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7C1B50D8-6ABA-4717-A9D7-7421708DC694}"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C36" i="10"/>
  <c r="BE35" i="10"/>
  <c r="AM35" i="10"/>
  <c r="C35" i="10"/>
  <c r="BW34" i="10"/>
  <c r="BW35" i="10" s="1"/>
  <c r="BW36" i="10" s="1"/>
  <c r="BW37" i="10" s="1"/>
  <c r="BW38" i="10" s="1"/>
  <c r="BE34" i="10"/>
  <c r="AM34" i="10"/>
  <c r="U34" i="10"/>
  <c r="U35" i="10" s="1"/>
  <c r="U36" i="10" s="1"/>
  <c r="C34" i="10"/>
  <c r="CO34" i="10" l="1"/>
  <c r="CO35" i="10" s="1"/>
  <c r="CO36" i="10" s="1"/>
  <c r="CO37" i="10" s="1"/>
  <c r="CO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<sst xmlns="http://schemas.openxmlformats.org/spreadsheetml/2006/main" count="1108" uniqueCount="556">
  <si>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</si>
  <si>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</si>
  <si>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</si>
  <si>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</si>
  <si>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</si>
  <si>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</si>
  <si>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</si>
  <si>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</si>
  <si>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</si>
  <si>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</si>
  <si>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</si>
  <si>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</si>
  <si>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</si>
  <si>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</si>
  <si>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</si>
  <si>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</si>
  <si>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</si>
  <si>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</si>
  <si>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</si>
  <si>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</si>
  <si>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</si>
  <si>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</si>
  <si>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</si>
  <si>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</si>
  <si>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</si>
  <si>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</si>
  <si>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</si>
  <si>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</si>
  <si>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</si>
  <si>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</si>
  <si>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</si>
  <si>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</si>
  <si>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</si>
  <si>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</si>
  <si>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</si>
  <si>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</si>
  <si>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</si>
  <si>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</si>
  <si>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</si>
  <si>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</si>
  <si>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</si>
  <si>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</si>
  <si>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</si>
  <si>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</si>
  <si>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</si>
  <si>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</si>
  <si>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</si>
  <si>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</si>
  <si>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</si>
  <si>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</si>
  <si>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</si>
  <si>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</si>
  <si>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</si>
  <si>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</si>
  <si>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</si>
  <si>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</si>
  <si>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</si>
  <si>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</si>
  <si>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</si>
  <si>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</si>
  <si>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</si>
  <si>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</si>
  <si>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</si>
  <si>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</si>
  <si>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</si>
  <si>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</si>
  <si>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</si>
  <si>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</si>
  <si>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</si>
  <si>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</si>
  <si>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</si>
  <si>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</si>
  <si>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</si>
  <si>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</si>
  <si>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</si>
  <si>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</si>
  <si>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</si>
  <si>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</si>
  <si>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</si>
  <si>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</si>
  <si>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</si>
  <si>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</si>
  <si>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</si>
  <si>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</si>
  <si>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</si>
  <si>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</si>
  <si>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</si>
  <si>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</si>
  <si>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</si>
  <si>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</si>
  <si>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</si>
  <si>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</si>
  <si>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</si>
  <si>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</si>
  <si>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杉並区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</si>
  <si>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</si>
  <si>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</si>
  <si>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</si>
  <si>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</si>
  <si>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</si>
  <si>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</si>
  <si>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</si>
  <si>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</si>
  <si>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</si>
  <si>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</si>
  <si>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</si>
  <si>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</si>
  <si>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</si>
  <si>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</si>
  <si>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</si>
  <si>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</si>
  <si>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</si>
  <si>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</si>
  <si>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</si>
  <si>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</si>
  <si>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</si>
  <si>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</si>
  <si>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</si>
  <si>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</si>
  <si>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</si>
  <si>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</si>
  <si>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</si>
  <si>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</si>
  <si>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</si>
  <si>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</si>
  <si>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</si>
  <si>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</si>
  <si>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</si>
  <si>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</si>
  <si>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</si>
  <si>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</si>
  <si>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</si>
  <si>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</si>
  <si>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</si>
  <si>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</si>
  <si>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</si>
  <si>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</si>
  <si>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</si>
  <si>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</si>
  <si>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</si>
  <si>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</si>
  <si>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</si>
  <si>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</si>
  <si>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</si>
  <si>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</si>
  <si>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</si>
  <si>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</si>
  <si>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</si>
  <si>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</si>
  <si>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</si>
  <si>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</si>
  <si>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</si>
  <si>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</si>
  <si>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</si>
  <si>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</si>
  <si>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</si>
  <si>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</si>
  <si>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</si>
  <si>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</si>
  <si>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</si>
  <si>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</si>
  <si>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</si>
  <si>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</si>
  <si>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</si>
  <si>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</si>
  <si>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</si>
  <si>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</si>
  <si>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</si>
  <si>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</si>
  <si>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</si>
  <si>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</si>
  <si>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</si>
  <si>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</si>
  <si>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</si>
  <si>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</si>
  <si>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</si>
  <si>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</si>
  <si>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</si>
  <si>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</si>
  <si>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</si>
  <si>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</si>
  <si>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</si>
  <si>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</si>
  <si>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</si>
  <si>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</si>
  <si>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</si>
  <si>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</si>
  <si>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</si>
  <si>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</si>
  <si>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</si>
  <si>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</si>
  <si>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</si>
  <si>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</si>
  <si>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</si>
  <si>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</si>
  <si>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</si>
  <si>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</si>
  <si>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</si>
  <si>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</si>
  <si>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</si>
  <si>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</si>
  <si>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</si>
  <si>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</si>
  <si>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東京都杉並区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</si>
  <si>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</si>
  <si>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</si>
  <si>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</si>
  <si>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</si>
  <si>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</si>
  <si>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</si>
  <si>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</si>
  <si>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</si>
  <si>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</si>
  <si>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</si>
  <si>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</si>
  <si>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</si>
  <si>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</si>
  <si>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</si>
  <si>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</si>
  <si>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</si>
  <si>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</si>
  <si>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</si>
  <si>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</si>
  <si>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</si>
  <si>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</si>
  <si>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</si>
  <si>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</si>
  <si>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</si>
  <si>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</si>
  <si>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</si>
  <si>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</si>
  <si>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</si>
  <si>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</si>
  <si>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</si>
  <si>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</si>
  <si>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</si>
  <si>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</si>
  <si>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</si>
  <si>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</si>
  <si>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</si>
  <si>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</si>
  <si>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</si>
  <si>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</si>
  <si>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</si>
  <si>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</si>
  <si>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</si>
  <si>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</si>
  <si>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</si>
  <si>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</si>
  <si>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</si>
  <si>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</si>
  <si>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</si>
  <si>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</si>
  <si>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</si>
  <si>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</si>
  <si>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</si>
  <si>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</si>
  <si>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</si>
  <si>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</si>
  <si>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</si>
  <si>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</si>
  <si>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</si>
  <si>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</si>
  <si>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</si>
  <si>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</si>
  <si>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</si>
  <si>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</si>
  <si>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</si>
  <si>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</si>
  <si>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</si>
  <si>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</si>
  <si>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</si>
  <si>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</si>
  <si>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</si>
  <si>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</si>
  <si>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</si>
  <si>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</si>
  <si>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</si>
  <si>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</si>
  <si>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</si>
  <si>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</si>
  <si>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</si>
  <si>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</si>
  <si>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</si>
  <si>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</si>
  <si>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</si>
  <si>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</si>
  <si>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</si>
  <si>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</si>
  <si>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</si>
  <si>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</si>
  <si>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</si>
  <si>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</si>
  <si>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</si>
  <si>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</si>
  <si>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</si>
  <si>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</si>
  <si>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</si>
  <si>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</si>
  <si>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</si>
  <si>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</si>
  <si>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</si>
  <si>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</si>
  <si>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</si>
  <si>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</si>
  <si>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</si>
  <si>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</si>
  <si>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</si>
  <si>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</si>
  <si>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</si>
  <si>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</si>
  <si>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</si>
  <si>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</si>
  <si>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</si>
  <si>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</si>
  <si>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</si>
  <si>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</si>
  <si>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</si>
  <si>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</si>
  <si>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</si>
  <si>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</si>
  <si>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</si>
  <si>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</si>
  <si>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</si>
  <si>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</si>
  <si>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</si>
  <si>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</si>
  <si>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</si>
  <si>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</si>
  <si>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</si>
  <si>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</si>
  <si>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</si>
  <si>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</si>
  <si>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</si>
  <si>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</si>
  <si>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</si>
  <si>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</si>
  <si>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</si>
  <si>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</si>
  <si>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</si>
  <si>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</si>
  <si>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</si>
  <si>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</si>
  <si>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</si>
  <si>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</si>
  <si>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</si>
  <si>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</si>
  <si>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</si>
  <si>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</si>
  <si>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</si>
  <si>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</si>
  <si>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</si>
  <si>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</si>
  <si>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</si>
  <si>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東京都杉並区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</si>
  <si>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</si>
  <si>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</si>
  <si>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</si>
  <si>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</si>
  <si>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</si>
  <si>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</si>
  <si>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</si>
  <si>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</si>
  <si>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</si>
  <si>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</si>
  <si>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</si>
  <si>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</si>
  <si>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</si>
  <si>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</si>
  <si>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</si>
  <si>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</si>
  <si>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</si>
  <si>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</si>
  <si>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</si>
  <si>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</si>
  <si>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</si>
  <si>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</si>
  <si>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</si>
  <si>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</si>
  <si>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</si>
  <si>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</si>
  <si>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</si>
  <si>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</si>
  <si>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</si>
  <si>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</si>
  <si>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</si>
  <si>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</si>
  <si>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</si>
  <si>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</si>
  <si>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</si>
  <si>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</si>
  <si>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</si>
  <si>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</si>
  <si>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</si>
  <si>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</si>
  <si>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</si>
  <si>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</si>
  <si>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</si>
  <si>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</si>
  <si>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</si>
  <si>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</si>
  <si>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</si>
  <si>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</si>
  <si>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</si>
  <si>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</si>
  <si>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</si>
  <si>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</si>
  <si>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</si>
  <si>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</si>
  <si>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</si>
  <si>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</si>
  <si>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</si>
  <si>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</si>
  <si>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</si>
  <si>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</si>
  <si>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</si>
  <si>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</si>
  <si>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</si>
  <si>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</si>
  <si>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</si>
  <si>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</si>
  <si>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</si>
  <si>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</si>
  <si>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</si>
  <si>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</si>
  <si>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</si>
  <si>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</si>
  <si>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</si>
  <si>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</si>
  <si>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</si>
  <si>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</si>
  <si>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</si>
  <si>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</si>
  <si>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</si>
  <si>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</si>
  <si>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</si>
  <si>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</si>
  <si>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</si>
  <si>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</si>
  <si>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</si>
  <si>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</si>
  <si>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</si>
  <si>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</si>
  <si>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</si>
  <si>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</si>
  <si>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</si>
  <si>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</si>
  <si>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</si>
  <si>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</si>
  <si>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</si>
  <si>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</si>
  <si>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</si>
  <si>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</si>
  <si>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</si>
  <si>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</si>
  <si>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</si>
  <si>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</si>
  <si>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</si>
  <si>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</si>
  <si>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</si>
  <si>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</si>
  <si>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</si>
  <si>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</si>
  <si>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</si>
  <si>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</si>
  <si>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</si>
  <si>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</si>
  <si>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</si>
  <si>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</si>
  <si>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</si>
  <si>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</si>
  <si>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</si>
  <si>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</si>
  <si>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</si>
  <si>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</si>
  <si>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</si>
  <si>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</si>
  <si>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</si>
  <si>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</si>
  <si>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</si>
  <si>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</si>
  <si>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</si>
  <si>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</si>
  <si>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</si>
  <si>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</si>
  <si>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</si>
  <si>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</si>
  <si>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</si>
  <si>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</si>
  <si>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</si>
  <si>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</si>
  <si>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</si>
  <si>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</si>
  <si>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</si>
  <si>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</si>
  <si>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</si>
  <si>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</si>
  <si>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</si>
  <si>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</si>
  <si>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</si>
  <si>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</si>
  <si>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</si>
  <si>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</si>
  <si>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</si>
  <si>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</si>
  <si>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</si>
  <si>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</si>
  <si>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</si>
  <si>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</si>
  <si>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</si>
  <si>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</si>
  <si>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</si>
  <si>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</si>
  <si>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</si>
  <si>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</si>
  <si>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</si>
  <si>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</si>
  <si>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</si>
  <si>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</si>
  <si>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</si>
  <si>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</si>
  <si>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</si>
  <si>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</si>
  <si>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</si>
  <si>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</si>
  <si>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</si>
  <si>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0.06</t>
  </si>
  <si>
    <t>一般会計</t>
  </si>
  <si>
    <t>介護保険事業会計</t>
  </si>
  <si>
    <t>国民健康保険事業会計</t>
  </si>
  <si>
    <t>後期高齢者医療事業会計</t>
  </si>
  <si>
    <t>その他会計（赤字）</t>
  </si>
  <si>
    <t>その他会計（黒字）</t>
  </si>
  <si>
    <t>R02</t>
    <phoneticPr fontId="5"/>
  </si>
  <si>
    <t>R03</t>
    <phoneticPr fontId="5"/>
  </si>
  <si>
    <t>R04</t>
    <phoneticPr fontId="5"/>
  </si>
  <si>
    <t>R05</t>
    <phoneticPr fontId="5"/>
  </si>
  <si>
    <t>R06</t>
    <phoneticPr fontId="5"/>
  </si>
  <si>
    <t>-</t>
    <phoneticPr fontId="2"/>
  </si>
  <si>
    <t>杉並区スポーツ振興財団</t>
    <rPh sb="0" eb="3">
      <t>スギナミク</t>
    </rPh>
    <rPh sb="7" eb="9">
      <t>シンコウ</t>
    </rPh>
    <rPh sb="9" eb="11">
      <t>ザイダン</t>
    </rPh>
    <phoneticPr fontId="2"/>
  </si>
  <si>
    <t>杉並区障害者雇用支援事業団</t>
    <rPh sb="0" eb="3">
      <t>スギナミク</t>
    </rPh>
    <rPh sb="3" eb="6">
      <t>ショウガイシャ</t>
    </rPh>
    <rPh sb="6" eb="8">
      <t>コヨウ</t>
    </rPh>
    <rPh sb="8" eb="10">
      <t>シエン</t>
    </rPh>
    <rPh sb="10" eb="13">
      <t>ジギョウダン</t>
    </rPh>
    <phoneticPr fontId="2"/>
  </si>
  <si>
    <t>○</t>
    <phoneticPr fontId="2"/>
  </si>
  <si>
    <t>杉並区土地開発公社</t>
    <rPh sb="0" eb="3">
      <t>スギナミク</t>
    </rPh>
    <rPh sb="3" eb="5">
      <t>トチ</t>
    </rPh>
    <rPh sb="5" eb="7">
      <t>カイハツ</t>
    </rPh>
    <rPh sb="7" eb="9">
      <t>コウシャ</t>
    </rPh>
    <phoneticPr fontId="2"/>
  </si>
  <si>
    <t>下井草駅整備</t>
    <rPh sb="0" eb="3">
      <t>シモイグサ</t>
    </rPh>
    <rPh sb="3" eb="4">
      <t>エキ</t>
    </rPh>
    <rPh sb="4" eb="6">
      <t>セイビ</t>
    </rPh>
    <phoneticPr fontId="2"/>
  </si>
  <si>
    <t>杉並区成年後見センター</t>
    <rPh sb="0" eb="3">
      <t>スギナミク</t>
    </rPh>
    <rPh sb="3" eb="5">
      <t>セイネン</t>
    </rPh>
    <rPh sb="5" eb="7">
      <t>コウケン</t>
    </rPh>
    <phoneticPr fontId="2"/>
  </si>
  <si>
    <t>施設整備基金</t>
    <rPh sb="0" eb="6">
      <t>シセツセイビキキン</t>
    </rPh>
    <phoneticPr fontId="10"/>
  </si>
  <si>
    <t>区営住宅整備基金</t>
    <rPh sb="0" eb="4">
      <t>クエイジュウタク</t>
    </rPh>
    <rPh sb="4" eb="6">
      <t>セイビ</t>
    </rPh>
    <rPh sb="6" eb="8">
      <t>キキン</t>
    </rPh>
    <phoneticPr fontId="10"/>
  </si>
  <si>
    <t>社会福祉基金</t>
    <rPh sb="0" eb="4">
      <t>シャカイフクシ</t>
    </rPh>
    <rPh sb="4" eb="6">
      <t>キキン</t>
    </rPh>
    <phoneticPr fontId="10"/>
  </si>
  <si>
    <t>次世代育成基金</t>
    <rPh sb="0" eb="3">
      <t>ジセダイ</t>
    </rPh>
    <rPh sb="3" eb="5">
      <t>イクセイ</t>
    </rPh>
    <rPh sb="5" eb="7">
      <t>キキン</t>
    </rPh>
    <phoneticPr fontId="10"/>
  </si>
  <si>
    <t>みどりの基金</t>
    <rPh sb="4" eb="6">
      <t>キキン</t>
    </rPh>
    <phoneticPr fontId="10"/>
  </si>
  <si>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</si>
  <si>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</si>
  <si>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</si>
  <si>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</si>
  <si>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</si>
  <si>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法適用</t>
    <rPh sb="0" eb="1">
      <t>ホウ</t>
    </rPh>
    <rPh sb="1" eb="3">
      <t>テキヨウ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</si>
</sst>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B85D-4AA7-873D-16C870825A6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30995</c:v>
                </c:pt>
                <c:pt idx="1">
                  <c:v>34717</c:v>
                </c:pt>
                <c:pt idx="2">
                  <c:v>25814</c:v>
                </c:pt>
                <c:pt idx="3">
                  <c:v>41098</c:v>
                </c:pt>
                <c:pt idx="4">
                  <c:v>36571</c:v>
                </c:pt>
              </c:numCache>
            </c:numRef>
          </c:val>
          <c:smooth val="0"/>
          <c:extLst>
            <c:ext xmlns:c16="http://schemas.microsoft.com/office/drawing/2014/chart" uri="{C3380CC4-5D6E-409C-BE32-E72D297353CC}">
              <c16:uniqueId val="{00000001-B85D-4AA7-873D-16C870825A6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9.32</c:v>
                </c:pt>
                <c:pt idx="1">
                  <c:v>10.34</c:v>
                </c:pt>
                <c:pt idx="2">
                  <c:v>7.72</c:v>
                </c:pt>
                <c:pt idx="3">
                  <c:v>8.08</c:v>
                </c:pt>
                <c:pt idx="4">
                  <c:v>8.26</c:v>
                </c:pt>
              </c:numCache>
            </c:numRef>
          </c:val>
          <c:extLst>
            <c:ext xmlns:c16="http://schemas.microsoft.com/office/drawing/2014/chart" uri="{C3380CC4-5D6E-409C-BE32-E72D297353CC}">
              <c16:uniqueId val="{00000000-9B66-427D-94C3-E84082DAE2C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32.67</c:v>
                </c:pt>
                <c:pt idx="1">
                  <c:v>38.049999999999997</c:v>
                </c:pt>
                <c:pt idx="2">
                  <c:v>43.5</c:v>
                </c:pt>
                <c:pt idx="3">
                  <c:v>41.56</c:v>
                </c:pt>
                <c:pt idx="4">
                  <c:v>41.86</c:v>
                </c:pt>
              </c:numCache>
            </c:numRef>
          </c:val>
          <c:extLst>
            <c:ext xmlns:c16="http://schemas.microsoft.com/office/drawing/2014/chart" uri="{C3380CC4-5D6E-409C-BE32-E72D297353CC}">
              <c16:uniqueId val="{00000001-9B66-427D-94C3-E84082DAE2C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-0.06</c:v>
                </c:pt>
                <c:pt idx="1">
                  <c:v>7.26</c:v>
                </c:pt>
                <c:pt idx="2">
                  <c:v>4.43</c:v>
                </c:pt>
                <c:pt idx="3">
                  <c:v>0.75</c:v>
                </c:pt>
                <c:pt idx="4">
                  <c:v>3.17</c:v>
                </c:pt>
              </c:numCache>
            </c:numRef>
          </c:val>
          <c:smooth val="0"/>
          <c:extLst>
            <c:ext xmlns:c16="http://schemas.microsoft.com/office/drawing/2014/chart" uri="{C3380CC4-5D6E-409C-BE32-E72D297353CC}">
              <c16:uniqueId val="{00000002-9B66-427D-94C3-E84082DAE2C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BAC-4B5A-AD72-0E1C5B07E75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BAC-4B5A-AD72-0E1C5B07E75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BAC-4B5A-AD72-0E1C5B07E75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BAC-4B5A-AD72-0E1C5B07E75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DBAC-4B5A-AD72-0E1C5B07E75B}"/>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DBAC-4B5A-AD72-0E1C5B07E75B}"/>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0.11</c:v>
                </c:pt>
                <c:pt idx="2">
                  <c:v>#N/A</c:v>
                </c:pt>
                <c:pt idx="3">
                  <c:v>0.18</c:v>
                </c:pt>
                <c:pt idx="4">
                  <c:v>#N/A</c:v>
                </c:pt>
                <c:pt idx="5">
                  <c:v>7.0000000000000007E-2</c:v>
                </c:pt>
                <c:pt idx="6">
                  <c:v>#N/A</c:v>
                </c:pt>
                <c:pt idx="7">
                  <c:v>0.11</c:v>
                </c:pt>
                <c:pt idx="8">
                  <c:v>#N/A</c:v>
                </c:pt>
                <c:pt idx="9">
                  <c:v>0.01</c:v>
                </c:pt>
              </c:numCache>
            </c:numRef>
          </c:val>
          <c:extLst>
            <c:ext xmlns:c16="http://schemas.microsoft.com/office/drawing/2014/chart" uri="{C3380CC4-5D6E-409C-BE32-E72D297353CC}">
              <c16:uniqueId val="{00000006-DBAC-4B5A-AD72-0E1C5B07E75B}"/>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0.92</c:v>
                </c:pt>
                <c:pt idx="2">
                  <c:v>#N/A</c:v>
                </c:pt>
                <c:pt idx="3">
                  <c:v>0.94</c:v>
                </c:pt>
                <c:pt idx="4">
                  <c:v>#N/A</c:v>
                </c:pt>
                <c:pt idx="5">
                  <c:v>0.67</c:v>
                </c:pt>
                <c:pt idx="6">
                  <c:v>#N/A</c:v>
                </c:pt>
                <c:pt idx="7">
                  <c:v>0.6</c:v>
                </c:pt>
                <c:pt idx="8">
                  <c:v>#N/A</c:v>
                </c:pt>
                <c:pt idx="9">
                  <c:v>0.61</c:v>
                </c:pt>
              </c:numCache>
            </c:numRef>
          </c:val>
          <c:extLst>
            <c:ext xmlns:c16="http://schemas.microsoft.com/office/drawing/2014/chart" uri="{C3380CC4-5D6E-409C-BE32-E72D297353CC}">
              <c16:uniqueId val="{00000007-DBAC-4B5A-AD72-0E1C5B07E75B}"/>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1.97</c:v>
                </c:pt>
                <c:pt idx="2">
                  <c:v>#N/A</c:v>
                </c:pt>
                <c:pt idx="3">
                  <c:v>1.19</c:v>
                </c:pt>
                <c:pt idx="4">
                  <c:v>#N/A</c:v>
                </c:pt>
                <c:pt idx="5">
                  <c:v>1.41</c:v>
                </c:pt>
                <c:pt idx="6">
                  <c:v>#N/A</c:v>
                </c:pt>
                <c:pt idx="7">
                  <c:v>1.57</c:v>
                </c:pt>
                <c:pt idx="8">
                  <c:v>#N/A</c:v>
                </c:pt>
                <c:pt idx="9">
                  <c:v>0.78</c:v>
                </c:pt>
              </c:numCache>
            </c:numRef>
          </c:val>
          <c:extLst>
            <c:ext xmlns:c16="http://schemas.microsoft.com/office/drawing/2014/chart" uri="{C3380CC4-5D6E-409C-BE32-E72D297353CC}">
              <c16:uniqueId val="{00000008-DBAC-4B5A-AD72-0E1C5B07E75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9.31</c:v>
                </c:pt>
                <c:pt idx="2">
                  <c:v>#N/A</c:v>
                </c:pt>
                <c:pt idx="3">
                  <c:v>10.33</c:v>
                </c:pt>
                <c:pt idx="4">
                  <c:v>#N/A</c:v>
                </c:pt>
                <c:pt idx="5">
                  <c:v>7.72</c:v>
                </c:pt>
                <c:pt idx="6">
                  <c:v>#N/A</c:v>
                </c:pt>
                <c:pt idx="7">
                  <c:v>8.08</c:v>
                </c:pt>
                <c:pt idx="8">
                  <c:v>#N/A</c:v>
                </c:pt>
                <c:pt idx="9">
                  <c:v>8.25</c:v>
                </c:pt>
              </c:numCache>
            </c:numRef>
          </c:val>
          <c:extLst>
            <c:ext xmlns:c16="http://schemas.microsoft.com/office/drawing/2014/chart" uri="{C3380CC4-5D6E-409C-BE32-E72D297353CC}">
              <c16:uniqueId val="{00000009-DBAC-4B5A-AD72-0E1C5B07E75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9250</c:v>
                </c:pt>
                <c:pt idx="5">
                  <c:v>8953</c:v>
                </c:pt>
                <c:pt idx="8">
                  <c:v>8244</c:v>
                </c:pt>
                <c:pt idx="11">
                  <c:v>7414</c:v>
                </c:pt>
                <c:pt idx="14">
                  <c:v>6158</c:v>
                </c:pt>
              </c:numCache>
            </c:numRef>
          </c:val>
          <c:extLst>
            <c:ext xmlns:c16="http://schemas.microsoft.com/office/drawing/2014/chart" uri="{C3380CC4-5D6E-409C-BE32-E72D297353CC}">
              <c16:uniqueId val="{00000000-E29A-4689-8993-290498BF5C1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29A-4689-8993-290498BF5C1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720</c:v>
                </c:pt>
                <c:pt idx="3">
                  <c:v>658</c:v>
                </c:pt>
                <c:pt idx="6">
                  <c:v>566</c:v>
                </c:pt>
                <c:pt idx="9">
                  <c:v>561</c:v>
                </c:pt>
                <c:pt idx="12">
                  <c:v>641</c:v>
                </c:pt>
              </c:numCache>
            </c:numRef>
          </c:val>
          <c:extLst>
            <c:ext xmlns:c16="http://schemas.microsoft.com/office/drawing/2014/chart" uri="{C3380CC4-5D6E-409C-BE32-E72D297353CC}">
              <c16:uniqueId val="{00000002-E29A-4689-8993-290498BF5C1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158</c:v>
                </c:pt>
                <c:pt idx="3">
                  <c:v>149</c:v>
                </c:pt>
                <c:pt idx="6">
                  <c:v>151</c:v>
                </c:pt>
                <c:pt idx="9">
                  <c:v>187</c:v>
                </c:pt>
                <c:pt idx="12">
                  <c:v>257</c:v>
                </c:pt>
              </c:numCache>
            </c:numRef>
          </c:val>
          <c:extLst>
            <c:ext xmlns:c16="http://schemas.microsoft.com/office/drawing/2014/chart" uri="{C3380CC4-5D6E-409C-BE32-E72D297353CC}">
              <c16:uniqueId val="{00000003-E29A-4689-8993-290498BF5C1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29A-4689-8993-290498BF5C1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314</c:v>
                </c:pt>
                <c:pt idx="3">
                  <c:v>349</c:v>
                </c:pt>
                <c:pt idx="6">
                  <c:v>303</c:v>
                </c:pt>
                <c:pt idx="9">
                  <c:v>269</c:v>
                </c:pt>
                <c:pt idx="12">
                  <c:v>230</c:v>
                </c:pt>
              </c:numCache>
            </c:numRef>
          </c:val>
          <c:extLst>
            <c:ext xmlns:c16="http://schemas.microsoft.com/office/drawing/2014/chart" uri="{C3380CC4-5D6E-409C-BE32-E72D297353CC}">
              <c16:uniqueId val="{00000005-E29A-4689-8993-290498BF5C1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29A-4689-8993-290498BF5C1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1741</c:v>
                </c:pt>
                <c:pt idx="3">
                  <c:v>1828</c:v>
                </c:pt>
                <c:pt idx="6">
                  <c:v>1362</c:v>
                </c:pt>
                <c:pt idx="9">
                  <c:v>1093</c:v>
                </c:pt>
                <c:pt idx="12">
                  <c:v>1760</c:v>
                </c:pt>
              </c:numCache>
            </c:numRef>
          </c:val>
          <c:extLst>
            <c:ext xmlns:c16="http://schemas.microsoft.com/office/drawing/2014/chart" uri="{C3380CC4-5D6E-409C-BE32-E72D297353CC}">
              <c16:uniqueId val="{00000007-E29A-4689-8993-290498BF5C1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-6317</c:v>
                </c:pt>
                <c:pt idx="2">
                  <c:v>#N/A</c:v>
                </c:pt>
                <c:pt idx="3">
                  <c:v>#N/A</c:v>
                </c:pt>
                <c:pt idx="4">
                  <c:v>-5969</c:v>
                </c:pt>
                <c:pt idx="5">
                  <c:v>#N/A</c:v>
                </c:pt>
                <c:pt idx="6">
                  <c:v>#N/A</c:v>
                </c:pt>
                <c:pt idx="7">
                  <c:v>-5862</c:v>
                </c:pt>
                <c:pt idx="8">
                  <c:v>#N/A</c:v>
                </c:pt>
                <c:pt idx="9">
                  <c:v>#N/A</c:v>
                </c:pt>
                <c:pt idx="10">
                  <c:v>-5304</c:v>
                </c:pt>
                <c:pt idx="11">
                  <c:v>#N/A</c:v>
                </c:pt>
                <c:pt idx="12">
                  <c:v>#N/A</c:v>
                </c:pt>
                <c:pt idx="13">
                  <c:v>-3270</c:v>
                </c:pt>
                <c:pt idx="14">
                  <c:v>#N/A</c:v>
                </c:pt>
              </c:numCache>
            </c:numRef>
          </c:val>
          <c:smooth val="0"/>
          <c:extLst>
            <c:ext xmlns:c16="http://schemas.microsoft.com/office/drawing/2014/chart" uri="{C3380CC4-5D6E-409C-BE32-E72D297353CC}">
              <c16:uniqueId val="{00000008-E29A-4689-8993-290498BF5C1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74461</c:v>
                </c:pt>
                <c:pt idx="5">
                  <c:v>76868</c:v>
                </c:pt>
                <c:pt idx="8">
                  <c:v>72414</c:v>
                </c:pt>
                <c:pt idx="11">
                  <c:v>66016</c:v>
                </c:pt>
                <c:pt idx="14">
                  <c:v>59676</c:v>
                </c:pt>
              </c:numCache>
            </c:numRef>
          </c:val>
          <c:extLst>
            <c:ext xmlns:c16="http://schemas.microsoft.com/office/drawing/2014/chart" uri="{C3380CC4-5D6E-409C-BE32-E72D297353CC}">
              <c16:uniqueId val="{00000000-8E03-4D9E-8A1D-8C9113559D2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926</c:v>
                </c:pt>
                <c:pt idx="5">
                  <c:v>879</c:v>
                </c:pt>
                <c:pt idx="8">
                  <c:v>1120</c:v>
                </c:pt>
                <c:pt idx="11">
                  <c:v>1460</c:v>
                </c:pt>
                <c:pt idx="14">
                  <c:v>1176</c:v>
                </c:pt>
              </c:numCache>
            </c:numRef>
          </c:val>
          <c:extLst>
            <c:ext xmlns:c16="http://schemas.microsoft.com/office/drawing/2014/chart" uri="{C3380CC4-5D6E-409C-BE32-E72D297353CC}">
              <c16:uniqueId val="{00000001-8E03-4D9E-8A1D-8C9113559D2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63559</c:v>
                </c:pt>
                <c:pt idx="5">
                  <c:v>74908</c:v>
                </c:pt>
                <c:pt idx="8">
                  <c:v>90070</c:v>
                </c:pt>
                <c:pt idx="11">
                  <c:v>95897</c:v>
                </c:pt>
                <c:pt idx="14">
                  <c:v>102184</c:v>
                </c:pt>
              </c:numCache>
            </c:numRef>
          </c:val>
          <c:extLst>
            <c:ext xmlns:c16="http://schemas.microsoft.com/office/drawing/2014/chart" uri="{C3380CC4-5D6E-409C-BE32-E72D297353CC}">
              <c16:uniqueId val="{00000002-8E03-4D9E-8A1D-8C9113559D2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E03-4D9E-8A1D-8C9113559D2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E03-4D9E-8A1D-8C9113559D2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E03-4D9E-8A1D-8C9113559D2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21787</c:v>
                </c:pt>
                <c:pt idx="3">
                  <c:v>22775</c:v>
                </c:pt>
                <c:pt idx="6">
                  <c:v>20577</c:v>
                </c:pt>
                <c:pt idx="9">
                  <c:v>22292</c:v>
                </c:pt>
                <c:pt idx="12">
                  <c:v>21072</c:v>
                </c:pt>
              </c:numCache>
            </c:numRef>
          </c:val>
          <c:extLst>
            <c:ext xmlns:c16="http://schemas.microsoft.com/office/drawing/2014/chart" uri="{C3380CC4-5D6E-409C-BE32-E72D297353CC}">
              <c16:uniqueId val="{00000006-8E03-4D9E-8A1D-8C9113559D2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2069</c:v>
                </c:pt>
                <c:pt idx="3">
                  <c:v>2337</c:v>
                </c:pt>
                <c:pt idx="6">
                  <c:v>2789</c:v>
                </c:pt>
                <c:pt idx="9">
                  <c:v>2968</c:v>
                </c:pt>
                <c:pt idx="12">
                  <c:v>3448</c:v>
                </c:pt>
              </c:numCache>
            </c:numRef>
          </c:val>
          <c:extLst>
            <c:ext xmlns:c16="http://schemas.microsoft.com/office/drawing/2014/chart" uri="{C3380CC4-5D6E-409C-BE32-E72D297353CC}">
              <c16:uniqueId val="{00000007-8E03-4D9E-8A1D-8C9113559D2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8E03-4D9E-8A1D-8C9113559D2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11297</c:v>
                </c:pt>
                <c:pt idx="3">
                  <c:v>10102</c:v>
                </c:pt>
                <c:pt idx="6">
                  <c:v>9514</c:v>
                </c:pt>
                <c:pt idx="9">
                  <c:v>10262</c:v>
                </c:pt>
                <c:pt idx="12">
                  <c:v>9101</c:v>
                </c:pt>
              </c:numCache>
            </c:numRef>
          </c:val>
          <c:extLst>
            <c:ext xmlns:c16="http://schemas.microsoft.com/office/drawing/2014/chart" uri="{C3380CC4-5D6E-409C-BE32-E72D297353CC}">
              <c16:uniqueId val="{00000009-8E03-4D9E-8A1D-8C9113559D2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35762</c:v>
                </c:pt>
                <c:pt idx="3">
                  <c:v>35606</c:v>
                </c:pt>
                <c:pt idx="6">
                  <c:v>35260</c:v>
                </c:pt>
                <c:pt idx="9">
                  <c:v>35870</c:v>
                </c:pt>
                <c:pt idx="12">
                  <c:v>34797</c:v>
                </c:pt>
              </c:numCache>
            </c:numRef>
          </c:val>
          <c:extLst>
            <c:ext xmlns:c16="http://schemas.microsoft.com/office/drawing/2014/chart" uri="{C3380CC4-5D6E-409C-BE32-E72D297353CC}">
              <c16:uniqueId val="{0000000A-8E03-4D9E-8A1D-8C9113559D2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E03-4D9E-8A1D-8C9113559D2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57405</c:v>
                </c:pt>
                <c:pt idx="1">
                  <c:v>57463</c:v>
                </c:pt>
                <c:pt idx="2">
                  <c:v>61200</c:v>
                </c:pt>
              </c:numCache>
            </c:numRef>
          </c:val>
          <c:extLst>
            <c:ext xmlns:c16="http://schemas.microsoft.com/office/drawing/2014/chart" uri="{C3380CC4-5D6E-409C-BE32-E72D297353CC}">
              <c16:uniqueId val="{00000000-B03A-4550-AF2F-0C732612641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23</c:v>
                </c:pt>
                <c:pt idx="1">
                  <c:v>26</c:v>
                </c:pt>
                <c:pt idx="2">
                  <c:v>31</c:v>
                </c:pt>
              </c:numCache>
            </c:numRef>
          </c:val>
          <c:extLst>
            <c:ext xmlns:c16="http://schemas.microsoft.com/office/drawing/2014/chart" uri="{C3380CC4-5D6E-409C-BE32-E72D297353CC}">
              <c16:uniqueId val="{00000001-B03A-4550-AF2F-0C732612641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24051</c:v>
                </c:pt>
                <c:pt idx="1">
                  <c:v>29485</c:v>
                </c:pt>
                <c:pt idx="2">
                  <c:v>31725</c:v>
                </c:pt>
              </c:numCache>
            </c:numRef>
          </c:val>
          <c:extLst>
            <c:ext xmlns:c16="http://schemas.microsoft.com/office/drawing/2014/chart" uri="{C3380CC4-5D6E-409C-BE32-E72D297353CC}">
              <c16:uniqueId val="{00000002-B03A-4550-AF2F-0C732612641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元利償還金等から算入公債費等を差し引いた実質公債費比率の分子は、元利償還金の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百万円増となっている。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区債発行額は、施設の更新需要に対応するため、今後も増加していくことが見込まれるが、基金の活用とのバランスに留意し、引き続き持続可能な財政運営に努めていく。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満期一括償還に充てるための積み立てを着実に行っており、積立不足は生じてない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将来負担額から充当可能財源等を差し引いた財将来負担比率の分子は、将来負担額よりも充当可能財源等が大きいため、連続してマイナスを示し、将来負担比率は生じていない。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東京都杉並区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基金残高は、平成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年度まで減少傾向にあったが、行財政改革の推進等による財政調整基金への着実な積立てにより、平成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は増加に転じている。令和２年度はコロナ対策の財源として財政調整基金を活用したため基金全体でも前年度比減となったものの、令和３年度以降は、一般財源が当初想定を上回った財源等を財政調整基金や施設整備基金に積み立てた結果、基金全体でも前年度比増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足元の行政需要に着実に対応するとともに、令和６年１月に改定した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区政経営改革推進基本方針</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において示した「財政健全化と持続可能な財政運営を確保するための基本的な考え方」に基づき、財政調整基金の年度末残高の維持及び、施設整備基金への計画的な積み立てを行っていく。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・施設整備基金　　：施設の改築・改修などのための基金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・区営住宅整備基金：区営住宅の大規模修繕その他の整備のための基金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・社会福祉基金　　：社会福祉を増進するための基金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・次世代育成基金　：子ども・青少年の国内外交流事業等への参加を支援するための基金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・みどりの基金　　：みどりの保全及び緑化の推進のための基金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施設整備基金の残高は、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考え方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に基づき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百万円の積立てを行ったことにより、前年度比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百万円増の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28,258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なっている。また、区営住宅整備基金については、使用料収入を基に事業費への充当と積立てにより増となっている。その他の基金については、区民等からの寄附を中心に運営しており、寄附及び充当事業の実績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前述の各種計画の改定に合わせ、</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考え方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も見直しを行った。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考え方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に基づき、その他特定目的基金のうち、施設整備基金は、将来の区立施設の改築・改修需要に備え、毎年度、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百万円以上を目途とした計画的な積立てを行っていくこととしている。また、老朽化が進んでいる区役所本庁舎の建替えを見据え、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令和７年度以降、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杉並区役所庁舎整備基金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に毎年度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百万円を積み立てることとしている。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なお、寄附金を中心に運用している基金については、健全な寄附文化の醸成に取組み、寄附金収入の確保に努めるなど、適切に運用していく。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見直しを行った「財政健全化と持続可能な財政運営を確保するためのルール」に基づき、着実な積み立てに努めている。令和２年度は、コロナ対策として時機を逸することなく必要な対応を行うために躊躇なく活用し、結果として残高は減少したものの、令和３年度以降は、特別区税や特別区財政交付金（普通交付金）などの歳入が当初想定を上回った財源を積み立て、前年度比増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ルール」から改め、また令和６年１月に改定した「財政健全化と持続可能な財政運営を確保するための基本的な考え方」に基づき、この間の物価の変動等も踏まえ、過去の大規模災害で被災した自治体の事例を参考に大規模災害への備え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億円、また、平成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月のリーマンショック時の実績を基に経済事情の著しい変動等による備えとして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億円の、合計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億円の年度末残高の維持に努めていく。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満期一括償還に充てるための積み立てを着実に行っており、それに伴う利子再積立てにより微増傾向にある。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銀行等引受債が増加傾向にある中、今後も満期一括償還に備えた積立てを着実に行っていくとともに、金利動向等を見据え繰上償還についても検討し、公債費の軽減に努めていく。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577,147
554,858
34.06
246,723,038
233,959,637
12,073,780
146,203,693
32,043,375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年３月に策定した「杉並区総合計画」の中で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行財政改革基本方針</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を定め、特別区民税等の収納率の向上など歳入の確保に努めるとともに、職員数の削減や事業の民営化・民間委託、区民との協働の推進などにより歳出の効率化に取り組んできた。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令和４年２月に新たに策定した「杉並区総合計画」及び</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区政経営改革推進基本方針</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を令和６年１月に改定したが、財源の確保や、事業運営・執行方法の見直し等に引き続き取組み、財政の健全化に努める。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127907</xdr:rowOff>
    </xdr:from>
    <xdr:to>
      <xdr:col>23</xdr:col>
      <xdr:colOff>133350</xdr:colOff>
      <xdr:row>41</xdr:row>
      <xdr:rowOff>145143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573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110672</xdr:rowOff>
    </xdr:from>
    <xdr:to>
      <xdr:col>19</xdr:col>
      <xdr:colOff>133350</xdr:colOff>
      <xdr:row>41</xdr:row>
      <xdr:rowOff>127907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401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110672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93435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94343</xdr:rowOff>
    </xdr:from>
    <xdr:to>
      <xdr:col>23</xdr:col>
      <xdr:colOff>184150</xdr:colOff>
      <xdr:row>42</xdr:row>
      <xdr:rowOff>24493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110870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6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77107</xdr:rowOff>
    </xdr:from>
    <xdr:to>
      <xdr:col>19</xdr:col>
      <xdr:colOff>184150</xdr:colOff>
      <xdr:row>42</xdr:row>
      <xdr:rowOff>7257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17434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75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59872</xdr:rowOff>
    </xdr:from>
    <xdr:to>
      <xdr:col>15</xdr:col>
      <xdr:colOff>133350</xdr:colOff>
      <xdr:row>41</xdr:row>
      <xdr:rowOff>161472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地方特例交付金などの増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により分母である歳入が増となったものの、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会計年度任用職員の勤勉手当の創設等に伴う人件費の増や、人件費の増に連動した委託料の増に伴う物件費の増などにより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分子である歳出が増となったことから、対前年度比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区政経営改革推進基本方針</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に示した「財政健全化と持続可能な財政運営を確保するための基本的な考え方」において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行政コスト対税収等比率が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％を超えないよう努める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としているところであり、今度とも財政構造の弾力性について留意する。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51308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93096"/>
          <a:ext cx="0" cy="9024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23385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67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51308</xdr:rowOff>
    </xdr:from>
    <xdr:to>
      <xdr:col>24</xdr:col>
      <xdr:colOff>12700</xdr:colOff>
      <xdr:row>65</xdr:row>
      <xdr:rowOff>51308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95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97282</xdr:rowOff>
    </xdr:from>
    <xdr:to>
      <xdr:col>23</xdr:col>
      <xdr:colOff>133350</xdr:colOff>
      <xdr:row>64</xdr:row>
      <xdr:rowOff>106934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070082"/>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89679</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195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73152</xdr:rowOff>
    </xdr:from>
    <xdr:to>
      <xdr:col>23</xdr:col>
      <xdr:colOff>184150</xdr:colOff>
      <xdr:row>64</xdr:row>
      <xdr:rowOff>3302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7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53848</xdr:rowOff>
    </xdr:from>
    <xdr:to>
      <xdr:col>19</xdr:col>
      <xdr:colOff>133350</xdr:colOff>
      <xdr:row>64</xdr:row>
      <xdr:rowOff>97282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02664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15240</xdr:rowOff>
    </xdr:from>
    <xdr:to>
      <xdr:col>19</xdr:col>
      <xdr:colOff>184150</xdr:colOff>
      <xdr:row>63</xdr:row>
      <xdr:rowOff>116840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127017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8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53848</xdr:rowOff>
    </xdr:from>
    <xdr:to>
      <xdr:col>15</xdr:col>
      <xdr:colOff>82550</xdr:colOff>
      <xdr:row>65</xdr:row>
      <xdr:rowOff>27178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26648"/>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24892</xdr:rowOff>
    </xdr:from>
    <xdr:to>
      <xdr:col>15</xdr:col>
      <xdr:colOff>133350</xdr:colOff>
      <xdr:row>63</xdr:row>
      <xdr:rowOff>126492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136669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27178</xdr:rowOff>
    </xdr:from>
    <xdr:to>
      <xdr:col>11</xdr:col>
      <xdr:colOff>31750</xdr:colOff>
      <xdr:row>66</xdr:row>
      <xdr:rowOff>29464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17142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126238</xdr:rowOff>
    </xdr:from>
    <xdr:to>
      <xdr:col>11</xdr:col>
      <xdr:colOff>82550</xdr:colOff>
      <xdr:row>64</xdr:row>
      <xdr:rowOff>56388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66565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114046</xdr:rowOff>
    </xdr:from>
    <xdr:to>
      <xdr:col>7</xdr:col>
      <xdr:colOff>31750</xdr:colOff>
      <xdr:row>65</xdr:row>
      <xdr:rowOff>44196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54373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56134</xdr:rowOff>
    </xdr:from>
    <xdr:to>
      <xdr:col>23</xdr:col>
      <xdr:colOff>184150</xdr:colOff>
      <xdr:row>64</xdr:row>
      <xdr:rowOff>157734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2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123461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2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46482</xdr:rowOff>
    </xdr:from>
    <xdr:to>
      <xdr:col>19</xdr:col>
      <xdr:colOff>184150</xdr:colOff>
      <xdr:row>64</xdr:row>
      <xdr:rowOff>148082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132859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056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3048</xdr:rowOff>
    </xdr:from>
    <xdr:to>
      <xdr:col>15</xdr:col>
      <xdr:colOff>133350</xdr:colOff>
      <xdr:row>64</xdr:row>
      <xdr:rowOff>104648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89425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6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147828</xdr:rowOff>
    </xdr:from>
    <xdr:to>
      <xdr:col>11</xdr:col>
      <xdr:colOff>82550</xdr:colOff>
      <xdr:row>65</xdr:row>
      <xdr:rowOff>77978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2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62755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150114</xdr:rowOff>
    </xdr:from>
    <xdr:to>
      <xdr:col>7</xdr:col>
      <xdr:colOff>31750</xdr:colOff>
      <xdr:row>66</xdr:row>
      <xdr:rowOff>80264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9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65041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8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[149,386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行財政改革基本方針</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等に基づき、職員数の削減、事務事業の見直しや民営化・民間委託、区民・ＮＰＯとの協働の推進等を着実に進めてきた結果、類似団体平均に比べ低くなっている。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区政経営改革推進基本方針</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に基づき、引き続き経費の抑制に取り組み、効率的な行財政運営に努めていく。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69289</xdr:rowOff>
    </xdr:from>
    <xdr:to>
      <xdr:col>23</xdr:col>
      <xdr:colOff>133350</xdr:colOff>
      <xdr:row>81</xdr:row>
      <xdr:rowOff>111830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3956739"/>
          <a:ext cx="838200" cy="4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101311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8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69289</xdr:rowOff>
    </xdr:from>
    <xdr:to>
      <xdr:col>19</xdr:col>
      <xdr:colOff>133350</xdr:colOff>
      <xdr:row>81</xdr:row>
      <xdr:rowOff>97823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3956739"/>
          <a:ext cx="889000" cy="2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95707</xdr:rowOff>
    </xdr:from>
    <xdr:to>
      <xdr:col>15</xdr:col>
      <xdr:colOff>82550</xdr:colOff>
      <xdr:row>81</xdr:row>
      <xdr:rowOff>97823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83157"/>
          <a:ext cx="889000" cy="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30528</xdr:rowOff>
    </xdr:from>
    <xdr:to>
      <xdr:col>11</xdr:col>
      <xdr:colOff>31750</xdr:colOff>
      <xdr:row>81</xdr:row>
      <xdr:rowOff>95707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17978"/>
          <a:ext cx="889000" cy="6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61030</xdr:rowOff>
    </xdr:from>
    <xdr:to>
      <xdr:col>23</xdr:col>
      <xdr:colOff>184150</xdr:colOff>
      <xdr:row>81</xdr:row>
      <xdr:rowOff>162630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4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153757</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6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18489</xdr:rowOff>
    </xdr:from>
    <xdr:to>
      <xdr:col>19</xdr:col>
      <xdr:colOff>184150</xdr:colOff>
      <xdr:row>81</xdr:row>
      <xdr:rowOff>120089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130266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7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47023</xdr:rowOff>
    </xdr:from>
    <xdr:to>
      <xdr:col>15</xdr:col>
      <xdr:colOff>133350</xdr:colOff>
      <xdr:row>81</xdr:row>
      <xdr:rowOff>148623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3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158800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03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44907</xdr:rowOff>
    </xdr:from>
    <xdr:to>
      <xdr:col>11</xdr:col>
      <xdr:colOff>82550</xdr:colOff>
      <xdr:row>81</xdr:row>
      <xdr:rowOff>146507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3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156684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0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151178</xdr:rowOff>
    </xdr:from>
    <xdr:to>
      <xdr:col>7</xdr:col>
      <xdr:colOff>31750</xdr:colOff>
      <xdr:row>81</xdr:row>
      <xdr:rowOff>81328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6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91505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36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ラスパイレス指数は、職員構成の変動により、前年度から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98.7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）、全国市平均（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98.6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）とほぼ同水準にあるが、引き続き職員給与の適正化に努めていく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100693</xdr:rowOff>
    </xdr:from>
    <xdr:to>
      <xdr:col>81</xdr:col>
      <xdr:colOff>44450</xdr:colOff>
      <xdr:row>86</xdr:row>
      <xdr:rowOff>32657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673943"/>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32657</xdr:rowOff>
    </xdr:from>
    <xdr:to>
      <xdr:col>77</xdr:col>
      <xdr:colOff>44450</xdr:colOff>
      <xdr:row>86</xdr:row>
      <xdr:rowOff>32657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7773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86</xdr:row>
      <xdr:rowOff>32657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7428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169636</xdr:rowOff>
    </xdr:from>
    <xdr:to>
      <xdr:col>68</xdr:col>
      <xdr:colOff>152400</xdr:colOff>
      <xdr:row>86</xdr:row>
      <xdr:rowOff>32657</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7428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21970</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59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153307</xdr:rowOff>
    </xdr:from>
    <xdr:to>
      <xdr:col>77</xdr:col>
      <xdr:colOff>95250</xdr:colOff>
      <xdr:row>86</xdr:row>
      <xdr:rowOff>83457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68234</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1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153307</xdr:rowOff>
    </xdr:from>
    <xdr:to>
      <xdr:col>73</xdr:col>
      <xdr:colOff>44450</xdr:colOff>
      <xdr:row>86</xdr:row>
      <xdr:rowOff>83457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118836</xdr:rowOff>
    </xdr:from>
    <xdr:to>
      <xdr:col>68</xdr:col>
      <xdr:colOff>203200</xdr:colOff>
      <xdr:row>86</xdr:row>
      <xdr:rowOff>48986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93634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人当たり職員数は、類似団体平均より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人少ない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人となっている。これは、事務事業の見直し等により、職員数の適正管理に努めてきた結果である。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今後も、令和６年１月に新たに策定した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定員管理方針</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に基づき、増大する行政需要への対応と組織の活性化を図りつつ、職員数の適正管理に努めていく。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161230</xdr:rowOff>
    </xdr:from>
    <xdr:to>
      <xdr:col>81</xdr:col>
      <xdr:colOff>44450</xdr:colOff>
      <xdr:row>59</xdr:row>
      <xdr:rowOff>162378</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276780"/>
          <a:ext cx="8382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126171</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41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158931</xdr:rowOff>
    </xdr:from>
    <xdr:to>
      <xdr:col>77</xdr:col>
      <xdr:colOff>44450</xdr:colOff>
      <xdr:row>59</xdr:row>
      <xdr:rowOff>161230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274481"/>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156633</xdr:rowOff>
    </xdr:from>
    <xdr:to>
      <xdr:col>72</xdr:col>
      <xdr:colOff>203200</xdr:colOff>
      <xdr:row>59</xdr:row>
      <xdr:rowOff>158931</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272183"/>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152037</xdr:rowOff>
    </xdr:from>
    <xdr:to>
      <xdr:col>68</xdr:col>
      <xdr:colOff>152400</xdr:colOff>
      <xdr:row>59</xdr:row>
      <xdr:rowOff>156633</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267587"/>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111578</xdr:rowOff>
    </xdr:from>
    <xdr:to>
      <xdr:col>81</xdr:col>
      <xdr:colOff>95250</xdr:colOff>
      <xdr:row>60</xdr:row>
      <xdr:rowOff>41728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128105</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07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110430</xdr:rowOff>
    </xdr:from>
    <xdr:to>
      <xdr:col>77</xdr:col>
      <xdr:colOff>95250</xdr:colOff>
      <xdr:row>60</xdr:row>
      <xdr:rowOff>40580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22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50757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99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108131</xdr:rowOff>
    </xdr:from>
    <xdr:to>
      <xdr:col>73</xdr:col>
      <xdr:colOff>44450</xdr:colOff>
      <xdr:row>60</xdr:row>
      <xdr:rowOff>38281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22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48458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99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105833</xdr:rowOff>
    </xdr:from>
    <xdr:to>
      <xdr:col>68</xdr:col>
      <xdr:colOff>203200</xdr:colOff>
      <xdr:row>60</xdr:row>
      <xdr:rowOff>35983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46160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99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101237</xdr:rowOff>
    </xdr:from>
    <xdr:to>
      <xdr:col>64</xdr:col>
      <xdr:colOff>152400</xdr:colOff>
      <xdr:row>60</xdr:row>
      <xdr:rowOff>31387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1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41564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985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老朽施設の改築・改修や公園の整備等の経費の増に伴い、区債残高は増加傾向にあるものの、基金と区債をバランスよく活用した財政運営に努めている結果、類似団体内において上位となっている。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今後も、区債は、原則として赤字区債は発行せず、建設債についても、財政状況を踏まえつつ、必要性を十分検討して発行する。また、金利動向等を見据え繰上償還を行い、公債費の軽減に努めていく。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37</xdr:row>
      <xdr:rowOff>124278</xdr:rowOff>
    </xdr:from>
    <xdr:to>
      <xdr:col>85</xdr:col>
      <xdr:colOff>95250</xdr:colOff>
      <xdr:row>37</xdr:row>
      <xdr:rowOff>124278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89807</xdr:rowOff>
    </xdr:from>
    <xdr:to>
      <xdr:col>81</xdr:col>
      <xdr:colOff>44450</xdr:colOff>
      <xdr:row>45</xdr:row>
      <xdr:rowOff>131535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43345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103612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1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131535</xdr:rowOff>
    </xdr:from>
    <xdr:to>
      <xdr:col>81</xdr:col>
      <xdr:colOff>133350</xdr:colOff>
      <xdr:row>45</xdr:row>
      <xdr:rowOff>131535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4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4734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17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89807</xdr:rowOff>
    </xdr:from>
    <xdr:to>
      <xdr:col>81</xdr:col>
      <xdr:colOff>133350</xdr:colOff>
      <xdr:row>37</xdr:row>
      <xdr:rowOff>89807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433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20864</xdr:rowOff>
    </xdr:from>
    <xdr:to>
      <xdr:col>81</xdr:col>
      <xdr:colOff>44450</xdr:colOff>
      <xdr:row>38</xdr:row>
      <xdr:rowOff>4535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364514"/>
          <a:ext cx="8382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64605</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7511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92528</xdr:rowOff>
    </xdr:from>
    <xdr:to>
      <xdr:col>81</xdr:col>
      <xdr:colOff>95250</xdr:colOff>
      <xdr:row>40</xdr:row>
      <xdr:rowOff>22678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77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123372</xdr:rowOff>
    </xdr:from>
    <xdr:to>
      <xdr:col>77</xdr:col>
      <xdr:colOff>44450</xdr:colOff>
      <xdr:row>37</xdr:row>
      <xdr:rowOff>20864</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295572"/>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143328</xdr:rowOff>
    </xdr:from>
    <xdr:to>
      <xdr:col>77</xdr:col>
      <xdr:colOff>95250</xdr:colOff>
      <xdr:row>39</xdr:row>
      <xdr:rowOff>73478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58255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744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88900</xdr:rowOff>
    </xdr:from>
    <xdr:to>
      <xdr:col>72</xdr:col>
      <xdr:colOff>203200</xdr:colOff>
      <xdr:row>36</xdr:row>
      <xdr:rowOff>123372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2611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57150</xdr:rowOff>
    </xdr:from>
    <xdr:to>
      <xdr:col>73</xdr:col>
      <xdr:colOff>44450</xdr:colOff>
      <xdr:row>38</xdr:row>
      <xdr:rowOff>158750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57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143527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19957</xdr:rowOff>
    </xdr:from>
    <xdr:to>
      <xdr:col>68</xdr:col>
      <xdr:colOff>152400</xdr:colOff>
      <xdr:row>36</xdr:row>
      <xdr:rowOff>88900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1921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39915</xdr:rowOff>
    </xdr:from>
    <xdr:to>
      <xdr:col>68</xdr:col>
      <xdr:colOff>203200</xdr:colOff>
      <xdr:row>38</xdr:row>
      <xdr:rowOff>141515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55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126292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4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5443</xdr:rowOff>
    </xdr:from>
    <xdr:to>
      <xdr:col>64</xdr:col>
      <xdr:colOff>152400</xdr:colOff>
      <xdr:row>38</xdr:row>
      <xdr:rowOff>107043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52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91820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0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125186</xdr:rowOff>
    </xdr:from>
    <xdr:to>
      <xdr:col>81</xdr:col>
      <xdr:colOff>95250</xdr:colOff>
      <xdr:row>38</xdr:row>
      <xdr:rowOff>55336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46463</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90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141514</xdr:rowOff>
    </xdr:from>
    <xdr:to>
      <xdr:col>77</xdr:col>
      <xdr:colOff>95250</xdr:colOff>
      <xdr:row>37</xdr:row>
      <xdr:rowOff>71664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1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81841</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82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72572</xdr:rowOff>
    </xdr:from>
    <xdr:to>
      <xdr:col>73</xdr:col>
      <xdr:colOff>44450</xdr:colOff>
      <xdr:row>37</xdr:row>
      <xdr:rowOff>2722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24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12899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01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38100</xdr:rowOff>
    </xdr:from>
    <xdr:to>
      <xdr:col>68</xdr:col>
      <xdr:colOff>203200</xdr:colOff>
      <xdr:row>36</xdr:row>
      <xdr:rowOff>139700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149877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140607</xdr:rowOff>
    </xdr:from>
    <xdr:to>
      <xdr:col>64</xdr:col>
      <xdr:colOff>152400</xdr:colOff>
      <xdr:row>36</xdr:row>
      <xdr:rowOff>70757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1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80934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591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将来負担比率は、将来負担額よりも充当可能財源等が大きいため、連続して生じていない。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577,147
554,858
34.06
246,723,038
233,959,637
12,073,780
146,203,693
32,043,375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事業運営の改善や執行方法の見直し、ＡＩ（人工知能）など新たな技術の活用の検討を進めると共に、民間事業者等の専門性やノウハウの活用により、質の高い公共サービスが見込める事業等については、的確な判断のもと、民間委託や指定管理者制度を導入するなど、効率的な行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127000</xdr:rowOff>
    </xdr:from>
    <xdr:to>
      <xdr:col>24</xdr:col>
      <xdr:colOff>25400</xdr:colOff>
      <xdr:row>38</xdr:row>
      <xdr:rowOff>98425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470650"/>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127000</xdr:rowOff>
    </xdr:from>
    <xdr:to>
      <xdr:col>19</xdr:col>
      <xdr:colOff>187325</xdr:colOff>
      <xdr:row>38</xdr:row>
      <xdr:rowOff>107950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4706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107950</xdr:rowOff>
    </xdr:from>
    <xdr:to>
      <xdr:col>15</xdr:col>
      <xdr:colOff>98425</xdr:colOff>
      <xdr:row>39</xdr:row>
      <xdr:rowOff>107950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6230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107950</xdr:rowOff>
    </xdr:from>
    <xdr:to>
      <xdr:col>11</xdr:col>
      <xdr:colOff>9525</xdr:colOff>
      <xdr:row>40</xdr:row>
      <xdr:rowOff>117475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79450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47625</xdr:rowOff>
    </xdr:from>
    <xdr:to>
      <xdr:col>24</xdr:col>
      <xdr:colOff>76200</xdr:colOff>
      <xdr:row>38</xdr:row>
      <xdr:rowOff>149225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56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19702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53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76200</xdr:rowOff>
    </xdr:from>
    <xdr:to>
      <xdr:col>20</xdr:col>
      <xdr:colOff>38100</xdr:colOff>
      <xdr:row>38</xdr:row>
      <xdr:rowOff>6350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41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162577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50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57150</xdr:rowOff>
    </xdr:from>
    <xdr:to>
      <xdr:col>15</xdr:col>
      <xdr:colOff>149225</xdr:colOff>
      <xdr:row>38</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57150</xdr:rowOff>
    </xdr:from>
    <xdr:to>
      <xdr:col>11</xdr:col>
      <xdr:colOff>60325</xdr:colOff>
      <xdr:row>39</xdr:row>
      <xdr:rowOff>158750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143527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66675</xdr:rowOff>
    </xdr:from>
    <xdr:to>
      <xdr:col>6</xdr:col>
      <xdr:colOff>171450</xdr:colOff>
      <xdr:row>40</xdr:row>
      <xdr:rowOff>168275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92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153052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7011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までの民営化・民間委託の推進等により、増加傾向にある。今後は、民間事業者等の専門性やノウハウの活用により、質の高い公共サービスが見込める事業等については、的確な判断のもと、民間委託や指定管理者制度を導入するなど、効率的な行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69850</xdr:rowOff>
    </xdr:from>
    <xdr:to>
      <xdr:col>82</xdr:col>
      <xdr:colOff>107950</xdr:colOff>
      <xdr:row>15</xdr:row>
      <xdr:rowOff>151493</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641600"/>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127000</xdr:rowOff>
    </xdr:from>
    <xdr:to>
      <xdr:col>78</xdr:col>
      <xdr:colOff>69850</xdr:colOff>
      <xdr:row>15</xdr:row>
      <xdr:rowOff>69850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2527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32856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261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110671</xdr:rowOff>
    </xdr:from>
    <xdr:to>
      <xdr:col>73</xdr:col>
      <xdr:colOff>180975</xdr:colOff>
      <xdr:row>14</xdr:row>
      <xdr:rowOff>127000</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51097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106334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16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94343</xdr:rowOff>
    </xdr:from>
    <xdr:to>
      <xdr:col>69</xdr:col>
      <xdr:colOff>92075</xdr:colOff>
      <xdr:row>14</xdr:row>
      <xdr:rowOff>110671</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a:off x="13004800" y="2494643"/>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138991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19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100693</xdr:rowOff>
    </xdr:from>
    <xdr:to>
      <xdr:col>82</xdr:col>
      <xdr:colOff>158750</xdr:colOff>
      <xdr:row>16</xdr:row>
      <xdr:rowOff>30843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72770</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64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19050</xdr:rowOff>
    </xdr:from>
    <xdr:to>
      <xdr:col>78</xdr:col>
      <xdr:colOff>120650</xdr:colOff>
      <xdr:row>15</xdr:row>
      <xdr:rowOff>120650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105427</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67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76200</xdr:rowOff>
    </xdr:from>
    <xdr:to>
      <xdr:col>74</xdr:col>
      <xdr:colOff>31750</xdr:colOff>
      <xdr:row>15</xdr:row>
      <xdr:rowOff>6350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162577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59871</xdr:rowOff>
    </xdr:from>
    <xdr:to>
      <xdr:col>69</xdr:col>
      <xdr:colOff>142875</xdr:colOff>
      <xdr:row>14</xdr:row>
      <xdr:rowOff>161471</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46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146248</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54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43543</xdr:rowOff>
    </xdr:from>
    <xdr:to>
      <xdr:col>65</xdr:col>
      <xdr:colOff>53975</xdr:colOff>
      <xdr:row>14</xdr:row>
      <xdr:rowOff>145143</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129920</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53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待機児童ゼロ」の継続・「希望する全ての子どもが認可保育所に入所できる環境」を実現するための認可保育所の運営に伴う保育関連経費や、障害者福祉費の増などにより、扶助費は今後も増加すること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137885</xdr:rowOff>
    </xdr:from>
    <xdr:to>
      <xdr:col>24</xdr:col>
      <xdr:colOff>25400</xdr:colOff>
      <xdr:row>59</xdr:row>
      <xdr:rowOff>20865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10081985"/>
          <a:ext cx="8382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59</xdr:row>
      <xdr:rowOff>20865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100711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59</xdr:row>
      <xdr:rowOff>64407</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100711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64407</xdr:rowOff>
    </xdr:from>
    <xdr:to>
      <xdr:col>11</xdr:col>
      <xdr:colOff>9525</xdr:colOff>
      <xdr:row>59</xdr:row>
      <xdr:rowOff>86178</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101799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87085</xdr:rowOff>
    </xdr:from>
    <xdr:to>
      <xdr:col>24</xdr:col>
      <xdr:colOff>76200</xdr:colOff>
      <xdr:row>59</xdr:row>
      <xdr:rowOff>17235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59162</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10003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141515</xdr:rowOff>
    </xdr:from>
    <xdr:to>
      <xdr:col>20</xdr:col>
      <xdr:colOff>38100</xdr:colOff>
      <xdr:row>59</xdr:row>
      <xdr:rowOff>71665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56442</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17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13607</xdr:rowOff>
    </xdr:from>
    <xdr:to>
      <xdr:col>11</xdr:col>
      <xdr:colOff>60325</xdr:colOff>
      <xdr:row>59</xdr:row>
      <xdr:rowOff>115207</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99984</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特別会計への繰出金の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xdr:rowOff>
    </xdr:from>
    <xdr:to>
      <xdr:col>82</xdr:col>
      <xdr:colOff>107950</xdr:colOff>
      <xdr:row>60</xdr:row>
      <xdr:rowOff>127000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10128250"/>
          <a:ext cx="8382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165100</xdr:rowOff>
    </xdr:from>
    <xdr:to>
      <xdr:col>78</xdr:col>
      <xdr:colOff>69850</xdr:colOff>
      <xdr:row>60</xdr:row>
      <xdr:rowOff>127000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102806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127000</xdr:rowOff>
    </xdr:from>
    <xdr:to>
      <xdr:col>73</xdr:col>
      <xdr:colOff>180975</xdr:colOff>
      <xdr:row>59</xdr:row>
      <xdr:rowOff>165100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10242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127000</xdr:rowOff>
    </xdr:from>
    <xdr:to>
      <xdr:col>69</xdr:col>
      <xdr:colOff>92075</xdr:colOff>
      <xdr:row>61</xdr:row>
      <xdr:rowOff>88900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1024255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54627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105427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76200</xdr:rowOff>
    </xdr:from>
    <xdr:to>
      <xdr:col>78</xdr:col>
      <xdr:colOff>120650</xdr:colOff>
      <xdr:row>61</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162577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114300</xdr:rowOff>
    </xdr:from>
    <xdr:to>
      <xdr:col>74</xdr:col>
      <xdr:colOff>31750</xdr:colOff>
      <xdr:row>60</xdr:row>
      <xdr:rowOff>44450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76200</xdr:rowOff>
    </xdr:from>
    <xdr:to>
      <xdr:col>69</xdr:col>
      <xdr:colOff>142875</xdr:colOff>
      <xdr:row>60</xdr:row>
      <xdr:rowOff>6350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162577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38100</xdr:rowOff>
    </xdr:from>
    <xdr:to>
      <xdr:col>65</xdr:col>
      <xdr:colOff>53975</xdr:colOff>
      <xdr:row>61</xdr:row>
      <xdr:rowOff>139700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124477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1058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補助金については、補助金検証・評価シートや事務事業評価による効果検証を徹底し、絶えず見直しに取り組むとともに、事務の適正執行に努めていく。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69850</xdr:rowOff>
    </xdr:from>
    <xdr:to>
      <xdr:col>82</xdr:col>
      <xdr:colOff>107950</xdr:colOff>
      <xdr:row>33</xdr:row>
      <xdr:rowOff>92710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57277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1270</xdr:rowOff>
    </xdr:from>
    <xdr:to>
      <xdr:col>78</xdr:col>
      <xdr:colOff>69850</xdr:colOff>
      <xdr:row>33</xdr:row>
      <xdr:rowOff>69850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6591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162577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32</xdr:row>
      <xdr:rowOff>149860</xdr:rowOff>
    </xdr:from>
    <xdr:to>
      <xdr:col>73</xdr:col>
      <xdr:colOff>180975</xdr:colOff>
      <xdr:row>33</xdr:row>
      <xdr:rowOff>1270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5636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48277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32</xdr:row>
      <xdr:rowOff>149860</xdr:rowOff>
    </xdr:from>
    <xdr:to>
      <xdr:col>69</xdr:col>
      <xdr:colOff>92075</xdr:colOff>
      <xdr:row>32</xdr:row>
      <xdr:rowOff>149860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a:off x="13004800" y="56362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71137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41910</xdr:rowOff>
    </xdr:from>
    <xdr:to>
      <xdr:col>82</xdr:col>
      <xdr:colOff>158750</xdr:colOff>
      <xdr:row>33</xdr:row>
      <xdr:rowOff>143510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58437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54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19050</xdr:rowOff>
    </xdr:from>
    <xdr:to>
      <xdr:col>78</xdr:col>
      <xdr:colOff>120650</xdr:colOff>
      <xdr:row>33</xdr:row>
      <xdr:rowOff>120650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130827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44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32</xdr:row>
      <xdr:rowOff>121920</xdr:rowOff>
    </xdr:from>
    <xdr:to>
      <xdr:col>74</xdr:col>
      <xdr:colOff>31750</xdr:colOff>
      <xdr:row>33</xdr:row>
      <xdr:rowOff>52070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60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62247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37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32</xdr:row>
      <xdr:rowOff>99060</xdr:rowOff>
    </xdr:from>
    <xdr:to>
      <xdr:col>69</xdr:col>
      <xdr:colOff>142875</xdr:colOff>
      <xdr:row>33</xdr:row>
      <xdr:rowOff>29210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58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39387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35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32</xdr:row>
      <xdr:rowOff>99060</xdr:rowOff>
    </xdr:from>
    <xdr:to>
      <xdr:col>65</xdr:col>
      <xdr:colOff>53975</xdr:colOff>
      <xdr:row>33</xdr:row>
      <xdr:rowOff>29210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58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39387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35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健全化と持続可能な財政運営を確保するための基本的な考え方」に基づき、区債の発行にあたっては財政状況を踏まえつつ、必要性を十分検討して行うこととしており、今後とも基金と区債のバランスの取れた活用により、増加する施設の更新需要に対応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31750</xdr:rowOff>
    </xdr:from>
    <xdr:to>
      <xdr:col>24</xdr:col>
      <xdr:colOff>25400</xdr:colOff>
      <xdr:row>75</xdr:row>
      <xdr:rowOff>50800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8905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31750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2852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165100</xdr:rowOff>
    </xdr:from>
    <xdr:to>
      <xdr:col>15</xdr:col>
      <xdr:colOff>98425</xdr:colOff>
      <xdr:row>75</xdr:row>
      <xdr:rowOff>107950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852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107950</xdr:rowOff>
    </xdr:from>
    <xdr:to>
      <xdr:col>11</xdr:col>
      <xdr:colOff>9525</xdr:colOff>
      <xdr:row>75</xdr:row>
      <xdr:rowOff>107950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2966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0</xdr:rowOff>
    </xdr:from>
    <xdr:to>
      <xdr:col>24</xdr:col>
      <xdr:colOff>76200</xdr:colOff>
      <xdr:row>75</xdr:row>
      <xdr:rowOff>101600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143527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830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152400</xdr:rowOff>
    </xdr:from>
    <xdr:to>
      <xdr:col>20</xdr:col>
      <xdr:colOff>38100</xdr:colOff>
      <xdr:row>75</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67327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926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114300</xdr:rowOff>
    </xdr:from>
    <xdr:to>
      <xdr:col>15</xdr:col>
      <xdr:colOff>149225</xdr:colOff>
      <xdr:row>75</xdr:row>
      <xdr:rowOff>44450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54627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57150</xdr:rowOff>
    </xdr:from>
    <xdr:to>
      <xdr:col>11</xdr:col>
      <xdr:colOff>60325</xdr:colOff>
      <xdr:row>75</xdr:row>
      <xdr:rowOff>158750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57150</xdr:rowOff>
    </xdr:from>
    <xdr:to>
      <xdr:col>6</xdr:col>
      <xdr:colOff>171450</xdr:colOff>
      <xdr:row>75</xdr:row>
      <xdr:rowOff>158750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143527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補助費等の増などにより、類似団体の平均を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今後も防災・減災対策や保育待機児童ゼロの継続など足元の行政需要に着実に応えつつ、事業の効率的な執行により経費の縮減に努める。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8889</xdr:rowOff>
    </xdr:from>
    <xdr:to>
      <xdr:col>82</xdr:col>
      <xdr:colOff>107950</xdr:colOff>
      <xdr:row>79</xdr:row>
      <xdr:rowOff>16511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35534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127000</xdr:rowOff>
    </xdr:from>
    <xdr:to>
      <xdr:col>78</xdr:col>
      <xdr:colOff>69850</xdr:colOff>
      <xdr:row>79</xdr:row>
      <xdr:rowOff>8889</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4782800" y="135001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127000</xdr:rowOff>
    </xdr:from>
    <xdr:to>
      <xdr:col>73</xdr:col>
      <xdr:colOff>180975</xdr:colOff>
      <xdr:row>79</xdr:row>
      <xdr:rowOff>138430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893800" y="135001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138430</xdr:rowOff>
    </xdr:from>
    <xdr:to>
      <xdr:col>69</xdr:col>
      <xdr:colOff>92075</xdr:colOff>
      <xdr:row>81</xdr:row>
      <xdr:rowOff>69850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368298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137161</xdr:rowOff>
    </xdr:from>
    <xdr:to>
      <xdr:col>82</xdr:col>
      <xdr:colOff>158750</xdr:colOff>
      <xdr:row>79</xdr:row>
      <xdr:rowOff>67311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109238</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129539</xdr:rowOff>
    </xdr:from>
    <xdr:to>
      <xdr:col>78</xdr:col>
      <xdr:colOff>120650</xdr:colOff>
      <xdr:row>79</xdr:row>
      <xdr:rowOff>59689</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44466</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3589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76200</xdr:rowOff>
    </xdr:from>
    <xdr:to>
      <xdr:col>74</xdr:col>
      <xdr:colOff>31750</xdr:colOff>
      <xdr:row>79</xdr:row>
      <xdr:rowOff>6350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162577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87630</xdr:rowOff>
    </xdr:from>
    <xdr:to>
      <xdr:col>69</xdr:col>
      <xdr:colOff>142875</xdr:colOff>
      <xdr:row>80</xdr:row>
      <xdr:rowOff>17780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2557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19050</xdr:rowOff>
    </xdr:from>
    <xdr:to>
      <xdr:col>65</xdr:col>
      <xdr:colOff>53975</xdr:colOff>
      <xdr:row>81</xdr:row>
      <xdr:rowOff>120650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105427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399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63101</xdr:rowOff>
    </xdr:from>
    <xdr:to>
      <xdr:col>29</xdr:col>
      <xdr:colOff>127000</xdr:colOff>
      <xdr:row>18</xdr:row>
      <xdr:rowOff>112250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96826"/>
          <a:ext cx="647700" cy="49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112250</xdr:rowOff>
    </xdr:from>
    <xdr:to>
      <xdr:col>26</xdr:col>
      <xdr:colOff>50800</xdr:colOff>
      <xdr:row>18</xdr:row>
      <xdr:rowOff>118052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45975"/>
          <a:ext cx="698500" cy="5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103062</xdr:rowOff>
    </xdr:from>
    <xdr:to>
      <xdr:col>22</xdr:col>
      <xdr:colOff>114300</xdr:colOff>
      <xdr:row>18</xdr:row>
      <xdr:rowOff>118052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36787"/>
          <a:ext cx="698500" cy="14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103062</xdr:rowOff>
    </xdr:from>
    <xdr:to>
      <xdr:col>18</xdr:col>
      <xdr:colOff>177800</xdr:colOff>
      <xdr:row>18</xdr:row>
      <xdr:rowOff>104053</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36787"/>
          <a:ext cx="6985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12301</xdr:rowOff>
    </xdr:from>
    <xdr:to>
      <xdr:col>29</xdr:col>
      <xdr:colOff>177800</xdr:colOff>
      <xdr:row>18</xdr:row>
      <xdr:rowOff>113901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460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155828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18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61450</xdr:rowOff>
    </xdr:from>
    <xdr:to>
      <xdr:col>26</xdr:col>
      <xdr:colOff>101600</xdr:colOff>
      <xdr:row>18</xdr:row>
      <xdr:rowOff>163050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951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147827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8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67252</xdr:rowOff>
    </xdr:from>
    <xdr:to>
      <xdr:col>22</xdr:col>
      <xdr:colOff>165100</xdr:colOff>
      <xdr:row>18</xdr:row>
      <xdr:rowOff>168852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00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153629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87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52262</xdr:rowOff>
    </xdr:from>
    <xdr:to>
      <xdr:col>19</xdr:col>
      <xdr:colOff>38100</xdr:colOff>
      <xdr:row>18</xdr:row>
      <xdr:rowOff>153862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85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138639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72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53253</xdr:rowOff>
    </xdr:from>
    <xdr:to>
      <xdr:col>15</xdr:col>
      <xdr:colOff>101600</xdr:colOff>
      <xdr:row>18</xdr:row>
      <xdr:rowOff>154853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869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139630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7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165119</xdr:rowOff>
    </xdr:from>
    <xdr:to>
      <xdr:col>29</xdr:col>
      <xdr:colOff>127000</xdr:colOff>
      <xdr:row>37</xdr:row>
      <xdr:rowOff>198837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18369"/>
          <a:ext cx="647700" cy="205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198837</xdr:rowOff>
    </xdr:from>
    <xdr:to>
      <xdr:col>26</xdr:col>
      <xdr:colOff>50800</xdr:colOff>
      <xdr:row>37</xdr:row>
      <xdr:rowOff>256787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323537"/>
          <a:ext cx="698500" cy="57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256787</xdr:rowOff>
    </xdr:from>
    <xdr:to>
      <xdr:col>22</xdr:col>
      <xdr:colOff>114300</xdr:colOff>
      <xdr:row>37</xdr:row>
      <xdr:rowOff>268732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381487"/>
          <a:ext cx="698500" cy="11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268732</xdr:rowOff>
    </xdr:from>
    <xdr:to>
      <xdr:col>18</xdr:col>
      <xdr:colOff>177800</xdr:colOff>
      <xdr:row>37</xdr:row>
      <xdr:rowOff>299307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393432"/>
          <a:ext cx="698500" cy="305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114319</xdr:rowOff>
    </xdr:from>
    <xdr:to>
      <xdr:col>29</xdr:col>
      <xdr:colOff>177800</xdr:colOff>
      <xdr:row>37</xdr:row>
      <xdr:rowOff>44469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675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86396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3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148037</xdr:rowOff>
    </xdr:from>
    <xdr:to>
      <xdr:col>26</xdr:col>
      <xdr:colOff>101600</xdr:colOff>
      <xdr:row>37</xdr:row>
      <xdr:rowOff>249637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727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234414</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591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205987</xdr:rowOff>
    </xdr:from>
    <xdr:to>
      <xdr:col>22</xdr:col>
      <xdr:colOff>165100</xdr:colOff>
      <xdr:row>37</xdr:row>
      <xdr:rowOff>307587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3306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292364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41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217932</xdr:rowOff>
    </xdr:from>
    <xdr:to>
      <xdr:col>19</xdr:col>
      <xdr:colOff>38100</xdr:colOff>
      <xdr:row>37</xdr:row>
      <xdr:rowOff>319532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342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304309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42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248507</xdr:rowOff>
    </xdr:from>
    <xdr:to>
      <xdr:col>15</xdr:col>
      <xdr:colOff>101600</xdr:colOff>
      <xdr:row>38</xdr:row>
      <xdr:rowOff>7207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373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334884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459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577,147
554,858
34.06
246,723,038
233,959,637
12,073,780
146,203,693
32,043,375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27218</xdr:rowOff>
    </xdr:from>
    <xdr:to>
      <xdr:col>24</xdr:col>
      <xdr:colOff>63500</xdr:colOff>
      <xdr:row>37</xdr:row>
      <xdr:rowOff>104539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70868"/>
          <a:ext cx="838200" cy="7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76977</xdr:rowOff>
    </xdr:from>
    <xdr:to>
      <xdr:col>19</xdr:col>
      <xdr:colOff>177800</xdr:colOff>
      <xdr:row>37</xdr:row>
      <xdr:rowOff>104539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20627"/>
          <a:ext cx="889000" cy="27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61606</xdr:rowOff>
    </xdr:from>
    <xdr:to>
      <xdr:col>15</xdr:col>
      <xdr:colOff>50800</xdr:colOff>
      <xdr:row>37</xdr:row>
      <xdr:rowOff>76977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05256"/>
          <a:ext cx="889000" cy="15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48390</xdr:rowOff>
    </xdr:from>
    <xdr:to>
      <xdr:col>10</xdr:col>
      <xdr:colOff>114300</xdr:colOff>
      <xdr:row>37</xdr:row>
      <xdr:rowOff>61606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392040"/>
          <a:ext cx="889000" cy="1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147868</xdr:rowOff>
    </xdr:from>
    <xdr:to>
      <xdr:col>24</xdr:col>
      <xdr:colOff>114300</xdr:colOff>
      <xdr:row>37</xdr:row>
      <xdr:rowOff>78018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2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126295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9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53739</xdr:rowOff>
    </xdr:from>
    <xdr:to>
      <xdr:col>20</xdr:col>
      <xdr:colOff>38100</xdr:colOff>
      <xdr:row>37</xdr:row>
      <xdr:rowOff>155339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9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146466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90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26177</xdr:rowOff>
    </xdr:from>
    <xdr:to>
      <xdr:col>15</xdr:col>
      <xdr:colOff>101600</xdr:colOff>
      <xdr:row>37</xdr:row>
      <xdr:rowOff>127777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6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118904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6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10806</xdr:rowOff>
    </xdr:from>
    <xdr:to>
      <xdr:col>10</xdr:col>
      <xdr:colOff>165100</xdr:colOff>
      <xdr:row>37</xdr:row>
      <xdr:rowOff>112406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128933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12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169040</xdr:rowOff>
    </xdr:from>
    <xdr:to>
      <xdr:col>6</xdr:col>
      <xdr:colOff>38100</xdr:colOff>
      <xdr:row>37</xdr:row>
      <xdr:rowOff>99190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4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115717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1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109347</xdr:rowOff>
    </xdr:from>
    <xdr:to>
      <xdr:col>24</xdr:col>
      <xdr:colOff>63500</xdr:colOff>
      <xdr:row>56</xdr:row>
      <xdr:rowOff>139165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10547"/>
          <a:ext cx="838200" cy="2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103015</xdr:rowOff>
    </xdr:from>
    <xdr:to>
      <xdr:col>19</xdr:col>
      <xdr:colOff>177800</xdr:colOff>
      <xdr:row>56</xdr:row>
      <xdr:rowOff>139165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704215"/>
          <a:ext cx="889000" cy="3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103015</xdr:rowOff>
    </xdr:from>
    <xdr:to>
      <xdr:col>15</xdr:col>
      <xdr:colOff>50800</xdr:colOff>
      <xdr:row>56</xdr:row>
      <xdr:rowOff>112076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04215"/>
          <a:ext cx="889000" cy="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112076</xdr:rowOff>
    </xdr:from>
    <xdr:to>
      <xdr:col>10</xdr:col>
      <xdr:colOff>114300</xdr:colOff>
      <xdr:row>57</xdr:row>
      <xdr:rowOff>14460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13276"/>
          <a:ext cx="889000" cy="73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58547</xdr:rowOff>
    </xdr:from>
    <xdr:to>
      <xdr:col>24</xdr:col>
      <xdr:colOff>114300</xdr:colOff>
      <xdr:row>56</xdr:row>
      <xdr:rowOff>160147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59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144924</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88365</xdr:rowOff>
    </xdr:from>
    <xdr:to>
      <xdr:col>20</xdr:col>
      <xdr:colOff>38100</xdr:colOff>
      <xdr:row>57</xdr:row>
      <xdr:rowOff>18515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9642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8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52215</xdr:rowOff>
    </xdr:from>
    <xdr:to>
      <xdr:col>15</xdr:col>
      <xdr:colOff>101600</xdr:colOff>
      <xdr:row>56</xdr:row>
      <xdr:rowOff>153815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5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144942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4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61276</xdr:rowOff>
    </xdr:from>
    <xdr:to>
      <xdr:col>10</xdr:col>
      <xdr:colOff>165100</xdr:colOff>
      <xdr:row>56</xdr:row>
      <xdr:rowOff>162876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6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154003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5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135110</xdr:rowOff>
    </xdr:from>
    <xdr:to>
      <xdr:col>6</xdr:col>
      <xdr:colOff>38100</xdr:colOff>
      <xdr:row>57</xdr:row>
      <xdr:rowOff>65260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3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56387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2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17475</xdr:rowOff>
    </xdr:from>
    <xdr:to>
      <xdr:col>24</xdr:col>
      <xdr:colOff>63500</xdr:colOff>
      <xdr:row>78</xdr:row>
      <xdr:rowOff>32258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390575"/>
          <a:ext cx="8382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17475</xdr:rowOff>
    </xdr:from>
    <xdr:to>
      <xdr:col>19</xdr:col>
      <xdr:colOff>177800</xdr:colOff>
      <xdr:row>78</xdr:row>
      <xdr:rowOff>43917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390575"/>
          <a:ext cx="889000" cy="2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41935</xdr:rowOff>
    </xdr:from>
    <xdr:to>
      <xdr:col>15</xdr:col>
      <xdr:colOff>50800</xdr:colOff>
      <xdr:row>78</xdr:row>
      <xdr:rowOff>43917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15035"/>
          <a:ext cx="88900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23495</xdr:rowOff>
    </xdr:from>
    <xdr:to>
      <xdr:col>10</xdr:col>
      <xdr:colOff>114300</xdr:colOff>
      <xdr:row>78</xdr:row>
      <xdr:rowOff>41935</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396595"/>
          <a:ext cx="889000" cy="1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152908</xdr:rowOff>
    </xdr:from>
    <xdr:to>
      <xdr:col>24</xdr:col>
      <xdr:colOff>114300</xdr:colOff>
      <xdr:row>78</xdr:row>
      <xdr:rowOff>83058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5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131335</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3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138125</xdr:rowOff>
    </xdr:from>
    <xdr:to>
      <xdr:col>20</xdr:col>
      <xdr:colOff>38100</xdr:colOff>
      <xdr:row>78</xdr:row>
      <xdr:rowOff>68275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59402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3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164567</xdr:rowOff>
    </xdr:from>
    <xdr:to>
      <xdr:col>15</xdr:col>
      <xdr:colOff>101600</xdr:colOff>
      <xdr:row>78</xdr:row>
      <xdr:rowOff>94717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6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85844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58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162585</xdr:rowOff>
    </xdr:from>
    <xdr:to>
      <xdr:col>10</xdr:col>
      <xdr:colOff>165100</xdr:colOff>
      <xdr:row>78</xdr:row>
      <xdr:rowOff>92735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6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83862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56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144145</xdr:rowOff>
    </xdr:from>
    <xdr:to>
      <xdr:col>6</xdr:col>
      <xdr:colOff>38100</xdr:colOff>
      <xdr:row>78</xdr:row>
      <xdr:rowOff>74295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4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65422</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10035</xdr:rowOff>
    </xdr:from>
    <xdr:to>
      <xdr:col>24</xdr:col>
      <xdr:colOff>62865</xdr:colOff>
      <xdr:row>97</xdr:row>
      <xdr:rowOff>105639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611985"/>
          <a:ext cx="1270" cy="112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109466</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4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105639</xdr:rowOff>
    </xdr:from>
    <xdr:to>
      <xdr:col>24</xdr:col>
      <xdr:colOff>152400</xdr:colOff>
      <xdr:row>97</xdr:row>
      <xdr:rowOff>105639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3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128162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8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10035</xdr:rowOff>
    </xdr:from>
    <xdr:to>
      <xdr:col>24</xdr:col>
      <xdr:colOff>152400</xdr:colOff>
      <xdr:row>91</xdr:row>
      <xdr:rowOff>10035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6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76181</xdr:rowOff>
    </xdr:from>
    <xdr:to>
      <xdr:col>24</xdr:col>
      <xdr:colOff>63500</xdr:colOff>
      <xdr:row>96</xdr:row>
      <xdr:rowOff>139847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535381"/>
          <a:ext cx="838200" cy="6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166853</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940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143976</xdr:rowOff>
    </xdr:from>
    <xdr:to>
      <xdr:col>24</xdr:col>
      <xdr:colOff>114300</xdr:colOff>
      <xdr:row>94</xdr:row>
      <xdr:rowOff>74126</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0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139847</xdr:rowOff>
    </xdr:from>
    <xdr:to>
      <xdr:col>19</xdr:col>
      <xdr:colOff>177800</xdr:colOff>
      <xdr:row>97</xdr:row>
      <xdr:rowOff>71562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599047"/>
          <a:ext cx="889000" cy="103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22557</xdr:rowOff>
    </xdr:from>
    <xdr:to>
      <xdr:col>20</xdr:col>
      <xdr:colOff>38100</xdr:colOff>
      <xdr:row>94</xdr:row>
      <xdr:rowOff>124157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1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140684</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914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7651</xdr:rowOff>
    </xdr:from>
    <xdr:to>
      <xdr:col>15</xdr:col>
      <xdr:colOff>50800</xdr:colOff>
      <xdr:row>97</xdr:row>
      <xdr:rowOff>71562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638301"/>
          <a:ext cx="889000" cy="6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110911</xdr:rowOff>
    </xdr:from>
    <xdr:to>
      <xdr:col>15</xdr:col>
      <xdr:colOff>101600</xdr:colOff>
      <xdr:row>95</xdr:row>
      <xdr:rowOff>41061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2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57588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002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7651</xdr:rowOff>
    </xdr:from>
    <xdr:to>
      <xdr:col>10</xdr:col>
      <xdr:colOff>114300</xdr:colOff>
      <xdr:row>98</xdr:row>
      <xdr:rowOff>123258</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638301"/>
          <a:ext cx="889000" cy="287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148124</xdr:rowOff>
    </xdr:from>
    <xdr:to>
      <xdr:col>10</xdr:col>
      <xdr:colOff>165100</xdr:colOff>
      <xdr:row>94</xdr:row>
      <xdr:rowOff>78274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09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94801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586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157921</xdr:rowOff>
    </xdr:from>
    <xdr:to>
      <xdr:col>6</xdr:col>
      <xdr:colOff>38100</xdr:colOff>
      <xdr:row>96</xdr:row>
      <xdr:rowOff>88071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4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104598</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22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25381</xdr:rowOff>
    </xdr:from>
    <xdr:to>
      <xdr:col>24</xdr:col>
      <xdr:colOff>114300</xdr:colOff>
      <xdr:row>96</xdr:row>
      <xdr:rowOff>126981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8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3808</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63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89047</xdr:rowOff>
    </xdr:from>
    <xdr:to>
      <xdr:col>20</xdr:col>
      <xdr:colOff>38100</xdr:colOff>
      <xdr:row>97</xdr:row>
      <xdr:rowOff>19197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4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10324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640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20762</xdr:rowOff>
    </xdr:from>
    <xdr:to>
      <xdr:col>15</xdr:col>
      <xdr:colOff>101600</xdr:colOff>
      <xdr:row>97</xdr:row>
      <xdr:rowOff>122362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65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113489</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744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128301</xdr:rowOff>
    </xdr:from>
    <xdr:to>
      <xdr:col>10</xdr:col>
      <xdr:colOff>165100</xdr:colOff>
      <xdr:row>97</xdr:row>
      <xdr:rowOff>58451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8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49578</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680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72458</xdr:rowOff>
    </xdr:from>
    <xdr:to>
      <xdr:col>6</xdr:col>
      <xdr:colOff>38100</xdr:colOff>
      <xdr:row>99</xdr:row>
      <xdr:rowOff>2608</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7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165185</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6967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34353</xdr:rowOff>
    </xdr:from>
    <xdr:to>
      <xdr:col>54</xdr:col>
      <xdr:colOff>189865</xdr:colOff>
      <xdr:row>37</xdr:row>
      <xdr:rowOff>78131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520753"/>
          <a:ext cx="1270" cy="901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81958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25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78131</xdr:rowOff>
    </xdr:from>
    <xdr:to>
      <xdr:col>55</xdr:col>
      <xdr:colOff>88900</xdr:colOff>
      <xdr:row>37</xdr:row>
      <xdr:rowOff>78131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21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152480</xdr:rowOff>
    </xdr:from>
    <xdr:ext cx="534377"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29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34353</xdr:rowOff>
    </xdr:from>
    <xdr:to>
      <xdr:col>55</xdr:col>
      <xdr:colOff>88900</xdr:colOff>
      <xdr:row>32</xdr:row>
      <xdr:rowOff>34353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520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34493</xdr:rowOff>
    </xdr:from>
    <xdr:to>
      <xdr:col>55</xdr:col>
      <xdr:colOff>0</xdr:colOff>
      <xdr:row>37</xdr:row>
      <xdr:rowOff>42215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378143"/>
          <a:ext cx="838200" cy="7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69651</xdr:rowOff>
    </xdr:from>
    <xdr:ext cx="534377"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70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46774</xdr:rowOff>
    </xdr:from>
    <xdr:to>
      <xdr:col>55</xdr:col>
      <xdr:colOff>50800</xdr:colOff>
      <xdr:row>36</xdr:row>
      <xdr:rowOff>148374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1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42215</xdr:rowOff>
    </xdr:from>
    <xdr:to>
      <xdr:col>50</xdr:col>
      <xdr:colOff>114300</xdr:colOff>
      <xdr:row>37</xdr:row>
      <xdr:rowOff>78930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385865"/>
          <a:ext cx="889000" cy="36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53645</xdr:rowOff>
    </xdr:from>
    <xdr:to>
      <xdr:col>50</xdr:col>
      <xdr:colOff>165100</xdr:colOff>
      <xdr:row>36</xdr:row>
      <xdr:rowOff>155245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322</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72111" y="600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78930</xdr:rowOff>
    </xdr:from>
    <xdr:to>
      <xdr:col>45</xdr:col>
      <xdr:colOff>177800</xdr:colOff>
      <xdr:row>37</xdr:row>
      <xdr:rowOff>118504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422580"/>
          <a:ext cx="889000" cy="39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61011</xdr:rowOff>
    </xdr:from>
    <xdr:to>
      <xdr:col>46</xdr:col>
      <xdr:colOff>38100</xdr:colOff>
      <xdr:row>36</xdr:row>
      <xdr:rowOff>162611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7688</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83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27953</xdr:rowOff>
    </xdr:from>
    <xdr:to>
      <xdr:col>41</xdr:col>
      <xdr:colOff>50800</xdr:colOff>
      <xdr:row>37</xdr:row>
      <xdr:rowOff>118504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171453"/>
          <a:ext cx="889000" cy="129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144729</xdr:rowOff>
    </xdr:from>
    <xdr:to>
      <xdr:col>41</xdr:col>
      <xdr:colOff>101600</xdr:colOff>
      <xdr:row>37</xdr:row>
      <xdr:rowOff>74879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91406</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100736</xdr:rowOff>
    </xdr:from>
    <xdr:to>
      <xdr:col>36</xdr:col>
      <xdr:colOff>165100</xdr:colOff>
      <xdr:row>30</xdr:row>
      <xdr:rowOff>30886</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47413</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155143</xdr:rowOff>
    </xdr:from>
    <xdr:to>
      <xdr:col>55</xdr:col>
      <xdr:colOff>50800</xdr:colOff>
      <xdr:row>37</xdr:row>
      <xdr:rowOff>85293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2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70070</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24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162865</xdr:rowOff>
    </xdr:from>
    <xdr:to>
      <xdr:col>50</xdr:col>
      <xdr:colOff>165100</xdr:colOff>
      <xdr:row>37</xdr:row>
      <xdr:rowOff>93015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3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84142</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427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28130</xdr:rowOff>
    </xdr:from>
    <xdr:to>
      <xdr:col>46</xdr:col>
      <xdr:colOff>38100</xdr:colOff>
      <xdr:row>37</xdr:row>
      <xdr:rowOff>129730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7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120857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46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67704</xdr:rowOff>
    </xdr:from>
    <xdr:to>
      <xdr:col>41</xdr:col>
      <xdr:colOff>101600</xdr:colOff>
      <xdr:row>37</xdr:row>
      <xdr:rowOff>169304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41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160431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50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148603</xdr:rowOff>
    </xdr:from>
    <xdr:to>
      <xdr:col>36</xdr:col>
      <xdr:colOff>165100</xdr:colOff>
      <xdr:row>30</xdr:row>
      <xdr:rowOff>78753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12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69880</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21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74183</xdr:rowOff>
    </xdr:from>
    <xdr:to>
      <xdr:col>55</xdr:col>
      <xdr:colOff>0</xdr:colOff>
      <xdr:row>57</xdr:row>
      <xdr:rowOff>108679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846833"/>
          <a:ext cx="838200" cy="3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74183</xdr:rowOff>
    </xdr:from>
    <xdr:to>
      <xdr:col>50</xdr:col>
      <xdr:colOff>114300</xdr:colOff>
      <xdr:row>58</xdr:row>
      <xdr:rowOff>19197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846833"/>
          <a:ext cx="889000" cy="116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122806</xdr:rowOff>
    </xdr:from>
    <xdr:to>
      <xdr:col>45</xdr:col>
      <xdr:colOff>177800</xdr:colOff>
      <xdr:row>58</xdr:row>
      <xdr:rowOff>19197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895456"/>
          <a:ext cx="889000" cy="6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122806</xdr:rowOff>
    </xdr:from>
    <xdr:to>
      <xdr:col>41</xdr:col>
      <xdr:colOff>50800</xdr:colOff>
      <xdr:row>57</xdr:row>
      <xdr:rowOff>151168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895456"/>
          <a:ext cx="889000" cy="2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57879</xdr:rowOff>
    </xdr:from>
    <xdr:to>
      <xdr:col>55</xdr:col>
      <xdr:colOff>50800</xdr:colOff>
      <xdr:row>57</xdr:row>
      <xdr:rowOff>159479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83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144256</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745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23383</xdr:rowOff>
    </xdr:from>
    <xdr:to>
      <xdr:col>50</xdr:col>
      <xdr:colOff>165100</xdr:colOff>
      <xdr:row>57</xdr:row>
      <xdr:rowOff>124983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796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116110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888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139847</xdr:rowOff>
    </xdr:from>
    <xdr:to>
      <xdr:col>46</xdr:col>
      <xdr:colOff>38100</xdr:colOff>
      <xdr:row>58</xdr:row>
      <xdr:rowOff>69997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12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61124</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005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72006</xdr:rowOff>
    </xdr:from>
    <xdr:to>
      <xdr:col>41</xdr:col>
      <xdr:colOff>101600</xdr:colOff>
      <xdr:row>58</xdr:row>
      <xdr:rowOff>2156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84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164733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93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100368</xdr:rowOff>
    </xdr:from>
    <xdr:to>
      <xdr:col>36</xdr:col>
      <xdr:colOff>165100</xdr:colOff>
      <xdr:row>58</xdr:row>
      <xdr:rowOff>30518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87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21645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96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96920</xdr:rowOff>
    </xdr:from>
    <xdr:to>
      <xdr:col>55</xdr:col>
      <xdr:colOff>0</xdr:colOff>
      <xdr:row>78</xdr:row>
      <xdr:rowOff>102699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470020"/>
          <a:ext cx="838200" cy="5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102699</xdr:rowOff>
    </xdr:from>
    <xdr:to>
      <xdr:col>50</xdr:col>
      <xdr:colOff>114300</xdr:colOff>
      <xdr:row>78</xdr:row>
      <xdr:rowOff>150151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475799"/>
          <a:ext cx="889000" cy="4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171377</xdr:rowOff>
    </xdr:from>
    <xdr:to>
      <xdr:col>45</xdr:col>
      <xdr:colOff>177800</xdr:colOff>
      <xdr:row>78</xdr:row>
      <xdr:rowOff>150151</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373027"/>
          <a:ext cx="889000" cy="15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171377</xdr:rowOff>
    </xdr:from>
    <xdr:to>
      <xdr:col>41</xdr:col>
      <xdr:colOff>50800</xdr:colOff>
      <xdr:row>78</xdr:row>
      <xdr:rowOff>95645</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373027"/>
          <a:ext cx="889000" cy="9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46120</xdr:rowOff>
    </xdr:from>
    <xdr:to>
      <xdr:col>55</xdr:col>
      <xdr:colOff>50800</xdr:colOff>
      <xdr:row>78</xdr:row>
      <xdr:rowOff>147720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41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24547</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9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51899</xdr:rowOff>
    </xdr:from>
    <xdr:to>
      <xdr:col>50</xdr:col>
      <xdr:colOff>165100</xdr:colOff>
      <xdr:row>78</xdr:row>
      <xdr:rowOff>153499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2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144626</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51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99351</xdr:rowOff>
    </xdr:from>
    <xdr:to>
      <xdr:col>46</xdr:col>
      <xdr:colOff>38100</xdr:colOff>
      <xdr:row>79</xdr:row>
      <xdr:rowOff>29501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7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20628</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56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120577</xdr:rowOff>
    </xdr:from>
    <xdr:to>
      <xdr:col>41</xdr:col>
      <xdr:colOff>101600</xdr:colOff>
      <xdr:row>78</xdr:row>
      <xdr:rowOff>50727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32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41854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414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44845</xdr:rowOff>
    </xdr:from>
    <xdr:to>
      <xdr:col>36</xdr:col>
      <xdr:colOff>165100</xdr:colOff>
      <xdr:row>78</xdr:row>
      <xdr:rowOff>146445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41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137572</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510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160426</xdr:rowOff>
    </xdr:from>
    <xdr:to>
      <xdr:col>55</xdr:col>
      <xdr:colOff>0</xdr:colOff>
      <xdr:row>98</xdr:row>
      <xdr:rowOff>87027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639300" y="16791076"/>
          <a:ext cx="838200" cy="9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96023</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555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160426</xdr:rowOff>
    </xdr:from>
    <xdr:to>
      <xdr:col>50</xdr:col>
      <xdr:colOff>114300</xdr:colOff>
      <xdr:row>99</xdr:row>
      <xdr:rowOff>75712</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791076"/>
          <a:ext cx="889000" cy="25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44017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5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75712</xdr:rowOff>
    </xdr:from>
    <xdr:to>
      <xdr:col>45</xdr:col>
      <xdr:colOff>177800</xdr:colOff>
      <xdr:row>99</xdr:row>
      <xdr:rowOff>92799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7049262"/>
          <a:ext cx="889000" cy="1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145057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60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77158</xdr:rowOff>
    </xdr:from>
    <xdr:to>
      <xdr:col>41</xdr:col>
      <xdr:colOff>50800</xdr:colOff>
      <xdr:row>99</xdr:row>
      <xdr:rowOff>92799</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7050708"/>
          <a:ext cx="889000" cy="1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19023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64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6259</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63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36227</xdr:rowOff>
    </xdr:from>
    <xdr:to>
      <xdr:col>55</xdr:col>
      <xdr:colOff>50800</xdr:colOff>
      <xdr:row>98</xdr:row>
      <xdr:rowOff>137827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83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14654</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81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109626</xdr:rowOff>
    </xdr:from>
    <xdr:to>
      <xdr:col>50</xdr:col>
      <xdr:colOff>165100</xdr:colOff>
      <xdr:row>98</xdr:row>
      <xdr:rowOff>39776</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74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30903</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3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24912</xdr:rowOff>
    </xdr:from>
    <xdr:to>
      <xdr:col>46</xdr:col>
      <xdr:colOff>38100</xdr:colOff>
      <xdr:row>99</xdr:row>
      <xdr:rowOff>126512</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99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117639</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7091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41999</xdr:rowOff>
    </xdr:from>
    <xdr:to>
      <xdr:col>41</xdr:col>
      <xdr:colOff>101600</xdr:colOff>
      <xdr:row>99</xdr:row>
      <xdr:rowOff>143599</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701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134726</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710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26358</xdr:rowOff>
    </xdr:from>
    <xdr:to>
      <xdr:col>36</xdr:col>
      <xdr:colOff>165100</xdr:colOff>
      <xdr:row>99</xdr:row>
      <xdr:rowOff>127958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99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119085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709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143433</xdr:rowOff>
    </xdr:from>
    <xdr:to>
      <xdr:col>85</xdr:col>
      <xdr:colOff>127000</xdr:colOff>
      <xdr:row>77</xdr:row>
      <xdr:rowOff>3759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3173633"/>
          <a:ext cx="838200" cy="3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3759</xdr:rowOff>
    </xdr:from>
    <xdr:to>
      <xdr:col>81</xdr:col>
      <xdr:colOff>50800</xdr:colOff>
      <xdr:row>77</xdr:row>
      <xdr:rowOff>46126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3205409"/>
          <a:ext cx="889000" cy="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124840</xdr:rowOff>
    </xdr:from>
    <xdr:to>
      <xdr:col>76</xdr:col>
      <xdr:colOff>114300</xdr:colOff>
      <xdr:row>77</xdr:row>
      <xdr:rowOff>46126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3703300" y="13155040"/>
          <a:ext cx="889000" cy="9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96418</xdr:rowOff>
    </xdr:from>
    <xdr:to>
      <xdr:col>71</xdr:col>
      <xdr:colOff>177800</xdr:colOff>
      <xdr:row>76</xdr:row>
      <xdr:rowOff>124840</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2612268"/>
          <a:ext cx="889000" cy="54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92633</xdr:rowOff>
    </xdr:from>
    <xdr:to>
      <xdr:col>85</xdr:col>
      <xdr:colOff>177800</xdr:colOff>
      <xdr:row>77</xdr:row>
      <xdr:rowOff>22783</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12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71060</xdr:rowOff>
    </xdr:from>
    <xdr:ext cx="469744"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101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124409</xdr:rowOff>
    </xdr:from>
    <xdr:to>
      <xdr:col>81</xdr:col>
      <xdr:colOff>101600</xdr:colOff>
      <xdr:row>77</xdr:row>
      <xdr:rowOff>54559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15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45686</xdr:rowOff>
    </xdr:from>
    <xdr:ext cx="469744"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46428" y="13247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166776</xdr:rowOff>
    </xdr:from>
    <xdr:to>
      <xdr:col>76</xdr:col>
      <xdr:colOff>165100</xdr:colOff>
      <xdr:row>77</xdr:row>
      <xdr:rowOff>96926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19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88053</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57428" y="13289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74040</xdr:rowOff>
    </xdr:from>
    <xdr:to>
      <xdr:col>72</xdr:col>
      <xdr:colOff>38100</xdr:colOff>
      <xdr:row>77</xdr:row>
      <xdr:rowOff>4190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10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166767</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68428" y="13196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45618</xdr:rowOff>
    </xdr:from>
    <xdr:to>
      <xdr:col>67</xdr:col>
      <xdr:colOff>101600</xdr:colOff>
      <xdr:row>73</xdr:row>
      <xdr:rowOff>147218</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256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163745</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233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56317</xdr:rowOff>
    </xdr:from>
    <xdr:to>
      <xdr:col>85</xdr:col>
      <xdr:colOff>127000</xdr:colOff>
      <xdr:row>97</xdr:row>
      <xdr:rowOff>66033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686967"/>
          <a:ext cx="8382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19384</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307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148177</xdr:rowOff>
    </xdr:from>
    <xdr:to>
      <xdr:col>81</xdr:col>
      <xdr:colOff>50800</xdr:colOff>
      <xdr:row>97</xdr:row>
      <xdr:rowOff>66033</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4592300" y="16435927"/>
          <a:ext cx="889000" cy="260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64552</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1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161113</xdr:rowOff>
    </xdr:from>
    <xdr:to>
      <xdr:col>76</xdr:col>
      <xdr:colOff>114300</xdr:colOff>
      <xdr:row>95</xdr:row>
      <xdr:rowOff>148177</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3703300" y="16105963"/>
          <a:ext cx="889000" cy="32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161113</xdr:rowOff>
    </xdr:from>
    <xdr:to>
      <xdr:col>71</xdr:col>
      <xdr:colOff>177800</xdr:colOff>
      <xdr:row>98</xdr:row>
      <xdr:rowOff>24619</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105963"/>
          <a:ext cx="889000" cy="720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5517</xdr:rowOff>
    </xdr:from>
    <xdr:to>
      <xdr:col>85</xdr:col>
      <xdr:colOff>177800</xdr:colOff>
      <xdr:row>97</xdr:row>
      <xdr:rowOff>107117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63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155394</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61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15233</xdr:rowOff>
    </xdr:from>
    <xdr:to>
      <xdr:col>81</xdr:col>
      <xdr:colOff>101600</xdr:colOff>
      <xdr:row>97</xdr:row>
      <xdr:rowOff>116833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64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107960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73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97377</xdr:rowOff>
    </xdr:from>
    <xdr:to>
      <xdr:col>76</xdr:col>
      <xdr:colOff>165100</xdr:colOff>
      <xdr:row>96</xdr:row>
      <xdr:rowOff>27527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38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18654</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47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110313</xdr:rowOff>
    </xdr:from>
    <xdr:to>
      <xdr:col>72</xdr:col>
      <xdr:colOff>38100</xdr:colOff>
      <xdr:row>94</xdr:row>
      <xdr:rowOff>40463</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05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56990</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36111" y="15830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145269</xdr:rowOff>
    </xdr:from>
    <xdr:to>
      <xdr:col>67</xdr:col>
      <xdr:colOff>101600</xdr:colOff>
      <xdr:row>98</xdr:row>
      <xdr:rowOff>75419</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77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66546</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47111" y="16868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135128</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6502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135128</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8656300" y="66502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84328</xdr:rowOff>
    </xdr:from>
    <xdr:to>
      <xdr:col>102</xdr:col>
      <xdr:colOff>165100</xdr:colOff>
      <xdr:row>39</xdr:row>
      <xdr:rowOff>14478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59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31005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3746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55227</xdr:rowOff>
    </xdr:from>
    <xdr:to>
      <xdr:col>116</xdr:col>
      <xdr:colOff>63500</xdr:colOff>
      <xdr:row>59</xdr:row>
      <xdr:rowOff>60778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10170777"/>
          <a:ext cx="8382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52832</xdr:rowOff>
    </xdr:from>
    <xdr:to>
      <xdr:col>111</xdr:col>
      <xdr:colOff>177800</xdr:colOff>
      <xdr:row>59</xdr:row>
      <xdr:rowOff>55227</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10168382"/>
          <a:ext cx="889000" cy="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52832</xdr:rowOff>
    </xdr:from>
    <xdr:to>
      <xdr:col>107</xdr:col>
      <xdr:colOff>50800</xdr:colOff>
      <xdr:row>59</xdr:row>
      <xdr:rowOff>93435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9545300" y="10168382"/>
          <a:ext cx="889000" cy="40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91367</xdr:rowOff>
    </xdr:from>
    <xdr:to>
      <xdr:col>102</xdr:col>
      <xdr:colOff>114300</xdr:colOff>
      <xdr:row>59</xdr:row>
      <xdr:rowOff>93435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10206917"/>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9978</xdr:rowOff>
    </xdr:from>
    <xdr:to>
      <xdr:col>116</xdr:col>
      <xdr:colOff>114300</xdr:colOff>
      <xdr:row>59</xdr:row>
      <xdr:rowOff>111578</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12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96355</xdr:rowOff>
    </xdr:from>
    <xdr:ext cx="378565"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404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4427</xdr:rowOff>
    </xdr:from>
    <xdr:to>
      <xdr:col>112</xdr:col>
      <xdr:colOff>38100</xdr:colOff>
      <xdr:row>59</xdr:row>
      <xdr:rowOff>106027</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1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97154</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4017" y="10212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2032</xdr:rowOff>
    </xdr:from>
    <xdr:to>
      <xdr:col>107</xdr:col>
      <xdr:colOff>101600</xdr:colOff>
      <xdr:row>59</xdr:row>
      <xdr:rowOff>103632</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11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94759</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5017" y="10210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42635</xdr:rowOff>
    </xdr:from>
    <xdr:to>
      <xdr:col>102</xdr:col>
      <xdr:colOff>165100</xdr:colOff>
      <xdr:row>59</xdr:row>
      <xdr:rowOff>144235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1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135362</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88333" y="10250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40567</xdr:rowOff>
    </xdr:from>
    <xdr:to>
      <xdr:col>98</xdr:col>
      <xdr:colOff>38100</xdr:colOff>
      <xdr:row>59</xdr:row>
      <xdr:rowOff>142167</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15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133294</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99333" y="102488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90643</xdr:rowOff>
    </xdr:from>
    <xdr:to>
      <xdr:col>116</xdr:col>
      <xdr:colOff>63500</xdr:colOff>
      <xdr:row>75</xdr:row>
      <xdr:rowOff>67966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1323300" y="12777943"/>
          <a:ext cx="838200" cy="14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90643</xdr:rowOff>
    </xdr:from>
    <xdr:to>
      <xdr:col>111</xdr:col>
      <xdr:colOff>177800</xdr:colOff>
      <xdr:row>75</xdr:row>
      <xdr:rowOff>132431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777943"/>
          <a:ext cx="889000" cy="21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132431</xdr:rowOff>
    </xdr:from>
    <xdr:to>
      <xdr:col>107</xdr:col>
      <xdr:colOff>50800</xdr:colOff>
      <xdr:row>76</xdr:row>
      <xdr:rowOff>46385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991181"/>
          <a:ext cx="889000" cy="85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112633</xdr:rowOff>
    </xdr:from>
    <xdr:to>
      <xdr:col>102</xdr:col>
      <xdr:colOff>114300</xdr:colOff>
      <xdr:row>76</xdr:row>
      <xdr:rowOff>46385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2971383"/>
          <a:ext cx="889000" cy="10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17166</xdr:rowOff>
    </xdr:from>
    <xdr:to>
      <xdr:col>116</xdr:col>
      <xdr:colOff>114300</xdr:colOff>
      <xdr:row>75</xdr:row>
      <xdr:rowOff>118766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8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167043</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854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39843</xdr:rowOff>
    </xdr:from>
    <xdr:to>
      <xdr:col>112</xdr:col>
      <xdr:colOff>38100</xdr:colOff>
      <xdr:row>74</xdr:row>
      <xdr:rowOff>141443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72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132570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81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81631</xdr:rowOff>
    </xdr:from>
    <xdr:to>
      <xdr:col>107</xdr:col>
      <xdr:colOff>101600</xdr:colOff>
      <xdr:row>76</xdr:row>
      <xdr:rowOff>11781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94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2908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303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167035</xdr:rowOff>
    </xdr:from>
    <xdr:to>
      <xdr:col>102</xdr:col>
      <xdr:colOff>165100</xdr:colOff>
      <xdr:row>76</xdr:row>
      <xdr:rowOff>97185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02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88312</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118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61833</xdr:rowOff>
    </xdr:from>
    <xdr:to>
      <xdr:col>98</xdr:col>
      <xdr:colOff>38100</xdr:colOff>
      <xdr:row>75</xdr:row>
      <xdr:rowOff>163433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92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154560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01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405,373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11,032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、会計年度任用職員の勤勉手当の創設等に伴う人件費の増や、人件費の増に連動した委託料の増に伴う物件費の増などに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よるものである。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なお、公債費は、借換債未発行に伴う経常的公債費の増などにより、増となっている。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今後も、保育関連経費や障害者施策など扶助費の増や老朽施設の改築・改修経費など歳出増が見込まれるが、区民サービスの向上を図りつつ、より効率的な行財政運営に努めていく。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577,147
554,858
34.06
246,723,038
233,959,637
12,073,780
146,203,693
32,043,375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73787</xdr:rowOff>
    </xdr:from>
    <xdr:to>
      <xdr:col>24</xdr:col>
      <xdr:colOff>63500</xdr:colOff>
      <xdr:row>37</xdr:row>
      <xdr:rowOff>89979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17437"/>
          <a:ext cx="8382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89979</xdr:rowOff>
    </xdr:from>
    <xdr:to>
      <xdr:col>19</xdr:col>
      <xdr:colOff>177800</xdr:colOff>
      <xdr:row>37</xdr:row>
      <xdr:rowOff>93980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33629"/>
          <a:ext cx="8890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102061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91503</xdr:rowOff>
    </xdr:from>
    <xdr:to>
      <xdr:col>15</xdr:col>
      <xdr:colOff>50800</xdr:colOff>
      <xdr:row>37</xdr:row>
      <xdr:rowOff>93980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35153"/>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107967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84074</xdr:rowOff>
    </xdr:from>
    <xdr:to>
      <xdr:col>10</xdr:col>
      <xdr:colOff>114300</xdr:colOff>
      <xdr:row>37</xdr:row>
      <xdr:rowOff>91503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27724"/>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115206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108538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22987</xdr:rowOff>
    </xdr:from>
    <xdr:to>
      <xdr:col>24</xdr:col>
      <xdr:colOff>114300</xdr:colOff>
      <xdr:row>37</xdr:row>
      <xdr:rowOff>124587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6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129621</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01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39179</xdr:rowOff>
    </xdr:from>
    <xdr:to>
      <xdr:col>20</xdr:col>
      <xdr:colOff>38100</xdr:colOff>
      <xdr:row>37</xdr:row>
      <xdr:rowOff>140779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8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131907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47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43180</xdr:rowOff>
    </xdr:from>
    <xdr:to>
      <xdr:col>15</xdr:col>
      <xdr:colOff>101600</xdr:colOff>
      <xdr:row>37</xdr:row>
      <xdr:rowOff>144780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135907</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40703</xdr:rowOff>
    </xdr:from>
    <xdr:to>
      <xdr:col>10</xdr:col>
      <xdr:colOff>165100</xdr:colOff>
      <xdr:row>37</xdr:row>
      <xdr:rowOff>142303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8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133431</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77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33274</xdr:rowOff>
    </xdr:from>
    <xdr:to>
      <xdr:col>6</xdr:col>
      <xdr:colOff>38100</xdr:colOff>
      <xdr:row>37</xdr:row>
      <xdr:rowOff>134874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7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126001</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69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20045</xdr:rowOff>
    </xdr:from>
    <xdr:to>
      <xdr:col>24</xdr:col>
      <xdr:colOff>63500</xdr:colOff>
      <xdr:row>58</xdr:row>
      <xdr:rowOff>107054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64145"/>
          <a:ext cx="838200" cy="87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112834</xdr:rowOff>
    </xdr:from>
    <xdr:to>
      <xdr:col>19</xdr:col>
      <xdr:colOff>177800</xdr:colOff>
      <xdr:row>58</xdr:row>
      <xdr:rowOff>107054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885484"/>
          <a:ext cx="889000" cy="165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58939</xdr:rowOff>
    </xdr:from>
    <xdr:to>
      <xdr:col>15</xdr:col>
      <xdr:colOff>50800</xdr:colOff>
      <xdr:row>57</xdr:row>
      <xdr:rowOff>112834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660139"/>
          <a:ext cx="889000" cy="22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162087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45549</xdr:rowOff>
    </xdr:from>
    <xdr:to>
      <xdr:col>10</xdr:col>
      <xdr:colOff>114300</xdr:colOff>
      <xdr:row>56</xdr:row>
      <xdr:rowOff>58939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960949"/>
          <a:ext cx="889000" cy="69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61931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140695</xdr:rowOff>
    </xdr:from>
    <xdr:to>
      <xdr:col>24</xdr:col>
      <xdr:colOff>114300</xdr:colOff>
      <xdr:row>58</xdr:row>
      <xdr:rowOff>70845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1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119122</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9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56254</xdr:rowOff>
    </xdr:from>
    <xdr:to>
      <xdr:col>20</xdr:col>
      <xdr:colOff>38100</xdr:colOff>
      <xdr:row>58</xdr:row>
      <xdr:rowOff>157854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0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148981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09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62034</xdr:rowOff>
    </xdr:from>
    <xdr:to>
      <xdr:col>15</xdr:col>
      <xdr:colOff>101600</xdr:colOff>
      <xdr:row>57</xdr:row>
      <xdr:rowOff>163634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8711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60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8139</xdr:rowOff>
    </xdr:from>
    <xdr:to>
      <xdr:col>10</xdr:col>
      <xdr:colOff>165100</xdr:colOff>
      <xdr:row>56</xdr:row>
      <xdr:rowOff>109739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0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126266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38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166199</xdr:rowOff>
    </xdr:from>
    <xdr:to>
      <xdr:col>6</xdr:col>
      <xdr:colOff>38100</xdr:colOff>
      <xdr:row>52</xdr:row>
      <xdr:rowOff>96349</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91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87476</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002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26424</xdr:rowOff>
    </xdr:from>
    <xdr:to>
      <xdr:col>24</xdr:col>
      <xdr:colOff>62865</xdr:colOff>
      <xdr:row>78</xdr:row>
      <xdr:rowOff>11894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99374"/>
          <a:ext cx="1270" cy="1185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15721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88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11894</xdr:rowOff>
    </xdr:from>
    <xdr:to>
      <xdr:col>24</xdr:col>
      <xdr:colOff>152400</xdr:colOff>
      <xdr:row>78</xdr:row>
      <xdr:rowOff>11894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84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144551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7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26424</xdr:rowOff>
    </xdr:from>
    <xdr:to>
      <xdr:col>24</xdr:col>
      <xdr:colOff>152400</xdr:colOff>
      <xdr:row>71</xdr:row>
      <xdr:rowOff>26424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9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75208</xdr:rowOff>
    </xdr:from>
    <xdr:to>
      <xdr:col>24</xdr:col>
      <xdr:colOff>63500</xdr:colOff>
      <xdr:row>77</xdr:row>
      <xdr:rowOff>158144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276858"/>
          <a:ext cx="838200" cy="82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154589</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418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131712</xdr:rowOff>
    </xdr:from>
    <xdr:to>
      <xdr:col>24</xdr:col>
      <xdr:colOff>114300</xdr:colOff>
      <xdr:row>76</xdr:row>
      <xdr:rowOff>61863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904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158144</xdr:rowOff>
    </xdr:from>
    <xdr:to>
      <xdr:col>19</xdr:col>
      <xdr:colOff>177800</xdr:colOff>
      <xdr:row>78</xdr:row>
      <xdr:rowOff>65450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59794"/>
          <a:ext cx="889000" cy="78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6449</xdr:rowOff>
    </xdr:from>
    <xdr:to>
      <xdr:col>20</xdr:col>
      <xdr:colOff>38100</xdr:colOff>
      <xdr:row>76</xdr:row>
      <xdr:rowOff>108049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3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124575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11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63339</xdr:rowOff>
    </xdr:from>
    <xdr:to>
      <xdr:col>15</xdr:col>
      <xdr:colOff>50800</xdr:colOff>
      <xdr:row>78</xdr:row>
      <xdr:rowOff>65450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436439"/>
          <a:ext cx="889000" cy="2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80625</xdr:rowOff>
    </xdr:from>
    <xdr:to>
      <xdr:col>15</xdr:col>
      <xdr:colOff>101600</xdr:colOff>
      <xdr:row>77</xdr:row>
      <xdr:rowOff>10775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1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27302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86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63339</xdr:rowOff>
    </xdr:from>
    <xdr:to>
      <xdr:col>10</xdr:col>
      <xdr:colOff>114300</xdr:colOff>
      <xdr:row>79</xdr:row>
      <xdr:rowOff>59241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436439"/>
          <a:ext cx="889000" cy="16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79015</xdr:rowOff>
    </xdr:from>
    <xdr:to>
      <xdr:col>10</xdr:col>
      <xdr:colOff>165100</xdr:colOff>
      <xdr:row>77</xdr:row>
      <xdr:rowOff>9165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0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25692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84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107883</xdr:rowOff>
    </xdr:from>
    <xdr:to>
      <xdr:col>6</xdr:col>
      <xdr:colOff>38100</xdr:colOff>
      <xdr:row>78</xdr:row>
      <xdr:rowOff>38033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09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54560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84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24408</xdr:rowOff>
    </xdr:from>
    <xdr:to>
      <xdr:col>24</xdr:col>
      <xdr:colOff>114300</xdr:colOff>
      <xdr:row>77</xdr:row>
      <xdr:rowOff>126008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2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110785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40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107344</xdr:rowOff>
    </xdr:from>
    <xdr:to>
      <xdr:col>20</xdr:col>
      <xdr:colOff>38100</xdr:colOff>
      <xdr:row>78</xdr:row>
      <xdr:rowOff>37494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30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28621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40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14650</xdr:rowOff>
    </xdr:from>
    <xdr:to>
      <xdr:col>15</xdr:col>
      <xdr:colOff>101600</xdr:colOff>
      <xdr:row>78</xdr:row>
      <xdr:rowOff>116250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8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107377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80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12539</xdr:rowOff>
    </xdr:from>
    <xdr:to>
      <xdr:col>10</xdr:col>
      <xdr:colOff>165100</xdr:colOff>
      <xdr:row>78</xdr:row>
      <xdr:rowOff>114139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38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105266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478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8441</xdr:rowOff>
    </xdr:from>
    <xdr:to>
      <xdr:col>6</xdr:col>
      <xdr:colOff>38100</xdr:colOff>
      <xdr:row>79</xdr:row>
      <xdr:rowOff>110041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55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101168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645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116821</xdr:rowOff>
    </xdr:from>
    <xdr:to>
      <xdr:col>24</xdr:col>
      <xdr:colOff>63500</xdr:colOff>
      <xdr:row>98</xdr:row>
      <xdr:rowOff>6674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747471"/>
          <a:ext cx="838200" cy="6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129051</xdr:rowOff>
    </xdr:from>
    <xdr:to>
      <xdr:col>19</xdr:col>
      <xdr:colOff>177800</xdr:colOff>
      <xdr:row>97</xdr:row>
      <xdr:rowOff>116821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588251"/>
          <a:ext cx="889000" cy="15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86746</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115506</xdr:rowOff>
    </xdr:from>
    <xdr:to>
      <xdr:col>15</xdr:col>
      <xdr:colOff>50800</xdr:colOff>
      <xdr:row>96</xdr:row>
      <xdr:rowOff>129051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574706"/>
          <a:ext cx="889000" cy="13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115506</xdr:rowOff>
    </xdr:from>
    <xdr:to>
      <xdr:col>10</xdr:col>
      <xdr:colOff>114300</xdr:colOff>
      <xdr:row>98</xdr:row>
      <xdr:rowOff>18523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574706"/>
          <a:ext cx="889000" cy="245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127324</xdr:rowOff>
    </xdr:from>
    <xdr:to>
      <xdr:col>24</xdr:col>
      <xdr:colOff>114300</xdr:colOff>
      <xdr:row>98</xdr:row>
      <xdr:rowOff>57474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5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42251</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72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66021</xdr:rowOff>
    </xdr:from>
    <xdr:to>
      <xdr:col>20</xdr:col>
      <xdr:colOff>38100</xdr:colOff>
      <xdr:row>97</xdr:row>
      <xdr:rowOff>167621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69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158748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78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78251</xdr:rowOff>
    </xdr:from>
    <xdr:to>
      <xdr:col>15</xdr:col>
      <xdr:colOff>101600</xdr:colOff>
      <xdr:row>97</xdr:row>
      <xdr:rowOff>8401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3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170978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630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64706</xdr:rowOff>
    </xdr:from>
    <xdr:to>
      <xdr:col>10</xdr:col>
      <xdr:colOff>165100</xdr:colOff>
      <xdr:row>96</xdr:row>
      <xdr:rowOff>166306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2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157433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61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139173</xdr:rowOff>
    </xdr:from>
    <xdr:to>
      <xdr:col>6</xdr:col>
      <xdr:colOff>38100</xdr:colOff>
      <xdr:row>98</xdr:row>
      <xdr:rowOff>69323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6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60450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6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46355</xdr:rowOff>
    </xdr:from>
    <xdr:to>
      <xdr:col>55</xdr:col>
      <xdr:colOff>0</xdr:colOff>
      <xdr:row>37</xdr:row>
      <xdr:rowOff>63500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39000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56642</xdr:rowOff>
    </xdr:from>
    <xdr:to>
      <xdr:col>50</xdr:col>
      <xdr:colOff>114300</xdr:colOff>
      <xdr:row>37</xdr:row>
      <xdr:rowOff>63500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40029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47117</xdr:rowOff>
    </xdr:from>
    <xdr:to>
      <xdr:col>45</xdr:col>
      <xdr:colOff>177800</xdr:colOff>
      <xdr:row>37</xdr:row>
      <xdr:rowOff>56642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390767"/>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154178</xdr:rowOff>
    </xdr:from>
    <xdr:to>
      <xdr:col>41</xdr:col>
      <xdr:colOff>50800</xdr:colOff>
      <xdr:row>37</xdr:row>
      <xdr:rowOff>47117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983478"/>
          <a:ext cx="889000" cy="40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167005</xdr:rowOff>
    </xdr:from>
    <xdr:to>
      <xdr:col>55</xdr:col>
      <xdr:colOff>50800</xdr:colOff>
      <xdr:row>37</xdr:row>
      <xdr:rowOff>97155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33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18432</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1906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12700</xdr:rowOff>
    </xdr:from>
    <xdr:to>
      <xdr:col>50</xdr:col>
      <xdr:colOff>165100</xdr:colOff>
      <xdr:row>37</xdr:row>
      <xdr:rowOff>114300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35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130827</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131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5842</xdr:rowOff>
    </xdr:from>
    <xdr:to>
      <xdr:col>46</xdr:col>
      <xdr:colOff>38100</xdr:colOff>
      <xdr:row>37</xdr:row>
      <xdr:rowOff>107442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34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123969</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124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167767</xdr:rowOff>
    </xdr:from>
    <xdr:to>
      <xdr:col>41</xdr:col>
      <xdr:colOff>101600</xdr:colOff>
      <xdr:row>37</xdr:row>
      <xdr:rowOff>97917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33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114444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115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103378</xdr:rowOff>
    </xdr:from>
    <xdr:to>
      <xdr:col>36</xdr:col>
      <xdr:colOff>165100</xdr:colOff>
      <xdr:row>35</xdr:row>
      <xdr:rowOff>33528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93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50055</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707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36830</xdr:rowOff>
    </xdr:from>
    <xdr:to>
      <xdr:col>55</xdr:col>
      <xdr:colOff>0</xdr:colOff>
      <xdr:row>56</xdr:row>
      <xdr:rowOff>120650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63803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164482</xdr:rowOff>
    </xdr:from>
    <xdr:ext cx="378565"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65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36830</xdr:rowOff>
    </xdr:from>
    <xdr:to>
      <xdr:col>50</xdr:col>
      <xdr:colOff>114300</xdr:colOff>
      <xdr:row>57</xdr:row>
      <xdr:rowOff>38735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638030"/>
          <a:ext cx="889000" cy="17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116840</xdr:rowOff>
    </xdr:from>
    <xdr:to>
      <xdr:col>45</xdr:col>
      <xdr:colOff>177800</xdr:colOff>
      <xdr:row>57</xdr:row>
      <xdr:rowOff>38735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718040"/>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156845</xdr:rowOff>
    </xdr:from>
    <xdr:to>
      <xdr:col>41</xdr:col>
      <xdr:colOff>50800</xdr:colOff>
      <xdr:row>56</xdr:row>
      <xdr:rowOff>116840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415145"/>
          <a:ext cx="889000" cy="30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135907</xdr:rowOff>
    </xdr:from>
    <xdr:ext cx="378565"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3017" y="9737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69850</xdr:rowOff>
    </xdr:from>
    <xdr:to>
      <xdr:col>55</xdr:col>
      <xdr:colOff>50800</xdr:colOff>
      <xdr:row>57</xdr:row>
      <xdr:rowOff>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67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92727</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522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157480</xdr:rowOff>
    </xdr:from>
    <xdr:to>
      <xdr:col>50</xdr:col>
      <xdr:colOff>165100</xdr:colOff>
      <xdr:row>56</xdr:row>
      <xdr:rowOff>87630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58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78757</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96799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159385</xdr:rowOff>
    </xdr:from>
    <xdr:to>
      <xdr:col>46</xdr:col>
      <xdr:colOff>38100</xdr:colOff>
      <xdr:row>57</xdr:row>
      <xdr:rowOff>89535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76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57</xdr:row>
      <xdr:rowOff>80662</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9853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66040</xdr:rowOff>
    </xdr:from>
    <xdr:to>
      <xdr:col>41</xdr:col>
      <xdr:colOff>101600</xdr:colOff>
      <xdr:row>56</xdr:row>
      <xdr:rowOff>167640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66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158767</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9759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106045</xdr:rowOff>
    </xdr:from>
    <xdr:to>
      <xdr:col>36</xdr:col>
      <xdr:colOff>165100</xdr:colOff>
      <xdr:row>55</xdr:row>
      <xdr:rowOff>36195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36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53</xdr:row>
      <xdr:rowOff>52722</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9139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157714</xdr:rowOff>
    </xdr:from>
    <xdr:to>
      <xdr:col>55</xdr:col>
      <xdr:colOff>0</xdr:colOff>
      <xdr:row>78</xdr:row>
      <xdr:rowOff>42408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359364"/>
          <a:ext cx="838200" cy="5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157714</xdr:rowOff>
    </xdr:from>
    <xdr:to>
      <xdr:col>50</xdr:col>
      <xdr:colOff>114300</xdr:colOff>
      <xdr:row>78</xdr:row>
      <xdr:rowOff>17582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359364"/>
          <a:ext cx="8890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17582</xdr:rowOff>
    </xdr:from>
    <xdr:to>
      <xdr:col>45</xdr:col>
      <xdr:colOff>177800</xdr:colOff>
      <xdr:row>78</xdr:row>
      <xdr:rowOff>21056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390682"/>
          <a:ext cx="889000" cy="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21056</xdr:rowOff>
    </xdr:from>
    <xdr:to>
      <xdr:col>41</xdr:col>
      <xdr:colOff>50800</xdr:colOff>
      <xdr:row>78</xdr:row>
      <xdr:rowOff>24119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94156"/>
          <a:ext cx="889000" cy="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163058</xdr:rowOff>
    </xdr:from>
    <xdr:to>
      <xdr:col>55</xdr:col>
      <xdr:colOff>50800</xdr:colOff>
      <xdr:row>78</xdr:row>
      <xdr:rowOff>93208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6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77985</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79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106914</xdr:rowOff>
    </xdr:from>
    <xdr:to>
      <xdr:col>50</xdr:col>
      <xdr:colOff>165100</xdr:colOff>
      <xdr:row>78</xdr:row>
      <xdr:rowOff>37064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0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28191</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40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138232</xdr:rowOff>
    </xdr:from>
    <xdr:to>
      <xdr:col>46</xdr:col>
      <xdr:colOff>38100</xdr:colOff>
      <xdr:row>78</xdr:row>
      <xdr:rowOff>68382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3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59509</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432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141706</xdr:rowOff>
    </xdr:from>
    <xdr:to>
      <xdr:col>41</xdr:col>
      <xdr:colOff>101600</xdr:colOff>
      <xdr:row>78</xdr:row>
      <xdr:rowOff>71856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4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62983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43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144769</xdr:rowOff>
    </xdr:from>
    <xdr:to>
      <xdr:col>36</xdr:col>
      <xdr:colOff>165100</xdr:colOff>
      <xdr:row>78</xdr:row>
      <xdr:rowOff>74919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4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66046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43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19769</xdr:rowOff>
    </xdr:from>
    <xdr:to>
      <xdr:col>55</xdr:col>
      <xdr:colOff>0</xdr:colOff>
      <xdr:row>98</xdr:row>
      <xdr:rowOff>30497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21869"/>
          <a:ext cx="838200" cy="1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30497</xdr:rowOff>
    </xdr:from>
    <xdr:to>
      <xdr:col>50</xdr:col>
      <xdr:colOff>114300</xdr:colOff>
      <xdr:row>98</xdr:row>
      <xdr:rowOff>56879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32597"/>
          <a:ext cx="889000" cy="2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22741</xdr:rowOff>
    </xdr:from>
    <xdr:to>
      <xdr:col>45</xdr:col>
      <xdr:colOff>177800</xdr:colOff>
      <xdr:row>98</xdr:row>
      <xdr:rowOff>56879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824841"/>
          <a:ext cx="889000" cy="3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22741</xdr:rowOff>
    </xdr:from>
    <xdr:to>
      <xdr:col>41</xdr:col>
      <xdr:colOff>50800</xdr:colOff>
      <xdr:row>98</xdr:row>
      <xdr:rowOff>51392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824841"/>
          <a:ext cx="889000" cy="2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161140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140419</xdr:rowOff>
    </xdr:from>
    <xdr:to>
      <xdr:col>55</xdr:col>
      <xdr:colOff>50800</xdr:colOff>
      <xdr:row>98</xdr:row>
      <xdr:rowOff>70569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7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55346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8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151147</xdr:rowOff>
    </xdr:from>
    <xdr:to>
      <xdr:col>50</xdr:col>
      <xdr:colOff>165100</xdr:colOff>
      <xdr:row>98</xdr:row>
      <xdr:rowOff>81297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8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72424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74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6079</xdr:rowOff>
    </xdr:from>
    <xdr:to>
      <xdr:col>46</xdr:col>
      <xdr:colOff>38100</xdr:colOff>
      <xdr:row>98</xdr:row>
      <xdr:rowOff>107679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0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98806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0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143391</xdr:rowOff>
    </xdr:from>
    <xdr:to>
      <xdr:col>41</xdr:col>
      <xdr:colOff>101600</xdr:colOff>
      <xdr:row>98</xdr:row>
      <xdr:rowOff>73541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7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64668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6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592</xdr:rowOff>
    </xdr:from>
    <xdr:to>
      <xdr:col>36</xdr:col>
      <xdr:colOff>165100</xdr:colOff>
      <xdr:row>98</xdr:row>
      <xdr:rowOff>102192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0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93319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95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146634</xdr:rowOff>
    </xdr:from>
    <xdr:to>
      <xdr:col>85</xdr:col>
      <xdr:colOff>127000</xdr:colOff>
      <xdr:row>38</xdr:row>
      <xdr:rowOff>150101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661734"/>
          <a:ext cx="838200" cy="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146634</xdr:rowOff>
    </xdr:from>
    <xdr:to>
      <xdr:col>81</xdr:col>
      <xdr:colOff>50800</xdr:colOff>
      <xdr:row>38</xdr:row>
      <xdr:rowOff>151511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661734"/>
          <a:ext cx="8890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134824</xdr:rowOff>
    </xdr:from>
    <xdr:to>
      <xdr:col>76</xdr:col>
      <xdr:colOff>114300</xdr:colOff>
      <xdr:row>38</xdr:row>
      <xdr:rowOff>151511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649924"/>
          <a:ext cx="8890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134824</xdr:rowOff>
    </xdr:from>
    <xdr:to>
      <xdr:col>71</xdr:col>
      <xdr:colOff>177800</xdr:colOff>
      <xdr:row>38</xdr:row>
      <xdr:rowOff>152997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649924"/>
          <a:ext cx="889000" cy="1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99301</xdr:rowOff>
    </xdr:from>
    <xdr:to>
      <xdr:col>85</xdr:col>
      <xdr:colOff>177800</xdr:colOff>
      <xdr:row>39</xdr:row>
      <xdr:rowOff>29451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61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14228</xdr:rowOff>
    </xdr:from>
    <xdr:ext cx="469744"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529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95834</xdr:rowOff>
    </xdr:from>
    <xdr:to>
      <xdr:col>81</xdr:col>
      <xdr:colOff>101600</xdr:colOff>
      <xdr:row>39</xdr:row>
      <xdr:rowOff>25984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61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17111</xdr:rowOff>
    </xdr:from>
    <xdr:ext cx="469744"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46428" y="670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100711</xdr:rowOff>
    </xdr:from>
    <xdr:to>
      <xdr:col>76</xdr:col>
      <xdr:colOff>165100</xdr:colOff>
      <xdr:row>39</xdr:row>
      <xdr:rowOff>30861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61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21988</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57428" y="670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84024</xdr:rowOff>
    </xdr:from>
    <xdr:to>
      <xdr:col>72</xdr:col>
      <xdr:colOff>38100</xdr:colOff>
      <xdr:row>39</xdr:row>
      <xdr:rowOff>14174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59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5301</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68428" y="669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102197</xdr:rowOff>
    </xdr:from>
    <xdr:to>
      <xdr:col>67</xdr:col>
      <xdr:colOff>101600</xdr:colOff>
      <xdr:row>39</xdr:row>
      <xdr:rowOff>32347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61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23474</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79428" y="6710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102340</xdr:rowOff>
    </xdr:from>
    <xdr:to>
      <xdr:col>85</xdr:col>
      <xdr:colOff>127000</xdr:colOff>
      <xdr:row>57</xdr:row>
      <xdr:rowOff>139385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874990"/>
          <a:ext cx="838200" cy="37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102340</xdr:rowOff>
    </xdr:from>
    <xdr:to>
      <xdr:col>81</xdr:col>
      <xdr:colOff>50800</xdr:colOff>
      <xdr:row>58</xdr:row>
      <xdr:rowOff>104583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874990"/>
          <a:ext cx="889000" cy="17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104583</xdr:rowOff>
    </xdr:from>
    <xdr:to>
      <xdr:col>76</xdr:col>
      <xdr:colOff>114300</xdr:colOff>
      <xdr:row>58</xdr:row>
      <xdr:rowOff>129935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10048683"/>
          <a:ext cx="889000" cy="2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128509</xdr:rowOff>
    </xdr:from>
    <xdr:to>
      <xdr:col>71</xdr:col>
      <xdr:colOff>177800</xdr:colOff>
      <xdr:row>58</xdr:row>
      <xdr:rowOff>129935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10072609"/>
          <a:ext cx="889000" cy="1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88585</xdr:rowOff>
    </xdr:from>
    <xdr:to>
      <xdr:col>85</xdr:col>
      <xdr:colOff>177800</xdr:colOff>
      <xdr:row>58</xdr:row>
      <xdr:rowOff>18735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86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3512</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7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51540</xdr:rowOff>
    </xdr:from>
    <xdr:to>
      <xdr:col>81</xdr:col>
      <xdr:colOff>101600</xdr:colOff>
      <xdr:row>57</xdr:row>
      <xdr:rowOff>153140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2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144267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916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53783</xdr:rowOff>
    </xdr:from>
    <xdr:to>
      <xdr:col>76</xdr:col>
      <xdr:colOff>165100</xdr:colOff>
      <xdr:row>58</xdr:row>
      <xdr:rowOff>155383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99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146510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10090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79135</xdr:rowOff>
    </xdr:from>
    <xdr:to>
      <xdr:col>72</xdr:col>
      <xdr:colOff>38100</xdr:colOff>
      <xdr:row>59</xdr:row>
      <xdr:rowOff>9285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1002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412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1011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77709</xdr:rowOff>
    </xdr:from>
    <xdr:to>
      <xdr:col>67</xdr:col>
      <xdr:colOff>101600</xdr:colOff>
      <xdr:row>59</xdr:row>
      <xdr:rowOff>7859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1002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170436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1011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143433</xdr:rowOff>
    </xdr:from>
    <xdr:to>
      <xdr:col>85</xdr:col>
      <xdr:colOff>127000</xdr:colOff>
      <xdr:row>97</xdr:row>
      <xdr:rowOff>3683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602633"/>
          <a:ext cx="838200" cy="3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3683</xdr:rowOff>
    </xdr:from>
    <xdr:to>
      <xdr:col>81</xdr:col>
      <xdr:colOff>50800</xdr:colOff>
      <xdr:row>97</xdr:row>
      <xdr:rowOff>45593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634333"/>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124231</xdr:rowOff>
    </xdr:from>
    <xdr:to>
      <xdr:col>76</xdr:col>
      <xdr:colOff>114300</xdr:colOff>
      <xdr:row>97</xdr:row>
      <xdr:rowOff>45593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583431"/>
          <a:ext cx="889000" cy="9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95580</xdr:rowOff>
    </xdr:from>
    <xdr:to>
      <xdr:col>71</xdr:col>
      <xdr:colOff>177800</xdr:colOff>
      <xdr:row>96</xdr:row>
      <xdr:rowOff>124231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040430"/>
          <a:ext cx="889000" cy="543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92633</xdr:rowOff>
    </xdr:from>
    <xdr:to>
      <xdr:col>85</xdr:col>
      <xdr:colOff>177800</xdr:colOff>
      <xdr:row>97</xdr:row>
      <xdr:rowOff>22783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55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71060</xdr:rowOff>
    </xdr:from>
    <xdr:ext cx="469744"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530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124333</xdr:rowOff>
    </xdr:from>
    <xdr:to>
      <xdr:col>81</xdr:col>
      <xdr:colOff>101600</xdr:colOff>
      <xdr:row>97</xdr:row>
      <xdr:rowOff>54483</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58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45610</xdr:rowOff>
    </xdr:from>
    <xdr:ext cx="469744"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46428" y="16676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166243</xdr:rowOff>
    </xdr:from>
    <xdr:to>
      <xdr:col>76</xdr:col>
      <xdr:colOff>165100</xdr:colOff>
      <xdr:row>97</xdr:row>
      <xdr:rowOff>96393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62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87520</xdr:rowOff>
    </xdr:from>
    <xdr:ext cx="469744"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57428" y="1671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73431</xdr:rowOff>
    </xdr:from>
    <xdr:to>
      <xdr:col>72</xdr:col>
      <xdr:colOff>38100</xdr:colOff>
      <xdr:row>97</xdr:row>
      <xdr:rowOff>3581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53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166158</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68428" y="16625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44780</xdr:rowOff>
    </xdr:from>
    <xdr:to>
      <xdr:col>67</xdr:col>
      <xdr:colOff>101600</xdr:colOff>
      <xdr:row>93</xdr:row>
      <xdr:rowOff>146380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598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162907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576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住民一人当たりコスト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405,373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円のうち、最も大きい民生費は、子どもの医療費助成や保育関連経費などの増により、この間右肩上がりの傾向となっている。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２番目に大きい教育費は、学校改築関連経費の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等に伴い、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財政調整基金積立金の増や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関連経費の増等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伴い増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なお、公債費は、借換債未発行に伴う経常的公債費の増などにより、増となっている。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実質収支比率は、分子の実質収支額、分母の標準財政規模ともに増となり、対前年度比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年度は一般財源が当初想定を上回った財源を財政調整基金に積み立てた結果、令和５年度比約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億円の増となり、標準財政規模に占める割合は上昇した。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連結実質収支が黒字であるため、連結実質赤字比率は連続して生じていない。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246723038</v>
      </c>
      <c r="BO4" s="358"/>
      <c r="BP4" s="358"/>
      <c r="BQ4" s="358"/>
      <c r="BR4" s="358"/>
      <c r="BS4" s="358"/>
      <c r="BT4" s="358"/>
      <c r="BU4" s="359"/>
      <c r="BV4" s="357">
        <v>237259100</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8.3000000000000007</v>
      </c>
      <c r="CU4" s="364"/>
      <c r="CV4" s="364"/>
      <c r="CW4" s="364"/>
      <c r="CX4" s="364"/>
      <c r="CY4" s="364"/>
      <c r="CZ4" s="364"/>
      <c r="DA4" s="365"/>
      <c r="DB4" s="363">
        <v>8.1</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233959637</v>
      </c>
      <c r="BO5" s="395"/>
      <c r="BP5" s="395"/>
      <c r="BQ5" s="395"/>
      <c r="BR5" s="395"/>
      <c r="BS5" s="395"/>
      <c r="BT5" s="395"/>
      <c r="BU5" s="396"/>
      <c r="BV5" s="394">
        <v>225895261</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80.900000000000006</v>
      </c>
      <c r="CU5" s="392"/>
      <c r="CV5" s="392"/>
      <c r="CW5" s="392"/>
      <c r="CX5" s="392"/>
      <c r="CY5" s="392"/>
      <c r="CZ5" s="392"/>
      <c r="DA5" s="393"/>
      <c r="DB5" s="391">
        <v>80.7</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12763401</v>
      </c>
      <c r="BO6" s="395"/>
      <c r="BP6" s="395"/>
      <c r="BQ6" s="395"/>
      <c r="BR6" s="395"/>
      <c r="BS6" s="395"/>
      <c r="BT6" s="395"/>
      <c r="BU6" s="396"/>
      <c r="BV6" s="394">
        <v>11363839</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80.900000000000006</v>
      </c>
      <c r="CU6" s="432"/>
      <c r="CV6" s="432"/>
      <c r="CW6" s="432"/>
      <c r="CX6" s="432"/>
      <c r="CY6" s="432"/>
      <c r="CZ6" s="432"/>
      <c r="DA6" s="433"/>
      <c r="DB6" s="431">
        <v>80.7</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689621</v>
      </c>
      <c r="BO7" s="395"/>
      <c r="BP7" s="395"/>
      <c r="BQ7" s="395"/>
      <c r="BR7" s="395"/>
      <c r="BS7" s="395"/>
      <c r="BT7" s="395"/>
      <c r="BU7" s="396"/>
      <c r="BV7" s="394">
        <v>187718</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146203693</v>
      </c>
      <c r="CU7" s="395"/>
      <c r="CV7" s="395"/>
      <c r="CW7" s="395"/>
      <c r="CX7" s="395"/>
      <c r="CY7" s="395"/>
      <c r="CZ7" s="395"/>
      <c r="DA7" s="396"/>
      <c r="DB7" s="394">
        <v>138251698</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12073780</v>
      </c>
      <c r="BO8" s="395"/>
      <c r="BP8" s="395"/>
      <c r="BQ8" s="395"/>
      <c r="BR8" s="395"/>
      <c r="BS8" s="395"/>
      <c r="BT8" s="395"/>
      <c r="BU8" s="396"/>
      <c r="BV8" s="394">
        <v>11176121</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0.59</v>
      </c>
      <c r="CU8" s="435"/>
      <c r="CV8" s="435"/>
      <c r="CW8" s="435"/>
      <c r="CX8" s="435"/>
      <c r="CY8" s="435"/>
      <c r="CZ8" s="435"/>
      <c r="DA8" s="436"/>
      <c r="DB8" s="434">
        <v>0.6</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591108</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897659</v>
      </c>
      <c r="BO9" s="395"/>
      <c r="BP9" s="395"/>
      <c r="BQ9" s="395"/>
      <c r="BR9" s="395"/>
      <c r="BS9" s="395"/>
      <c r="BT9" s="395"/>
      <c r="BU9" s="396"/>
      <c r="BV9" s="394">
        <v>982856</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1.8</v>
      </c>
      <c r="CU9" s="392"/>
      <c r="CV9" s="392"/>
      <c r="CW9" s="392"/>
      <c r="CX9" s="392"/>
      <c r="CY9" s="392"/>
      <c r="CZ9" s="392"/>
      <c r="DA9" s="393"/>
      <c r="DB9" s="391">
        <v>1.8</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563997</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3737254</v>
      </c>
      <c r="BO10" s="395"/>
      <c r="BP10" s="395"/>
      <c r="BQ10" s="395"/>
      <c r="BR10" s="395"/>
      <c r="BS10" s="395"/>
      <c r="BT10" s="395"/>
      <c r="BU10" s="396"/>
      <c r="BV10" s="394">
        <v>1664384</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577147</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1606373</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554858</v>
      </c>
      <c r="S13" s="479"/>
      <c r="T13" s="479"/>
      <c r="U13" s="479"/>
      <c r="V13" s="480"/>
      <c r="W13" s="410" t="s">
        <v>131</v>
      </c>
      <c r="X13" s="411"/>
      <c r="Y13" s="411"/>
      <c r="Z13" s="411"/>
      <c r="AA13" s="411"/>
      <c r="AB13" s="401"/>
      <c r="AC13" s="445">
        <v>463</v>
      </c>
      <c r="AD13" s="446"/>
      <c r="AE13" s="446"/>
      <c r="AF13" s="446"/>
      <c r="AG13" s="488"/>
      <c r="AH13" s="445">
        <v>469</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4634913</v>
      </c>
      <c r="BO13" s="395"/>
      <c r="BP13" s="395"/>
      <c r="BQ13" s="395"/>
      <c r="BR13" s="395"/>
      <c r="BS13" s="395"/>
      <c r="BT13" s="395"/>
      <c r="BU13" s="396"/>
      <c r="BV13" s="394">
        <v>1040867</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-3.7</v>
      </c>
      <c r="CU13" s="392"/>
      <c r="CV13" s="392"/>
      <c r="CW13" s="392"/>
      <c r="CX13" s="392"/>
      <c r="CY13" s="392"/>
      <c r="CZ13" s="392"/>
      <c r="DA13" s="393"/>
      <c r="DB13" s="391">
        <v>-4.5999999999999996</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572843</v>
      </c>
      <c r="S14" s="479"/>
      <c r="T14" s="479"/>
      <c r="U14" s="479"/>
      <c r="V14" s="480"/>
      <c r="W14" s="384"/>
      <c r="X14" s="385"/>
      <c r="Y14" s="385"/>
      <c r="Z14" s="385"/>
      <c r="AA14" s="385"/>
      <c r="AB14" s="374"/>
      <c r="AC14" s="481">
        <v>0.2</v>
      </c>
      <c r="AD14" s="482"/>
      <c r="AE14" s="482"/>
      <c r="AF14" s="482"/>
      <c r="AG14" s="483"/>
      <c r="AH14" s="481">
        <v>0.2</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553665</v>
      </c>
      <c r="S15" s="479"/>
      <c r="T15" s="479"/>
      <c r="U15" s="479"/>
      <c r="V15" s="480"/>
      <c r="W15" s="410" t="s">
        <v>137</v>
      </c>
      <c r="X15" s="411"/>
      <c r="Y15" s="411"/>
      <c r="Z15" s="411"/>
      <c r="AA15" s="411"/>
      <c r="AB15" s="401"/>
      <c r="AC15" s="445">
        <v>26961</v>
      </c>
      <c r="AD15" s="446"/>
      <c r="AE15" s="446"/>
      <c r="AF15" s="446"/>
      <c r="AG15" s="488"/>
      <c r="AH15" s="445">
        <v>27407</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78714778</v>
      </c>
      <c r="BO15" s="358"/>
      <c r="BP15" s="358"/>
      <c r="BQ15" s="358"/>
      <c r="BR15" s="358"/>
      <c r="BS15" s="358"/>
      <c r="BT15" s="358"/>
      <c r="BU15" s="359"/>
      <c r="BV15" s="357">
        <v>75803631</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11.1</v>
      </c>
      <c r="AD16" s="482"/>
      <c r="AE16" s="482"/>
      <c r="AF16" s="482"/>
      <c r="AG16" s="483"/>
      <c r="AH16" s="481">
        <v>12.6</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133338447</v>
      </c>
      <c r="BO16" s="395"/>
      <c r="BP16" s="395"/>
      <c r="BQ16" s="395"/>
      <c r="BR16" s="395"/>
      <c r="BS16" s="395"/>
      <c r="BT16" s="395"/>
      <c r="BU16" s="396"/>
      <c r="BV16" s="394">
        <v>126061977</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216291</v>
      </c>
      <c r="AD17" s="446"/>
      <c r="AE17" s="446"/>
      <c r="AF17" s="446"/>
      <c r="AG17" s="488"/>
      <c r="AH17" s="445">
        <v>189732</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146203693</v>
      </c>
      <c r="BO17" s="395"/>
      <c r="BP17" s="395"/>
      <c r="BQ17" s="395"/>
      <c r="BR17" s="395"/>
      <c r="BS17" s="395"/>
      <c r="BT17" s="395"/>
      <c r="BU17" s="396"/>
      <c r="BV17" s="394">
        <v>138251698</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34.06</v>
      </c>
      <c r="M18" s="518"/>
      <c r="N18" s="518"/>
      <c r="O18" s="518"/>
      <c r="P18" s="518"/>
      <c r="Q18" s="518"/>
      <c r="R18" s="519"/>
      <c r="S18" s="519"/>
      <c r="T18" s="519"/>
      <c r="U18" s="519"/>
      <c r="V18" s="520"/>
      <c r="W18" s="412"/>
      <c r="X18" s="413"/>
      <c r="Y18" s="413"/>
      <c r="Z18" s="413"/>
      <c r="AA18" s="413"/>
      <c r="AB18" s="404"/>
      <c r="AC18" s="521">
        <v>88.7</v>
      </c>
      <c r="AD18" s="522"/>
      <c r="AE18" s="522"/>
      <c r="AF18" s="522"/>
      <c r="AG18" s="523"/>
      <c r="AH18" s="521">
        <v>87.2</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123480312</v>
      </c>
      <c r="BO18" s="395"/>
      <c r="BP18" s="395"/>
      <c r="BQ18" s="395"/>
      <c r="BR18" s="395"/>
      <c r="BS18" s="395"/>
      <c r="BT18" s="395"/>
      <c r="BU18" s="396"/>
      <c r="BV18" s="394">
        <v>115085646</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17355</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175735969</v>
      </c>
      <c r="BO19" s="395"/>
      <c r="BP19" s="395"/>
      <c r="BQ19" s="395"/>
      <c r="BR19" s="395"/>
      <c r="BS19" s="395"/>
      <c r="BT19" s="395"/>
      <c r="BU19" s="396"/>
      <c r="BV19" s="394">
        <v>161043489</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336339</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32043375</v>
      </c>
      <c r="BO22" s="358"/>
      <c r="BP22" s="358"/>
      <c r="BQ22" s="358"/>
      <c r="BR22" s="358"/>
      <c r="BS22" s="358"/>
      <c r="BT22" s="358"/>
      <c r="BU22" s="359"/>
      <c r="BV22" s="357">
        <v>33131872</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24949388</v>
      </c>
      <c r="BO23" s="395"/>
      <c r="BP23" s="395"/>
      <c r="BQ23" s="395"/>
      <c r="BR23" s="395"/>
      <c r="BS23" s="395"/>
      <c r="BT23" s="395"/>
      <c r="BU23" s="396"/>
      <c r="BV23" s="394">
        <v>24786800</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11130</v>
      </c>
      <c r="R24" s="446"/>
      <c r="S24" s="446"/>
      <c r="T24" s="446"/>
      <c r="U24" s="446"/>
      <c r="V24" s="488"/>
      <c r="W24" s="540"/>
      <c r="X24" s="541"/>
      <c r="Y24" s="542"/>
      <c r="Z24" s="444" t="s">
        <v>162</v>
      </c>
      <c r="AA24" s="424"/>
      <c r="AB24" s="424"/>
      <c r="AC24" s="424"/>
      <c r="AD24" s="424"/>
      <c r="AE24" s="424"/>
      <c r="AF24" s="424"/>
      <c r="AG24" s="425"/>
      <c r="AH24" s="445">
        <v>3369</v>
      </c>
      <c r="AI24" s="446"/>
      <c r="AJ24" s="446"/>
      <c r="AK24" s="446"/>
      <c r="AL24" s="488"/>
      <c r="AM24" s="445">
        <v>9938550</v>
      </c>
      <c r="AN24" s="446"/>
      <c r="AO24" s="446"/>
      <c r="AP24" s="446"/>
      <c r="AQ24" s="446"/>
      <c r="AR24" s="488"/>
      <c r="AS24" s="445">
        <v>2950</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32043375</v>
      </c>
      <c r="BO24" s="395"/>
      <c r="BP24" s="395"/>
      <c r="BQ24" s="395"/>
      <c r="BR24" s="395"/>
      <c r="BS24" s="395"/>
      <c r="BT24" s="395"/>
      <c r="BU24" s="396"/>
      <c r="BV24" s="394">
        <v>33131872</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8919</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44558283</v>
      </c>
      <c r="BO25" s="358"/>
      <c r="BP25" s="358"/>
      <c r="BQ25" s="358"/>
      <c r="BR25" s="358"/>
      <c r="BS25" s="358"/>
      <c r="BT25" s="358"/>
      <c r="BU25" s="359"/>
      <c r="BV25" s="357">
        <v>38120810</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7644</v>
      </c>
      <c r="R26" s="446"/>
      <c r="S26" s="446"/>
      <c r="T26" s="446"/>
      <c r="U26" s="446"/>
      <c r="V26" s="488"/>
      <c r="W26" s="540"/>
      <c r="X26" s="541"/>
      <c r="Y26" s="542"/>
      <c r="Z26" s="444" t="s">
        <v>168</v>
      </c>
      <c r="AA26" s="546"/>
      <c r="AB26" s="546"/>
      <c r="AC26" s="546"/>
      <c r="AD26" s="546"/>
      <c r="AE26" s="546"/>
      <c r="AF26" s="546"/>
      <c r="AG26" s="547"/>
      <c r="AH26" s="445">
        <v>266</v>
      </c>
      <c r="AI26" s="446"/>
      <c r="AJ26" s="446"/>
      <c r="AK26" s="446"/>
      <c r="AL26" s="488"/>
      <c r="AM26" s="445">
        <v>798266</v>
      </c>
      <c r="AN26" s="446"/>
      <c r="AO26" s="446"/>
      <c r="AP26" s="446"/>
      <c r="AQ26" s="446"/>
      <c r="AR26" s="488"/>
      <c r="AS26" s="445">
        <v>3001</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600000</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8560</v>
      </c>
      <c r="R27" s="446"/>
      <c r="S27" s="446"/>
      <c r="T27" s="446"/>
      <c r="U27" s="446"/>
      <c r="V27" s="488"/>
      <c r="W27" s="540"/>
      <c r="X27" s="541"/>
      <c r="Y27" s="542"/>
      <c r="Z27" s="444" t="s">
        <v>171</v>
      </c>
      <c r="AA27" s="424"/>
      <c r="AB27" s="424"/>
      <c r="AC27" s="424"/>
      <c r="AD27" s="424"/>
      <c r="AE27" s="424"/>
      <c r="AF27" s="424"/>
      <c r="AG27" s="425"/>
      <c r="AH27" s="445">
        <v>93</v>
      </c>
      <c r="AI27" s="446"/>
      <c r="AJ27" s="446"/>
      <c r="AK27" s="446"/>
      <c r="AL27" s="488"/>
      <c r="AM27" s="445">
        <v>332922</v>
      </c>
      <c r="AN27" s="446"/>
      <c r="AO27" s="446"/>
      <c r="AP27" s="446"/>
      <c r="AQ27" s="446"/>
      <c r="AR27" s="488"/>
      <c r="AS27" s="445">
        <v>3580</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7746</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61200275</v>
      </c>
      <c r="BO28" s="358"/>
      <c r="BP28" s="358"/>
      <c r="BQ28" s="358"/>
      <c r="BR28" s="358"/>
      <c r="BS28" s="358"/>
      <c r="BT28" s="358"/>
      <c r="BU28" s="359"/>
      <c r="BV28" s="357">
        <v>57463021</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46</v>
      </c>
      <c r="M29" s="446"/>
      <c r="N29" s="446"/>
      <c r="O29" s="446"/>
      <c r="P29" s="488"/>
      <c r="Q29" s="445">
        <v>5957</v>
      </c>
      <c r="R29" s="446"/>
      <c r="S29" s="446"/>
      <c r="T29" s="446"/>
      <c r="U29" s="446"/>
      <c r="V29" s="488"/>
      <c r="W29" s="543"/>
      <c r="X29" s="544"/>
      <c r="Y29" s="545"/>
      <c r="Z29" s="444" t="s">
        <v>177</v>
      </c>
      <c r="AA29" s="424"/>
      <c r="AB29" s="424"/>
      <c r="AC29" s="424"/>
      <c r="AD29" s="424"/>
      <c r="AE29" s="424"/>
      <c r="AF29" s="424"/>
      <c r="AG29" s="425"/>
      <c r="AH29" s="445">
        <v>3462</v>
      </c>
      <c r="AI29" s="446"/>
      <c r="AJ29" s="446"/>
      <c r="AK29" s="446"/>
      <c r="AL29" s="488"/>
      <c r="AM29" s="445">
        <v>10271472</v>
      </c>
      <c r="AN29" s="446"/>
      <c r="AO29" s="446"/>
      <c r="AP29" s="446"/>
      <c r="AQ29" s="446"/>
      <c r="AR29" s="488"/>
      <c r="AS29" s="445">
        <v>2967</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30679</v>
      </c>
      <c r="BO29" s="395"/>
      <c r="BP29" s="395"/>
      <c r="BQ29" s="395"/>
      <c r="BR29" s="395"/>
      <c r="BS29" s="395"/>
      <c r="BT29" s="395"/>
      <c r="BU29" s="396"/>
      <c r="BV29" s="394">
        <v>25724</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98.7</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31724507</v>
      </c>
      <c r="BO30" s="514"/>
      <c r="BP30" s="514"/>
      <c r="BQ30" s="514"/>
      <c r="BR30" s="514"/>
      <c r="BS30" s="514"/>
      <c r="BT30" s="514"/>
      <c r="BU30" s="515"/>
      <c r="BV30" s="513">
        <v>29484986</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国民健康保険事業会計</v>
      </c>
      <c r="X34" s="585"/>
      <c r="Y34" s="585"/>
      <c r="Z34" s="585"/>
      <c r="AA34" s="585"/>
      <c r="AB34" s="585"/>
      <c r="AC34" s="585"/>
      <c r="AD34" s="585"/>
      <c r="AE34" s="585"/>
      <c r="AF34" s="585"/>
      <c r="AG34" s="585"/>
      <c r="AH34" s="585"/>
      <c r="AI34" s="585"/>
      <c r="AJ34" s="585"/>
      <c r="AK34" s="585"/>
      <c r="AL34" s="163"/>
      <c r="AM34" s="584" t="str">
        <f>IF(AO34="","",MAX(C34:D43,U34:V43)+1)</f>
        <v/>
      </c>
      <c r="AN34" s="584"/>
      <c r="AO34" s="585"/>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5</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63"/>
      <c r="CO34" s="584">
        <f>IF(CQ34="","",MAX(C34:D43,U34:V43,AM34:AN43,BE34:BF43,BW34:BX43)+1)</f>
        <v>10</v>
      </c>
      <c r="CP34" s="584"/>
      <c r="CQ34" s="585" t="str">
        <f>IF('各会計、関係団体の財政状況及び健全化判断比率'!BS7="","",'各会計、関係団体の財政状況及び健全化判断比率'!BS7)</f>
        <v>杉並区スポーツ振興財団</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介護保険事業会計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6</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63"/>
      <c r="CO35" s="584">
        <f t="shared" ref="CO35:CO43" si="3">IF(CQ35="","",CO34+1)</f>
        <v>11</v>
      </c>
      <c r="CP35" s="584"/>
      <c r="CQ35" s="585" t="str">
        <f>IF('各会計、関係団体の財政状況及び健全化判断比率'!BS8="","",'各会計、関係団体の財政状況及び健全化判断比率'!BS8)</f>
        <v>杉並区障害者雇用支援事業団</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後期高齢者医療事業会計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7</v>
      </c>
      <c r="BX36" s="584"/>
      <c r="BY36" s="585" t="str">
        <f>IF('各会計、関係団体の財政状況及び健全化判断比率'!B70="","",'各会計、関係団体の財政状況及び健全化判断比率'!B70)</f>
        <v>東京二十三区清掃一部事務組合</v>
      </c>
      <c r="BZ36" s="585"/>
      <c r="CA36" s="585"/>
      <c r="CB36" s="585"/>
      <c r="CC36" s="585"/>
      <c r="CD36" s="585"/>
      <c r="CE36" s="585"/>
      <c r="CF36" s="585"/>
      <c r="CG36" s="585"/>
      <c r="CH36" s="585"/>
      <c r="CI36" s="585"/>
      <c r="CJ36" s="585"/>
      <c r="CK36" s="585"/>
      <c r="CL36" s="585"/>
      <c r="CM36" s="585"/>
      <c r="CN36" s="163"/>
      <c r="CO36" s="584">
        <f t="shared" si="3"/>
        <v>12</v>
      </c>
      <c r="CP36" s="584"/>
      <c r="CQ36" s="585" t="str">
        <f>IF('各会計、関係団体の財政状況及び健全化判断比率'!BS9="","",'各会計、関係団体の財政状況及び健全化判断比率'!BS9)</f>
        <v>杉並区土地開発公社</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8</v>
      </c>
      <c r="BX37" s="584"/>
      <c r="BY37" s="585" t="str">
        <f>IF('各会計、関係団体の財政状況及び健全化判断比率'!B71="","",'各会計、関係団体の財政状況及び健全化判断比率'!B71)</f>
        <v>東京都後期高齢者医療広域連合（一般会計）</v>
      </c>
      <c r="BZ37" s="585"/>
      <c r="CA37" s="585"/>
      <c r="CB37" s="585"/>
      <c r="CC37" s="585"/>
      <c r="CD37" s="585"/>
      <c r="CE37" s="585"/>
      <c r="CF37" s="585"/>
      <c r="CG37" s="585"/>
      <c r="CH37" s="585"/>
      <c r="CI37" s="585"/>
      <c r="CJ37" s="585"/>
      <c r="CK37" s="585"/>
      <c r="CL37" s="585"/>
      <c r="CM37" s="585"/>
      <c r="CN37" s="163"/>
      <c r="CO37" s="584">
        <f t="shared" si="3"/>
        <v>13</v>
      </c>
      <c r="CP37" s="584"/>
      <c r="CQ37" s="585" t="str">
        <f>IF('各会計、関係団体の財政状況及び健全化判断比率'!BS10="","",'各会計、関係団体の財政状況及び健全化判断比率'!BS10)</f>
        <v>下井草駅整備</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9</v>
      </c>
      <c r="BX38" s="584"/>
      <c r="BY38" s="585" t="str">
        <f>IF('各会計、関係団体の財政状況及び健全化判断比率'!B72="","",'各会計、関係団体の財政状況及び健全化判断比率'!B72)</f>
        <v>東京都後期高齢者医療広域連合
（後期高齢者医療特別会計）</v>
      </c>
      <c r="BZ38" s="585"/>
      <c r="CA38" s="585"/>
      <c r="CB38" s="585"/>
      <c r="CC38" s="585"/>
      <c r="CD38" s="585"/>
      <c r="CE38" s="585"/>
      <c r="CF38" s="585"/>
      <c r="CG38" s="585"/>
      <c r="CH38" s="585"/>
      <c r="CI38" s="585"/>
      <c r="CJ38" s="585"/>
      <c r="CK38" s="585"/>
      <c r="CL38" s="585"/>
      <c r="CM38" s="585"/>
      <c r="CN38" s="163"/>
      <c r="CO38" s="584">
        <f t="shared" si="3"/>
        <v>14</v>
      </c>
      <c r="CP38" s="584"/>
      <c r="CQ38" s="585" t="str">
        <f>IF('各会計、関係団体の財政状況及び健全化判断比率'!BS11="","",'各会計、関係団体の財政状況及び健全化判断比率'!BS11)</f>
        <v>杉並区成年後見センター</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oePrLN6Itb+K7WEe0iA9baGFbuCpMRbWVzjgHDe9k9sGXstMSZfkd24cxIzYqQ33IoIMKALIPbzIJYEwICAarQ==" saltValue="xd3VWdpek+gS5xtX2ubGJ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527</v>
      </c>
      <c r="D34" s="1136"/>
      <c r="E34" s="1137"/>
      <c r="F34" s="32">
        <v>9.31</v>
      </c>
      <c r="G34" s="33">
        <v>10.33</v>
      </c>
      <c r="H34" s="33">
        <v>7.72</v>
      </c>
      <c r="I34" s="33">
        <v>8.08</v>
      </c>
      <c r="J34" s="34">
        <v>8.25</v>
      </c>
      <c r="K34" s="22"/>
      <c r="L34" s="22"/>
      <c r="M34" s="22"/>
      <c r="N34" s="22"/>
      <c r="O34" s="22"/>
      <c r="P34" s="22"/>
    </row>
    <row r="35" spans="1:16" ht="39" customHeight="1" x14ac:dyDescent="0.2">
      <c r="A35" s="22"/>
      <c r="B35" s="35"/>
      <c r="C35" s="1132" t="s">
        <v>528</v>
      </c>
      <c r="D35" s="1132"/>
      <c r="E35" s="1133"/>
      <c r="F35" s="36">
        <v>1.97</v>
      </c>
      <c r="G35" s="37">
        <v>1.19</v>
      </c>
      <c r="H35" s="37">
        <v>1.41</v>
      </c>
      <c r="I35" s="37">
        <v>1.57</v>
      </c>
      <c r="J35" s="38">
        <v>0.78</v>
      </c>
      <c r="K35" s="22"/>
      <c r="L35" s="22"/>
      <c r="M35" s="22"/>
      <c r="N35" s="22"/>
      <c r="O35" s="22"/>
      <c r="P35" s="22"/>
    </row>
    <row r="36" spans="1:16" ht="39" customHeight="1" x14ac:dyDescent="0.2">
      <c r="A36" s="22"/>
      <c r="B36" s="35"/>
      <c r="C36" s="1132" t="s">
        <v>529</v>
      </c>
      <c r="D36" s="1132"/>
      <c r="E36" s="1133"/>
      <c r="F36" s="36">
        <v>0.92</v>
      </c>
      <c r="G36" s="37">
        <v>0.94</v>
      </c>
      <c r="H36" s="37">
        <v>0.67</v>
      </c>
      <c r="I36" s="37">
        <v>0.6</v>
      </c>
      <c r="J36" s="38">
        <v>0.61</v>
      </c>
      <c r="K36" s="22"/>
      <c r="L36" s="22"/>
      <c r="M36" s="22"/>
      <c r="N36" s="22"/>
      <c r="O36" s="22"/>
      <c r="P36" s="22"/>
    </row>
    <row r="37" spans="1:16" ht="39" customHeight="1" x14ac:dyDescent="0.2">
      <c r="A37" s="22"/>
      <c r="B37" s="35"/>
      <c r="C37" s="1132" t="s">
        <v>530</v>
      </c>
      <c r="D37" s="1132"/>
      <c r="E37" s="1133"/>
      <c r="F37" s="36">
        <v>0.11</v>
      </c>
      <c r="G37" s="37">
        <v>0.18</v>
      </c>
      <c r="H37" s="37">
        <v>7.0000000000000007E-2</v>
      </c>
      <c r="I37" s="37">
        <v>0.11</v>
      </c>
      <c r="J37" s="38">
        <v>0.01</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531</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532</v>
      </c>
      <c r="D43" s="1134"/>
      <c r="E43" s="1135"/>
      <c r="F43" s="41">
        <v>0</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vuTmithvnq17u115pgoxdShYDBcbC8cb+dNBeq+ckKoIwRu0u99xCGlhBfioQ/saGP9cdcPHvZsc4aXjWklPfg==" saltValue="coFRx/wMcGxSbtyo4Zsvn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1741</v>
      </c>
      <c r="L45" s="58">
        <v>1828</v>
      </c>
      <c r="M45" s="58">
        <v>1362</v>
      </c>
      <c r="N45" s="58">
        <v>1093</v>
      </c>
      <c r="O45" s="59">
        <v>1760</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482</v>
      </c>
      <c r="L46" s="62" t="s">
        <v>482</v>
      </c>
      <c r="M46" s="62" t="s">
        <v>482</v>
      </c>
      <c r="N46" s="62" t="s">
        <v>482</v>
      </c>
      <c r="O46" s="63" t="s">
        <v>482</v>
      </c>
      <c r="P46" s="46"/>
      <c r="Q46" s="46"/>
      <c r="R46" s="46"/>
      <c r="S46" s="46"/>
      <c r="T46" s="46"/>
      <c r="U46" s="46"/>
    </row>
    <row r="47" spans="1:21" ht="30.75" customHeight="1" x14ac:dyDescent="0.2">
      <c r="A47" s="46"/>
      <c r="B47" s="1140"/>
      <c r="C47" s="1141"/>
      <c r="D47" s="60"/>
      <c r="E47" s="1146" t="s">
        <v>12</v>
      </c>
      <c r="F47" s="1146"/>
      <c r="G47" s="1146"/>
      <c r="H47" s="1146"/>
      <c r="I47" s="1146"/>
      <c r="J47" s="1147"/>
      <c r="K47" s="61">
        <v>314</v>
      </c>
      <c r="L47" s="62">
        <v>349</v>
      </c>
      <c r="M47" s="62">
        <v>303</v>
      </c>
      <c r="N47" s="62">
        <v>269</v>
      </c>
      <c r="O47" s="63">
        <v>230</v>
      </c>
      <c r="P47" s="46"/>
      <c r="Q47" s="46"/>
      <c r="R47" s="46"/>
      <c r="S47" s="46"/>
      <c r="T47" s="46"/>
      <c r="U47" s="46"/>
    </row>
    <row r="48" spans="1:21" ht="30.75" customHeight="1" x14ac:dyDescent="0.2">
      <c r="A48" s="46"/>
      <c r="B48" s="1140"/>
      <c r="C48" s="1141"/>
      <c r="D48" s="60"/>
      <c r="E48" s="1146" t="s">
        <v>13</v>
      </c>
      <c r="F48" s="1146"/>
      <c r="G48" s="1146"/>
      <c r="H48" s="1146"/>
      <c r="I48" s="1146"/>
      <c r="J48" s="1147"/>
      <c r="K48" s="61" t="s">
        <v>482</v>
      </c>
      <c r="L48" s="62" t="s">
        <v>482</v>
      </c>
      <c r="M48" s="62" t="s">
        <v>482</v>
      </c>
      <c r="N48" s="62" t="s">
        <v>482</v>
      </c>
      <c r="O48" s="63" t="s">
        <v>482</v>
      </c>
      <c r="P48" s="46"/>
      <c r="Q48" s="46"/>
      <c r="R48" s="46"/>
      <c r="S48" s="46"/>
      <c r="T48" s="46"/>
      <c r="U48" s="46"/>
    </row>
    <row r="49" spans="1:21" ht="30.75" customHeight="1" x14ac:dyDescent="0.2">
      <c r="A49" s="46"/>
      <c r="B49" s="1140"/>
      <c r="C49" s="1141"/>
      <c r="D49" s="60"/>
      <c r="E49" s="1146" t="s">
        <v>14</v>
      </c>
      <c r="F49" s="1146"/>
      <c r="G49" s="1146"/>
      <c r="H49" s="1146"/>
      <c r="I49" s="1146"/>
      <c r="J49" s="1147"/>
      <c r="K49" s="61">
        <v>158</v>
      </c>
      <c r="L49" s="62">
        <v>149</v>
      </c>
      <c r="M49" s="62">
        <v>151</v>
      </c>
      <c r="N49" s="62">
        <v>187</v>
      </c>
      <c r="O49" s="63">
        <v>257</v>
      </c>
      <c r="P49" s="46"/>
      <c r="Q49" s="46"/>
      <c r="R49" s="46"/>
      <c r="S49" s="46"/>
      <c r="T49" s="46"/>
      <c r="U49" s="46"/>
    </row>
    <row r="50" spans="1:21" ht="30.75" customHeight="1" x14ac:dyDescent="0.2">
      <c r="A50" s="46"/>
      <c r="B50" s="1140"/>
      <c r="C50" s="1141"/>
      <c r="D50" s="60"/>
      <c r="E50" s="1146" t="s">
        <v>15</v>
      </c>
      <c r="F50" s="1146"/>
      <c r="G50" s="1146"/>
      <c r="H50" s="1146"/>
      <c r="I50" s="1146"/>
      <c r="J50" s="1147"/>
      <c r="K50" s="61">
        <v>720</v>
      </c>
      <c r="L50" s="62">
        <v>658</v>
      </c>
      <c r="M50" s="62">
        <v>566</v>
      </c>
      <c r="N50" s="62">
        <v>561</v>
      </c>
      <c r="O50" s="63">
        <v>641</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482</v>
      </c>
      <c r="L51" s="62" t="s">
        <v>482</v>
      </c>
      <c r="M51" s="62" t="s">
        <v>482</v>
      </c>
      <c r="N51" s="62" t="s">
        <v>482</v>
      </c>
      <c r="O51" s="63" t="s">
        <v>482</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9250</v>
      </c>
      <c r="L52" s="62">
        <v>8953</v>
      </c>
      <c r="M52" s="62">
        <v>8244</v>
      </c>
      <c r="N52" s="62">
        <v>7414</v>
      </c>
      <c r="O52" s="63">
        <v>6158</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-6317</v>
      </c>
      <c r="L53" s="67">
        <v>-5969</v>
      </c>
      <c r="M53" s="67">
        <v>-5862</v>
      </c>
      <c r="N53" s="67">
        <v>-5304</v>
      </c>
      <c r="O53" s="68">
        <v>-3270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533</v>
      </c>
      <c r="L57" s="79" t="s">
        <v>534</v>
      </c>
      <c r="M57" s="79" t="s">
        <v>535</v>
      </c>
      <c r="N57" s="79" t="s">
        <v>536</v>
      </c>
      <c r="O57" s="80" t="s">
        <v>537</v>
      </c>
      <c r="P57" s="46"/>
      <c r="Q57" s="46"/>
      <c r="R57" s="46"/>
      <c r="S57" s="46"/>
      <c r="T57" s="46"/>
      <c r="U57" s="46"/>
    </row>
    <row r="58" spans="1:21" ht="31.5" customHeight="1" x14ac:dyDescent="0.2">
      <c r="B58" s="1154" t="s">
        <v>24</v>
      </c>
      <c r="C58" s="1155"/>
      <c r="D58" s="1160" t="s">
        <v>25</v>
      </c>
      <c r="E58" s="1161"/>
      <c r="F58" s="1161"/>
      <c r="G58" s="1161"/>
      <c r="H58" s="1161"/>
      <c r="I58" s="1161"/>
      <c r="J58" s="1162"/>
      <c r="K58" s="81">
        <v>49</v>
      </c>
      <c r="L58" s="82">
        <v>416</v>
      </c>
      <c r="M58" s="82">
        <v>491</v>
      </c>
      <c r="N58" s="82">
        <v>196</v>
      </c>
      <c r="O58" s="83">
        <v>228</v>
      </c>
    </row>
    <row r="59" spans="1:21" ht="31.5" customHeight="1" x14ac:dyDescent="0.2">
      <c r="B59" s="1156"/>
      <c r="C59" s="1157"/>
      <c r="D59" s="1163" t="s">
        <v>26</v>
      </c>
      <c r="E59" s="1164"/>
      <c r="F59" s="1164"/>
      <c r="G59" s="1164"/>
      <c r="H59" s="1164"/>
      <c r="I59" s="1164"/>
      <c r="J59" s="1165"/>
      <c r="K59" s="84">
        <v>2649</v>
      </c>
      <c r="L59" s="85">
        <v>3690</v>
      </c>
      <c r="M59" s="85">
        <v>2607</v>
      </c>
      <c r="N59" s="85">
        <v>2611</v>
      </c>
      <c r="O59" s="86">
        <v>2764</v>
      </c>
    </row>
    <row r="60" spans="1:21" ht="31.5" customHeight="1" thickBot="1" x14ac:dyDescent="0.25">
      <c r="B60" s="1158"/>
      <c r="C60" s="1159"/>
      <c r="D60" s="1166" t="s">
        <v>27</v>
      </c>
      <c r="E60" s="1167"/>
      <c r="F60" s="1167"/>
      <c r="G60" s="1167"/>
      <c r="H60" s="1167"/>
      <c r="I60" s="1167"/>
      <c r="J60" s="1168"/>
      <c r="K60" s="87">
        <v>524</v>
      </c>
      <c r="L60" s="88">
        <v>789</v>
      </c>
      <c r="M60" s="88">
        <v>722</v>
      </c>
      <c r="N60" s="88">
        <v>827</v>
      </c>
      <c r="O60" s="89">
        <v>901</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3ZhPLdXQw9/DhUm4x0g4ck+Cb6i5iKTYX9SmFR7TlB8zWiOCKAK/boiwisL3OJ4L6oCWaIptlx9n18hrGURdhg==" saltValue="kyVBenrhTCmir6+fpFqNL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69" t="s">
        <v>30</v>
      </c>
      <c r="C41" s="1170"/>
      <c r="D41" s="103"/>
      <c r="E41" s="1175" t="s">
        <v>31</v>
      </c>
      <c r="F41" s="1175"/>
      <c r="G41" s="1175"/>
      <c r="H41" s="1176"/>
      <c r="I41" s="330">
        <v>35762</v>
      </c>
      <c r="J41" s="331">
        <v>35606</v>
      </c>
      <c r="K41" s="331">
        <v>35260</v>
      </c>
      <c r="L41" s="331">
        <v>35870</v>
      </c>
      <c r="M41" s="332">
        <v>34797</v>
      </c>
    </row>
    <row r="42" spans="2:13" ht="27.75" customHeight="1" x14ac:dyDescent="0.2">
      <c r="B42" s="1171"/>
      <c r="C42" s="1172"/>
      <c r="D42" s="104"/>
      <c r="E42" s="1177" t="s">
        <v>32</v>
      </c>
      <c r="F42" s="1177"/>
      <c r="G42" s="1177"/>
      <c r="H42" s="1178"/>
      <c r="I42" s="333">
        <v>11297</v>
      </c>
      <c r="J42" s="334">
        <v>10102</v>
      </c>
      <c r="K42" s="334">
        <v>9514</v>
      </c>
      <c r="L42" s="334">
        <v>10262</v>
      </c>
      <c r="M42" s="335">
        <v>9101</v>
      </c>
    </row>
    <row r="43" spans="2:13" ht="27.75" customHeight="1" x14ac:dyDescent="0.2">
      <c r="B43" s="1171"/>
      <c r="C43" s="1172"/>
      <c r="D43" s="104"/>
      <c r="E43" s="1177" t="s">
        <v>33</v>
      </c>
      <c r="F43" s="1177"/>
      <c r="G43" s="1177"/>
      <c r="H43" s="1178"/>
      <c r="I43" s="333" t="s">
        <v>482</v>
      </c>
      <c r="J43" s="334" t="s">
        <v>482</v>
      </c>
      <c r="K43" s="334" t="s">
        <v>482</v>
      </c>
      <c r="L43" s="334" t="s">
        <v>482</v>
      </c>
      <c r="M43" s="335" t="s">
        <v>482</v>
      </c>
    </row>
    <row r="44" spans="2:13" ht="27.75" customHeight="1" x14ac:dyDescent="0.2">
      <c r="B44" s="1171"/>
      <c r="C44" s="1172"/>
      <c r="D44" s="104"/>
      <c r="E44" s="1177" t="s">
        <v>34</v>
      </c>
      <c r="F44" s="1177"/>
      <c r="G44" s="1177"/>
      <c r="H44" s="1178"/>
      <c r="I44" s="333">
        <v>2069</v>
      </c>
      <c r="J44" s="334">
        <v>2337</v>
      </c>
      <c r="K44" s="334">
        <v>2789</v>
      </c>
      <c r="L44" s="334">
        <v>2968</v>
      </c>
      <c r="M44" s="335">
        <v>3448</v>
      </c>
    </row>
    <row r="45" spans="2:13" ht="27.75" customHeight="1" x14ac:dyDescent="0.2">
      <c r="B45" s="1171"/>
      <c r="C45" s="1172"/>
      <c r="D45" s="104"/>
      <c r="E45" s="1177" t="s">
        <v>35</v>
      </c>
      <c r="F45" s="1177"/>
      <c r="G45" s="1177"/>
      <c r="H45" s="1178"/>
      <c r="I45" s="333">
        <v>21787</v>
      </c>
      <c r="J45" s="334">
        <v>22775</v>
      </c>
      <c r="K45" s="334">
        <v>20577</v>
      </c>
      <c r="L45" s="334">
        <v>22292</v>
      </c>
      <c r="M45" s="335">
        <v>21072</v>
      </c>
    </row>
    <row r="46" spans="2:13" ht="27.75" customHeight="1" x14ac:dyDescent="0.2">
      <c r="B46" s="1171"/>
      <c r="C46" s="1172"/>
      <c r="D46" s="105"/>
      <c r="E46" s="1177" t="s">
        <v>36</v>
      </c>
      <c r="F46" s="1177"/>
      <c r="G46" s="1177"/>
      <c r="H46" s="1178"/>
      <c r="I46" s="333" t="s">
        <v>482</v>
      </c>
      <c r="J46" s="334" t="s">
        <v>482</v>
      </c>
      <c r="K46" s="334" t="s">
        <v>482</v>
      </c>
      <c r="L46" s="334" t="s">
        <v>482</v>
      </c>
      <c r="M46" s="335" t="s">
        <v>482</v>
      </c>
    </row>
    <row r="47" spans="2:13" ht="27.75" customHeight="1" x14ac:dyDescent="0.2">
      <c r="B47" s="1171"/>
      <c r="C47" s="1172"/>
      <c r="D47" s="106"/>
      <c r="E47" s="1179" t="s">
        <v>37</v>
      </c>
      <c r="F47" s="1180"/>
      <c r="G47" s="1180"/>
      <c r="H47" s="1181"/>
      <c r="I47" s="333" t="s">
        <v>482</v>
      </c>
      <c r="J47" s="334" t="s">
        <v>482</v>
      </c>
      <c r="K47" s="334" t="s">
        <v>482</v>
      </c>
      <c r="L47" s="334" t="s">
        <v>482</v>
      </c>
      <c r="M47" s="335" t="s">
        <v>482</v>
      </c>
    </row>
    <row r="48" spans="2:13" ht="27.75" customHeight="1" x14ac:dyDescent="0.2">
      <c r="B48" s="1171"/>
      <c r="C48" s="1172"/>
      <c r="D48" s="104"/>
      <c r="E48" s="1177" t="s">
        <v>38</v>
      </c>
      <c r="F48" s="1177"/>
      <c r="G48" s="1177"/>
      <c r="H48" s="1178"/>
      <c r="I48" s="333" t="s">
        <v>482</v>
      </c>
      <c r="J48" s="334" t="s">
        <v>482</v>
      </c>
      <c r="K48" s="334" t="s">
        <v>482</v>
      </c>
      <c r="L48" s="334" t="s">
        <v>482</v>
      </c>
      <c r="M48" s="335" t="s">
        <v>482</v>
      </c>
    </row>
    <row r="49" spans="2:13" ht="27.75" customHeight="1" x14ac:dyDescent="0.2">
      <c r="B49" s="1173"/>
      <c r="C49" s="1174"/>
      <c r="D49" s="104"/>
      <c r="E49" s="1177" t="s">
        <v>39</v>
      </c>
      <c r="F49" s="1177"/>
      <c r="G49" s="1177"/>
      <c r="H49" s="1178"/>
      <c r="I49" s="333" t="s">
        <v>482</v>
      </c>
      <c r="J49" s="334" t="s">
        <v>482</v>
      </c>
      <c r="K49" s="334" t="s">
        <v>482</v>
      </c>
      <c r="L49" s="334" t="s">
        <v>482</v>
      </c>
      <c r="M49" s="335" t="s">
        <v>482</v>
      </c>
    </row>
    <row r="50" spans="2:13" ht="27.75" customHeight="1" x14ac:dyDescent="0.2">
      <c r="B50" s="1182" t="s">
        <v>40</v>
      </c>
      <c r="C50" s="1183"/>
      <c r="D50" s="107"/>
      <c r="E50" s="1177" t="s">
        <v>41</v>
      </c>
      <c r="F50" s="1177"/>
      <c r="G50" s="1177"/>
      <c r="H50" s="1178"/>
      <c r="I50" s="333">
        <v>63559</v>
      </c>
      <c r="J50" s="334">
        <v>74908</v>
      </c>
      <c r="K50" s="334">
        <v>90070</v>
      </c>
      <c r="L50" s="334">
        <v>95897</v>
      </c>
      <c r="M50" s="335">
        <v>102184</v>
      </c>
    </row>
    <row r="51" spans="2:13" ht="27.75" customHeight="1" x14ac:dyDescent="0.2">
      <c r="B51" s="1171"/>
      <c r="C51" s="1172"/>
      <c r="D51" s="104"/>
      <c r="E51" s="1177" t="s">
        <v>42</v>
      </c>
      <c r="F51" s="1177"/>
      <c r="G51" s="1177"/>
      <c r="H51" s="1178"/>
      <c r="I51" s="333">
        <v>926</v>
      </c>
      <c r="J51" s="334">
        <v>879</v>
      </c>
      <c r="K51" s="334">
        <v>1120</v>
      </c>
      <c r="L51" s="334">
        <v>1460</v>
      </c>
      <c r="M51" s="335">
        <v>1176</v>
      </c>
    </row>
    <row r="52" spans="2:13" ht="27.75" customHeight="1" x14ac:dyDescent="0.2">
      <c r="B52" s="1173"/>
      <c r="C52" s="1174"/>
      <c r="D52" s="104"/>
      <c r="E52" s="1177" t="s">
        <v>43</v>
      </c>
      <c r="F52" s="1177"/>
      <c r="G52" s="1177"/>
      <c r="H52" s="1178"/>
      <c r="I52" s="333">
        <v>74461</v>
      </c>
      <c r="J52" s="334">
        <v>76868</v>
      </c>
      <c r="K52" s="334">
        <v>72414</v>
      </c>
      <c r="L52" s="334">
        <v>66016</v>
      </c>
      <c r="M52" s="335">
        <v>59676</v>
      </c>
    </row>
    <row r="53" spans="2:13" ht="27.75" customHeight="1" thickBot="1" x14ac:dyDescent="0.25">
      <c r="B53" s="1184" t="s">
        <v>19</v>
      </c>
      <c r="C53" s="1185"/>
      <c r="D53" s="108"/>
      <c r="E53" s="1186" t="s">
        <v>44</v>
      </c>
      <c r="F53" s="1186"/>
      <c r="G53" s="1186"/>
      <c r="H53" s="1187"/>
      <c r="I53" s="336">
        <v>-68031</v>
      </c>
      <c r="J53" s="337">
        <v>-81836</v>
      </c>
      <c r="K53" s="337">
        <v>-95463</v>
      </c>
      <c r="L53" s="337">
        <v>-91982</v>
      </c>
      <c r="M53" s="338">
        <v>-94619</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1SbYUzxqDhTug1BE649lergBZWyFIOCzOwTOZ6iNEe9T6gWR4KXAd9ka47y3yCP1qKU/l4R9vsLv5hA79V6UFg==" saltValue="6VWwRoyQaJIQJbjfrB7KF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57405</v>
      </c>
      <c r="G55" s="339">
        <v>57463</v>
      </c>
      <c r="H55" s="340">
        <v>61200</v>
      </c>
    </row>
    <row r="56" spans="2:8" ht="52.5" customHeight="1" x14ac:dyDescent="0.2">
      <c r="B56" s="120"/>
      <c r="C56" s="1198" t="s">
        <v>47</v>
      </c>
      <c r="D56" s="1198"/>
      <c r="E56" s="1199"/>
      <c r="F56" s="341">
        <v>23</v>
      </c>
      <c r="G56" s="341">
        <v>26</v>
      </c>
      <c r="H56" s="342">
        <v>31</v>
      </c>
    </row>
    <row r="57" spans="2:8" ht="53.25" customHeight="1" x14ac:dyDescent="0.2">
      <c r="B57" s="120"/>
      <c r="C57" s="1200" t="s">
        <v>48</v>
      </c>
      <c r="D57" s="1200"/>
      <c r="E57" s="1201"/>
      <c r="F57" s="343">
        <v>24051</v>
      </c>
      <c r="G57" s="343">
        <v>29485</v>
      </c>
      <c r="H57" s="344">
        <v>31725</v>
      </c>
    </row>
    <row r="58" spans="2:8" ht="45.75" customHeight="1" x14ac:dyDescent="0.2">
      <c r="B58" s="121"/>
      <c r="C58" s="1188" t="s">
        <v>545</v>
      </c>
      <c r="D58" s="1189"/>
      <c r="E58" s="1190"/>
      <c r="F58" s="345">
        <v>20515</v>
      </c>
      <c r="G58" s="345">
        <v>25948</v>
      </c>
      <c r="H58" s="346">
        <v>28258</v>
      </c>
    </row>
    <row r="59" spans="2:8" ht="45.75" customHeight="1" x14ac:dyDescent="0.2">
      <c r="B59" s="121"/>
      <c r="C59" s="1188" t="s">
        <v>546</v>
      </c>
      <c r="D59" s="1189"/>
      <c r="E59" s="1190"/>
      <c r="F59" s="345">
        <v>2483</v>
      </c>
      <c r="G59" s="345">
        <v>2488</v>
      </c>
      <c r="H59" s="346">
        <v>2522</v>
      </c>
    </row>
    <row r="60" spans="2:8" ht="45.75" customHeight="1" x14ac:dyDescent="0.2">
      <c r="B60" s="121"/>
      <c r="C60" s="1188" t="s">
        <v>547</v>
      </c>
      <c r="D60" s="1189"/>
      <c r="E60" s="1190"/>
      <c r="F60" s="345">
        <v>805</v>
      </c>
      <c r="G60" s="345">
        <v>810</v>
      </c>
      <c r="H60" s="346">
        <v>717</v>
      </c>
    </row>
    <row r="61" spans="2:8" ht="45.75" customHeight="1" x14ac:dyDescent="0.2">
      <c r="B61" s="121"/>
      <c r="C61" s="1188" t="s">
        <v>548</v>
      </c>
      <c r="D61" s="1189"/>
      <c r="E61" s="1190"/>
      <c r="F61" s="345">
        <v>106</v>
      </c>
      <c r="G61" s="345">
        <v>90</v>
      </c>
      <c r="H61" s="346">
        <v>110</v>
      </c>
    </row>
    <row r="62" spans="2:8" ht="45.75" customHeight="1" thickBot="1" x14ac:dyDescent="0.25">
      <c r="B62" s="122"/>
      <c r="C62" s="1191" t="s">
        <v>549</v>
      </c>
      <c r="D62" s="1192"/>
      <c r="E62" s="1193"/>
      <c r="F62" s="347">
        <v>67</v>
      </c>
      <c r="G62" s="347">
        <v>74</v>
      </c>
      <c r="H62" s="348">
        <v>47</v>
      </c>
    </row>
    <row r="63" spans="2:8" ht="52.5" customHeight="1" thickBot="1" x14ac:dyDescent="0.25">
      <c r="B63" s="123"/>
      <c r="C63" s="1194" t="s">
        <v>49</v>
      </c>
      <c r="D63" s="1194"/>
      <c r="E63" s="1195"/>
      <c r="F63" s="349">
        <v>81479</v>
      </c>
      <c r="G63" s="349">
        <v>86974</v>
      </c>
      <c r="H63" s="350">
        <v>92955</v>
      </c>
    </row>
    <row r="64" spans="2:8" ht="13.2" x14ac:dyDescent="0.2"/>
  </sheetData>
  <sheetProtection algorithmName="SHA-512" hashValue="QRvzqOS/OoJ2jXyO2SQLP9+5a4uFDZDe65cMFhtEsieDE4xi3aR7DSQcrBQ3fxkalakh4h/mWV7AgWlHo0LtOQ==" saltValue="Js9CCK9rL8AfSWySbXC8S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30995</v>
      </c>
      <c r="E3" s="142"/>
      <c r="F3" s="143">
        <v>50465</v>
      </c>
      <c r="G3" s="144"/>
      <c r="H3" s="145"/>
    </row>
    <row r="4" spans="1:8" x14ac:dyDescent="0.2">
      <c r="A4" s="146"/>
      <c r="B4" s="147"/>
      <c r="C4" s="148"/>
      <c r="D4" s="149">
        <v>23076</v>
      </c>
      <c r="E4" s="150"/>
      <c r="F4" s="151">
        <v>34193</v>
      </c>
      <c r="G4" s="152"/>
      <c r="H4" s="153"/>
    </row>
    <row r="5" spans="1:8" x14ac:dyDescent="0.2">
      <c r="A5" s="134" t="s">
        <v>515</v>
      </c>
      <c r="B5" s="139"/>
      <c r="C5" s="140"/>
      <c r="D5" s="141">
        <v>34717</v>
      </c>
      <c r="E5" s="142"/>
      <c r="F5" s="143">
        <v>51679</v>
      </c>
      <c r="G5" s="144"/>
      <c r="H5" s="145"/>
    </row>
    <row r="6" spans="1:8" x14ac:dyDescent="0.2">
      <c r="A6" s="146"/>
      <c r="B6" s="147"/>
      <c r="C6" s="148"/>
      <c r="D6" s="149">
        <v>21713</v>
      </c>
      <c r="E6" s="150"/>
      <c r="F6" s="151">
        <v>35132</v>
      </c>
      <c r="G6" s="152"/>
      <c r="H6" s="153"/>
    </row>
    <row r="7" spans="1:8" x14ac:dyDescent="0.2">
      <c r="A7" s="134" t="s">
        <v>516</v>
      </c>
      <c r="B7" s="139"/>
      <c r="C7" s="140"/>
      <c r="D7" s="141">
        <v>25814</v>
      </c>
      <c r="E7" s="142"/>
      <c r="F7" s="143">
        <v>49665</v>
      </c>
      <c r="G7" s="144"/>
      <c r="H7" s="145"/>
    </row>
    <row r="8" spans="1:8" x14ac:dyDescent="0.2">
      <c r="A8" s="146"/>
      <c r="B8" s="147"/>
      <c r="C8" s="148"/>
      <c r="D8" s="149">
        <v>20289</v>
      </c>
      <c r="E8" s="150"/>
      <c r="F8" s="151">
        <v>34678</v>
      </c>
      <c r="G8" s="152"/>
      <c r="H8" s="153"/>
    </row>
    <row r="9" spans="1:8" x14ac:dyDescent="0.2">
      <c r="A9" s="134" t="s">
        <v>517</v>
      </c>
      <c r="B9" s="139"/>
      <c r="C9" s="140"/>
      <c r="D9" s="141">
        <v>41098</v>
      </c>
      <c r="E9" s="142"/>
      <c r="F9" s="143">
        <v>63439</v>
      </c>
      <c r="G9" s="144"/>
      <c r="H9" s="145"/>
    </row>
    <row r="10" spans="1:8" x14ac:dyDescent="0.2">
      <c r="A10" s="146"/>
      <c r="B10" s="147"/>
      <c r="C10" s="148"/>
      <c r="D10" s="149">
        <v>31477</v>
      </c>
      <c r="E10" s="150"/>
      <c r="F10" s="151">
        <v>46463</v>
      </c>
      <c r="G10" s="152"/>
      <c r="H10" s="153"/>
    </row>
    <row r="11" spans="1:8" x14ac:dyDescent="0.2">
      <c r="A11" s="134" t="s">
        <v>518</v>
      </c>
      <c r="B11" s="139"/>
      <c r="C11" s="140"/>
      <c r="D11" s="141">
        <v>36571</v>
      </c>
      <c r="E11" s="142"/>
      <c r="F11" s="143">
        <v>60097</v>
      </c>
      <c r="G11" s="144"/>
      <c r="H11" s="145"/>
    </row>
    <row r="12" spans="1:8" x14ac:dyDescent="0.2">
      <c r="A12" s="146"/>
      <c r="B12" s="147"/>
      <c r="C12" s="154"/>
      <c r="D12" s="149">
        <v>30067</v>
      </c>
      <c r="E12" s="150"/>
      <c r="F12" s="151">
        <v>43011</v>
      </c>
      <c r="G12" s="152"/>
      <c r="H12" s="153"/>
    </row>
    <row r="13" spans="1:8" x14ac:dyDescent="0.2">
      <c r="A13" s="134"/>
      <c r="B13" s="139"/>
      <c r="C13" s="140"/>
      <c r="D13" s="141">
        <v>33839</v>
      </c>
      <c r="E13" s="142"/>
      <c r="F13" s="143">
        <v>55069</v>
      </c>
      <c r="G13" s="155"/>
      <c r="H13" s="145"/>
    </row>
    <row r="14" spans="1:8" x14ac:dyDescent="0.2">
      <c r="A14" s="146"/>
      <c r="B14" s="147"/>
      <c r="C14" s="148"/>
      <c r="D14" s="149">
        <v>25324</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9.32</v>
      </c>
      <c r="C19" s="156">
        <f>ROUND(VALUE(SUBSTITUTE(実質収支比率等に係る経年分析!G$48,"▲","-")),2)</f>
        <v>10.34</v>
      </c>
      <c r="D19" s="156">
        <f>ROUND(VALUE(SUBSTITUTE(実質収支比率等に係る経年分析!H$48,"▲","-")),2)</f>
        <v>7.72</v>
      </c>
      <c r="E19" s="156">
        <f>ROUND(VALUE(SUBSTITUTE(実質収支比率等に係る経年分析!I$48,"▲","-")),2)</f>
        <v>8.08</v>
      </c>
      <c r="F19" s="156">
        <f>ROUND(VALUE(SUBSTITUTE(実質収支比率等に係る経年分析!J$48,"▲","-")),2)</f>
        <v>8.26</v>
      </c>
    </row>
    <row r="20" spans="1:11" x14ac:dyDescent="0.2">
      <c r="A20" s="156" t="s">
        <v>53</v>
      </c>
      <c r="B20" s="156">
        <f>ROUND(VALUE(SUBSTITUTE(実質収支比率等に係る経年分析!F$47,"▲","-")),2)</f>
        <v>32.67</v>
      </c>
      <c r="C20" s="156">
        <f>ROUND(VALUE(SUBSTITUTE(実質収支比率等に係る経年分析!G$47,"▲","-")),2)</f>
        <v>38.049999999999997</v>
      </c>
      <c r="D20" s="156">
        <f>ROUND(VALUE(SUBSTITUTE(実質収支比率等に係る経年分析!H$47,"▲","-")),2)</f>
        <v>43.5</v>
      </c>
      <c r="E20" s="156">
        <f>ROUND(VALUE(SUBSTITUTE(実質収支比率等に係る経年分析!I$47,"▲","-")),2)</f>
        <v>41.56</v>
      </c>
      <c r="F20" s="156">
        <f>ROUND(VALUE(SUBSTITUTE(実質収支比率等に係る経年分析!J$47,"▲","-")),2)</f>
        <v>41.86</v>
      </c>
    </row>
    <row r="21" spans="1:11" x14ac:dyDescent="0.2">
      <c r="A21" s="156" t="s">
        <v>54</v>
      </c>
      <c r="B21" s="156">
        <f>IF(ISNUMBER(VALUE(SUBSTITUTE(実質収支比率等に係る経年分析!F$49,"▲","-"))),ROUND(VALUE(SUBSTITUTE(実質収支比率等に係る経年分析!F$49,"▲","-")),2),NA())</f>
        <v>-0.06</v>
      </c>
      <c r="C21" s="156">
        <f>IF(ISNUMBER(VALUE(SUBSTITUTE(実質収支比率等に係る経年分析!G$49,"▲","-"))),ROUND(VALUE(SUBSTITUTE(実質収支比率等に係る経年分析!G$49,"▲","-")),2),NA())</f>
        <v>7.26</v>
      </c>
      <c r="D21" s="156">
        <f>IF(ISNUMBER(VALUE(SUBSTITUTE(実質収支比率等に係る経年分析!H$49,"▲","-"))),ROUND(VALUE(SUBSTITUTE(実質収支比率等に係る経年分析!H$49,"▲","-")),2),NA())</f>
        <v>4.43</v>
      </c>
      <c r="E21" s="156">
        <f>IF(ISNUMBER(VALUE(SUBSTITUTE(実質収支比率等に係る経年分析!I$49,"▲","-"))),ROUND(VALUE(SUBSTITUTE(実質収支比率等に係る経年分析!I$49,"▲","-")),2),NA())</f>
        <v>0.75</v>
      </c>
      <c r="F21" s="156">
        <f>IF(ISNUMBER(VALUE(SUBSTITUTE(実質収支比率等に係る経年分析!J$49,"▲","-"))),ROUND(VALUE(SUBSTITUTE(実質収支比率等に係る経年分析!J$49,"▲","-")),2),NA())</f>
        <v>3.17</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0.11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0.18</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7.0000000000000007E-2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0.11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0.01</v>
      </c>
    </row>
    <row r="34" spans="1:16" x14ac:dyDescent="0.2">
      <c r="A34" s="157" t="str">
        <f>IF(連結実質赤字比率に係る赤字・黒字の構成分析!C$36="",NA(),連結実質赤字比率に係る赤字・黒字の構成分析!C$36)</f>
        <v>国民健康保険事業会計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0.92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0.94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0.67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0.6</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0.61</v>
      </c>
    </row>
    <row r="35" spans="1:16" x14ac:dyDescent="0.2">
      <c r="A35" s="157" t="str">
        <f>IF(連結実質赤字比率に係る赤字・黒字の構成分析!C$35="",NA(),連結実質赤字比率に係る赤字・黒字の構成分析!C$35)</f>
        <v>介護保険事業会計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1.97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1.19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1.41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1.57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0.78</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9.31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10.33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7.72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8.08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8.25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9250</v>
      </c>
      <c r="E42" s="158"/>
      <c r="F42" s="158"/>
      <c r="G42" s="158">
        <f>'実質公債費比率（分子）の構造'!L$52</f>
        <v>8953</v>
      </c>
      <c r="H42" s="158"/>
      <c r="I42" s="158"/>
      <c r="J42" s="158">
        <f>'実質公債費比率（分子）の構造'!M$52</f>
        <v>8244</v>
      </c>
      <c r="K42" s="158"/>
      <c r="L42" s="158"/>
      <c r="M42" s="158">
        <f>'実質公債費比率（分子）の構造'!N$52</f>
        <v>7414</v>
      </c>
      <c r="N42" s="158"/>
      <c r="O42" s="158"/>
      <c r="P42" s="158">
        <f>'実質公債費比率（分子）の構造'!O$52</f>
        <v>6158</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720</v>
      </c>
      <c r="C44" s="158"/>
      <c r="D44" s="158"/>
      <c r="E44" s="158">
        <f>'実質公債費比率（分子）の構造'!L$50</f>
        <v>658</v>
      </c>
      <c r="F44" s="158"/>
      <c r="G44" s="158"/>
      <c r="H44" s="158">
        <f>'実質公債費比率（分子）の構造'!M$50</f>
        <v>566</v>
      </c>
      <c r="I44" s="158"/>
      <c r="J44" s="158"/>
      <c r="K44" s="158">
        <f>'実質公債費比率（分子）の構造'!N$50</f>
        <v>561</v>
      </c>
      <c r="L44" s="158"/>
      <c r="M44" s="158"/>
      <c r="N44" s="158">
        <f>'実質公債費比率（分子）の構造'!O$50</f>
        <v>641</v>
      </c>
      <c r="O44" s="158"/>
      <c r="P44" s="158"/>
    </row>
    <row r="45" spans="1:16" x14ac:dyDescent="0.2">
      <c r="A45" s="158" t="s">
        <v>63</v>
      </c>
      <c r="B45" s="158">
        <f>'実質公債費比率（分子）の構造'!K$49</f>
        <v>158</v>
      </c>
      <c r="C45" s="158"/>
      <c r="D45" s="158"/>
      <c r="E45" s="158">
        <f>'実質公債費比率（分子）の構造'!L$49</f>
        <v>149</v>
      </c>
      <c r="F45" s="158"/>
      <c r="G45" s="158"/>
      <c r="H45" s="158">
        <f>'実質公債費比率（分子）の構造'!M$49</f>
        <v>151</v>
      </c>
      <c r="I45" s="158"/>
      <c r="J45" s="158"/>
      <c r="K45" s="158">
        <f>'実質公債費比率（分子）の構造'!N$49</f>
        <v>187</v>
      </c>
      <c r="L45" s="158"/>
      <c r="M45" s="158"/>
      <c r="N45" s="158">
        <f>'実質公債費比率（分子）の構造'!O$49</f>
        <v>257</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314</v>
      </c>
      <c r="C47" s="158"/>
      <c r="D47" s="158"/>
      <c r="E47" s="158">
        <f>'実質公債費比率（分子）の構造'!L$47</f>
        <v>349</v>
      </c>
      <c r="F47" s="158"/>
      <c r="G47" s="158"/>
      <c r="H47" s="158">
        <f>'実質公債費比率（分子）の構造'!M$47</f>
        <v>303</v>
      </c>
      <c r="I47" s="158"/>
      <c r="J47" s="158"/>
      <c r="K47" s="158">
        <f>'実質公債費比率（分子）の構造'!N$47</f>
        <v>269</v>
      </c>
      <c r="L47" s="158"/>
      <c r="M47" s="158"/>
      <c r="N47" s="158">
        <f>'実質公債費比率（分子）の構造'!O$47</f>
        <v>230</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1741</v>
      </c>
      <c r="C49" s="158"/>
      <c r="D49" s="158"/>
      <c r="E49" s="158">
        <f>'実質公債費比率（分子）の構造'!L$45</f>
        <v>1828</v>
      </c>
      <c r="F49" s="158"/>
      <c r="G49" s="158"/>
      <c r="H49" s="158">
        <f>'実質公債費比率（分子）の構造'!M$45</f>
        <v>1362</v>
      </c>
      <c r="I49" s="158"/>
      <c r="J49" s="158"/>
      <c r="K49" s="158">
        <f>'実質公債費比率（分子）の構造'!N$45</f>
        <v>1093</v>
      </c>
      <c r="L49" s="158"/>
      <c r="M49" s="158"/>
      <c r="N49" s="158">
        <f>'実質公債費比率（分子）の構造'!O$45</f>
        <v>1760</v>
      </c>
      <c r="O49" s="158"/>
      <c r="P49" s="158"/>
    </row>
    <row r="50" spans="1:16" x14ac:dyDescent="0.2">
      <c r="A50" s="158" t="s">
        <v>67</v>
      </c>
      <c r="B50" s="158" t="e">
        <f>NA()</f>
        <v>#N/A</v>
      </c>
      <c r="C50" s="158">
        <f>IF(ISNUMBER('実質公債費比率（分子）の構造'!K$53),'実質公債費比率（分子）の構造'!K$53,NA())</f>
        <v>-6317</v>
      </c>
      <c r="D50" s="158" t="e">
        <f>NA()</f>
        <v>#N/A</v>
      </c>
      <c r="E50" s="158" t="e">
        <f>NA()</f>
        <v>#N/A</v>
      </c>
      <c r="F50" s="158">
        <f>IF(ISNUMBER('実質公債費比率（分子）の構造'!L$53),'実質公債費比率（分子）の構造'!L$53,NA())</f>
        <v>-5969</v>
      </c>
      <c r="G50" s="158" t="e">
        <f>NA()</f>
        <v>#N/A</v>
      </c>
      <c r="H50" s="158" t="e">
        <f>NA()</f>
        <v>#N/A</v>
      </c>
      <c r="I50" s="158">
        <f>IF(ISNUMBER('実質公債費比率（分子）の構造'!M$53),'実質公債費比率（分子）の構造'!M$53,NA())</f>
        <v>-5862</v>
      </c>
      <c r="J50" s="158" t="e">
        <f>NA()</f>
        <v>#N/A</v>
      </c>
      <c r="K50" s="158" t="e">
        <f>NA()</f>
        <v>#N/A</v>
      </c>
      <c r="L50" s="158">
        <f>IF(ISNUMBER('実質公債費比率（分子）の構造'!N$53),'実質公債費比率（分子）の構造'!N$53,NA())</f>
        <v>-5304</v>
      </c>
      <c r="M50" s="158" t="e">
        <f>NA()</f>
        <v>#N/A</v>
      </c>
      <c r="N50" s="158" t="e">
        <f>NA()</f>
        <v>#N/A</v>
      </c>
      <c r="O50" s="158">
        <f>IF(ISNUMBER('実質公債費比率（分子）の構造'!O$53),'実質公債費比率（分子）の構造'!O$53,NA())</f>
        <v>-3270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74461</v>
      </c>
      <c r="E56" s="157"/>
      <c r="F56" s="157"/>
      <c r="G56" s="157">
        <f>'将来負担比率（分子）の構造'!J$52</f>
        <v>76868</v>
      </c>
      <c r="H56" s="157"/>
      <c r="I56" s="157"/>
      <c r="J56" s="157">
        <f>'将来負担比率（分子）の構造'!K$52</f>
        <v>72414</v>
      </c>
      <c r="K56" s="157"/>
      <c r="L56" s="157"/>
      <c r="M56" s="157">
        <f>'将来負担比率（分子）の構造'!L$52</f>
        <v>66016</v>
      </c>
      <c r="N56" s="157"/>
      <c r="O56" s="157"/>
      <c r="P56" s="157">
        <f>'将来負担比率（分子）の構造'!M$52</f>
        <v>59676</v>
      </c>
    </row>
    <row r="57" spans="1:16" x14ac:dyDescent="0.2">
      <c r="A57" s="157" t="s">
        <v>42</v>
      </c>
      <c r="B57" s="157"/>
      <c r="C57" s="157"/>
      <c r="D57" s="157">
        <f>'将来負担比率（分子）の構造'!I$51</f>
        <v>926</v>
      </c>
      <c r="E57" s="157"/>
      <c r="F57" s="157"/>
      <c r="G57" s="157">
        <f>'将来負担比率（分子）の構造'!J$51</f>
        <v>879</v>
      </c>
      <c r="H57" s="157"/>
      <c r="I57" s="157"/>
      <c r="J57" s="157">
        <f>'将来負担比率（分子）の構造'!K$51</f>
        <v>1120</v>
      </c>
      <c r="K57" s="157"/>
      <c r="L57" s="157"/>
      <c r="M57" s="157">
        <f>'将来負担比率（分子）の構造'!L$51</f>
        <v>1460</v>
      </c>
      <c r="N57" s="157"/>
      <c r="O57" s="157"/>
      <c r="P57" s="157">
        <f>'将来負担比率（分子）の構造'!M$51</f>
        <v>1176</v>
      </c>
    </row>
    <row r="58" spans="1:16" x14ac:dyDescent="0.2">
      <c r="A58" s="157" t="s">
        <v>41</v>
      </c>
      <c r="B58" s="157"/>
      <c r="C58" s="157"/>
      <c r="D58" s="157">
        <f>'将来負担比率（分子）の構造'!I$50</f>
        <v>63559</v>
      </c>
      <c r="E58" s="157"/>
      <c r="F58" s="157"/>
      <c r="G58" s="157">
        <f>'将来負担比率（分子）の構造'!J$50</f>
        <v>74908</v>
      </c>
      <c r="H58" s="157"/>
      <c r="I58" s="157"/>
      <c r="J58" s="157">
        <f>'将来負担比率（分子）の構造'!K$50</f>
        <v>90070</v>
      </c>
      <c r="K58" s="157"/>
      <c r="L58" s="157"/>
      <c r="M58" s="157">
        <f>'将来負担比率（分子）の構造'!L$50</f>
        <v>95897</v>
      </c>
      <c r="N58" s="157"/>
      <c r="O58" s="157"/>
      <c r="P58" s="157">
        <f>'将来負担比率（分子）の構造'!M$50</f>
        <v>102184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21787</v>
      </c>
      <c r="C62" s="157"/>
      <c r="D62" s="157"/>
      <c r="E62" s="157">
        <f>'将来負担比率（分子）の構造'!J$45</f>
        <v>22775</v>
      </c>
      <c r="F62" s="157"/>
      <c r="G62" s="157"/>
      <c r="H62" s="157">
        <f>'将来負担比率（分子）の構造'!K$45</f>
        <v>20577</v>
      </c>
      <c r="I62" s="157"/>
      <c r="J62" s="157"/>
      <c r="K62" s="157">
        <f>'将来負担比率（分子）の構造'!L$45</f>
        <v>22292</v>
      </c>
      <c r="L62" s="157"/>
      <c r="M62" s="157"/>
      <c r="N62" s="157">
        <f>'将来負担比率（分子）の構造'!M$45</f>
        <v>21072</v>
      </c>
      <c r="O62" s="157"/>
      <c r="P62" s="157"/>
    </row>
    <row r="63" spans="1:16" x14ac:dyDescent="0.2">
      <c r="A63" s="157" t="s">
        <v>34</v>
      </c>
      <c r="B63" s="157">
        <f>'将来負担比率（分子）の構造'!I$44</f>
        <v>2069</v>
      </c>
      <c r="C63" s="157"/>
      <c r="D63" s="157"/>
      <c r="E63" s="157">
        <f>'将来負担比率（分子）の構造'!J$44</f>
        <v>2337</v>
      </c>
      <c r="F63" s="157"/>
      <c r="G63" s="157"/>
      <c r="H63" s="157">
        <f>'将来負担比率（分子）の構造'!K$44</f>
        <v>2789</v>
      </c>
      <c r="I63" s="157"/>
      <c r="J63" s="157"/>
      <c r="K63" s="157">
        <f>'将来負担比率（分子）の構造'!L$44</f>
        <v>2968</v>
      </c>
      <c r="L63" s="157"/>
      <c r="M63" s="157"/>
      <c r="N63" s="157">
        <f>'将来負担比率（分子）の構造'!M$44</f>
        <v>3448</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11297</v>
      </c>
      <c r="C65" s="157"/>
      <c r="D65" s="157"/>
      <c r="E65" s="157">
        <f>'将来負担比率（分子）の構造'!J$42</f>
        <v>10102</v>
      </c>
      <c r="F65" s="157"/>
      <c r="G65" s="157"/>
      <c r="H65" s="157">
        <f>'将来負担比率（分子）の構造'!K$42</f>
        <v>9514</v>
      </c>
      <c r="I65" s="157"/>
      <c r="J65" s="157"/>
      <c r="K65" s="157">
        <f>'将来負担比率（分子）の構造'!L$42</f>
        <v>10262</v>
      </c>
      <c r="L65" s="157"/>
      <c r="M65" s="157"/>
      <c r="N65" s="157">
        <f>'将来負担比率（分子）の構造'!M$42</f>
        <v>9101</v>
      </c>
      <c r="O65" s="157"/>
      <c r="P65" s="157"/>
    </row>
    <row r="66" spans="1:16" x14ac:dyDescent="0.2">
      <c r="A66" s="157" t="s">
        <v>31</v>
      </c>
      <c r="B66" s="157">
        <f>'将来負担比率（分子）の構造'!I$41</f>
        <v>35762</v>
      </c>
      <c r="C66" s="157"/>
      <c r="D66" s="157"/>
      <c r="E66" s="157">
        <f>'将来負担比率（分子）の構造'!J$41</f>
        <v>35606</v>
      </c>
      <c r="F66" s="157"/>
      <c r="G66" s="157"/>
      <c r="H66" s="157">
        <f>'将来負担比率（分子）の構造'!K$41</f>
        <v>35260</v>
      </c>
      <c r="I66" s="157"/>
      <c r="J66" s="157"/>
      <c r="K66" s="157">
        <f>'将来負担比率（分子）の構造'!L$41</f>
        <v>35870</v>
      </c>
      <c r="L66" s="157"/>
      <c r="M66" s="157"/>
      <c r="N66" s="157">
        <f>'将来負担比率（分子）の構造'!M$41</f>
        <v>34797</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57405</v>
      </c>
      <c r="C72" s="161">
        <f>基金残高に係る経年分析!G55</f>
        <v>57463</v>
      </c>
      <c r="D72" s="161">
        <f>基金残高に係る経年分析!H55</f>
        <v>61200</v>
      </c>
    </row>
    <row r="73" spans="1:16" x14ac:dyDescent="0.2">
      <c r="A73" s="160" t="s">
        <v>74</v>
      </c>
      <c r="B73" s="161">
        <f>基金残高に係る経年分析!F56</f>
        <v>23</v>
      </c>
      <c r="C73" s="161">
        <f>基金残高に係る経年分析!G56</f>
        <v>26</v>
      </c>
      <c r="D73" s="161">
        <f>基金残高に係る経年分析!H56</f>
        <v>31</v>
      </c>
    </row>
    <row r="74" spans="1:16" x14ac:dyDescent="0.2">
      <c r="A74" s="160" t="s">
        <v>75</v>
      </c>
      <c r="B74" s="161">
        <f>基金残高に係る経年分析!F57</f>
        <v>24051</v>
      </c>
      <c r="C74" s="161">
        <f>基金残高に係る経年分析!G57</f>
        <v>29485</v>
      </c>
      <c r="D74" s="161">
        <f>基金残高に係る経年分析!H57</f>
        <v>31725</v>
      </c>
    </row>
  </sheetData>
  <sheetProtection algorithmName="SHA-512" hashValue="V4hzlT14vy0CTS/i1TIvdU9+FCeWg9rjcCHMsdTUH6VGN6/uQHAwRxkzv7bmYTF8WkEyiEC8Tsev7OYOL+4r5w==" saltValue="Fsgd5H+s8EsHfG+f3UQSY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72017788</v>
      </c>
      <c r="S5" s="600"/>
      <c r="T5" s="600"/>
      <c r="U5" s="600"/>
      <c r="V5" s="600"/>
      <c r="W5" s="600"/>
      <c r="X5" s="600"/>
      <c r="Y5" s="601"/>
      <c r="Z5" s="602">
        <v>29.2</v>
      </c>
      <c r="AA5" s="602"/>
      <c r="AB5" s="602"/>
      <c r="AC5" s="602"/>
      <c r="AD5" s="603">
        <v>72017788</v>
      </c>
      <c r="AE5" s="603"/>
      <c r="AF5" s="603"/>
      <c r="AG5" s="603"/>
      <c r="AH5" s="603"/>
      <c r="AI5" s="603"/>
      <c r="AJ5" s="603"/>
      <c r="AK5" s="603"/>
      <c r="AL5" s="604">
        <v>47.2</v>
      </c>
      <c r="AM5" s="605"/>
      <c r="AN5" s="605"/>
      <c r="AO5" s="606"/>
      <c r="AP5" s="596" t="s">
        <v>216</v>
      </c>
      <c r="AQ5" s="597"/>
      <c r="AR5" s="597"/>
      <c r="AS5" s="597"/>
      <c r="AT5" s="597"/>
      <c r="AU5" s="597"/>
      <c r="AV5" s="597"/>
      <c r="AW5" s="597"/>
      <c r="AX5" s="597"/>
      <c r="AY5" s="597"/>
      <c r="AZ5" s="597"/>
      <c r="BA5" s="597"/>
      <c r="BB5" s="597"/>
      <c r="BC5" s="597"/>
      <c r="BD5" s="597"/>
      <c r="BE5" s="597"/>
      <c r="BF5" s="598"/>
      <c r="BG5" s="610">
        <v>71997779</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796165</v>
      </c>
      <c r="S6" s="611"/>
      <c r="T6" s="611"/>
      <c r="U6" s="611"/>
      <c r="V6" s="611"/>
      <c r="W6" s="611"/>
      <c r="X6" s="611"/>
      <c r="Y6" s="612"/>
      <c r="Z6" s="613">
        <v>0.3</v>
      </c>
      <c r="AA6" s="613"/>
      <c r="AB6" s="613"/>
      <c r="AC6" s="613"/>
      <c r="AD6" s="614">
        <v>796165</v>
      </c>
      <c r="AE6" s="614"/>
      <c r="AF6" s="614"/>
      <c r="AG6" s="614"/>
      <c r="AH6" s="614"/>
      <c r="AI6" s="614"/>
      <c r="AJ6" s="614"/>
      <c r="AK6" s="614"/>
      <c r="AL6" s="615">
        <v>0.5</v>
      </c>
      <c r="AM6" s="616"/>
      <c r="AN6" s="616"/>
      <c r="AO6" s="617"/>
      <c r="AP6" s="607" t="s">
        <v>221</v>
      </c>
      <c r="AQ6" s="608"/>
      <c r="AR6" s="608"/>
      <c r="AS6" s="608"/>
      <c r="AT6" s="608"/>
      <c r="AU6" s="608"/>
      <c r="AV6" s="608"/>
      <c r="AW6" s="608"/>
      <c r="AX6" s="608"/>
      <c r="AY6" s="608"/>
      <c r="AZ6" s="608"/>
      <c r="BA6" s="608"/>
      <c r="BB6" s="608"/>
      <c r="BC6" s="608"/>
      <c r="BD6" s="608"/>
      <c r="BE6" s="608"/>
      <c r="BF6" s="609"/>
      <c r="BG6" s="610">
        <v>71997779</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950023</v>
      </c>
      <c r="CS6" s="611"/>
      <c r="CT6" s="611"/>
      <c r="CU6" s="611"/>
      <c r="CV6" s="611"/>
      <c r="CW6" s="611"/>
      <c r="CX6" s="611"/>
      <c r="CY6" s="612"/>
      <c r="CZ6" s="604">
        <v>0.4</v>
      </c>
      <c r="DA6" s="605"/>
      <c r="DB6" s="605"/>
      <c r="DC6" s="621"/>
      <c r="DD6" s="619" t="s">
        <v>122</v>
      </c>
      <c r="DE6" s="611"/>
      <c r="DF6" s="611"/>
      <c r="DG6" s="611"/>
      <c r="DH6" s="611"/>
      <c r="DI6" s="611"/>
      <c r="DJ6" s="611"/>
      <c r="DK6" s="611"/>
      <c r="DL6" s="611"/>
      <c r="DM6" s="611"/>
      <c r="DN6" s="611"/>
      <c r="DO6" s="611"/>
      <c r="DP6" s="612"/>
      <c r="DQ6" s="619">
        <v>950023</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383013</v>
      </c>
      <c r="S7" s="611"/>
      <c r="T7" s="611"/>
      <c r="U7" s="611"/>
      <c r="V7" s="611"/>
      <c r="W7" s="611"/>
      <c r="X7" s="611"/>
      <c r="Y7" s="612"/>
      <c r="Z7" s="613">
        <v>0.2</v>
      </c>
      <c r="AA7" s="613"/>
      <c r="AB7" s="613"/>
      <c r="AC7" s="613"/>
      <c r="AD7" s="614">
        <v>383013</v>
      </c>
      <c r="AE7" s="614"/>
      <c r="AF7" s="614"/>
      <c r="AG7" s="614"/>
      <c r="AH7" s="614"/>
      <c r="AI7" s="614"/>
      <c r="AJ7" s="614"/>
      <c r="AK7" s="614"/>
      <c r="AL7" s="615">
        <v>0.3</v>
      </c>
      <c r="AM7" s="616"/>
      <c r="AN7" s="616"/>
      <c r="AO7" s="617"/>
      <c r="AP7" s="607" t="s">
        <v>224</v>
      </c>
      <c r="AQ7" s="608"/>
      <c r="AR7" s="608"/>
      <c r="AS7" s="608"/>
      <c r="AT7" s="608"/>
      <c r="AU7" s="608"/>
      <c r="AV7" s="608"/>
      <c r="AW7" s="608"/>
      <c r="AX7" s="608"/>
      <c r="AY7" s="608"/>
      <c r="AZ7" s="608"/>
      <c r="BA7" s="608"/>
      <c r="BB7" s="608"/>
      <c r="BC7" s="608"/>
      <c r="BD7" s="608"/>
      <c r="BE7" s="608"/>
      <c r="BF7" s="609"/>
      <c r="BG7" s="610">
        <v>68704629</v>
      </c>
      <c r="BH7" s="611"/>
      <c r="BI7" s="611"/>
      <c r="BJ7" s="611"/>
      <c r="BK7" s="611"/>
      <c r="BL7" s="611"/>
      <c r="BM7" s="611"/>
      <c r="BN7" s="612"/>
      <c r="BO7" s="613">
        <v>95.4</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30583934</v>
      </c>
      <c r="CS7" s="611"/>
      <c r="CT7" s="611"/>
      <c r="CU7" s="611"/>
      <c r="CV7" s="611"/>
      <c r="CW7" s="611"/>
      <c r="CX7" s="611"/>
      <c r="CY7" s="612"/>
      <c r="CZ7" s="613">
        <v>13.1</v>
      </c>
      <c r="DA7" s="613"/>
      <c r="DB7" s="613"/>
      <c r="DC7" s="613"/>
      <c r="DD7" s="619">
        <v>1911484</v>
      </c>
      <c r="DE7" s="611"/>
      <c r="DF7" s="611"/>
      <c r="DG7" s="611"/>
      <c r="DH7" s="611"/>
      <c r="DI7" s="611"/>
      <c r="DJ7" s="611"/>
      <c r="DK7" s="611"/>
      <c r="DL7" s="611"/>
      <c r="DM7" s="611"/>
      <c r="DN7" s="611"/>
      <c r="DO7" s="611"/>
      <c r="DP7" s="612"/>
      <c r="DQ7" s="619">
        <v>27258058</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1974846</v>
      </c>
      <c r="S8" s="611"/>
      <c r="T8" s="611"/>
      <c r="U8" s="611"/>
      <c r="V8" s="611"/>
      <c r="W8" s="611"/>
      <c r="X8" s="611"/>
      <c r="Y8" s="612"/>
      <c r="Z8" s="613">
        <v>0.8</v>
      </c>
      <c r="AA8" s="613"/>
      <c r="AB8" s="613"/>
      <c r="AC8" s="613"/>
      <c r="AD8" s="614">
        <v>1974846</v>
      </c>
      <c r="AE8" s="614"/>
      <c r="AF8" s="614"/>
      <c r="AG8" s="614"/>
      <c r="AH8" s="614"/>
      <c r="AI8" s="614"/>
      <c r="AJ8" s="614"/>
      <c r="AK8" s="614"/>
      <c r="AL8" s="615">
        <v>1.3</v>
      </c>
      <c r="AM8" s="616"/>
      <c r="AN8" s="616"/>
      <c r="AO8" s="617"/>
      <c r="AP8" s="607" t="s">
        <v>227</v>
      </c>
      <c r="AQ8" s="608"/>
      <c r="AR8" s="608"/>
      <c r="AS8" s="608"/>
      <c r="AT8" s="608"/>
      <c r="AU8" s="608"/>
      <c r="AV8" s="608"/>
      <c r="AW8" s="608"/>
      <c r="AX8" s="608"/>
      <c r="AY8" s="608"/>
      <c r="AZ8" s="608"/>
      <c r="BA8" s="608"/>
      <c r="BB8" s="608"/>
      <c r="BC8" s="608"/>
      <c r="BD8" s="608"/>
      <c r="BE8" s="608"/>
      <c r="BF8" s="609"/>
      <c r="BG8" s="610">
        <v>1050833</v>
      </c>
      <c r="BH8" s="611"/>
      <c r="BI8" s="611"/>
      <c r="BJ8" s="611"/>
      <c r="BK8" s="611"/>
      <c r="BL8" s="611"/>
      <c r="BM8" s="611"/>
      <c r="BN8" s="612"/>
      <c r="BO8" s="613">
        <v>1.5</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130321514</v>
      </c>
      <c r="CS8" s="611"/>
      <c r="CT8" s="611"/>
      <c r="CU8" s="611"/>
      <c r="CV8" s="611"/>
      <c r="CW8" s="611"/>
      <c r="CX8" s="611"/>
      <c r="CY8" s="612"/>
      <c r="CZ8" s="613">
        <v>55.7</v>
      </c>
      <c r="DA8" s="613"/>
      <c r="DB8" s="613"/>
      <c r="DC8" s="613"/>
      <c r="DD8" s="619">
        <v>3168384</v>
      </c>
      <c r="DE8" s="611"/>
      <c r="DF8" s="611"/>
      <c r="DG8" s="611"/>
      <c r="DH8" s="611"/>
      <c r="DI8" s="611"/>
      <c r="DJ8" s="611"/>
      <c r="DK8" s="611"/>
      <c r="DL8" s="611"/>
      <c r="DM8" s="611"/>
      <c r="DN8" s="611"/>
      <c r="DO8" s="611"/>
      <c r="DP8" s="612"/>
      <c r="DQ8" s="619">
        <v>75696704</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2884827</v>
      </c>
      <c r="S9" s="611"/>
      <c r="T9" s="611"/>
      <c r="U9" s="611"/>
      <c r="V9" s="611"/>
      <c r="W9" s="611"/>
      <c r="X9" s="611"/>
      <c r="Y9" s="612"/>
      <c r="Z9" s="613">
        <v>1.2</v>
      </c>
      <c r="AA9" s="613"/>
      <c r="AB9" s="613"/>
      <c r="AC9" s="613"/>
      <c r="AD9" s="614">
        <v>2884827</v>
      </c>
      <c r="AE9" s="614"/>
      <c r="AF9" s="614"/>
      <c r="AG9" s="614"/>
      <c r="AH9" s="614"/>
      <c r="AI9" s="614"/>
      <c r="AJ9" s="614"/>
      <c r="AK9" s="614"/>
      <c r="AL9" s="615">
        <v>1.9</v>
      </c>
      <c r="AM9" s="616"/>
      <c r="AN9" s="616"/>
      <c r="AO9" s="617"/>
      <c r="AP9" s="607" t="s">
        <v>230</v>
      </c>
      <c r="AQ9" s="608"/>
      <c r="AR9" s="608"/>
      <c r="AS9" s="608"/>
      <c r="AT9" s="608"/>
      <c r="AU9" s="608"/>
      <c r="AV9" s="608"/>
      <c r="AW9" s="608"/>
      <c r="AX9" s="608"/>
      <c r="AY9" s="608"/>
      <c r="AZ9" s="608"/>
      <c r="BA9" s="608"/>
      <c r="BB9" s="608"/>
      <c r="BC9" s="608"/>
      <c r="BD9" s="608"/>
      <c r="BE9" s="608"/>
      <c r="BF9" s="609"/>
      <c r="BG9" s="610">
        <v>67653796</v>
      </c>
      <c r="BH9" s="611"/>
      <c r="BI9" s="611"/>
      <c r="BJ9" s="611"/>
      <c r="BK9" s="611"/>
      <c r="BL9" s="611"/>
      <c r="BM9" s="611"/>
      <c r="BN9" s="612"/>
      <c r="BO9" s="613">
        <v>93.9</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17881957</v>
      </c>
      <c r="CS9" s="611"/>
      <c r="CT9" s="611"/>
      <c r="CU9" s="611"/>
      <c r="CV9" s="611"/>
      <c r="CW9" s="611"/>
      <c r="CX9" s="611"/>
      <c r="CY9" s="612"/>
      <c r="CZ9" s="613">
        <v>7.6</v>
      </c>
      <c r="DA9" s="613"/>
      <c r="DB9" s="613"/>
      <c r="DC9" s="613"/>
      <c r="DD9" s="619">
        <v>238962</v>
      </c>
      <c r="DE9" s="611"/>
      <c r="DF9" s="611"/>
      <c r="DG9" s="611"/>
      <c r="DH9" s="611"/>
      <c r="DI9" s="611"/>
      <c r="DJ9" s="611"/>
      <c r="DK9" s="611"/>
      <c r="DL9" s="611"/>
      <c r="DM9" s="611"/>
      <c r="DN9" s="611"/>
      <c r="DO9" s="611"/>
      <c r="DP9" s="612"/>
      <c r="DQ9" s="619">
        <v>15736405</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516358</v>
      </c>
      <c r="CS10" s="611"/>
      <c r="CT10" s="611"/>
      <c r="CU10" s="611"/>
      <c r="CV10" s="611"/>
      <c r="CW10" s="611"/>
      <c r="CX10" s="611"/>
      <c r="CY10" s="612"/>
      <c r="CZ10" s="613">
        <v>0.2</v>
      </c>
      <c r="DA10" s="613"/>
      <c r="DB10" s="613"/>
      <c r="DC10" s="613"/>
      <c r="DD10" s="619" t="s">
        <v>122</v>
      </c>
      <c r="DE10" s="611"/>
      <c r="DF10" s="611"/>
      <c r="DG10" s="611"/>
      <c r="DH10" s="611"/>
      <c r="DI10" s="611"/>
      <c r="DJ10" s="611"/>
      <c r="DK10" s="611"/>
      <c r="DL10" s="611"/>
      <c r="DM10" s="611"/>
      <c r="DN10" s="611"/>
      <c r="DO10" s="611"/>
      <c r="DP10" s="612"/>
      <c r="DQ10" s="619">
        <v>497557</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14150577</v>
      </c>
      <c r="S11" s="611"/>
      <c r="T11" s="611"/>
      <c r="U11" s="611"/>
      <c r="V11" s="611"/>
      <c r="W11" s="611"/>
      <c r="X11" s="611"/>
      <c r="Y11" s="612"/>
      <c r="Z11" s="615">
        <v>5.7</v>
      </c>
      <c r="AA11" s="616"/>
      <c r="AB11" s="616"/>
      <c r="AC11" s="622"/>
      <c r="AD11" s="619">
        <v>14150577</v>
      </c>
      <c r="AE11" s="611"/>
      <c r="AF11" s="611"/>
      <c r="AG11" s="611"/>
      <c r="AH11" s="611"/>
      <c r="AI11" s="611"/>
      <c r="AJ11" s="611"/>
      <c r="AK11" s="612"/>
      <c r="AL11" s="615">
        <v>9.3000000000000007</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132705</v>
      </c>
      <c r="CS11" s="611"/>
      <c r="CT11" s="611"/>
      <c r="CU11" s="611"/>
      <c r="CV11" s="611"/>
      <c r="CW11" s="611"/>
      <c r="CX11" s="611"/>
      <c r="CY11" s="612"/>
      <c r="CZ11" s="613">
        <v>0.1</v>
      </c>
      <c r="DA11" s="613"/>
      <c r="DB11" s="613"/>
      <c r="DC11" s="613"/>
      <c r="DD11" s="619" t="s">
        <v>122</v>
      </c>
      <c r="DE11" s="611"/>
      <c r="DF11" s="611"/>
      <c r="DG11" s="611"/>
      <c r="DH11" s="611"/>
      <c r="DI11" s="611"/>
      <c r="DJ11" s="611"/>
      <c r="DK11" s="611"/>
      <c r="DL11" s="611"/>
      <c r="DM11" s="611"/>
      <c r="DN11" s="611"/>
      <c r="DO11" s="611"/>
      <c r="DP11" s="612"/>
      <c r="DQ11" s="619">
        <v>126093</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1228078</v>
      </c>
      <c r="CS12" s="611"/>
      <c r="CT12" s="611"/>
      <c r="CU12" s="611"/>
      <c r="CV12" s="611"/>
      <c r="CW12" s="611"/>
      <c r="CX12" s="611"/>
      <c r="CY12" s="612"/>
      <c r="CZ12" s="613">
        <v>0.5</v>
      </c>
      <c r="DA12" s="613"/>
      <c r="DB12" s="613"/>
      <c r="DC12" s="613"/>
      <c r="DD12" s="619">
        <v>14886</v>
      </c>
      <c r="DE12" s="611"/>
      <c r="DF12" s="611"/>
      <c r="DG12" s="611"/>
      <c r="DH12" s="611"/>
      <c r="DI12" s="611"/>
      <c r="DJ12" s="611"/>
      <c r="DK12" s="611"/>
      <c r="DL12" s="611"/>
      <c r="DM12" s="611"/>
      <c r="DN12" s="611"/>
      <c r="DO12" s="611"/>
      <c r="DP12" s="612"/>
      <c r="DQ12" s="619">
        <v>1035952</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2682</v>
      </c>
      <c r="S13" s="611"/>
      <c r="T13" s="611"/>
      <c r="U13" s="611"/>
      <c r="V13" s="611"/>
      <c r="W13" s="611"/>
      <c r="X13" s="611"/>
      <c r="Y13" s="612"/>
      <c r="Z13" s="613">
        <v>0</v>
      </c>
      <c r="AA13" s="613"/>
      <c r="AB13" s="613"/>
      <c r="AC13" s="613"/>
      <c r="AD13" s="614">
        <v>2682</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14855247</v>
      </c>
      <c r="CS13" s="611"/>
      <c r="CT13" s="611"/>
      <c r="CU13" s="611"/>
      <c r="CV13" s="611"/>
      <c r="CW13" s="611"/>
      <c r="CX13" s="611"/>
      <c r="CY13" s="612"/>
      <c r="CZ13" s="613">
        <v>6.3</v>
      </c>
      <c r="DA13" s="613"/>
      <c r="DB13" s="613"/>
      <c r="DC13" s="613"/>
      <c r="DD13" s="619">
        <v>7268401</v>
      </c>
      <c r="DE13" s="611"/>
      <c r="DF13" s="611"/>
      <c r="DG13" s="611"/>
      <c r="DH13" s="611"/>
      <c r="DI13" s="611"/>
      <c r="DJ13" s="611"/>
      <c r="DK13" s="611"/>
      <c r="DL13" s="611"/>
      <c r="DM13" s="611"/>
      <c r="DN13" s="611"/>
      <c r="DO13" s="611"/>
      <c r="DP13" s="612"/>
      <c r="DQ13" s="619">
        <v>11292090</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226130</v>
      </c>
      <c r="BH14" s="611"/>
      <c r="BI14" s="611"/>
      <c r="BJ14" s="611"/>
      <c r="BK14" s="611"/>
      <c r="BL14" s="611"/>
      <c r="BM14" s="611"/>
      <c r="BN14" s="612"/>
      <c r="BO14" s="613">
        <v>0.3</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996826</v>
      </c>
      <c r="CS14" s="611"/>
      <c r="CT14" s="611"/>
      <c r="CU14" s="611"/>
      <c r="CV14" s="611"/>
      <c r="CW14" s="611"/>
      <c r="CX14" s="611"/>
      <c r="CY14" s="612"/>
      <c r="CZ14" s="613">
        <v>0.4</v>
      </c>
      <c r="DA14" s="613"/>
      <c r="DB14" s="613"/>
      <c r="DC14" s="613"/>
      <c r="DD14" s="619">
        <v>276518</v>
      </c>
      <c r="DE14" s="611"/>
      <c r="DF14" s="611"/>
      <c r="DG14" s="611"/>
      <c r="DH14" s="611"/>
      <c r="DI14" s="611"/>
      <c r="DJ14" s="611"/>
      <c r="DK14" s="611"/>
      <c r="DL14" s="611"/>
      <c r="DM14" s="611"/>
      <c r="DN14" s="611"/>
      <c r="DO14" s="611"/>
      <c r="DP14" s="612"/>
      <c r="DQ14" s="619">
        <v>925559</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289789</v>
      </c>
      <c r="S15" s="611"/>
      <c r="T15" s="611"/>
      <c r="U15" s="611"/>
      <c r="V15" s="611"/>
      <c r="W15" s="611"/>
      <c r="X15" s="611"/>
      <c r="Y15" s="612"/>
      <c r="Z15" s="613">
        <v>0.1</v>
      </c>
      <c r="AA15" s="613"/>
      <c r="AB15" s="613"/>
      <c r="AC15" s="613"/>
      <c r="AD15" s="614">
        <v>289789</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3067020</v>
      </c>
      <c r="BH15" s="611"/>
      <c r="BI15" s="611"/>
      <c r="BJ15" s="611"/>
      <c r="BK15" s="611"/>
      <c r="BL15" s="611"/>
      <c r="BM15" s="611"/>
      <c r="BN15" s="612"/>
      <c r="BO15" s="613">
        <v>4.3</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33347047</v>
      </c>
      <c r="CS15" s="611"/>
      <c r="CT15" s="611"/>
      <c r="CU15" s="611"/>
      <c r="CV15" s="611"/>
      <c r="CW15" s="611"/>
      <c r="CX15" s="611"/>
      <c r="CY15" s="612"/>
      <c r="CZ15" s="613">
        <v>14.3</v>
      </c>
      <c r="DA15" s="613"/>
      <c r="DB15" s="613"/>
      <c r="DC15" s="613"/>
      <c r="DD15" s="619">
        <v>8228201</v>
      </c>
      <c r="DE15" s="611"/>
      <c r="DF15" s="611"/>
      <c r="DG15" s="611"/>
      <c r="DH15" s="611"/>
      <c r="DI15" s="611"/>
      <c r="DJ15" s="611"/>
      <c r="DK15" s="611"/>
      <c r="DL15" s="611"/>
      <c r="DM15" s="611"/>
      <c r="DN15" s="611"/>
      <c r="DO15" s="611"/>
      <c r="DP15" s="612"/>
      <c r="DQ15" s="619">
        <v>26309557</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t="s">
        <v>122</v>
      </c>
      <c r="S16" s="611"/>
      <c r="T16" s="611"/>
      <c r="U16" s="611"/>
      <c r="V16" s="611"/>
      <c r="W16" s="611"/>
      <c r="X16" s="611"/>
      <c r="Y16" s="612"/>
      <c r="Z16" s="613" t="s">
        <v>122</v>
      </c>
      <c r="AA16" s="613"/>
      <c r="AB16" s="613"/>
      <c r="AC16" s="613"/>
      <c r="AD16" s="614" t="s">
        <v>122</v>
      </c>
      <c r="AE16" s="614"/>
      <c r="AF16" s="614"/>
      <c r="AG16" s="614"/>
      <c r="AH16" s="614"/>
      <c r="AI16" s="614"/>
      <c r="AJ16" s="614"/>
      <c r="AK16" s="614"/>
      <c r="AL16" s="615" t="s">
        <v>122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2955733</v>
      </c>
      <c r="S17" s="611"/>
      <c r="T17" s="611"/>
      <c r="U17" s="611"/>
      <c r="V17" s="611"/>
      <c r="W17" s="611"/>
      <c r="X17" s="611"/>
      <c r="Y17" s="612"/>
      <c r="Z17" s="613">
        <v>1.2</v>
      </c>
      <c r="AA17" s="613"/>
      <c r="AB17" s="613"/>
      <c r="AC17" s="613"/>
      <c r="AD17" s="614">
        <v>2955733</v>
      </c>
      <c r="AE17" s="614"/>
      <c r="AF17" s="614"/>
      <c r="AG17" s="614"/>
      <c r="AH17" s="614"/>
      <c r="AI17" s="614"/>
      <c r="AJ17" s="614"/>
      <c r="AK17" s="614"/>
      <c r="AL17" s="615">
        <v>1.9</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3145948</v>
      </c>
      <c r="CS17" s="611"/>
      <c r="CT17" s="611"/>
      <c r="CU17" s="611"/>
      <c r="CV17" s="611"/>
      <c r="CW17" s="611"/>
      <c r="CX17" s="611"/>
      <c r="CY17" s="612"/>
      <c r="CZ17" s="613">
        <v>1.3</v>
      </c>
      <c r="DA17" s="613"/>
      <c r="DB17" s="613"/>
      <c r="DC17" s="613"/>
      <c r="DD17" s="619" t="s">
        <v>122</v>
      </c>
      <c r="DE17" s="611"/>
      <c r="DF17" s="611"/>
      <c r="DG17" s="611"/>
      <c r="DH17" s="611"/>
      <c r="DI17" s="611"/>
      <c r="DJ17" s="611"/>
      <c r="DK17" s="611"/>
      <c r="DL17" s="611"/>
      <c r="DM17" s="611"/>
      <c r="DN17" s="611"/>
      <c r="DO17" s="611"/>
      <c r="DP17" s="612"/>
      <c r="DQ17" s="619">
        <v>3144570</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290571</v>
      </c>
      <c r="S18" s="611"/>
      <c r="T18" s="611"/>
      <c r="U18" s="611"/>
      <c r="V18" s="611"/>
      <c r="W18" s="611"/>
      <c r="X18" s="611"/>
      <c r="Y18" s="612"/>
      <c r="Z18" s="613">
        <v>0.1</v>
      </c>
      <c r="AA18" s="613"/>
      <c r="AB18" s="613"/>
      <c r="AC18" s="613"/>
      <c r="AD18" s="614">
        <v>290571</v>
      </c>
      <c r="AE18" s="614"/>
      <c r="AF18" s="614"/>
      <c r="AG18" s="614"/>
      <c r="AH18" s="614"/>
      <c r="AI18" s="614"/>
      <c r="AJ18" s="614"/>
      <c r="AK18" s="614"/>
      <c r="AL18" s="615">
        <v>0.2</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2665162</v>
      </c>
      <c r="S19" s="611"/>
      <c r="T19" s="611"/>
      <c r="U19" s="611"/>
      <c r="V19" s="611"/>
      <c r="W19" s="611"/>
      <c r="X19" s="611"/>
      <c r="Y19" s="612"/>
      <c r="Z19" s="613">
        <v>1.1000000000000001</v>
      </c>
      <c r="AA19" s="613"/>
      <c r="AB19" s="613"/>
      <c r="AC19" s="613"/>
      <c r="AD19" s="614">
        <v>2665162</v>
      </c>
      <c r="AE19" s="614"/>
      <c r="AF19" s="614"/>
      <c r="AG19" s="614"/>
      <c r="AH19" s="614"/>
      <c r="AI19" s="614"/>
      <c r="AJ19" s="614"/>
      <c r="AK19" s="614"/>
      <c r="AL19" s="615">
        <v>1.7</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20009</v>
      </c>
      <c r="BH19" s="611"/>
      <c r="BI19" s="611"/>
      <c r="BJ19" s="611"/>
      <c r="BK19" s="611"/>
      <c r="BL19" s="611"/>
      <c r="BM19" s="611"/>
      <c r="BN19" s="612"/>
      <c r="BO19" s="613">
        <v>0</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20009</v>
      </c>
      <c r="BH20" s="611"/>
      <c r="BI20" s="611"/>
      <c r="BJ20" s="611"/>
      <c r="BK20" s="611"/>
      <c r="BL20" s="611"/>
      <c r="BM20" s="611"/>
      <c r="BN20" s="612"/>
      <c r="BO20" s="613">
        <v>0</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233959637</v>
      </c>
      <c r="CS20" s="611"/>
      <c r="CT20" s="611"/>
      <c r="CU20" s="611"/>
      <c r="CV20" s="611"/>
      <c r="CW20" s="611"/>
      <c r="CX20" s="611"/>
      <c r="CY20" s="612"/>
      <c r="CZ20" s="613">
        <v>100</v>
      </c>
      <c r="DA20" s="613"/>
      <c r="DB20" s="613"/>
      <c r="DC20" s="613"/>
      <c r="DD20" s="619">
        <v>21106836</v>
      </c>
      <c r="DE20" s="611"/>
      <c r="DF20" s="611"/>
      <c r="DG20" s="611"/>
      <c r="DH20" s="611"/>
      <c r="DI20" s="611"/>
      <c r="DJ20" s="611"/>
      <c r="DK20" s="611"/>
      <c r="DL20" s="611"/>
      <c r="DM20" s="611"/>
      <c r="DN20" s="611"/>
      <c r="DO20" s="611"/>
      <c r="DP20" s="612"/>
      <c r="DQ20" s="619">
        <v>162972568</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20009</v>
      </c>
      <c r="BH21" s="611"/>
      <c r="BI21" s="611"/>
      <c r="BJ21" s="611"/>
      <c r="BK21" s="611"/>
      <c r="BL21" s="611"/>
      <c r="BM21" s="611"/>
      <c r="BN21" s="612"/>
      <c r="BO21" s="613">
        <v>0</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119136831</v>
      </c>
      <c r="CS24" s="600"/>
      <c r="CT24" s="600"/>
      <c r="CU24" s="600"/>
      <c r="CV24" s="600"/>
      <c r="CW24" s="600"/>
      <c r="CX24" s="600"/>
      <c r="CY24" s="601"/>
      <c r="CZ24" s="604">
        <v>50.9</v>
      </c>
      <c r="DA24" s="605"/>
      <c r="DB24" s="605"/>
      <c r="DC24" s="621"/>
      <c r="DD24" s="642">
        <v>73461400</v>
      </c>
      <c r="DE24" s="600"/>
      <c r="DF24" s="600"/>
      <c r="DG24" s="600"/>
      <c r="DH24" s="600"/>
      <c r="DI24" s="600"/>
      <c r="DJ24" s="600"/>
      <c r="DK24" s="601"/>
      <c r="DL24" s="642">
        <v>66890796</v>
      </c>
      <c r="DM24" s="600"/>
      <c r="DN24" s="600"/>
      <c r="DO24" s="600"/>
      <c r="DP24" s="600"/>
      <c r="DQ24" s="600"/>
      <c r="DR24" s="600"/>
      <c r="DS24" s="600"/>
      <c r="DT24" s="600"/>
      <c r="DU24" s="600"/>
      <c r="DV24" s="601"/>
      <c r="DW24" s="604">
        <v>43.8</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95455420</v>
      </c>
      <c r="S25" s="611"/>
      <c r="T25" s="611"/>
      <c r="U25" s="611"/>
      <c r="V25" s="611"/>
      <c r="W25" s="611"/>
      <c r="X25" s="611"/>
      <c r="Y25" s="612"/>
      <c r="Z25" s="613">
        <v>38.700000000000003</v>
      </c>
      <c r="AA25" s="613"/>
      <c r="AB25" s="613"/>
      <c r="AC25" s="613"/>
      <c r="AD25" s="614">
        <v>95455420</v>
      </c>
      <c r="AE25" s="614"/>
      <c r="AF25" s="614"/>
      <c r="AG25" s="614"/>
      <c r="AH25" s="614"/>
      <c r="AI25" s="614"/>
      <c r="AJ25" s="614"/>
      <c r="AK25" s="614"/>
      <c r="AL25" s="615">
        <v>62.6</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39294013</v>
      </c>
      <c r="CS25" s="643"/>
      <c r="CT25" s="643"/>
      <c r="CU25" s="643"/>
      <c r="CV25" s="643"/>
      <c r="CW25" s="643"/>
      <c r="CX25" s="643"/>
      <c r="CY25" s="644"/>
      <c r="CZ25" s="615">
        <v>16.8</v>
      </c>
      <c r="DA25" s="640"/>
      <c r="DB25" s="640"/>
      <c r="DC25" s="645"/>
      <c r="DD25" s="619">
        <v>36268591</v>
      </c>
      <c r="DE25" s="643"/>
      <c r="DF25" s="643"/>
      <c r="DG25" s="643"/>
      <c r="DH25" s="643"/>
      <c r="DI25" s="643"/>
      <c r="DJ25" s="643"/>
      <c r="DK25" s="644"/>
      <c r="DL25" s="619">
        <v>35198171</v>
      </c>
      <c r="DM25" s="643"/>
      <c r="DN25" s="643"/>
      <c r="DO25" s="643"/>
      <c r="DP25" s="643"/>
      <c r="DQ25" s="643"/>
      <c r="DR25" s="643"/>
      <c r="DS25" s="643"/>
      <c r="DT25" s="643"/>
      <c r="DU25" s="643"/>
      <c r="DV25" s="644"/>
      <c r="DW25" s="615">
        <v>23.1</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41857</v>
      </c>
      <c r="S26" s="611"/>
      <c r="T26" s="611"/>
      <c r="U26" s="611"/>
      <c r="V26" s="611"/>
      <c r="W26" s="611"/>
      <c r="X26" s="611"/>
      <c r="Y26" s="612"/>
      <c r="Z26" s="613">
        <v>0</v>
      </c>
      <c r="AA26" s="613"/>
      <c r="AB26" s="613"/>
      <c r="AC26" s="613"/>
      <c r="AD26" s="614">
        <v>41857</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22885262</v>
      </c>
      <c r="CS26" s="611"/>
      <c r="CT26" s="611"/>
      <c r="CU26" s="611"/>
      <c r="CV26" s="611"/>
      <c r="CW26" s="611"/>
      <c r="CX26" s="611"/>
      <c r="CY26" s="612"/>
      <c r="CZ26" s="615">
        <v>9.8000000000000007</v>
      </c>
      <c r="DA26" s="640"/>
      <c r="DB26" s="640"/>
      <c r="DC26" s="645"/>
      <c r="DD26" s="619">
        <v>21395996</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1480158</v>
      </c>
      <c r="S27" s="611"/>
      <c r="T27" s="611"/>
      <c r="U27" s="611"/>
      <c r="V27" s="611"/>
      <c r="W27" s="611"/>
      <c r="X27" s="611"/>
      <c r="Y27" s="612"/>
      <c r="Z27" s="613">
        <v>0.6</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72017788</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76696995</v>
      </c>
      <c r="CS27" s="643"/>
      <c r="CT27" s="643"/>
      <c r="CU27" s="643"/>
      <c r="CV27" s="643"/>
      <c r="CW27" s="643"/>
      <c r="CX27" s="643"/>
      <c r="CY27" s="644"/>
      <c r="CZ27" s="615">
        <v>32.799999999999997</v>
      </c>
      <c r="DA27" s="640"/>
      <c r="DB27" s="640"/>
      <c r="DC27" s="645"/>
      <c r="DD27" s="619">
        <v>34048364</v>
      </c>
      <c r="DE27" s="643"/>
      <c r="DF27" s="643"/>
      <c r="DG27" s="643"/>
      <c r="DH27" s="643"/>
      <c r="DI27" s="643"/>
      <c r="DJ27" s="643"/>
      <c r="DK27" s="644"/>
      <c r="DL27" s="619">
        <v>28548180</v>
      </c>
      <c r="DM27" s="643"/>
      <c r="DN27" s="643"/>
      <c r="DO27" s="643"/>
      <c r="DP27" s="643"/>
      <c r="DQ27" s="643"/>
      <c r="DR27" s="643"/>
      <c r="DS27" s="643"/>
      <c r="DT27" s="643"/>
      <c r="DU27" s="643"/>
      <c r="DV27" s="644"/>
      <c r="DW27" s="615">
        <v>18.7</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3457576</v>
      </c>
      <c r="S28" s="611"/>
      <c r="T28" s="611"/>
      <c r="U28" s="611"/>
      <c r="V28" s="611"/>
      <c r="W28" s="611"/>
      <c r="X28" s="611"/>
      <c r="Y28" s="612"/>
      <c r="Z28" s="613">
        <v>1.4</v>
      </c>
      <c r="AA28" s="613"/>
      <c r="AB28" s="613"/>
      <c r="AC28" s="613"/>
      <c r="AD28" s="614">
        <v>1806376</v>
      </c>
      <c r="AE28" s="614"/>
      <c r="AF28" s="614"/>
      <c r="AG28" s="614"/>
      <c r="AH28" s="614"/>
      <c r="AI28" s="614"/>
      <c r="AJ28" s="614"/>
      <c r="AK28" s="614"/>
      <c r="AL28" s="615">
        <v>1.2</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3145823</v>
      </c>
      <c r="CS28" s="611"/>
      <c r="CT28" s="611"/>
      <c r="CU28" s="611"/>
      <c r="CV28" s="611"/>
      <c r="CW28" s="611"/>
      <c r="CX28" s="611"/>
      <c r="CY28" s="612"/>
      <c r="CZ28" s="615">
        <v>1.3</v>
      </c>
      <c r="DA28" s="640"/>
      <c r="DB28" s="640"/>
      <c r="DC28" s="645"/>
      <c r="DD28" s="619">
        <v>3144445</v>
      </c>
      <c r="DE28" s="611"/>
      <c r="DF28" s="611"/>
      <c r="DG28" s="611"/>
      <c r="DH28" s="611"/>
      <c r="DI28" s="611"/>
      <c r="DJ28" s="611"/>
      <c r="DK28" s="612"/>
      <c r="DL28" s="619">
        <v>3144445</v>
      </c>
      <c r="DM28" s="611"/>
      <c r="DN28" s="611"/>
      <c r="DO28" s="611"/>
      <c r="DP28" s="611"/>
      <c r="DQ28" s="611"/>
      <c r="DR28" s="611"/>
      <c r="DS28" s="611"/>
      <c r="DT28" s="611"/>
      <c r="DU28" s="611"/>
      <c r="DV28" s="612"/>
      <c r="DW28" s="615">
        <v>2.1</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820729</v>
      </c>
      <c r="S29" s="611"/>
      <c r="T29" s="611"/>
      <c r="U29" s="611"/>
      <c r="V29" s="611"/>
      <c r="W29" s="611"/>
      <c r="X29" s="611"/>
      <c r="Y29" s="612"/>
      <c r="Z29" s="613">
        <v>0.3</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292</v>
      </c>
      <c r="CE29" s="649"/>
      <c r="CF29" s="607" t="s">
        <v>66</v>
      </c>
      <c r="CG29" s="608"/>
      <c r="CH29" s="608"/>
      <c r="CI29" s="608"/>
      <c r="CJ29" s="608"/>
      <c r="CK29" s="608"/>
      <c r="CL29" s="608"/>
      <c r="CM29" s="608"/>
      <c r="CN29" s="608"/>
      <c r="CO29" s="608"/>
      <c r="CP29" s="608"/>
      <c r="CQ29" s="609"/>
      <c r="CR29" s="610">
        <v>3145823</v>
      </c>
      <c r="CS29" s="643"/>
      <c r="CT29" s="643"/>
      <c r="CU29" s="643"/>
      <c r="CV29" s="643"/>
      <c r="CW29" s="643"/>
      <c r="CX29" s="643"/>
      <c r="CY29" s="644"/>
      <c r="CZ29" s="615">
        <v>1.3</v>
      </c>
      <c r="DA29" s="640"/>
      <c r="DB29" s="640"/>
      <c r="DC29" s="645"/>
      <c r="DD29" s="619">
        <v>3144445</v>
      </c>
      <c r="DE29" s="643"/>
      <c r="DF29" s="643"/>
      <c r="DG29" s="643"/>
      <c r="DH29" s="643"/>
      <c r="DI29" s="643"/>
      <c r="DJ29" s="643"/>
      <c r="DK29" s="644"/>
      <c r="DL29" s="619">
        <v>3144445</v>
      </c>
      <c r="DM29" s="643"/>
      <c r="DN29" s="643"/>
      <c r="DO29" s="643"/>
      <c r="DP29" s="643"/>
      <c r="DQ29" s="643"/>
      <c r="DR29" s="643"/>
      <c r="DS29" s="643"/>
      <c r="DT29" s="643"/>
      <c r="DU29" s="643"/>
      <c r="DV29" s="644"/>
      <c r="DW29" s="615">
        <v>2.1</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37779363</v>
      </c>
      <c r="S30" s="611"/>
      <c r="T30" s="611"/>
      <c r="U30" s="611"/>
      <c r="V30" s="611"/>
      <c r="W30" s="611"/>
      <c r="X30" s="611"/>
      <c r="Y30" s="612"/>
      <c r="Z30" s="613">
        <v>15.3</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46"/>
      <c r="BI30" s="646"/>
      <c r="BJ30" s="646"/>
      <c r="BK30" s="646"/>
      <c r="BL30" s="646"/>
      <c r="BM30" s="646"/>
      <c r="BN30" s="646"/>
      <c r="BO30" s="646"/>
      <c r="BP30" s="646"/>
      <c r="BQ30" s="647"/>
      <c r="BR30" s="592" t="s">
        <v>295</v>
      </c>
      <c r="BS30" s="646"/>
      <c r="BT30" s="646"/>
      <c r="BU30" s="646"/>
      <c r="BV30" s="646"/>
      <c r="BW30" s="646"/>
      <c r="BX30" s="646"/>
      <c r="BY30" s="646"/>
      <c r="BZ30" s="646"/>
      <c r="CA30" s="646"/>
      <c r="CB30" s="647"/>
      <c r="CD30" s="650"/>
      <c r="CE30" s="651"/>
      <c r="CF30" s="607" t="s">
        <v>296</v>
      </c>
      <c r="CG30" s="608"/>
      <c r="CH30" s="608"/>
      <c r="CI30" s="608"/>
      <c r="CJ30" s="608"/>
      <c r="CK30" s="608"/>
      <c r="CL30" s="608"/>
      <c r="CM30" s="608"/>
      <c r="CN30" s="608"/>
      <c r="CO30" s="608"/>
      <c r="CP30" s="608"/>
      <c r="CQ30" s="609"/>
      <c r="CR30" s="610">
        <v>2936297</v>
      </c>
      <c r="CS30" s="611"/>
      <c r="CT30" s="611"/>
      <c r="CU30" s="611"/>
      <c r="CV30" s="611"/>
      <c r="CW30" s="611"/>
      <c r="CX30" s="611"/>
      <c r="CY30" s="612"/>
      <c r="CZ30" s="615">
        <v>1.3</v>
      </c>
      <c r="DA30" s="640"/>
      <c r="DB30" s="640"/>
      <c r="DC30" s="645"/>
      <c r="DD30" s="619">
        <v>2934919</v>
      </c>
      <c r="DE30" s="611"/>
      <c r="DF30" s="611"/>
      <c r="DG30" s="611"/>
      <c r="DH30" s="611"/>
      <c r="DI30" s="611"/>
      <c r="DJ30" s="611"/>
      <c r="DK30" s="612"/>
      <c r="DL30" s="619">
        <v>2934919</v>
      </c>
      <c r="DM30" s="611"/>
      <c r="DN30" s="611"/>
      <c r="DO30" s="611"/>
      <c r="DP30" s="611"/>
      <c r="DQ30" s="611"/>
      <c r="DR30" s="611"/>
      <c r="DS30" s="611"/>
      <c r="DT30" s="611"/>
      <c r="DU30" s="611"/>
      <c r="DV30" s="612"/>
      <c r="DW30" s="615">
        <v>1.9</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v>56385597</v>
      </c>
      <c r="S31" s="611"/>
      <c r="T31" s="611"/>
      <c r="U31" s="611"/>
      <c r="V31" s="611"/>
      <c r="W31" s="611"/>
      <c r="X31" s="611"/>
      <c r="Y31" s="612"/>
      <c r="Z31" s="613">
        <v>22.9</v>
      </c>
      <c r="AA31" s="613"/>
      <c r="AB31" s="613"/>
      <c r="AC31" s="613"/>
      <c r="AD31" s="614">
        <v>54623669</v>
      </c>
      <c r="AE31" s="614"/>
      <c r="AF31" s="614"/>
      <c r="AG31" s="614"/>
      <c r="AH31" s="614"/>
      <c r="AI31" s="614"/>
      <c r="AJ31" s="614"/>
      <c r="AK31" s="614"/>
      <c r="AL31" s="615">
        <v>35.799999999999997</v>
      </c>
      <c r="AM31" s="616"/>
      <c r="AN31" s="616"/>
      <c r="AO31" s="617"/>
      <c r="AP31" s="658" t="s">
        <v>298</v>
      </c>
      <c r="AQ31" s="659"/>
      <c r="AR31" s="659"/>
      <c r="AS31" s="659"/>
      <c r="AT31" s="664" t="s">
        <v>299</v>
      </c>
      <c r="AU31" s="200"/>
      <c r="AV31" s="200"/>
      <c r="AW31" s="200"/>
      <c r="AX31" s="596" t="s">
        <v>177</v>
      </c>
      <c r="AY31" s="597"/>
      <c r="AZ31" s="597"/>
      <c r="BA31" s="597"/>
      <c r="BB31" s="597"/>
      <c r="BC31" s="597"/>
      <c r="BD31" s="597"/>
      <c r="BE31" s="597"/>
      <c r="BF31" s="598"/>
      <c r="BG31" s="657">
        <v>99.1</v>
      </c>
      <c r="BH31" s="654"/>
      <c r="BI31" s="654"/>
      <c r="BJ31" s="654"/>
      <c r="BK31" s="654"/>
      <c r="BL31" s="654"/>
      <c r="BM31" s="605">
        <v>97.5</v>
      </c>
      <c r="BN31" s="654"/>
      <c r="BO31" s="654"/>
      <c r="BP31" s="654"/>
      <c r="BQ31" s="655"/>
      <c r="BR31" s="657">
        <v>99</v>
      </c>
      <c r="BS31" s="654"/>
      <c r="BT31" s="654"/>
      <c r="BU31" s="654"/>
      <c r="BV31" s="654"/>
      <c r="BW31" s="654"/>
      <c r="BX31" s="605">
        <v>97.4</v>
      </c>
      <c r="BY31" s="654"/>
      <c r="BZ31" s="654"/>
      <c r="CA31" s="654"/>
      <c r="CB31" s="655"/>
      <c r="CD31" s="650"/>
      <c r="CE31" s="651"/>
      <c r="CF31" s="607" t="s">
        <v>300</v>
      </c>
      <c r="CG31" s="608"/>
      <c r="CH31" s="608"/>
      <c r="CI31" s="608"/>
      <c r="CJ31" s="608"/>
      <c r="CK31" s="608"/>
      <c r="CL31" s="608"/>
      <c r="CM31" s="608"/>
      <c r="CN31" s="608"/>
      <c r="CO31" s="608"/>
      <c r="CP31" s="608"/>
      <c r="CQ31" s="609"/>
      <c r="CR31" s="610">
        <v>209526</v>
      </c>
      <c r="CS31" s="643"/>
      <c r="CT31" s="643"/>
      <c r="CU31" s="643"/>
      <c r="CV31" s="643"/>
      <c r="CW31" s="643"/>
      <c r="CX31" s="643"/>
      <c r="CY31" s="644"/>
      <c r="CZ31" s="615">
        <v>0.1</v>
      </c>
      <c r="DA31" s="640"/>
      <c r="DB31" s="640"/>
      <c r="DC31" s="645"/>
      <c r="DD31" s="619">
        <v>209526</v>
      </c>
      <c r="DE31" s="643"/>
      <c r="DF31" s="643"/>
      <c r="DG31" s="643"/>
      <c r="DH31" s="643"/>
      <c r="DI31" s="643"/>
      <c r="DJ31" s="643"/>
      <c r="DK31" s="644"/>
      <c r="DL31" s="619">
        <v>209526</v>
      </c>
      <c r="DM31" s="643"/>
      <c r="DN31" s="643"/>
      <c r="DO31" s="643"/>
      <c r="DP31" s="643"/>
      <c r="DQ31" s="643"/>
      <c r="DR31" s="643"/>
      <c r="DS31" s="643"/>
      <c r="DT31" s="643"/>
      <c r="DU31" s="643"/>
      <c r="DV31" s="644"/>
      <c r="DW31" s="615">
        <v>0.1</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29089046</v>
      </c>
      <c r="S32" s="611"/>
      <c r="T32" s="611"/>
      <c r="U32" s="611"/>
      <c r="V32" s="611"/>
      <c r="W32" s="611"/>
      <c r="X32" s="611"/>
      <c r="Y32" s="612"/>
      <c r="Z32" s="613">
        <v>11.8</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302</v>
      </c>
      <c r="AX32" s="607" t="s">
        <v>303</v>
      </c>
      <c r="AY32" s="608"/>
      <c r="AZ32" s="608"/>
      <c r="BA32" s="608"/>
      <c r="BB32" s="608"/>
      <c r="BC32" s="608"/>
      <c r="BD32" s="608"/>
      <c r="BE32" s="608"/>
      <c r="BF32" s="609"/>
      <c r="BG32" s="667">
        <v>99</v>
      </c>
      <c r="BH32" s="643"/>
      <c r="BI32" s="643"/>
      <c r="BJ32" s="643"/>
      <c r="BK32" s="643"/>
      <c r="BL32" s="643"/>
      <c r="BM32" s="616">
        <v>97.4</v>
      </c>
      <c r="BN32" s="643"/>
      <c r="BO32" s="643"/>
      <c r="BP32" s="643"/>
      <c r="BQ32" s="656"/>
      <c r="BR32" s="667">
        <v>98.9</v>
      </c>
      <c r="BS32" s="643"/>
      <c r="BT32" s="643"/>
      <c r="BU32" s="643"/>
      <c r="BV32" s="643"/>
      <c r="BW32" s="643"/>
      <c r="BX32" s="616">
        <v>97.3</v>
      </c>
      <c r="BY32" s="643"/>
      <c r="BZ32" s="643"/>
      <c r="CA32" s="643"/>
      <c r="CB32" s="656"/>
      <c r="CD32" s="652"/>
      <c r="CE32" s="653"/>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5"/>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805248</v>
      </c>
      <c r="S33" s="611"/>
      <c r="T33" s="611"/>
      <c r="U33" s="611"/>
      <c r="V33" s="611"/>
      <c r="W33" s="611"/>
      <c r="X33" s="611"/>
      <c r="Y33" s="612"/>
      <c r="Z33" s="613">
        <v>0.3</v>
      </c>
      <c r="AA33" s="613"/>
      <c r="AB33" s="613"/>
      <c r="AC33" s="613"/>
      <c r="AD33" s="614">
        <v>489079</v>
      </c>
      <c r="AE33" s="614"/>
      <c r="AF33" s="614"/>
      <c r="AG33" s="614"/>
      <c r="AH33" s="614"/>
      <c r="AI33" s="614"/>
      <c r="AJ33" s="614"/>
      <c r="AK33" s="614"/>
      <c r="AL33" s="615">
        <v>0.3</v>
      </c>
      <c r="AM33" s="616"/>
      <c r="AN33" s="616"/>
      <c r="AO33" s="617"/>
      <c r="AP33" s="662"/>
      <c r="AQ33" s="663"/>
      <c r="AR33" s="663"/>
      <c r="AS33" s="663"/>
      <c r="AT33" s="666"/>
      <c r="AU33" s="201"/>
      <c r="AV33" s="201"/>
      <c r="AW33" s="201"/>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93715970</v>
      </c>
      <c r="CS33" s="643"/>
      <c r="CT33" s="643"/>
      <c r="CU33" s="643"/>
      <c r="CV33" s="643"/>
      <c r="CW33" s="643"/>
      <c r="CX33" s="643"/>
      <c r="CY33" s="644"/>
      <c r="CZ33" s="615">
        <v>40.1</v>
      </c>
      <c r="DA33" s="640"/>
      <c r="DB33" s="640"/>
      <c r="DC33" s="645"/>
      <c r="DD33" s="619">
        <v>77067539</v>
      </c>
      <c r="DE33" s="643"/>
      <c r="DF33" s="643"/>
      <c r="DG33" s="643"/>
      <c r="DH33" s="643"/>
      <c r="DI33" s="643"/>
      <c r="DJ33" s="643"/>
      <c r="DK33" s="644"/>
      <c r="DL33" s="619">
        <v>56589516</v>
      </c>
      <c r="DM33" s="643"/>
      <c r="DN33" s="643"/>
      <c r="DO33" s="643"/>
      <c r="DP33" s="643"/>
      <c r="DQ33" s="643"/>
      <c r="DR33" s="643"/>
      <c r="DS33" s="643"/>
      <c r="DT33" s="643"/>
      <c r="DU33" s="643"/>
      <c r="DV33" s="644"/>
      <c r="DW33" s="615">
        <v>37.1</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113495</v>
      </c>
      <c r="S34" s="611"/>
      <c r="T34" s="611"/>
      <c r="U34" s="611"/>
      <c r="V34" s="611"/>
      <c r="W34" s="611"/>
      <c r="X34" s="611"/>
      <c r="Y34" s="612"/>
      <c r="Z34" s="613">
        <v>0</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47117588</v>
      </c>
      <c r="CS34" s="611"/>
      <c r="CT34" s="611"/>
      <c r="CU34" s="611"/>
      <c r="CV34" s="611"/>
      <c r="CW34" s="611"/>
      <c r="CX34" s="611"/>
      <c r="CY34" s="612"/>
      <c r="CZ34" s="615">
        <v>20.100000000000001</v>
      </c>
      <c r="DA34" s="640"/>
      <c r="DB34" s="640"/>
      <c r="DC34" s="645"/>
      <c r="DD34" s="619">
        <v>39635252</v>
      </c>
      <c r="DE34" s="611"/>
      <c r="DF34" s="611"/>
      <c r="DG34" s="611"/>
      <c r="DH34" s="611"/>
      <c r="DI34" s="611"/>
      <c r="DJ34" s="611"/>
      <c r="DK34" s="612"/>
      <c r="DL34" s="619">
        <v>35712542</v>
      </c>
      <c r="DM34" s="611"/>
      <c r="DN34" s="611"/>
      <c r="DO34" s="611"/>
      <c r="DP34" s="611"/>
      <c r="DQ34" s="611"/>
      <c r="DR34" s="611"/>
      <c r="DS34" s="611"/>
      <c r="DT34" s="611"/>
      <c r="DU34" s="611"/>
      <c r="DV34" s="612"/>
      <c r="DW34" s="615">
        <v>23.4</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5073555</v>
      </c>
      <c r="S35" s="611"/>
      <c r="T35" s="611"/>
      <c r="U35" s="611"/>
      <c r="V35" s="611"/>
      <c r="W35" s="611"/>
      <c r="X35" s="611"/>
      <c r="Y35" s="612"/>
      <c r="Z35" s="613">
        <v>2.1</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1391163</v>
      </c>
      <c r="CS35" s="643"/>
      <c r="CT35" s="643"/>
      <c r="CU35" s="643"/>
      <c r="CV35" s="643"/>
      <c r="CW35" s="643"/>
      <c r="CX35" s="643"/>
      <c r="CY35" s="644"/>
      <c r="CZ35" s="615">
        <v>0.6</v>
      </c>
      <c r="DA35" s="640"/>
      <c r="DB35" s="640"/>
      <c r="DC35" s="645"/>
      <c r="DD35" s="619">
        <v>761009</v>
      </c>
      <c r="DE35" s="643"/>
      <c r="DF35" s="643"/>
      <c r="DG35" s="643"/>
      <c r="DH35" s="643"/>
      <c r="DI35" s="643"/>
      <c r="DJ35" s="643"/>
      <c r="DK35" s="644"/>
      <c r="DL35" s="619">
        <v>761009</v>
      </c>
      <c r="DM35" s="643"/>
      <c r="DN35" s="643"/>
      <c r="DO35" s="643"/>
      <c r="DP35" s="643"/>
      <c r="DQ35" s="643"/>
      <c r="DR35" s="643"/>
      <c r="DS35" s="643"/>
      <c r="DT35" s="643"/>
      <c r="DU35" s="643"/>
      <c r="DV35" s="644"/>
      <c r="DW35" s="615">
        <v>0.5</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11363839</v>
      </c>
      <c r="S36" s="611"/>
      <c r="T36" s="611"/>
      <c r="U36" s="611"/>
      <c r="V36" s="611"/>
      <c r="W36" s="611"/>
      <c r="X36" s="611"/>
      <c r="Y36" s="612"/>
      <c r="Z36" s="613">
        <v>4.5999999999999996</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18941122</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905216</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16035369</v>
      </c>
      <c r="CS36" s="611"/>
      <c r="CT36" s="611"/>
      <c r="CU36" s="611"/>
      <c r="CV36" s="611"/>
      <c r="CW36" s="611"/>
      <c r="CX36" s="611"/>
      <c r="CY36" s="612"/>
      <c r="CZ36" s="615">
        <v>6.9</v>
      </c>
      <c r="DA36" s="640"/>
      <c r="DB36" s="640"/>
      <c r="DC36" s="645"/>
      <c r="DD36" s="619">
        <v>11135411</v>
      </c>
      <c r="DE36" s="611"/>
      <c r="DF36" s="611"/>
      <c r="DG36" s="611"/>
      <c r="DH36" s="611"/>
      <c r="DI36" s="611"/>
      <c r="DJ36" s="611"/>
      <c r="DK36" s="612"/>
      <c r="DL36" s="619">
        <v>6208412</v>
      </c>
      <c r="DM36" s="611"/>
      <c r="DN36" s="611"/>
      <c r="DO36" s="611"/>
      <c r="DP36" s="611"/>
      <c r="DQ36" s="611"/>
      <c r="DR36" s="611"/>
      <c r="DS36" s="611"/>
      <c r="DT36" s="611"/>
      <c r="DU36" s="611"/>
      <c r="DV36" s="612"/>
      <c r="DW36" s="615">
        <v>4.0999999999999996</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3007655</v>
      </c>
      <c r="S37" s="611"/>
      <c r="T37" s="611"/>
      <c r="U37" s="611"/>
      <c r="V37" s="611"/>
      <c r="W37" s="611"/>
      <c r="X37" s="611"/>
      <c r="Y37" s="612"/>
      <c r="Z37" s="613">
        <v>1.2</v>
      </c>
      <c r="AA37" s="613"/>
      <c r="AB37" s="613"/>
      <c r="AC37" s="613"/>
      <c r="AD37" s="614">
        <v>158578</v>
      </c>
      <c r="AE37" s="614"/>
      <c r="AF37" s="614"/>
      <c r="AG37" s="614"/>
      <c r="AH37" s="614"/>
      <c r="AI37" s="614"/>
      <c r="AJ37" s="614"/>
      <c r="AK37" s="614"/>
      <c r="AL37" s="615">
        <v>0.1</v>
      </c>
      <c r="AM37" s="616"/>
      <c r="AN37" s="616"/>
      <c r="AO37" s="617"/>
      <c r="AQ37" s="673" t="s">
        <v>319</v>
      </c>
      <c r="AR37" s="674"/>
      <c r="AS37" s="674"/>
      <c r="AT37" s="674"/>
      <c r="AU37" s="674"/>
      <c r="AV37" s="674"/>
      <c r="AW37" s="674"/>
      <c r="AX37" s="674"/>
      <c r="AY37" s="675"/>
      <c r="AZ37" s="610" t="s">
        <v>122</v>
      </c>
      <c r="BA37" s="611"/>
      <c r="BB37" s="611"/>
      <c r="BC37" s="611"/>
      <c r="BD37" s="643"/>
      <c r="BE37" s="643"/>
      <c r="BF37" s="656"/>
      <c r="BG37" s="607" t="s">
        <v>320</v>
      </c>
      <c r="BH37" s="608"/>
      <c r="BI37" s="608"/>
      <c r="BJ37" s="608"/>
      <c r="BK37" s="608"/>
      <c r="BL37" s="608"/>
      <c r="BM37" s="608"/>
      <c r="BN37" s="608"/>
      <c r="BO37" s="608"/>
      <c r="BP37" s="608"/>
      <c r="BQ37" s="608"/>
      <c r="BR37" s="608"/>
      <c r="BS37" s="608"/>
      <c r="BT37" s="608"/>
      <c r="BU37" s="609"/>
      <c r="BV37" s="610">
        <v>905216</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2658600</v>
      </c>
      <c r="CS37" s="643"/>
      <c r="CT37" s="643"/>
      <c r="CU37" s="643"/>
      <c r="CV37" s="643"/>
      <c r="CW37" s="643"/>
      <c r="CX37" s="643"/>
      <c r="CY37" s="644"/>
      <c r="CZ37" s="615">
        <v>1.1000000000000001</v>
      </c>
      <c r="DA37" s="640"/>
      <c r="DB37" s="640"/>
      <c r="DC37" s="645"/>
      <c r="DD37" s="619">
        <v>2658600</v>
      </c>
      <c r="DE37" s="643"/>
      <c r="DF37" s="643"/>
      <c r="DG37" s="643"/>
      <c r="DH37" s="643"/>
      <c r="DI37" s="643"/>
      <c r="DJ37" s="643"/>
      <c r="DK37" s="644"/>
      <c r="DL37" s="619">
        <v>1878446</v>
      </c>
      <c r="DM37" s="643"/>
      <c r="DN37" s="643"/>
      <c r="DO37" s="643"/>
      <c r="DP37" s="643"/>
      <c r="DQ37" s="643"/>
      <c r="DR37" s="643"/>
      <c r="DS37" s="643"/>
      <c r="DT37" s="643"/>
      <c r="DU37" s="643"/>
      <c r="DV37" s="644"/>
      <c r="DW37" s="615">
        <v>1.2</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v>1849500</v>
      </c>
      <c r="S38" s="611"/>
      <c r="T38" s="611"/>
      <c r="U38" s="611"/>
      <c r="V38" s="611"/>
      <c r="W38" s="611"/>
      <c r="X38" s="611"/>
      <c r="Y38" s="612"/>
      <c r="Z38" s="613">
        <v>0.7</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t="s">
        <v>122</v>
      </c>
      <c r="BA38" s="611"/>
      <c r="BB38" s="611"/>
      <c r="BC38" s="611"/>
      <c r="BD38" s="643"/>
      <c r="BE38" s="643"/>
      <c r="BF38" s="656"/>
      <c r="BG38" s="607" t="s">
        <v>324</v>
      </c>
      <c r="BH38" s="608"/>
      <c r="BI38" s="608"/>
      <c r="BJ38" s="608"/>
      <c r="BK38" s="608"/>
      <c r="BL38" s="608"/>
      <c r="BM38" s="608"/>
      <c r="BN38" s="608"/>
      <c r="BO38" s="608"/>
      <c r="BP38" s="608"/>
      <c r="BQ38" s="608"/>
      <c r="BR38" s="608"/>
      <c r="BS38" s="608"/>
      <c r="BT38" s="608"/>
      <c r="BU38" s="609"/>
      <c r="BV38" s="610">
        <v>83540</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18941122</v>
      </c>
      <c r="CS38" s="611"/>
      <c r="CT38" s="611"/>
      <c r="CU38" s="611"/>
      <c r="CV38" s="611"/>
      <c r="CW38" s="611"/>
      <c r="CX38" s="611"/>
      <c r="CY38" s="612"/>
      <c r="CZ38" s="615">
        <v>8.1</v>
      </c>
      <c r="DA38" s="640"/>
      <c r="DB38" s="640"/>
      <c r="DC38" s="645"/>
      <c r="DD38" s="619">
        <v>15551594</v>
      </c>
      <c r="DE38" s="611"/>
      <c r="DF38" s="611"/>
      <c r="DG38" s="611"/>
      <c r="DH38" s="611"/>
      <c r="DI38" s="611"/>
      <c r="DJ38" s="611"/>
      <c r="DK38" s="612"/>
      <c r="DL38" s="619">
        <v>13907553</v>
      </c>
      <c r="DM38" s="611"/>
      <c r="DN38" s="611"/>
      <c r="DO38" s="611"/>
      <c r="DP38" s="611"/>
      <c r="DQ38" s="611"/>
      <c r="DR38" s="611"/>
      <c r="DS38" s="611"/>
      <c r="DT38" s="611"/>
      <c r="DU38" s="611"/>
      <c r="DV38" s="612"/>
      <c r="DW38" s="615">
        <v>9.1</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3"/>
      <c r="BE39" s="643"/>
      <c r="BF39" s="656"/>
      <c r="BG39" s="607" t="s">
        <v>328</v>
      </c>
      <c r="BH39" s="608"/>
      <c r="BI39" s="608"/>
      <c r="BJ39" s="608"/>
      <c r="BK39" s="608"/>
      <c r="BL39" s="608"/>
      <c r="BM39" s="608"/>
      <c r="BN39" s="608"/>
      <c r="BO39" s="608"/>
      <c r="BP39" s="608"/>
      <c r="BQ39" s="608"/>
      <c r="BR39" s="608"/>
      <c r="BS39" s="608"/>
      <c r="BT39" s="608"/>
      <c r="BU39" s="609"/>
      <c r="BV39" s="610">
        <v>105856</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10028830</v>
      </c>
      <c r="CS39" s="643"/>
      <c r="CT39" s="643"/>
      <c r="CU39" s="643"/>
      <c r="CV39" s="643"/>
      <c r="CW39" s="643"/>
      <c r="CX39" s="643"/>
      <c r="CY39" s="644"/>
      <c r="CZ39" s="615">
        <v>4.3</v>
      </c>
      <c r="DA39" s="640"/>
      <c r="DB39" s="640"/>
      <c r="DC39" s="645"/>
      <c r="DD39" s="619">
        <v>9782375</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3"/>
      <c r="BE40" s="643"/>
      <c r="BF40" s="656"/>
      <c r="BG40" s="660" t="s">
        <v>332</v>
      </c>
      <c r="BH40" s="661"/>
      <c r="BI40" s="661"/>
      <c r="BJ40" s="661"/>
      <c r="BK40" s="661"/>
      <c r="BL40" s="202"/>
      <c r="BM40" s="608" t="s">
        <v>333</v>
      </c>
      <c r="BN40" s="608"/>
      <c r="BO40" s="608"/>
      <c r="BP40" s="608"/>
      <c r="BQ40" s="608"/>
      <c r="BR40" s="608"/>
      <c r="BS40" s="608"/>
      <c r="BT40" s="608"/>
      <c r="BU40" s="609"/>
      <c r="BV40" s="610">
        <v>154</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201898</v>
      </c>
      <c r="CS40" s="611"/>
      <c r="CT40" s="611"/>
      <c r="CU40" s="611"/>
      <c r="CV40" s="611"/>
      <c r="CW40" s="611"/>
      <c r="CX40" s="611"/>
      <c r="CY40" s="612"/>
      <c r="CZ40" s="615">
        <v>0.1</v>
      </c>
      <c r="DA40" s="640"/>
      <c r="DB40" s="640"/>
      <c r="DC40" s="645"/>
      <c r="DD40" s="619">
        <v>201898</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246723038</v>
      </c>
      <c r="S41" s="683"/>
      <c r="T41" s="683"/>
      <c r="U41" s="683"/>
      <c r="V41" s="683"/>
      <c r="W41" s="683"/>
      <c r="X41" s="683"/>
      <c r="Y41" s="687"/>
      <c r="Z41" s="688">
        <v>100</v>
      </c>
      <c r="AA41" s="688"/>
      <c r="AB41" s="688"/>
      <c r="AC41" s="688"/>
      <c r="AD41" s="689">
        <v>152574979</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5403622</v>
      </c>
      <c r="BA41" s="611"/>
      <c r="BB41" s="611"/>
      <c r="BC41" s="611"/>
      <c r="BD41" s="643"/>
      <c r="BE41" s="643"/>
      <c r="BF41" s="656"/>
      <c r="BG41" s="660"/>
      <c r="BH41" s="661"/>
      <c r="BI41" s="661"/>
      <c r="BJ41" s="661"/>
      <c r="BK41" s="661"/>
      <c r="BL41" s="202"/>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0"/>
      <c r="DB41" s="640"/>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13537500</v>
      </c>
      <c r="BA42" s="683"/>
      <c r="BB42" s="683"/>
      <c r="BC42" s="683"/>
      <c r="BD42" s="669"/>
      <c r="BE42" s="669"/>
      <c r="BF42" s="671"/>
      <c r="BG42" s="662"/>
      <c r="BH42" s="663"/>
      <c r="BI42" s="663"/>
      <c r="BJ42" s="663"/>
      <c r="BK42" s="663"/>
      <c r="BL42" s="203"/>
      <c r="BM42" s="632" t="s">
        <v>340</v>
      </c>
      <c r="BN42" s="632"/>
      <c r="BO42" s="632"/>
      <c r="BP42" s="632"/>
      <c r="BQ42" s="632"/>
      <c r="BR42" s="632"/>
      <c r="BS42" s="632"/>
      <c r="BT42" s="632"/>
      <c r="BU42" s="633"/>
      <c r="BV42" s="682">
        <v>287</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21106836</v>
      </c>
      <c r="CS42" s="643"/>
      <c r="CT42" s="643"/>
      <c r="CU42" s="643"/>
      <c r="CV42" s="643"/>
      <c r="CW42" s="643"/>
      <c r="CX42" s="643"/>
      <c r="CY42" s="644"/>
      <c r="CZ42" s="615">
        <v>9</v>
      </c>
      <c r="DA42" s="640"/>
      <c r="DB42" s="640"/>
      <c r="DC42" s="645"/>
      <c r="DD42" s="619">
        <v>12443629</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1160298</v>
      </c>
      <c r="CS43" s="643"/>
      <c r="CT43" s="643"/>
      <c r="CU43" s="643"/>
      <c r="CV43" s="643"/>
      <c r="CW43" s="643"/>
      <c r="CX43" s="643"/>
      <c r="CY43" s="644"/>
      <c r="CZ43" s="615">
        <v>0.5</v>
      </c>
      <c r="DA43" s="640"/>
      <c r="DB43" s="640"/>
      <c r="DC43" s="645"/>
      <c r="DD43" s="619">
        <v>1160298</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292</v>
      </c>
      <c r="CE44" s="649"/>
      <c r="CF44" s="607" t="s">
        <v>345</v>
      </c>
      <c r="CG44" s="608"/>
      <c r="CH44" s="608"/>
      <c r="CI44" s="608"/>
      <c r="CJ44" s="608"/>
      <c r="CK44" s="608"/>
      <c r="CL44" s="608"/>
      <c r="CM44" s="608"/>
      <c r="CN44" s="608"/>
      <c r="CO44" s="608"/>
      <c r="CP44" s="608"/>
      <c r="CQ44" s="609"/>
      <c r="CR44" s="610">
        <v>21106836</v>
      </c>
      <c r="CS44" s="611"/>
      <c r="CT44" s="611"/>
      <c r="CU44" s="611"/>
      <c r="CV44" s="611"/>
      <c r="CW44" s="611"/>
      <c r="CX44" s="611"/>
      <c r="CY44" s="612"/>
      <c r="CZ44" s="615">
        <v>9</v>
      </c>
      <c r="DA44" s="616"/>
      <c r="DB44" s="616"/>
      <c r="DC44" s="622"/>
      <c r="DD44" s="619">
        <v>12443629</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347</v>
      </c>
      <c r="CG45" s="608"/>
      <c r="CH45" s="608"/>
      <c r="CI45" s="608"/>
      <c r="CJ45" s="608"/>
      <c r="CK45" s="608"/>
      <c r="CL45" s="608"/>
      <c r="CM45" s="608"/>
      <c r="CN45" s="608"/>
      <c r="CO45" s="608"/>
      <c r="CP45" s="608"/>
      <c r="CQ45" s="609"/>
      <c r="CR45" s="610">
        <v>3680312</v>
      </c>
      <c r="CS45" s="643"/>
      <c r="CT45" s="643"/>
      <c r="CU45" s="643"/>
      <c r="CV45" s="643"/>
      <c r="CW45" s="643"/>
      <c r="CX45" s="643"/>
      <c r="CY45" s="644"/>
      <c r="CZ45" s="615">
        <v>1.6</v>
      </c>
      <c r="DA45" s="640"/>
      <c r="DB45" s="640"/>
      <c r="DC45" s="645"/>
      <c r="DD45" s="619">
        <v>1197428</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50"/>
      <c r="CE46" s="651"/>
      <c r="CF46" s="607" t="s">
        <v>348</v>
      </c>
      <c r="CG46" s="608"/>
      <c r="CH46" s="608"/>
      <c r="CI46" s="608"/>
      <c r="CJ46" s="608"/>
      <c r="CK46" s="608"/>
      <c r="CL46" s="608"/>
      <c r="CM46" s="608"/>
      <c r="CN46" s="608"/>
      <c r="CO46" s="608"/>
      <c r="CP46" s="608"/>
      <c r="CQ46" s="609"/>
      <c r="CR46" s="610">
        <v>17353093</v>
      </c>
      <c r="CS46" s="611"/>
      <c r="CT46" s="611"/>
      <c r="CU46" s="611"/>
      <c r="CV46" s="611"/>
      <c r="CW46" s="611"/>
      <c r="CX46" s="611"/>
      <c r="CY46" s="612"/>
      <c r="CZ46" s="615">
        <v>7.4</v>
      </c>
      <c r="DA46" s="616"/>
      <c r="DB46" s="616"/>
      <c r="DC46" s="622"/>
      <c r="DD46" s="619">
        <v>11172770</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50"/>
      <c r="CE47" s="651"/>
      <c r="CF47" s="607" t="s">
        <v>349</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0"/>
      <c r="DB47" s="640"/>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2"/>
      <c r="CE48" s="653"/>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233959637</v>
      </c>
      <c r="CS49" s="669"/>
      <c r="CT49" s="669"/>
      <c r="CU49" s="669"/>
      <c r="CV49" s="669"/>
      <c r="CW49" s="669"/>
      <c r="CX49" s="669"/>
      <c r="CY49" s="698"/>
      <c r="CZ49" s="690">
        <v>100</v>
      </c>
      <c r="DA49" s="699"/>
      <c r="DB49" s="699"/>
      <c r="DC49" s="700"/>
      <c r="DD49" s="701">
        <v>162972568</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2RsxRXh76b8Z3pt+i3iwurx/BBppgymhLXLp6A6qJKIS0lRsPr/AJLWR1iBsuFUfTuDxIe0LQX3B3sPwym0omw==" saltValue="/xzfzbfaub9rZZD9m/dWk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v>247842</v>
      </c>
      <c r="R7" s="740"/>
      <c r="S7" s="740"/>
      <c r="T7" s="740"/>
      <c r="U7" s="740"/>
      <c r="V7" s="740">
        <v>235079</v>
      </c>
      <c r="W7" s="740"/>
      <c r="X7" s="740"/>
      <c r="Y7" s="740"/>
      <c r="Z7" s="740"/>
      <c r="AA7" s="740">
        <v>12763</v>
      </c>
      <c r="AB7" s="740"/>
      <c r="AC7" s="740"/>
      <c r="AD7" s="740"/>
      <c r="AE7" s="741"/>
      <c r="AF7" s="742">
        <v>12074</v>
      </c>
      <c r="AG7" s="743"/>
      <c r="AH7" s="743"/>
      <c r="AI7" s="743"/>
      <c r="AJ7" s="744"/>
      <c r="AK7" s="745">
        <v>5632</v>
      </c>
      <c r="AL7" s="746"/>
      <c r="AM7" s="746"/>
      <c r="AN7" s="746"/>
      <c r="AO7" s="746"/>
      <c r="AP7" s="746">
        <v>34797</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539</v>
      </c>
      <c r="BT7" s="734"/>
      <c r="BU7" s="734"/>
      <c r="BV7" s="734"/>
      <c r="BW7" s="734"/>
      <c r="BX7" s="734"/>
      <c r="BY7" s="734"/>
      <c r="BZ7" s="734"/>
      <c r="CA7" s="734"/>
      <c r="CB7" s="734"/>
      <c r="CC7" s="734"/>
      <c r="CD7" s="734"/>
      <c r="CE7" s="734"/>
      <c r="CF7" s="734"/>
      <c r="CG7" s="749"/>
      <c r="CH7" s="730">
        <v>-3</v>
      </c>
      <c r="CI7" s="731"/>
      <c r="CJ7" s="731"/>
      <c r="CK7" s="731"/>
      <c r="CL7" s="732"/>
      <c r="CM7" s="730">
        <v>567</v>
      </c>
      <c r="CN7" s="731"/>
      <c r="CO7" s="731"/>
      <c r="CP7" s="731"/>
      <c r="CQ7" s="732"/>
      <c r="CR7" s="730">
        <v>500</v>
      </c>
      <c r="CS7" s="731"/>
      <c r="CT7" s="731"/>
      <c r="CU7" s="731"/>
      <c r="CV7" s="732"/>
      <c r="CW7" s="730">
        <v>126</v>
      </c>
      <c r="CX7" s="731"/>
      <c r="CY7" s="731"/>
      <c r="CZ7" s="731"/>
      <c r="DA7" s="732"/>
      <c r="DB7" s="730" t="s">
        <v>538</v>
      </c>
      <c r="DC7" s="731"/>
      <c r="DD7" s="731"/>
      <c r="DE7" s="731"/>
      <c r="DF7" s="732"/>
      <c r="DG7" s="730" t="s">
        <v>538</v>
      </c>
      <c r="DH7" s="731"/>
      <c r="DI7" s="731"/>
      <c r="DJ7" s="731"/>
      <c r="DK7" s="732"/>
      <c r="DL7" s="730" t="s">
        <v>538</v>
      </c>
      <c r="DM7" s="731"/>
      <c r="DN7" s="731"/>
      <c r="DO7" s="731"/>
      <c r="DP7" s="732"/>
      <c r="DQ7" s="730" t="s">
        <v>538</v>
      </c>
      <c r="DR7" s="731"/>
      <c r="DS7" s="731"/>
      <c r="DT7" s="731"/>
      <c r="DU7" s="732"/>
      <c r="DV7" s="733"/>
      <c r="DW7" s="734"/>
      <c r="DX7" s="734"/>
      <c r="DY7" s="734"/>
      <c r="DZ7" s="735"/>
      <c r="EA7" s="217"/>
    </row>
    <row r="8" spans="1:131" s="218" customFormat="1" ht="26.25" customHeight="1" x14ac:dyDescent="0.2">
      <c r="A8" s="221">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540</v>
      </c>
      <c r="BT8" s="761"/>
      <c r="BU8" s="761"/>
      <c r="BV8" s="761"/>
      <c r="BW8" s="761"/>
      <c r="BX8" s="761"/>
      <c r="BY8" s="761"/>
      <c r="BZ8" s="761"/>
      <c r="CA8" s="761"/>
      <c r="CB8" s="761"/>
      <c r="CC8" s="761"/>
      <c r="CD8" s="761"/>
      <c r="CE8" s="761"/>
      <c r="CF8" s="761"/>
      <c r="CG8" s="762"/>
      <c r="CH8" s="763">
        <v>-10</v>
      </c>
      <c r="CI8" s="764"/>
      <c r="CJ8" s="764"/>
      <c r="CK8" s="764"/>
      <c r="CL8" s="765"/>
      <c r="CM8" s="763">
        <v>518</v>
      </c>
      <c r="CN8" s="764"/>
      <c r="CO8" s="764"/>
      <c r="CP8" s="764"/>
      <c r="CQ8" s="765"/>
      <c r="CR8" s="763">
        <v>500</v>
      </c>
      <c r="CS8" s="764"/>
      <c r="CT8" s="764"/>
      <c r="CU8" s="764"/>
      <c r="CV8" s="765"/>
      <c r="CW8" s="763">
        <v>19</v>
      </c>
      <c r="CX8" s="764"/>
      <c r="CY8" s="764"/>
      <c r="CZ8" s="764"/>
      <c r="DA8" s="765"/>
      <c r="DB8" s="763" t="s">
        <v>538</v>
      </c>
      <c r="DC8" s="764"/>
      <c r="DD8" s="764"/>
      <c r="DE8" s="764"/>
      <c r="DF8" s="765"/>
      <c r="DG8" s="763" t="s">
        <v>538</v>
      </c>
      <c r="DH8" s="764"/>
      <c r="DI8" s="764"/>
      <c r="DJ8" s="764"/>
      <c r="DK8" s="765"/>
      <c r="DL8" s="763" t="s">
        <v>538</v>
      </c>
      <c r="DM8" s="764"/>
      <c r="DN8" s="764"/>
      <c r="DO8" s="764"/>
      <c r="DP8" s="765"/>
      <c r="DQ8" s="763" t="s">
        <v>538</v>
      </c>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t="s">
        <v>541</v>
      </c>
      <c r="BS9" s="760" t="s">
        <v>542</v>
      </c>
      <c r="BT9" s="761"/>
      <c r="BU9" s="761"/>
      <c r="BV9" s="761"/>
      <c r="BW9" s="761"/>
      <c r="BX9" s="761"/>
      <c r="BY9" s="761"/>
      <c r="BZ9" s="761"/>
      <c r="CA9" s="761"/>
      <c r="CB9" s="761"/>
      <c r="CC9" s="761"/>
      <c r="CD9" s="761"/>
      <c r="CE9" s="761"/>
      <c r="CF9" s="761"/>
      <c r="CG9" s="762"/>
      <c r="CH9" s="763">
        <v>0</v>
      </c>
      <c r="CI9" s="764"/>
      <c r="CJ9" s="764"/>
      <c r="CK9" s="764"/>
      <c r="CL9" s="765"/>
      <c r="CM9" s="763">
        <v>10</v>
      </c>
      <c r="CN9" s="764"/>
      <c r="CO9" s="764"/>
      <c r="CP9" s="764"/>
      <c r="CQ9" s="765"/>
      <c r="CR9" s="763">
        <v>10</v>
      </c>
      <c r="CS9" s="764"/>
      <c r="CT9" s="764"/>
      <c r="CU9" s="764"/>
      <c r="CV9" s="765"/>
      <c r="CW9" s="763" t="s">
        <v>538</v>
      </c>
      <c r="CX9" s="764"/>
      <c r="CY9" s="764"/>
      <c r="CZ9" s="764"/>
      <c r="DA9" s="765"/>
      <c r="DB9" s="763">
        <v>472</v>
      </c>
      <c r="DC9" s="764"/>
      <c r="DD9" s="764"/>
      <c r="DE9" s="764"/>
      <c r="DF9" s="765"/>
      <c r="DG9" s="763" t="s">
        <v>538</v>
      </c>
      <c r="DH9" s="764"/>
      <c r="DI9" s="764"/>
      <c r="DJ9" s="764"/>
      <c r="DK9" s="765"/>
      <c r="DL9" s="763">
        <v>2414</v>
      </c>
      <c r="DM9" s="764"/>
      <c r="DN9" s="764"/>
      <c r="DO9" s="764"/>
      <c r="DP9" s="765"/>
      <c r="DQ9" s="763" t="s">
        <v>538</v>
      </c>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t="s">
        <v>543</v>
      </c>
      <c r="BT10" s="761"/>
      <c r="BU10" s="761"/>
      <c r="BV10" s="761"/>
      <c r="BW10" s="761"/>
      <c r="BX10" s="761"/>
      <c r="BY10" s="761"/>
      <c r="BZ10" s="761"/>
      <c r="CA10" s="761"/>
      <c r="CB10" s="761"/>
      <c r="CC10" s="761"/>
      <c r="CD10" s="761"/>
      <c r="CE10" s="761"/>
      <c r="CF10" s="761"/>
      <c r="CG10" s="762"/>
      <c r="CH10" s="763">
        <v>0</v>
      </c>
      <c r="CI10" s="764"/>
      <c r="CJ10" s="764"/>
      <c r="CK10" s="764"/>
      <c r="CL10" s="765"/>
      <c r="CM10" s="763">
        <v>12</v>
      </c>
      <c r="CN10" s="764"/>
      <c r="CO10" s="764"/>
      <c r="CP10" s="764"/>
      <c r="CQ10" s="765"/>
      <c r="CR10" s="763">
        <v>5</v>
      </c>
      <c r="CS10" s="764"/>
      <c r="CT10" s="764"/>
      <c r="CU10" s="764"/>
      <c r="CV10" s="765"/>
      <c r="CW10" s="763" t="s">
        <v>538</v>
      </c>
      <c r="CX10" s="764"/>
      <c r="CY10" s="764"/>
      <c r="CZ10" s="764"/>
      <c r="DA10" s="765"/>
      <c r="DB10" s="763" t="s">
        <v>538</v>
      </c>
      <c r="DC10" s="764"/>
      <c r="DD10" s="764"/>
      <c r="DE10" s="764"/>
      <c r="DF10" s="765"/>
      <c r="DG10" s="763" t="s">
        <v>538</v>
      </c>
      <c r="DH10" s="764"/>
      <c r="DI10" s="764"/>
      <c r="DJ10" s="764"/>
      <c r="DK10" s="765"/>
      <c r="DL10" s="763" t="s">
        <v>538</v>
      </c>
      <c r="DM10" s="764"/>
      <c r="DN10" s="764"/>
      <c r="DO10" s="764"/>
      <c r="DP10" s="765"/>
      <c r="DQ10" s="763" t="s">
        <v>538</v>
      </c>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t="s">
        <v>544</v>
      </c>
      <c r="BT11" s="761"/>
      <c r="BU11" s="761"/>
      <c r="BV11" s="761"/>
      <c r="BW11" s="761"/>
      <c r="BX11" s="761"/>
      <c r="BY11" s="761"/>
      <c r="BZ11" s="761"/>
      <c r="CA11" s="761"/>
      <c r="CB11" s="761"/>
      <c r="CC11" s="761"/>
      <c r="CD11" s="761"/>
      <c r="CE11" s="761"/>
      <c r="CF11" s="761"/>
      <c r="CG11" s="762"/>
      <c r="CH11" s="763">
        <v>0</v>
      </c>
      <c r="CI11" s="764"/>
      <c r="CJ11" s="764"/>
      <c r="CK11" s="764"/>
      <c r="CL11" s="765"/>
      <c r="CM11" s="763">
        <v>3</v>
      </c>
      <c r="CN11" s="764"/>
      <c r="CO11" s="764"/>
      <c r="CP11" s="764"/>
      <c r="CQ11" s="765"/>
      <c r="CR11" s="763">
        <v>2</v>
      </c>
      <c r="CS11" s="764"/>
      <c r="CT11" s="764"/>
      <c r="CU11" s="764"/>
      <c r="CV11" s="765"/>
      <c r="CW11" s="763">
        <v>32</v>
      </c>
      <c r="CX11" s="764"/>
      <c r="CY11" s="764"/>
      <c r="CZ11" s="764"/>
      <c r="DA11" s="765"/>
      <c r="DB11" s="763" t="s">
        <v>538</v>
      </c>
      <c r="DC11" s="764"/>
      <c r="DD11" s="764"/>
      <c r="DE11" s="764"/>
      <c r="DF11" s="765"/>
      <c r="DG11" s="763" t="s">
        <v>538</v>
      </c>
      <c r="DH11" s="764"/>
      <c r="DI11" s="764"/>
      <c r="DJ11" s="764"/>
      <c r="DK11" s="765"/>
      <c r="DL11" s="763" t="s">
        <v>538</v>
      </c>
      <c r="DM11" s="764"/>
      <c r="DN11" s="764"/>
      <c r="DO11" s="764"/>
      <c r="DP11" s="765"/>
      <c r="DQ11" s="763" t="s">
        <v>538</v>
      </c>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376</v>
      </c>
      <c r="B23" s="776" t="s">
        <v>377</v>
      </c>
      <c r="C23" s="777"/>
      <c r="D23" s="777"/>
      <c r="E23" s="777"/>
      <c r="F23" s="777"/>
      <c r="G23" s="777"/>
      <c r="H23" s="777"/>
      <c r="I23" s="777"/>
      <c r="J23" s="777"/>
      <c r="K23" s="777"/>
      <c r="L23" s="777"/>
      <c r="M23" s="777"/>
      <c r="N23" s="777"/>
      <c r="O23" s="777"/>
      <c r="P23" s="778"/>
      <c r="Q23" s="779">
        <v>247842</v>
      </c>
      <c r="R23" s="780"/>
      <c r="S23" s="780"/>
      <c r="T23" s="780"/>
      <c r="U23" s="780"/>
      <c r="V23" s="780">
        <v>235079</v>
      </c>
      <c r="W23" s="780"/>
      <c r="X23" s="780"/>
      <c r="Y23" s="780"/>
      <c r="Z23" s="780"/>
      <c r="AA23" s="780">
        <v>12763</v>
      </c>
      <c r="AB23" s="780"/>
      <c r="AC23" s="780"/>
      <c r="AD23" s="780"/>
      <c r="AE23" s="781"/>
      <c r="AF23" s="782">
        <v>12074</v>
      </c>
      <c r="AG23" s="780"/>
      <c r="AH23" s="780"/>
      <c r="AI23" s="780"/>
      <c r="AJ23" s="783"/>
      <c r="AK23" s="784"/>
      <c r="AL23" s="785"/>
      <c r="AM23" s="785"/>
      <c r="AN23" s="785"/>
      <c r="AO23" s="785"/>
      <c r="AP23" s="780">
        <v>34797</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388</v>
      </c>
      <c r="C28" s="737"/>
      <c r="D28" s="737"/>
      <c r="E28" s="737"/>
      <c r="F28" s="737"/>
      <c r="G28" s="737"/>
      <c r="H28" s="737"/>
      <c r="I28" s="737"/>
      <c r="J28" s="737"/>
      <c r="K28" s="737"/>
      <c r="L28" s="737"/>
      <c r="M28" s="737"/>
      <c r="N28" s="737"/>
      <c r="O28" s="737"/>
      <c r="P28" s="738"/>
      <c r="Q28" s="809">
        <v>53793</v>
      </c>
      <c r="R28" s="810"/>
      <c r="S28" s="810"/>
      <c r="T28" s="810"/>
      <c r="U28" s="810"/>
      <c r="V28" s="810">
        <v>52888</v>
      </c>
      <c r="W28" s="810"/>
      <c r="X28" s="810"/>
      <c r="Y28" s="810"/>
      <c r="Z28" s="810"/>
      <c r="AA28" s="810">
        <v>905</v>
      </c>
      <c r="AB28" s="810"/>
      <c r="AC28" s="810"/>
      <c r="AD28" s="810"/>
      <c r="AE28" s="811"/>
      <c r="AF28" s="812">
        <v>905</v>
      </c>
      <c r="AG28" s="810"/>
      <c r="AH28" s="810"/>
      <c r="AI28" s="810"/>
      <c r="AJ28" s="813"/>
      <c r="AK28" s="814">
        <v>5403</v>
      </c>
      <c r="AL28" s="815"/>
      <c r="AM28" s="815"/>
      <c r="AN28" s="815"/>
      <c r="AO28" s="815"/>
      <c r="AP28" s="815" t="s">
        <v>538</v>
      </c>
      <c r="AQ28" s="815"/>
      <c r="AR28" s="815"/>
      <c r="AS28" s="815"/>
      <c r="AT28" s="815"/>
      <c r="AU28" s="815" t="s">
        <v>538</v>
      </c>
      <c r="AV28" s="815"/>
      <c r="AW28" s="815"/>
      <c r="AX28" s="815"/>
      <c r="AY28" s="815"/>
      <c r="AZ28" s="816" t="s">
        <v>538</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389</v>
      </c>
      <c r="C29" s="768"/>
      <c r="D29" s="768"/>
      <c r="E29" s="768"/>
      <c r="F29" s="768"/>
      <c r="G29" s="768"/>
      <c r="H29" s="768"/>
      <c r="I29" s="768"/>
      <c r="J29" s="768"/>
      <c r="K29" s="768"/>
      <c r="L29" s="768"/>
      <c r="M29" s="768"/>
      <c r="N29" s="768"/>
      <c r="O29" s="768"/>
      <c r="P29" s="769"/>
      <c r="Q29" s="770">
        <v>46957</v>
      </c>
      <c r="R29" s="771"/>
      <c r="S29" s="771"/>
      <c r="T29" s="771"/>
      <c r="U29" s="771"/>
      <c r="V29" s="771">
        <v>45808</v>
      </c>
      <c r="W29" s="771"/>
      <c r="X29" s="771"/>
      <c r="Y29" s="771"/>
      <c r="Z29" s="771"/>
      <c r="AA29" s="771">
        <v>1149</v>
      </c>
      <c r="AB29" s="771"/>
      <c r="AC29" s="771"/>
      <c r="AD29" s="771"/>
      <c r="AE29" s="772"/>
      <c r="AF29" s="773">
        <v>1149</v>
      </c>
      <c r="AG29" s="774"/>
      <c r="AH29" s="774"/>
      <c r="AI29" s="774"/>
      <c r="AJ29" s="775"/>
      <c r="AK29" s="821">
        <v>7732</v>
      </c>
      <c r="AL29" s="817"/>
      <c r="AM29" s="817"/>
      <c r="AN29" s="817"/>
      <c r="AO29" s="817"/>
      <c r="AP29" s="817" t="s">
        <v>538</v>
      </c>
      <c r="AQ29" s="817"/>
      <c r="AR29" s="817"/>
      <c r="AS29" s="817"/>
      <c r="AT29" s="817"/>
      <c r="AU29" s="817" t="s">
        <v>538</v>
      </c>
      <c r="AV29" s="817"/>
      <c r="AW29" s="817"/>
      <c r="AX29" s="817"/>
      <c r="AY29" s="817"/>
      <c r="AZ29" s="818" t="s">
        <v>538</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390</v>
      </c>
      <c r="C30" s="768"/>
      <c r="D30" s="768"/>
      <c r="E30" s="768"/>
      <c r="F30" s="768"/>
      <c r="G30" s="768"/>
      <c r="H30" s="768"/>
      <c r="I30" s="768"/>
      <c r="J30" s="768"/>
      <c r="K30" s="768"/>
      <c r="L30" s="768"/>
      <c r="M30" s="768"/>
      <c r="N30" s="768"/>
      <c r="O30" s="768"/>
      <c r="P30" s="769"/>
      <c r="Q30" s="770">
        <v>16051</v>
      </c>
      <c r="R30" s="771"/>
      <c r="S30" s="771"/>
      <c r="T30" s="771"/>
      <c r="U30" s="771"/>
      <c r="V30" s="771">
        <v>16028</v>
      </c>
      <c r="W30" s="771"/>
      <c r="X30" s="771"/>
      <c r="Y30" s="771"/>
      <c r="Z30" s="771"/>
      <c r="AA30" s="771">
        <v>23</v>
      </c>
      <c r="AB30" s="771"/>
      <c r="AC30" s="771"/>
      <c r="AD30" s="771"/>
      <c r="AE30" s="772"/>
      <c r="AF30" s="773">
        <v>23</v>
      </c>
      <c r="AG30" s="774"/>
      <c r="AH30" s="774"/>
      <c r="AI30" s="774"/>
      <c r="AJ30" s="775"/>
      <c r="AK30" s="821">
        <v>6123</v>
      </c>
      <c r="AL30" s="817"/>
      <c r="AM30" s="817"/>
      <c r="AN30" s="817"/>
      <c r="AO30" s="817"/>
      <c r="AP30" s="817" t="s">
        <v>538</v>
      </c>
      <c r="AQ30" s="817"/>
      <c r="AR30" s="817"/>
      <c r="AS30" s="817"/>
      <c r="AT30" s="817"/>
      <c r="AU30" s="817" t="s">
        <v>538</v>
      </c>
      <c r="AV30" s="817"/>
      <c r="AW30" s="817"/>
      <c r="AX30" s="817"/>
      <c r="AY30" s="817"/>
      <c r="AZ30" s="818" t="s">
        <v>538</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c r="C31" s="768"/>
      <c r="D31" s="768"/>
      <c r="E31" s="768"/>
      <c r="F31" s="768"/>
      <c r="G31" s="768"/>
      <c r="H31" s="768"/>
      <c r="I31" s="768"/>
      <c r="J31" s="768"/>
      <c r="K31" s="768"/>
      <c r="L31" s="768"/>
      <c r="M31" s="768"/>
      <c r="N31" s="768"/>
      <c r="O31" s="768"/>
      <c r="P31" s="769"/>
      <c r="Q31" s="770"/>
      <c r="R31" s="771"/>
      <c r="S31" s="771"/>
      <c r="T31" s="771"/>
      <c r="U31" s="771"/>
      <c r="V31" s="771"/>
      <c r="W31" s="771"/>
      <c r="X31" s="771"/>
      <c r="Y31" s="771"/>
      <c r="Z31" s="771"/>
      <c r="AA31" s="771"/>
      <c r="AB31" s="771"/>
      <c r="AC31" s="771"/>
      <c r="AD31" s="771"/>
      <c r="AE31" s="772"/>
      <c r="AF31" s="773"/>
      <c r="AG31" s="774"/>
      <c r="AH31" s="774"/>
      <c r="AI31" s="774"/>
      <c r="AJ31" s="775"/>
      <c r="AK31" s="821"/>
      <c r="AL31" s="817"/>
      <c r="AM31" s="817"/>
      <c r="AN31" s="817"/>
      <c r="AO31" s="817"/>
      <c r="AP31" s="817"/>
      <c r="AQ31" s="817"/>
      <c r="AR31" s="817"/>
      <c r="AS31" s="817"/>
      <c r="AT31" s="817"/>
      <c r="AU31" s="817"/>
      <c r="AV31" s="817"/>
      <c r="AW31" s="817"/>
      <c r="AX31" s="817"/>
      <c r="AY31" s="817"/>
      <c r="AZ31" s="818"/>
      <c r="BA31" s="818"/>
      <c r="BB31" s="818"/>
      <c r="BC31" s="818"/>
      <c r="BD31" s="818"/>
      <c r="BE31" s="819"/>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391</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376</v>
      </c>
      <c r="B63" s="776" t="s">
        <v>392</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2077</v>
      </c>
      <c r="AG63" s="831"/>
      <c r="AH63" s="831"/>
      <c r="AI63" s="831"/>
      <c r="AJ63" s="832"/>
      <c r="AK63" s="833"/>
      <c r="AL63" s="828"/>
      <c r="AM63" s="828"/>
      <c r="AN63" s="828"/>
      <c r="AO63" s="828"/>
      <c r="AP63" s="831" t="s">
        <v>538</v>
      </c>
      <c r="AQ63" s="831"/>
      <c r="AR63" s="831"/>
      <c r="AS63" s="831"/>
      <c r="AT63" s="831"/>
      <c r="AU63" s="831" t="s">
        <v>538</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394</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395</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550</v>
      </c>
      <c r="C68" s="857"/>
      <c r="D68" s="857"/>
      <c r="E68" s="857"/>
      <c r="F68" s="857"/>
      <c r="G68" s="857"/>
      <c r="H68" s="857"/>
      <c r="I68" s="857"/>
      <c r="J68" s="857"/>
      <c r="K68" s="857"/>
      <c r="L68" s="857"/>
      <c r="M68" s="857"/>
      <c r="N68" s="857"/>
      <c r="O68" s="857"/>
      <c r="P68" s="858"/>
      <c r="Q68" s="859">
        <v>9139</v>
      </c>
      <c r="R68" s="853">
        <v>7961</v>
      </c>
      <c r="S68" s="853">
        <v>7961</v>
      </c>
      <c r="T68" s="853">
        <v>7961</v>
      </c>
      <c r="U68" s="853">
        <v>7961</v>
      </c>
      <c r="V68" s="853">
        <v>8458</v>
      </c>
      <c r="W68" s="853">
        <v>7475</v>
      </c>
      <c r="X68" s="853">
        <v>7475</v>
      </c>
      <c r="Y68" s="853">
        <v>7475</v>
      </c>
      <c r="Z68" s="853">
        <v>7475</v>
      </c>
      <c r="AA68" s="853">
        <v>681</v>
      </c>
      <c r="AB68" s="853">
        <v>486</v>
      </c>
      <c r="AC68" s="853">
        <v>486</v>
      </c>
      <c r="AD68" s="853">
        <v>486</v>
      </c>
      <c r="AE68" s="853">
        <v>486</v>
      </c>
      <c r="AF68" s="853">
        <v>681</v>
      </c>
      <c r="AG68" s="853">
        <v>486</v>
      </c>
      <c r="AH68" s="853">
        <v>486</v>
      </c>
      <c r="AI68" s="853">
        <v>486</v>
      </c>
      <c r="AJ68" s="853">
        <v>486</v>
      </c>
      <c r="AK68" s="853">
        <v>92</v>
      </c>
      <c r="AL68" s="853"/>
      <c r="AM68" s="853"/>
      <c r="AN68" s="853"/>
      <c r="AO68" s="853"/>
      <c r="AP68" s="853">
        <v>2895</v>
      </c>
      <c r="AQ68" s="853">
        <v>4476</v>
      </c>
      <c r="AR68" s="853">
        <v>4476</v>
      </c>
      <c r="AS68" s="853">
        <v>4476</v>
      </c>
      <c r="AT68" s="853">
        <v>4476</v>
      </c>
      <c r="AU68" s="853">
        <v>124</v>
      </c>
      <c r="AV68" s="853">
        <v>192</v>
      </c>
      <c r="AW68" s="853">
        <v>192</v>
      </c>
      <c r="AX68" s="853">
        <v>192</v>
      </c>
      <c r="AY68" s="853">
        <v>192</v>
      </c>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551</v>
      </c>
      <c r="C69" s="861"/>
      <c r="D69" s="861"/>
      <c r="E69" s="861"/>
      <c r="F69" s="861"/>
      <c r="G69" s="861"/>
      <c r="H69" s="861"/>
      <c r="I69" s="861"/>
      <c r="J69" s="861"/>
      <c r="K69" s="861"/>
      <c r="L69" s="861"/>
      <c r="M69" s="861"/>
      <c r="N69" s="861"/>
      <c r="O69" s="861"/>
      <c r="P69" s="862"/>
      <c r="Q69" s="863">
        <v>217938</v>
      </c>
      <c r="R69" s="817">
        <v>144168</v>
      </c>
      <c r="S69" s="817">
        <v>144168</v>
      </c>
      <c r="T69" s="817">
        <v>144168</v>
      </c>
      <c r="U69" s="817">
        <v>144168</v>
      </c>
      <c r="V69" s="817">
        <v>200432</v>
      </c>
      <c r="W69" s="817">
        <v>138019</v>
      </c>
      <c r="X69" s="817">
        <v>138019</v>
      </c>
      <c r="Y69" s="817">
        <v>138019</v>
      </c>
      <c r="Z69" s="817">
        <v>138019</v>
      </c>
      <c r="AA69" s="817">
        <v>17506</v>
      </c>
      <c r="AB69" s="817">
        <v>6149</v>
      </c>
      <c r="AC69" s="817">
        <v>6149</v>
      </c>
      <c r="AD69" s="817">
        <v>6149</v>
      </c>
      <c r="AE69" s="817">
        <v>6149</v>
      </c>
      <c r="AF69" s="817">
        <v>40895</v>
      </c>
      <c r="AG69" s="817">
        <v>32354</v>
      </c>
      <c r="AH69" s="817">
        <v>32354</v>
      </c>
      <c r="AI69" s="817">
        <v>32354</v>
      </c>
      <c r="AJ69" s="817">
        <v>32354</v>
      </c>
      <c r="AK69" s="817" t="s">
        <v>482</v>
      </c>
      <c r="AL69" s="817"/>
      <c r="AM69" s="817"/>
      <c r="AN69" s="817"/>
      <c r="AO69" s="817"/>
      <c r="AP69" s="817" t="s">
        <v>482</v>
      </c>
      <c r="AQ69" s="817"/>
      <c r="AR69" s="817"/>
      <c r="AS69" s="817"/>
      <c r="AT69" s="817"/>
      <c r="AU69" s="817" t="s">
        <v>482</v>
      </c>
      <c r="AV69" s="817"/>
      <c r="AW69" s="817"/>
      <c r="AX69" s="817"/>
      <c r="AY69" s="817"/>
      <c r="AZ69" s="819" t="s">
        <v>555</v>
      </c>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552</v>
      </c>
      <c r="C70" s="861"/>
      <c r="D70" s="861"/>
      <c r="E70" s="861"/>
      <c r="F70" s="861"/>
      <c r="G70" s="861"/>
      <c r="H70" s="861"/>
      <c r="I70" s="861"/>
      <c r="J70" s="861"/>
      <c r="K70" s="861"/>
      <c r="L70" s="861"/>
      <c r="M70" s="861"/>
      <c r="N70" s="861"/>
      <c r="O70" s="861"/>
      <c r="P70" s="862"/>
      <c r="Q70" s="863">
        <v>101278</v>
      </c>
      <c r="R70" s="817">
        <v>76940</v>
      </c>
      <c r="S70" s="817">
        <v>76940</v>
      </c>
      <c r="T70" s="817">
        <v>76940</v>
      </c>
      <c r="U70" s="817">
        <v>76940</v>
      </c>
      <c r="V70" s="817">
        <v>98372</v>
      </c>
      <c r="W70" s="817">
        <v>73165</v>
      </c>
      <c r="X70" s="817">
        <v>73165</v>
      </c>
      <c r="Y70" s="817">
        <v>73165</v>
      </c>
      <c r="Z70" s="817">
        <v>73165</v>
      </c>
      <c r="AA70" s="817">
        <v>2906</v>
      </c>
      <c r="AB70" s="817">
        <v>3775</v>
      </c>
      <c r="AC70" s="817">
        <v>3775</v>
      </c>
      <c r="AD70" s="817">
        <v>3775</v>
      </c>
      <c r="AE70" s="817">
        <v>3775</v>
      </c>
      <c r="AF70" s="817">
        <v>2874</v>
      </c>
      <c r="AG70" s="817">
        <v>3775</v>
      </c>
      <c r="AH70" s="817">
        <v>3775</v>
      </c>
      <c r="AI70" s="817">
        <v>3775</v>
      </c>
      <c r="AJ70" s="817">
        <v>3775</v>
      </c>
      <c r="AK70" s="817">
        <v>3777</v>
      </c>
      <c r="AL70" s="817">
        <v>7300</v>
      </c>
      <c r="AM70" s="817">
        <v>7300</v>
      </c>
      <c r="AN70" s="817">
        <v>7300</v>
      </c>
      <c r="AO70" s="817">
        <v>7300</v>
      </c>
      <c r="AP70" s="817">
        <v>85217</v>
      </c>
      <c r="AQ70" s="817">
        <v>42318</v>
      </c>
      <c r="AR70" s="817">
        <v>42318</v>
      </c>
      <c r="AS70" s="817">
        <v>42318</v>
      </c>
      <c r="AT70" s="817">
        <v>42318</v>
      </c>
      <c r="AU70" s="817">
        <v>3323</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553</v>
      </c>
      <c r="C71" s="861"/>
      <c r="D71" s="861"/>
      <c r="E71" s="861"/>
      <c r="F71" s="861"/>
      <c r="G71" s="861"/>
      <c r="H71" s="861"/>
      <c r="I71" s="861"/>
      <c r="J71" s="861"/>
      <c r="K71" s="861"/>
      <c r="L71" s="861"/>
      <c r="M71" s="861"/>
      <c r="N71" s="861"/>
      <c r="O71" s="861"/>
      <c r="P71" s="862"/>
      <c r="Q71" s="863">
        <v>11048</v>
      </c>
      <c r="R71" s="817">
        <v>6933</v>
      </c>
      <c r="S71" s="817">
        <v>6933</v>
      </c>
      <c r="T71" s="817">
        <v>6933</v>
      </c>
      <c r="U71" s="817">
        <v>6933</v>
      </c>
      <c r="V71" s="817">
        <v>10962</v>
      </c>
      <c r="W71" s="817">
        <v>6850</v>
      </c>
      <c r="X71" s="817">
        <v>6850</v>
      </c>
      <c r="Y71" s="817">
        <v>6850</v>
      </c>
      <c r="Z71" s="817">
        <v>6850</v>
      </c>
      <c r="AA71" s="817">
        <v>86</v>
      </c>
      <c r="AB71" s="817">
        <v>82</v>
      </c>
      <c r="AC71" s="817">
        <v>82</v>
      </c>
      <c r="AD71" s="817">
        <v>82</v>
      </c>
      <c r="AE71" s="817">
        <v>82</v>
      </c>
      <c r="AF71" s="817">
        <v>86</v>
      </c>
      <c r="AG71" s="817">
        <v>82</v>
      </c>
      <c r="AH71" s="817">
        <v>82</v>
      </c>
      <c r="AI71" s="817">
        <v>82</v>
      </c>
      <c r="AJ71" s="817">
        <v>82</v>
      </c>
      <c r="AK71" s="817">
        <v>4624</v>
      </c>
      <c r="AL71" s="817">
        <v>2485</v>
      </c>
      <c r="AM71" s="817">
        <v>2485</v>
      </c>
      <c r="AN71" s="817">
        <v>2485</v>
      </c>
      <c r="AO71" s="817">
        <v>2485</v>
      </c>
      <c r="AP71" s="817" t="s">
        <v>482</v>
      </c>
      <c r="AQ71" s="817"/>
      <c r="AR71" s="817"/>
      <c r="AS71" s="817"/>
      <c r="AT71" s="817"/>
      <c r="AU71" s="817" t="s">
        <v>482</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554</v>
      </c>
      <c r="C72" s="861"/>
      <c r="D72" s="861"/>
      <c r="E72" s="861"/>
      <c r="F72" s="861"/>
      <c r="G72" s="861"/>
      <c r="H72" s="861"/>
      <c r="I72" s="861"/>
      <c r="J72" s="861"/>
      <c r="K72" s="861"/>
      <c r="L72" s="861"/>
      <c r="M72" s="861"/>
      <c r="N72" s="861"/>
      <c r="O72" s="861"/>
      <c r="P72" s="862"/>
      <c r="Q72" s="863">
        <v>1656633</v>
      </c>
      <c r="R72" s="817">
        <v>1385861</v>
      </c>
      <c r="S72" s="817">
        <v>1385861</v>
      </c>
      <c r="T72" s="817">
        <v>1385861</v>
      </c>
      <c r="U72" s="817">
        <v>1385861</v>
      </c>
      <c r="V72" s="817">
        <v>1631442</v>
      </c>
      <c r="W72" s="817">
        <v>1346246</v>
      </c>
      <c r="X72" s="817">
        <v>1346246</v>
      </c>
      <c r="Y72" s="817">
        <v>1346246</v>
      </c>
      <c r="Z72" s="817">
        <v>1346246</v>
      </c>
      <c r="AA72" s="817">
        <v>25191</v>
      </c>
      <c r="AB72" s="817">
        <v>39615</v>
      </c>
      <c r="AC72" s="817">
        <v>39615</v>
      </c>
      <c r="AD72" s="817">
        <v>39615</v>
      </c>
      <c r="AE72" s="817">
        <v>39615</v>
      </c>
      <c r="AF72" s="817">
        <v>25191</v>
      </c>
      <c r="AG72" s="817">
        <v>39615</v>
      </c>
      <c r="AH72" s="817">
        <v>39615</v>
      </c>
      <c r="AI72" s="817">
        <v>39615</v>
      </c>
      <c r="AJ72" s="817">
        <v>39615</v>
      </c>
      <c r="AK72" s="817">
        <v>23240</v>
      </c>
      <c r="AL72" s="817"/>
      <c r="AM72" s="817"/>
      <c r="AN72" s="817"/>
      <c r="AO72" s="817"/>
      <c r="AP72" s="817" t="s">
        <v>482</v>
      </c>
      <c r="AQ72" s="817"/>
      <c r="AR72" s="817"/>
      <c r="AS72" s="817"/>
      <c r="AT72" s="817"/>
      <c r="AU72" s="817" t="s">
        <v>482</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376</v>
      </c>
      <c r="B88" s="776" t="s">
        <v>396</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69728</v>
      </c>
      <c r="AG88" s="831"/>
      <c r="AH88" s="831"/>
      <c r="AI88" s="831"/>
      <c r="AJ88" s="831"/>
      <c r="AK88" s="828"/>
      <c r="AL88" s="828"/>
      <c r="AM88" s="828"/>
      <c r="AN88" s="828"/>
      <c r="AO88" s="828"/>
      <c r="AP88" s="831">
        <v>88111</v>
      </c>
      <c r="AQ88" s="831"/>
      <c r="AR88" s="831"/>
      <c r="AS88" s="831"/>
      <c r="AT88" s="831"/>
      <c r="AU88" s="831">
        <v>3448</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776" t="s">
        <v>397</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1017</v>
      </c>
      <c r="CS102" s="839"/>
      <c r="CT102" s="839"/>
      <c r="CU102" s="839"/>
      <c r="CV102" s="878"/>
      <c r="CW102" s="877">
        <v>177</v>
      </c>
      <c r="CX102" s="839"/>
      <c r="CY102" s="839"/>
      <c r="CZ102" s="839"/>
      <c r="DA102" s="878"/>
      <c r="DB102" s="877">
        <v>472</v>
      </c>
      <c r="DC102" s="839"/>
      <c r="DD102" s="839"/>
      <c r="DE102" s="839"/>
      <c r="DF102" s="878"/>
      <c r="DG102" s="877" t="s">
        <v>538</v>
      </c>
      <c r="DH102" s="839"/>
      <c r="DI102" s="839"/>
      <c r="DJ102" s="839"/>
      <c r="DK102" s="878"/>
      <c r="DL102" s="877">
        <v>2414</v>
      </c>
      <c r="DM102" s="839"/>
      <c r="DN102" s="839"/>
      <c r="DO102" s="839"/>
      <c r="DP102" s="878"/>
      <c r="DQ102" s="877" t="s">
        <v>538</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398</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399</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402</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403</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404</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405</v>
      </c>
      <c r="AB109" s="880"/>
      <c r="AC109" s="880"/>
      <c r="AD109" s="880"/>
      <c r="AE109" s="881"/>
      <c r="AF109" s="879" t="s">
        <v>406</v>
      </c>
      <c r="AG109" s="880"/>
      <c r="AH109" s="880"/>
      <c r="AI109" s="880"/>
      <c r="AJ109" s="881"/>
      <c r="AK109" s="879" t="s">
        <v>294</v>
      </c>
      <c r="AL109" s="880"/>
      <c r="AM109" s="880"/>
      <c r="AN109" s="880"/>
      <c r="AO109" s="881"/>
      <c r="AP109" s="879" t="s">
        <v>407</v>
      </c>
      <c r="AQ109" s="880"/>
      <c r="AR109" s="880"/>
      <c r="AS109" s="880"/>
      <c r="AT109" s="882"/>
      <c r="AU109" s="899" t="s">
        <v>404</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405</v>
      </c>
      <c r="BR109" s="880"/>
      <c r="BS109" s="880"/>
      <c r="BT109" s="880"/>
      <c r="BU109" s="881"/>
      <c r="BV109" s="879" t="s">
        <v>406</v>
      </c>
      <c r="BW109" s="880"/>
      <c r="BX109" s="880"/>
      <c r="BY109" s="880"/>
      <c r="BZ109" s="881"/>
      <c r="CA109" s="879" t="s">
        <v>294</v>
      </c>
      <c r="CB109" s="880"/>
      <c r="CC109" s="880"/>
      <c r="CD109" s="880"/>
      <c r="CE109" s="881"/>
      <c r="CF109" s="900" t="s">
        <v>407</v>
      </c>
      <c r="CG109" s="900"/>
      <c r="CH109" s="900"/>
      <c r="CI109" s="900"/>
      <c r="CJ109" s="900"/>
      <c r="CK109" s="879" t="s">
        <v>408</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405</v>
      </c>
      <c r="DH109" s="880"/>
      <c r="DI109" s="880"/>
      <c r="DJ109" s="880"/>
      <c r="DK109" s="881"/>
      <c r="DL109" s="879" t="s">
        <v>406</v>
      </c>
      <c r="DM109" s="880"/>
      <c r="DN109" s="880"/>
      <c r="DO109" s="880"/>
      <c r="DP109" s="881"/>
      <c r="DQ109" s="879" t="s">
        <v>294</v>
      </c>
      <c r="DR109" s="880"/>
      <c r="DS109" s="880"/>
      <c r="DT109" s="880"/>
      <c r="DU109" s="881"/>
      <c r="DV109" s="879" t="s">
        <v>407</v>
      </c>
      <c r="DW109" s="880"/>
      <c r="DX109" s="880"/>
      <c r="DY109" s="880"/>
      <c r="DZ109" s="882"/>
    </row>
    <row r="110" spans="1:131" s="212" customFormat="1" ht="26.25" customHeight="1" x14ac:dyDescent="0.2">
      <c r="A110" s="883" t="s">
        <v>409</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1361622</v>
      </c>
      <c r="AB110" s="887"/>
      <c r="AC110" s="887"/>
      <c r="AD110" s="887"/>
      <c r="AE110" s="888"/>
      <c r="AF110" s="889">
        <v>1093073</v>
      </c>
      <c r="AG110" s="887"/>
      <c r="AH110" s="887"/>
      <c r="AI110" s="887"/>
      <c r="AJ110" s="888"/>
      <c r="AK110" s="889">
        <v>1759513</v>
      </c>
      <c r="AL110" s="887"/>
      <c r="AM110" s="887"/>
      <c r="AN110" s="887"/>
      <c r="AO110" s="888"/>
      <c r="AP110" s="890">
        <v>1.3</v>
      </c>
      <c r="AQ110" s="891"/>
      <c r="AR110" s="891"/>
      <c r="AS110" s="891"/>
      <c r="AT110" s="892"/>
      <c r="AU110" s="893" t="s">
        <v>69</v>
      </c>
      <c r="AV110" s="894"/>
      <c r="AW110" s="894"/>
      <c r="AX110" s="894"/>
      <c r="AY110" s="894"/>
      <c r="AZ110" s="916" t="s">
        <v>410</v>
      </c>
      <c r="BA110" s="884"/>
      <c r="BB110" s="884"/>
      <c r="BC110" s="884"/>
      <c r="BD110" s="884"/>
      <c r="BE110" s="884"/>
      <c r="BF110" s="884"/>
      <c r="BG110" s="884"/>
      <c r="BH110" s="884"/>
      <c r="BI110" s="884"/>
      <c r="BJ110" s="884"/>
      <c r="BK110" s="884"/>
      <c r="BL110" s="884"/>
      <c r="BM110" s="884"/>
      <c r="BN110" s="884"/>
      <c r="BO110" s="884"/>
      <c r="BP110" s="885"/>
      <c r="BQ110" s="917">
        <v>35260287</v>
      </c>
      <c r="BR110" s="918"/>
      <c r="BS110" s="918"/>
      <c r="BT110" s="918"/>
      <c r="BU110" s="918"/>
      <c r="BV110" s="918">
        <v>35869652</v>
      </c>
      <c r="BW110" s="918"/>
      <c r="BX110" s="918"/>
      <c r="BY110" s="918"/>
      <c r="BZ110" s="918"/>
      <c r="CA110" s="918">
        <v>34796565</v>
      </c>
      <c r="CB110" s="918"/>
      <c r="CC110" s="918"/>
      <c r="CD110" s="918"/>
      <c r="CE110" s="918"/>
      <c r="CF110" s="931">
        <v>24.8</v>
      </c>
      <c r="CG110" s="932"/>
      <c r="CH110" s="932"/>
      <c r="CI110" s="932"/>
      <c r="CJ110" s="932"/>
      <c r="CK110" s="933" t="s">
        <v>411</v>
      </c>
      <c r="CL110" s="934"/>
      <c r="CM110" s="916" t="s">
        <v>412</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v>6000933</v>
      </c>
      <c r="DH110" s="918"/>
      <c r="DI110" s="918"/>
      <c r="DJ110" s="918"/>
      <c r="DK110" s="918"/>
      <c r="DL110" s="918">
        <v>5626338</v>
      </c>
      <c r="DM110" s="918"/>
      <c r="DN110" s="918"/>
      <c r="DO110" s="918"/>
      <c r="DP110" s="918"/>
      <c r="DQ110" s="918">
        <v>5251742</v>
      </c>
      <c r="DR110" s="918"/>
      <c r="DS110" s="918"/>
      <c r="DT110" s="918"/>
      <c r="DU110" s="918"/>
      <c r="DV110" s="919">
        <v>3.7</v>
      </c>
      <c r="DW110" s="919"/>
      <c r="DX110" s="919"/>
      <c r="DY110" s="919"/>
      <c r="DZ110" s="920"/>
    </row>
    <row r="111" spans="1:131" s="212" customFormat="1" ht="26.25" customHeight="1" x14ac:dyDescent="0.2">
      <c r="A111" s="921" t="s">
        <v>413</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414</v>
      </c>
      <c r="BA111" s="910"/>
      <c r="BB111" s="910"/>
      <c r="BC111" s="910"/>
      <c r="BD111" s="910"/>
      <c r="BE111" s="910"/>
      <c r="BF111" s="910"/>
      <c r="BG111" s="910"/>
      <c r="BH111" s="910"/>
      <c r="BI111" s="910"/>
      <c r="BJ111" s="910"/>
      <c r="BK111" s="910"/>
      <c r="BL111" s="910"/>
      <c r="BM111" s="910"/>
      <c r="BN111" s="910"/>
      <c r="BO111" s="910"/>
      <c r="BP111" s="911"/>
      <c r="BQ111" s="912">
        <v>9514262</v>
      </c>
      <c r="BR111" s="913"/>
      <c r="BS111" s="913"/>
      <c r="BT111" s="913"/>
      <c r="BU111" s="913"/>
      <c r="BV111" s="913">
        <v>10261619</v>
      </c>
      <c r="BW111" s="913"/>
      <c r="BX111" s="913"/>
      <c r="BY111" s="913"/>
      <c r="BZ111" s="913"/>
      <c r="CA111" s="913">
        <v>9100765</v>
      </c>
      <c r="CB111" s="913"/>
      <c r="CC111" s="913"/>
      <c r="CD111" s="913"/>
      <c r="CE111" s="913"/>
      <c r="CF111" s="907">
        <v>6.5</v>
      </c>
      <c r="CG111" s="908"/>
      <c r="CH111" s="908"/>
      <c r="CI111" s="908"/>
      <c r="CJ111" s="908"/>
      <c r="CK111" s="935"/>
      <c r="CL111" s="936"/>
      <c r="CM111" s="909" t="s">
        <v>415</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416</v>
      </c>
      <c r="B112" s="940"/>
      <c r="C112" s="910" t="s">
        <v>417</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303383</v>
      </c>
      <c r="AB112" s="946"/>
      <c r="AC112" s="946"/>
      <c r="AD112" s="946"/>
      <c r="AE112" s="947"/>
      <c r="AF112" s="948">
        <v>269249</v>
      </c>
      <c r="AG112" s="946"/>
      <c r="AH112" s="946"/>
      <c r="AI112" s="946"/>
      <c r="AJ112" s="947"/>
      <c r="AK112" s="948">
        <v>230149</v>
      </c>
      <c r="AL112" s="946"/>
      <c r="AM112" s="946"/>
      <c r="AN112" s="946"/>
      <c r="AO112" s="947"/>
      <c r="AP112" s="949">
        <v>0.2</v>
      </c>
      <c r="AQ112" s="950"/>
      <c r="AR112" s="950"/>
      <c r="AS112" s="950"/>
      <c r="AT112" s="951"/>
      <c r="AU112" s="895"/>
      <c r="AV112" s="896"/>
      <c r="AW112" s="896"/>
      <c r="AX112" s="896"/>
      <c r="AY112" s="896"/>
      <c r="AZ112" s="909" t="s">
        <v>418</v>
      </c>
      <c r="BA112" s="910"/>
      <c r="BB112" s="910"/>
      <c r="BC112" s="910"/>
      <c r="BD112" s="910"/>
      <c r="BE112" s="910"/>
      <c r="BF112" s="910"/>
      <c r="BG112" s="910"/>
      <c r="BH112" s="910"/>
      <c r="BI112" s="910"/>
      <c r="BJ112" s="910"/>
      <c r="BK112" s="910"/>
      <c r="BL112" s="910"/>
      <c r="BM112" s="910"/>
      <c r="BN112" s="910"/>
      <c r="BO112" s="910"/>
      <c r="BP112" s="911"/>
      <c r="BQ112" s="912" t="s">
        <v>122</v>
      </c>
      <c r="BR112" s="913"/>
      <c r="BS112" s="913"/>
      <c r="BT112" s="913"/>
      <c r="BU112" s="913"/>
      <c r="BV112" s="913" t="s">
        <v>122</v>
      </c>
      <c r="BW112" s="913"/>
      <c r="BX112" s="913"/>
      <c r="BY112" s="913"/>
      <c r="BZ112" s="913"/>
      <c r="CA112" s="913" t="s">
        <v>122</v>
      </c>
      <c r="CB112" s="913"/>
      <c r="CC112" s="913"/>
      <c r="CD112" s="913"/>
      <c r="CE112" s="913"/>
      <c r="CF112" s="907" t="s">
        <v>122</v>
      </c>
      <c r="CG112" s="908"/>
      <c r="CH112" s="908"/>
      <c r="CI112" s="908"/>
      <c r="CJ112" s="908"/>
      <c r="CK112" s="935"/>
      <c r="CL112" s="936"/>
      <c r="CM112" s="909" t="s">
        <v>419</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420</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t="s">
        <v>122</v>
      </c>
      <c r="AB113" s="925"/>
      <c r="AC113" s="925"/>
      <c r="AD113" s="925"/>
      <c r="AE113" s="926"/>
      <c r="AF113" s="927" t="s">
        <v>122</v>
      </c>
      <c r="AG113" s="925"/>
      <c r="AH113" s="925"/>
      <c r="AI113" s="925"/>
      <c r="AJ113" s="926"/>
      <c r="AK113" s="927" t="s">
        <v>122</v>
      </c>
      <c r="AL113" s="925"/>
      <c r="AM113" s="925"/>
      <c r="AN113" s="925"/>
      <c r="AO113" s="926"/>
      <c r="AP113" s="928" t="s">
        <v>122</v>
      </c>
      <c r="AQ113" s="929"/>
      <c r="AR113" s="929"/>
      <c r="AS113" s="929"/>
      <c r="AT113" s="930"/>
      <c r="AU113" s="895"/>
      <c r="AV113" s="896"/>
      <c r="AW113" s="896"/>
      <c r="AX113" s="896"/>
      <c r="AY113" s="896"/>
      <c r="AZ113" s="909" t="s">
        <v>421</v>
      </c>
      <c r="BA113" s="910"/>
      <c r="BB113" s="910"/>
      <c r="BC113" s="910"/>
      <c r="BD113" s="910"/>
      <c r="BE113" s="910"/>
      <c r="BF113" s="910"/>
      <c r="BG113" s="910"/>
      <c r="BH113" s="910"/>
      <c r="BI113" s="910"/>
      <c r="BJ113" s="910"/>
      <c r="BK113" s="910"/>
      <c r="BL113" s="910"/>
      <c r="BM113" s="910"/>
      <c r="BN113" s="910"/>
      <c r="BO113" s="910"/>
      <c r="BP113" s="911"/>
      <c r="BQ113" s="912">
        <v>2789112</v>
      </c>
      <c r="BR113" s="913"/>
      <c r="BS113" s="913"/>
      <c r="BT113" s="913"/>
      <c r="BU113" s="913"/>
      <c r="BV113" s="913">
        <v>2967912</v>
      </c>
      <c r="BW113" s="913"/>
      <c r="BX113" s="913"/>
      <c r="BY113" s="913"/>
      <c r="BZ113" s="913"/>
      <c r="CA113" s="913">
        <v>3447917</v>
      </c>
      <c r="CB113" s="913"/>
      <c r="CC113" s="913"/>
      <c r="CD113" s="913"/>
      <c r="CE113" s="913"/>
      <c r="CF113" s="907">
        <v>2.5</v>
      </c>
      <c r="CG113" s="908"/>
      <c r="CH113" s="908"/>
      <c r="CI113" s="908"/>
      <c r="CJ113" s="908"/>
      <c r="CK113" s="935"/>
      <c r="CL113" s="936"/>
      <c r="CM113" s="909" t="s">
        <v>422</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423</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151222</v>
      </c>
      <c r="AB114" s="946"/>
      <c r="AC114" s="946"/>
      <c r="AD114" s="946"/>
      <c r="AE114" s="947"/>
      <c r="AF114" s="948">
        <v>187429</v>
      </c>
      <c r="AG114" s="946"/>
      <c r="AH114" s="946"/>
      <c r="AI114" s="946"/>
      <c r="AJ114" s="947"/>
      <c r="AK114" s="948">
        <v>257302</v>
      </c>
      <c r="AL114" s="946"/>
      <c r="AM114" s="946"/>
      <c r="AN114" s="946"/>
      <c r="AO114" s="947"/>
      <c r="AP114" s="949">
        <v>0.2</v>
      </c>
      <c r="AQ114" s="950"/>
      <c r="AR114" s="950"/>
      <c r="AS114" s="950"/>
      <c r="AT114" s="951"/>
      <c r="AU114" s="895"/>
      <c r="AV114" s="896"/>
      <c r="AW114" s="896"/>
      <c r="AX114" s="896"/>
      <c r="AY114" s="896"/>
      <c r="AZ114" s="909" t="s">
        <v>424</v>
      </c>
      <c r="BA114" s="910"/>
      <c r="BB114" s="910"/>
      <c r="BC114" s="910"/>
      <c r="BD114" s="910"/>
      <c r="BE114" s="910"/>
      <c r="BF114" s="910"/>
      <c r="BG114" s="910"/>
      <c r="BH114" s="910"/>
      <c r="BI114" s="910"/>
      <c r="BJ114" s="910"/>
      <c r="BK114" s="910"/>
      <c r="BL114" s="910"/>
      <c r="BM114" s="910"/>
      <c r="BN114" s="910"/>
      <c r="BO114" s="910"/>
      <c r="BP114" s="911"/>
      <c r="BQ114" s="912">
        <v>20577096</v>
      </c>
      <c r="BR114" s="913"/>
      <c r="BS114" s="913"/>
      <c r="BT114" s="913"/>
      <c r="BU114" s="913"/>
      <c r="BV114" s="913">
        <v>22291854</v>
      </c>
      <c r="BW114" s="913"/>
      <c r="BX114" s="913"/>
      <c r="BY114" s="913"/>
      <c r="BZ114" s="913"/>
      <c r="CA114" s="913">
        <v>21071718</v>
      </c>
      <c r="CB114" s="913"/>
      <c r="CC114" s="913"/>
      <c r="CD114" s="913"/>
      <c r="CE114" s="913"/>
      <c r="CF114" s="907">
        <v>15</v>
      </c>
      <c r="CG114" s="908"/>
      <c r="CH114" s="908"/>
      <c r="CI114" s="908"/>
      <c r="CJ114" s="908"/>
      <c r="CK114" s="935"/>
      <c r="CL114" s="936"/>
      <c r="CM114" s="909" t="s">
        <v>425</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426</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565838</v>
      </c>
      <c r="AB115" s="925"/>
      <c r="AC115" s="925"/>
      <c r="AD115" s="925"/>
      <c r="AE115" s="926"/>
      <c r="AF115" s="927">
        <v>561251</v>
      </c>
      <c r="AG115" s="925"/>
      <c r="AH115" s="925"/>
      <c r="AI115" s="925"/>
      <c r="AJ115" s="926"/>
      <c r="AK115" s="927">
        <v>640923</v>
      </c>
      <c r="AL115" s="925"/>
      <c r="AM115" s="925"/>
      <c r="AN115" s="925"/>
      <c r="AO115" s="926"/>
      <c r="AP115" s="928">
        <v>0.5</v>
      </c>
      <c r="AQ115" s="929"/>
      <c r="AR115" s="929"/>
      <c r="AS115" s="929"/>
      <c r="AT115" s="930"/>
      <c r="AU115" s="895"/>
      <c r="AV115" s="896"/>
      <c r="AW115" s="896"/>
      <c r="AX115" s="896"/>
      <c r="AY115" s="896"/>
      <c r="AZ115" s="909" t="s">
        <v>427</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428</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1738387</v>
      </c>
      <c r="DH115" s="946"/>
      <c r="DI115" s="946"/>
      <c r="DJ115" s="946"/>
      <c r="DK115" s="947"/>
      <c r="DL115" s="948">
        <v>3046704</v>
      </c>
      <c r="DM115" s="946"/>
      <c r="DN115" s="946"/>
      <c r="DO115" s="946"/>
      <c r="DP115" s="947"/>
      <c r="DQ115" s="948">
        <v>2445996</v>
      </c>
      <c r="DR115" s="946"/>
      <c r="DS115" s="946"/>
      <c r="DT115" s="946"/>
      <c r="DU115" s="947"/>
      <c r="DV115" s="949">
        <v>1.7</v>
      </c>
      <c r="DW115" s="950"/>
      <c r="DX115" s="950"/>
      <c r="DY115" s="950"/>
      <c r="DZ115" s="951"/>
    </row>
    <row r="116" spans="1:130" s="212" customFormat="1" ht="26.25" customHeight="1" x14ac:dyDescent="0.2">
      <c r="A116" s="943"/>
      <c r="B116" s="944"/>
      <c r="C116" s="952" t="s">
        <v>429</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430</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431</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1505934</v>
      </c>
      <c r="DH116" s="946"/>
      <c r="DI116" s="946"/>
      <c r="DJ116" s="946"/>
      <c r="DK116" s="947"/>
      <c r="DL116" s="948">
        <v>1353195</v>
      </c>
      <c r="DM116" s="946"/>
      <c r="DN116" s="946"/>
      <c r="DO116" s="946"/>
      <c r="DP116" s="947"/>
      <c r="DQ116" s="948">
        <v>1201271</v>
      </c>
      <c r="DR116" s="946"/>
      <c r="DS116" s="946"/>
      <c r="DT116" s="946"/>
      <c r="DU116" s="947"/>
      <c r="DV116" s="949">
        <v>0.9</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432</v>
      </c>
      <c r="Z117" s="881"/>
      <c r="AA117" s="965">
        <v>2382065</v>
      </c>
      <c r="AB117" s="966"/>
      <c r="AC117" s="966"/>
      <c r="AD117" s="966"/>
      <c r="AE117" s="967"/>
      <c r="AF117" s="968">
        <v>2111002</v>
      </c>
      <c r="AG117" s="966"/>
      <c r="AH117" s="966"/>
      <c r="AI117" s="966"/>
      <c r="AJ117" s="967"/>
      <c r="AK117" s="968">
        <v>2887887</v>
      </c>
      <c r="AL117" s="966"/>
      <c r="AM117" s="966"/>
      <c r="AN117" s="966"/>
      <c r="AO117" s="967"/>
      <c r="AP117" s="969"/>
      <c r="AQ117" s="970"/>
      <c r="AR117" s="970"/>
      <c r="AS117" s="970"/>
      <c r="AT117" s="971"/>
      <c r="AU117" s="895"/>
      <c r="AV117" s="896"/>
      <c r="AW117" s="896"/>
      <c r="AX117" s="896"/>
      <c r="AY117" s="896"/>
      <c r="AZ117" s="961" t="s">
        <v>433</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434</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408</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405</v>
      </c>
      <c r="AB118" s="880"/>
      <c r="AC118" s="880"/>
      <c r="AD118" s="880"/>
      <c r="AE118" s="881"/>
      <c r="AF118" s="879" t="s">
        <v>406</v>
      </c>
      <c r="AG118" s="880"/>
      <c r="AH118" s="880"/>
      <c r="AI118" s="880"/>
      <c r="AJ118" s="881"/>
      <c r="AK118" s="879" t="s">
        <v>294</v>
      </c>
      <c r="AL118" s="880"/>
      <c r="AM118" s="880"/>
      <c r="AN118" s="880"/>
      <c r="AO118" s="881"/>
      <c r="AP118" s="957" t="s">
        <v>407</v>
      </c>
      <c r="AQ118" s="958"/>
      <c r="AR118" s="958"/>
      <c r="AS118" s="958"/>
      <c r="AT118" s="959"/>
      <c r="AU118" s="895"/>
      <c r="AV118" s="896"/>
      <c r="AW118" s="896"/>
      <c r="AX118" s="896"/>
      <c r="AY118" s="896"/>
      <c r="AZ118" s="960" t="s">
        <v>435</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436</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411</v>
      </c>
      <c r="B119" s="934"/>
      <c r="C119" s="916" t="s">
        <v>412</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v>374595</v>
      </c>
      <c r="AB119" s="887"/>
      <c r="AC119" s="887"/>
      <c r="AD119" s="887"/>
      <c r="AE119" s="888"/>
      <c r="AF119" s="889">
        <v>374595</v>
      </c>
      <c r="AG119" s="887"/>
      <c r="AH119" s="887"/>
      <c r="AI119" s="887"/>
      <c r="AJ119" s="888"/>
      <c r="AK119" s="889">
        <v>374595</v>
      </c>
      <c r="AL119" s="887"/>
      <c r="AM119" s="887"/>
      <c r="AN119" s="887"/>
      <c r="AO119" s="888"/>
      <c r="AP119" s="890">
        <v>0.3</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437</v>
      </c>
      <c r="BP119" s="992"/>
      <c r="BQ119" s="986">
        <v>68140757</v>
      </c>
      <c r="BR119" s="987"/>
      <c r="BS119" s="987"/>
      <c r="BT119" s="987"/>
      <c r="BU119" s="987"/>
      <c r="BV119" s="987">
        <v>71391037</v>
      </c>
      <c r="BW119" s="987"/>
      <c r="BX119" s="987"/>
      <c r="BY119" s="987"/>
      <c r="BZ119" s="987"/>
      <c r="CA119" s="987">
        <v>68416965</v>
      </c>
      <c r="CB119" s="987"/>
      <c r="CC119" s="987"/>
      <c r="CD119" s="987"/>
      <c r="CE119" s="987"/>
      <c r="CF119" s="988"/>
      <c r="CG119" s="989"/>
      <c r="CH119" s="989"/>
      <c r="CI119" s="989"/>
      <c r="CJ119" s="990"/>
      <c r="CK119" s="937"/>
      <c r="CL119" s="938"/>
      <c r="CM119" s="960" t="s">
        <v>438</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269008</v>
      </c>
      <c r="DH119" s="973"/>
      <c r="DI119" s="973"/>
      <c r="DJ119" s="973"/>
      <c r="DK119" s="974"/>
      <c r="DL119" s="972">
        <v>235382</v>
      </c>
      <c r="DM119" s="973"/>
      <c r="DN119" s="973"/>
      <c r="DO119" s="973"/>
      <c r="DP119" s="974"/>
      <c r="DQ119" s="972">
        <v>201756</v>
      </c>
      <c r="DR119" s="973"/>
      <c r="DS119" s="973"/>
      <c r="DT119" s="973"/>
      <c r="DU119" s="974"/>
      <c r="DV119" s="975">
        <v>0.1</v>
      </c>
      <c r="DW119" s="976"/>
      <c r="DX119" s="976"/>
      <c r="DY119" s="976"/>
      <c r="DZ119" s="977"/>
    </row>
    <row r="120" spans="1:130" s="212" customFormat="1" ht="26.25" customHeight="1" x14ac:dyDescent="0.2">
      <c r="A120" s="1044"/>
      <c r="B120" s="936"/>
      <c r="C120" s="909" t="s">
        <v>415</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439</v>
      </c>
      <c r="AV120" s="979"/>
      <c r="AW120" s="979"/>
      <c r="AX120" s="979"/>
      <c r="AY120" s="980"/>
      <c r="AZ120" s="916" t="s">
        <v>440</v>
      </c>
      <c r="BA120" s="884"/>
      <c r="BB120" s="884"/>
      <c r="BC120" s="884"/>
      <c r="BD120" s="884"/>
      <c r="BE120" s="884"/>
      <c r="BF120" s="884"/>
      <c r="BG120" s="884"/>
      <c r="BH120" s="884"/>
      <c r="BI120" s="884"/>
      <c r="BJ120" s="884"/>
      <c r="BK120" s="884"/>
      <c r="BL120" s="884"/>
      <c r="BM120" s="884"/>
      <c r="BN120" s="884"/>
      <c r="BO120" s="884"/>
      <c r="BP120" s="885"/>
      <c r="BQ120" s="917">
        <v>90070296</v>
      </c>
      <c r="BR120" s="918"/>
      <c r="BS120" s="918"/>
      <c r="BT120" s="918"/>
      <c r="BU120" s="918"/>
      <c r="BV120" s="918">
        <v>95897207</v>
      </c>
      <c r="BW120" s="918"/>
      <c r="BX120" s="918"/>
      <c r="BY120" s="918"/>
      <c r="BZ120" s="918"/>
      <c r="CA120" s="918">
        <v>102183854</v>
      </c>
      <c r="CB120" s="918"/>
      <c r="CC120" s="918"/>
      <c r="CD120" s="918"/>
      <c r="CE120" s="918"/>
      <c r="CF120" s="931">
        <v>73</v>
      </c>
      <c r="CG120" s="932"/>
      <c r="CH120" s="932"/>
      <c r="CI120" s="932"/>
      <c r="CJ120" s="932"/>
      <c r="CK120" s="993" t="s">
        <v>441</v>
      </c>
      <c r="CL120" s="994"/>
      <c r="CM120" s="994"/>
      <c r="CN120" s="994"/>
      <c r="CO120" s="995"/>
      <c r="CP120" s="1001" t="s">
        <v>389</v>
      </c>
      <c r="CQ120" s="1002"/>
      <c r="CR120" s="1002"/>
      <c r="CS120" s="1002"/>
      <c r="CT120" s="1002"/>
      <c r="CU120" s="1002"/>
      <c r="CV120" s="1002"/>
      <c r="CW120" s="1002"/>
      <c r="CX120" s="1002"/>
      <c r="CY120" s="1002"/>
      <c r="CZ120" s="1002"/>
      <c r="DA120" s="1002"/>
      <c r="DB120" s="1002"/>
      <c r="DC120" s="1002"/>
      <c r="DD120" s="1002"/>
      <c r="DE120" s="1002"/>
      <c r="DF120" s="1003"/>
      <c r="DG120" s="917" t="s">
        <v>122</v>
      </c>
      <c r="DH120" s="918"/>
      <c r="DI120" s="918"/>
      <c r="DJ120" s="918"/>
      <c r="DK120" s="918"/>
      <c r="DL120" s="918" t="s">
        <v>122</v>
      </c>
      <c r="DM120" s="918"/>
      <c r="DN120" s="918"/>
      <c r="DO120" s="918"/>
      <c r="DP120" s="918"/>
      <c r="DQ120" s="918" t="s">
        <v>122</v>
      </c>
      <c r="DR120" s="918"/>
      <c r="DS120" s="918"/>
      <c r="DT120" s="918"/>
      <c r="DU120" s="918"/>
      <c r="DV120" s="919" t="s">
        <v>122</v>
      </c>
      <c r="DW120" s="919"/>
      <c r="DX120" s="919"/>
      <c r="DY120" s="919"/>
      <c r="DZ120" s="920"/>
    </row>
    <row r="121" spans="1:130" s="212" customFormat="1" ht="26.25" customHeight="1" x14ac:dyDescent="0.2">
      <c r="A121" s="1044"/>
      <c r="B121" s="936"/>
      <c r="C121" s="961" t="s">
        <v>442</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443</v>
      </c>
      <c r="BA121" s="910"/>
      <c r="BB121" s="910"/>
      <c r="BC121" s="910"/>
      <c r="BD121" s="910"/>
      <c r="BE121" s="910"/>
      <c r="BF121" s="910"/>
      <c r="BG121" s="910"/>
      <c r="BH121" s="910"/>
      <c r="BI121" s="910"/>
      <c r="BJ121" s="910"/>
      <c r="BK121" s="910"/>
      <c r="BL121" s="910"/>
      <c r="BM121" s="910"/>
      <c r="BN121" s="910"/>
      <c r="BO121" s="910"/>
      <c r="BP121" s="911"/>
      <c r="BQ121" s="912">
        <v>1120167</v>
      </c>
      <c r="BR121" s="913"/>
      <c r="BS121" s="913"/>
      <c r="BT121" s="913"/>
      <c r="BU121" s="913"/>
      <c r="BV121" s="913">
        <v>1459990</v>
      </c>
      <c r="BW121" s="913"/>
      <c r="BX121" s="913"/>
      <c r="BY121" s="913"/>
      <c r="BZ121" s="913"/>
      <c r="CA121" s="913">
        <v>1175990</v>
      </c>
      <c r="CB121" s="913"/>
      <c r="CC121" s="913"/>
      <c r="CD121" s="913"/>
      <c r="CE121" s="913"/>
      <c r="CF121" s="907">
        <v>0.8</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425</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444</v>
      </c>
      <c r="BA122" s="952"/>
      <c r="BB122" s="952"/>
      <c r="BC122" s="952"/>
      <c r="BD122" s="952"/>
      <c r="BE122" s="952"/>
      <c r="BF122" s="952"/>
      <c r="BG122" s="952"/>
      <c r="BH122" s="952"/>
      <c r="BI122" s="952"/>
      <c r="BJ122" s="952"/>
      <c r="BK122" s="952"/>
      <c r="BL122" s="952"/>
      <c r="BM122" s="952"/>
      <c r="BN122" s="952"/>
      <c r="BO122" s="952"/>
      <c r="BP122" s="953"/>
      <c r="BQ122" s="986">
        <v>72413594</v>
      </c>
      <c r="BR122" s="987"/>
      <c r="BS122" s="987"/>
      <c r="BT122" s="987"/>
      <c r="BU122" s="987"/>
      <c r="BV122" s="987">
        <v>66016060</v>
      </c>
      <c r="BW122" s="987"/>
      <c r="BX122" s="987"/>
      <c r="BY122" s="987"/>
      <c r="BZ122" s="987"/>
      <c r="CA122" s="987">
        <v>59676363</v>
      </c>
      <c r="CB122" s="987"/>
      <c r="CC122" s="987"/>
      <c r="CD122" s="987"/>
      <c r="CE122" s="987"/>
      <c r="CF122" s="1004">
        <v>42.6</v>
      </c>
      <c r="CG122" s="1005"/>
      <c r="CH122" s="1005"/>
      <c r="CI122" s="1005"/>
      <c r="CJ122" s="1005"/>
      <c r="CK122" s="996"/>
      <c r="CL122" s="997"/>
      <c r="CM122" s="997"/>
      <c r="CN122" s="997"/>
      <c r="CO122" s="998"/>
      <c r="CP122" s="1006" t="s">
        <v>388</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431</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149307</v>
      </c>
      <c r="AB123" s="946"/>
      <c r="AC123" s="946"/>
      <c r="AD123" s="946"/>
      <c r="AE123" s="947"/>
      <c r="AF123" s="948">
        <v>153030</v>
      </c>
      <c r="AG123" s="946"/>
      <c r="AH123" s="946"/>
      <c r="AI123" s="946"/>
      <c r="AJ123" s="947"/>
      <c r="AK123" s="948">
        <v>232702</v>
      </c>
      <c r="AL123" s="946"/>
      <c r="AM123" s="946"/>
      <c r="AN123" s="946"/>
      <c r="AO123" s="947"/>
      <c r="AP123" s="949">
        <v>0.2</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445</v>
      </c>
      <c r="BP123" s="992"/>
      <c r="BQ123" s="1050">
        <v>163604057</v>
      </c>
      <c r="BR123" s="1051"/>
      <c r="BS123" s="1051"/>
      <c r="BT123" s="1051"/>
      <c r="BU123" s="1051"/>
      <c r="BV123" s="1051">
        <v>163373257</v>
      </c>
      <c r="BW123" s="1051"/>
      <c r="BX123" s="1051"/>
      <c r="BY123" s="1051"/>
      <c r="BZ123" s="1051"/>
      <c r="CA123" s="1051">
        <v>163036207</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5">
      <c r="A124" s="1044"/>
      <c r="B124" s="936"/>
      <c r="C124" s="909" t="s">
        <v>434</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446</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447</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436</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448</v>
      </c>
      <c r="CL125" s="994"/>
      <c r="CM125" s="994"/>
      <c r="CN125" s="994"/>
      <c r="CO125" s="995"/>
      <c r="CP125" s="916" t="s">
        <v>449</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438</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41936</v>
      </c>
      <c r="AB126" s="946"/>
      <c r="AC126" s="946"/>
      <c r="AD126" s="946"/>
      <c r="AE126" s="947"/>
      <c r="AF126" s="948">
        <v>33626</v>
      </c>
      <c r="AG126" s="946"/>
      <c r="AH126" s="946"/>
      <c r="AI126" s="946"/>
      <c r="AJ126" s="947"/>
      <c r="AK126" s="948">
        <v>33626</v>
      </c>
      <c r="AL126" s="946"/>
      <c r="AM126" s="946"/>
      <c r="AN126" s="946"/>
      <c r="AO126" s="947"/>
      <c r="AP126" s="949">
        <v>0</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450</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451</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452</v>
      </c>
      <c r="AY127" s="1019"/>
      <c r="AZ127" s="1019"/>
      <c r="BA127" s="1019"/>
      <c r="BB127" s="1019"/>
      <c r="BC127" s="1019"/>
      <c r="BD127" s="1019"/>
      <c r="BE127" s="1020"/>
      <c r="BF127" s="1021" t="s">
        <v>453</v>
      </c>
      <c r="BG127" s="1019"/>
      <c r="BH127" s="1019"/>
      <c r="BI127" s="1019"/>
      <c r="BJ127" s="1019"/>
      <c r="BK127" s="1019"/>
      <c r="BL127" s="1020"/>
      <c r="BM127" s="1021" t="s">
        <v>454</v>
      </c>
      <c r="BN127" s="1019"/>
      <c r="BO127" s="1019"/>
      <c r="BP127" s="1019"/>
      <c r="BQ127" s="1019"/>
      <c r="BR127" s="1019"/>
      <c r="BS127" s="1020"/>
      <c r="BT127" s="1021" t="s">
        <v>455</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456</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457</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458</v>
      </c>
      <c r="X128" s="1030"/>
      <c r="Y128" s="1030"/>
      <c r="Z128" s="1031"/>
      <c r="AA128" s="1032">
        <v>1371</v>
      </c>
      <c r="AB128" s="1033"/>
      <c r="AC128" s="1033"/>
      <c r="AD128" s="1033"/>
      <c r="AE128" s="1034"/>
      <c r="AF128" s="1035">
        <v>1375</v>
      </c>
      <c r="AG128" s="1033"/>
      <c r="AH128" s="1033"/>
      <c r="AI128" s="1033"/>
      <c r="AJ128" s="1034"/>
      <c r="AK128" s="1035">
        <v>1378</v>
      </c>
      <c r="AL128" s="1033"/>
      <c r="AM128" s="1033"/>
      <c r="AN128" s="1033"/>
      <c r="AO128" s="1034"/>
      <c r="AP128" s="1036"/>
      <c r="AQ128" s="1037"/>
      <c r="AR128" s="1037"/>
      <c r="AS128" s="1037"/>
      <c r="AT128" s="1038"/>
      <c r="AU128" s="214"/>
      <c r="AV128" s="214"/>
      <c r="AW128" s="214"/>
      <c r="AX128" s="883" t="s">
        <v>459</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460</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461</v>
      </c>
      <c r="X129" s="1058"/>
      <c r="Y129" s="1058"/>
      <c r="Z129" s="1059"/>
      <c r="AA129" s="945">
        <v>131968658</v>
      </c>
      <c r="AB129" s="946"/>
      <c r="AC129" s="946"/>
      <c r="AD129" s="946"/>
      <c r="AE129" s="947"/>
      <c r="AF129" s="948">
        <v>138251698</v>
      </c>
      <c r="AG129" s="946"/>
      <c r="AH129" s="946"/>
      <c r="AI129" s="946"/>
      <c r="AJ129" s="947"/>
      <c r="AK129" s="948">
        <v>146203693</v>
      </c>
      <c r="AL129" s="946"/>
      <c r="AM129" s="946"/>
      <c r="AN129" s="946"/>
      <c r="AO129" s="947"/>
      <c r="AP129" s="1060"/>
      <c r="AQ129" s="1061"/>
      <c r="AR129" s="1061"/>
      <c r="AS129" s="1061"/>
      <c r="AT129" s="1062"/>
      <c r="AU129" s="215"/>
      <c r="AV129" s="215"/>
      <c r="AW129" s="215"/>
      <c r="AX129" s="1052" t="s">
        <v>462</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463</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464</v>
      </c>
      <c r="X130" s="1058"/>
      <c r="Y130" s="1058"/>
      <c r="Z130" s="1059"/>
      <c r="AA130" s="945">
        <v>8243265</v>
      </c>
      <c r="AB130" s="946"/>
      <c r="AC130" s="946"/>
      <c r="AD130" s="946"/>
      <c r="AE130" s="947"/>
      <c r="AF130" s="948">
        <v>7412517</v>
      </c>
      <c r="AG130" s="946"/>
      <c r="AH130" s="946"/>
      <c r="AI130" s="946"/>
      <c r="AJ130" s="947"/>
      <c r="AK130" s="948">
        <v>6157091</v>
      </c>
      <c r="AL130" s="946"/>
      <c r="AM130" s="946"/>
      <c r="AN130" s="946"/>
      <c r="AO130" s="947"/>
      <c r="AP130" s="1060"/>
      <c r="AQ130" s="1061"/>
      <c r="AR130" s="1061"/>
      <c r="AS130" s="1061"/>
      <c r="AT130" s="1062"/>
      <c r="AU130" s="215"/>
      <c r="AV130" s="215"/>
      <c r="AW130" s="215"/>
      <c r="AX130" s="1052" t="s">
        <v>465</v>
      </c>
      <c r="AY130" s="910"/>
      <c r="AZ130" s="910"/>
      <c r="BA130" s="910"/>
      <c r="BB130" s="910"/>
      <c r="BC130" s="910"/>
      <c r="BD130" s="910"/>
      <c r="BE130" s="911"/>
      <c r="BF130" s="1088">
        <v>-3.7</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466</v>
      </c>
      <c r="X131" s="1095"/>
      <c r="Y131" s="1095"/>
      <c r="Z131" s="1096"/>
      <c r="AA131" s="991">
        <v>123725393</v>
      </c>
      <c r="AB131" s="973"/>
      <c r="AC131" s="973"/>
      <c r="AD131" s="973"/>
      <c r="AE131" s="974"/>
      <c r="AF131" s="972">
        <v>130839181</v>
      </c>
      <c r="AG131" s="973"/>
      <c r="AH131" s="973"/>
      <c r="AI131" s="973"/>
      <c r="AJ131" s="974"/>
      <c r="AK131" s="972">
        <v>140046602</v>
      </c>
      <c r="AL131" s="973"/>
      <c r="AM131" s="973"/>
      <c r="AN131" s="973"/>
      <c r="AO131" s="974"/>
      <c r="AP131" s="1097"/>
      <c r="AQ131" s="1098"/>
      <c r="AR131" s="1098"/>
      <c r="AS131" s="1098"/>
      <c r="AT131" s="1099"/>
      <c r="AU131" s="215"/>
      <c r="AV131" s="215"/>
      <c r="AW131" s="215"/>
      <c r="AX131" s="1070" t="s">
        <v>467</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468</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469</v>
      </c>
      <c r="W132" s="1081"/>
      <c r="X132" s="1081"/>
      <c r="Y132" s="1081"/>
      <c r="Z132" s="1082"/>
      <c r="AA132" s="1083">
        <v>-4.7383732439999999</v>
      </c>
      <c r="AB132" s="1084"/>
      <c r="AC132" s="1084"/>
      <c r="AD132" s="1084"/>
      <c r="AE132" s="1085"/>
      <c r="AF132" s="1086">
        <v>-4.0529831810000001</v>
      </c>
      <c r="AG132" s="1084"/>
      <c r="AH132" s="1084"/>
      <c r="AI132" s="1084"/>
      <c r="AJ132" s="1085"/>
      <c r="AK132" s="1086">
        <v>-2.3353526279999999</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470</v>
      </c>
      <c r="W133" s="1064"/>
      <c r="X133" s="1064"/>
      <c r="Y133" s="1064"/>
      <c r="Z133" s="1065"/>
      <c r="AA133" s="1066">
        <v>-5</v>
      </c>
      <c r="AB133" s="1067"/>
      <c r="AC133" s="1067"/>
      <c r="AD133" s="1067"/>
      <c r="AE133" s="1068"/>
      <c r="AF133" s="1066">
        <v>-4.5999999999999996</v>
      </c>
      <c r="AG133" s="1067"/>
      <c r="AH133" s="1067"/>
      <c r="AI133" s="1067"/>
      <c r="AJ133" s="1068"/>
      <c r="AK133" s="1066">
        <v>-3.7</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sT0TDrmRxEk5Q+MwTBkOU+OzVBUwaGcj98z5R31Z6ZXU+8HxQbOSkF+1Gs/crIZSBnuQ96QEk5d92TtZEXtOUA==" saltValue="pvXot/yKH+bQPk6l42BoZ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od9b5A4cUFP5qGkCG2B5ynYCNXzAuIdWefL+Formj8wMrxdbWAyB9zQVIm2mJkJzVNuaybaC57gz/A3HYh0i3g==" saltValue="9j9zhfnZhbvqMK083q0Yf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uVVGsCQagaMnJCSCA41xawsAIPUlin3ZzITeQzlL+oO2Hv34h1dryFJpVY4phtibMxOaMfw4+bG3TYlw7HE/g==" saltValue="EHMEgE3eT64a1TLu90IYB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1" t="s">
        <v>474</v>
      </c>
      <c r="AP7" s="253"/>
      <c r="AQ7" s="254" t="s">
        <v>475</v>
      </c>
      <c r="AR7" s="255"/>
    </row>
    <row r="8" spans="1:46" ht="13.2" x14ac:dyDescent="0.2">
      <c r="A8" s="247"/>
      <c r="AK8" s="256"/>
      <c r="AL8" s="257"/>
      <c r="AM8" s="257"/>
      <c r="AN8" s="258"/>
      <c r="AO8" s="1102"/>
      <c r="AP8" s="259" t="s">
        <v>476</v>
      </c>
      <c r="AQ8" s="260" t="s">
        <v>477</v>
      </c>
      <c r="AR8" s="261" t="s">
        <v>478</v>
      </c>
    </row>
    <row r="9" spans="1:46" ht="13.2" x14ac:dyDescent="0.2">
      <c r="A9" s="247"/>
      <c r="AK9" s="1103" t="s">
        <v>479</v>
      </c>
      <c r="AL9" s="1104"/>
      <c r="AM9" s="1104"/>
      <c r="AN9" s="1105"/>
      <c r="AO9" s="262">
        <v>39294013</v>
      </c>
      <c r="AP9" s="262">
        <v>68083</v>
      </c>
      <c r="AQ9" s="263">
        <v>69750</v>
      </c>
      <c r="AR9" s="264">
        <v>-2.4</v>
      </c>
    </row>
    <row r="10" spans="1:46" ht="13.5" customHeight="1" x14ac:dyDescent="0.2">
      <c r="A10" s="247"/>
      <c r="AK10" s="1103" t="s">
        <v>480</v>
      </c>
      <c r="AL10" s="1104"/>
      <c r="AM10" s="1104"/>
      <c r="AN10" s="1105"/>
      <c r="AO10" s="265">
        <v>549203</v>
      </c>
      <c r="AP10" s="265">
        <v>952</v>
      </c>
      <c r="AQ10" s="266">
        <v>1158</v>
      </c>
      <c r="AR10" s="267">
        <v>-17.8</v>
      </c>
    </row>
    <row r="11" spans="1:46" ht="13.5" customHeight="1" x14ac:dyDescent="0.2">
      <c r="A11" s="247"/>
      <c r="AK11" s="1103" t="s">
        <v>481</v>
      </c>
      <c r="AL11" s="1104"/>
      <c r="AM11" s="1104"/>
      <c r="AN11" s="1105"/>
      <c r="AO11" s="265" t="s">
        <v>482</v>
      </c>
      <c r="AP11" s="265" t="s">
        <v>482</v>
      </c>
      <c r="AQ11" s="266" t="s">
        <v>482</v>
      </c>
      <c r="AR11" s="267" t="s">
        <v>482</v>
      </c>
    </row>
    <row r="12" spans="1:46" ht="13.5" customHeight="1" x14ac:dyDescent="0.2">
      <c r="A12" s="247"/>
      <c r="AK12" s="1103" t="s">
        <v>483</v>
      </c>
      <c r="AL12" s="1104"/>
      <c r="AM12" s="1104"/>
      <c r="AN12" s="1105"/>
      <c r="AO12" s="265" t="s">
        <v>482</v>
      </c>
      <c r="AP12" s="265" t="s">
        <v>482</v>
      </c>
      <c r="AQ12" s="266" t="s">
        <v>482</v>
      </c>
      <c r="AR12" s="267" t="s">
        <v>482</v>
      </c>
    </row>
    <row r="13" spans="1:46" ht="13.5" customHeight="1" x14ac:dyDescent="0.2">
      <c r="A13" s="247"/>
      <c r="AK13" s="1103" t="s">
        <v>484</v>
      </c>
      <c r="AL13" s="1104"/>
      <c r="AM13" s="1104"/>
      <c r="AN13" s="1105"/>
      <c r="AO13" s="265">
        <v>985048</v>
      </c>
      <c r="AP13" s="265">
        <v>1707</v>
      </c>
      <c r="AQ13" s="266">
        <v>2380</v>
      </c>
      <c r="AR13" s="267">
        <v>-28.3</v>
      </c>
    </row>
    <row r="14" spans="1:46" ht="13.5" customHeight="1" x14ac:dyDescent="0.2">
      <c r="A14" s="247"/>
      <c r="AK14" s="1103" t="s">
        <v>485</v>
      </c>
      <c r="AL14" s="1104"/>
      <c r="AM14" s="1104"/>
      <c r="AN14" s="1105"/>
      <c r="AO14" s="265">
        <v>1160298</v>
      </c>
      <c r="AP14" s="265">
        <v>2010</v>
      </c>
      <c r="AQ14" s="266">
        <v>1678</v>
      </c>
      <c r="AR14" s="267">
        <v>19.8</v>
      </c>
    </row>
    <row r="15" spans="1:46" ht="13.5" customHeight="1" x14ac:dyDescent="0.2">
      <c r="A15" s="247"/>
      <c r="AK15" s="1106" t="s">
        <v>486</v>
      </c>
      <c r="AL15" s="1107"/>
      <c r="AM15" s="1107"/>
      <c r="AN15" s="1108"/>
      <c r="AO15" s="265">
        <v>-2745600</v>
      </c>
      <c r="AP15" s="265">
        <v>-4757</v>
      </c>
      <c r="AQ15" s="266">
        <v>-4869</v>
      </c>
      <c r="AR15" s="267">
        <v>-2.2999999999999998</v>
      </c>
    </row>
    <row r="16" spans="1:46" ht="13.2" x14ac:dyDescent="0.2">
      <c r="A16" s="247"/>
      <c r="AK16" s="1106" t="s">
        <v>177</v>
      </c>
      <c r="AL16" s="1107"/>
      <c r="AM16" s="1107"/>
      <c r="AN16" s="1108"/>
      <c r="AO16" s="265">
        <v>39242962</v>
      </c>
      <c r="AP16" s="265">
        <v>67995</v>
      </c>
      <c r="AQ16" s="266">
        <v>70096</v>
      </c>
      <c r="AR16" s="267">
        <v>-3</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09" t="s">
        <v>491</v>
      </c>
      <c r="AL21" s="1110"/>
      <c r="AM21" s="1110"/>
      <c r="AN21" s="1111"/>
      <c r="AO21" s="277">
        <v>6</v>
      </c>
      <c r="AP21" s="278">
        <v>6.37</v>
      </c>
      <c r="AQ21" s="279">
        <v>-0.37</v>
      </c>
      <c r="AS21" s="280"/>
      <c r="AT21" s="276"/>
    </row>
    <row r="22" spans="1:46" s="248" customFormat="1" ht="13.2" x14ac:dyDescent="0.2">
      <c r="A22" s="276"/>
      <c r="AK22" s="1109" t="s">
        <v>492</v>
      </c>
      <c r="AL22" s="1110"/>
      <c r="AM22" s="1110"/>
      <c r="AN22" s="1111"/>
      <c r="AO22" s="281">
        <v>98.7</v>
      </c>
      <c r="AP22" s="282">
        <v>98.4</v>
      </c>
      <c r="AQ22" s="283">
        <v>0.3</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493</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1" t="s">
        <v>474</v>
      </c>
      <c r="AP30" s="253"/>
      <c r="AQ30" s="254" t="s">
        <v>475</v>
      </c>
      <c r="AR30" s="255"/>
    </row>
    <row r="31" spans="1:46" ht="13.2" x14ac:dyDescent="0.2">
      <c r="A31" s="247"/>
      <c r="AK31" s="256"/>
      <c r="AL31" s="257"/>
      <c r="AM31" s="257"/>
      <c r="AN31" s="258"/>
      <c r="AO31" s="1102"/>
      <c r="AP31" s="259" t="s">
        <v>476</v>
      </c>
      <c r="AQ31" s="260" t="s">
        <v>477</v>
      </c>
      <c r="AR31" s="261" t="s">
        <v>478</v>
      </c>
    </row>
    <row r="32" spans="1:46" ht="27" customHeight="1" x14ac:dyDescent="0.2">
      <c r="A32" s="247"/>
      <c r="AK32" s="1117" t="s">
        <v>496</v>
      </c>
      <c r="AL32" s="1118"/>
      <c r="AM32" s="1118"/>
      <c r="AN32" s="1119"/>
      <c r="AO32" s="291">
        <v>1759513</v>
      </c>
      <c r="AP32" s="291">
        <v>3049</v>
      </c>
      <c r="AQ32" s="292">
        <v>4451</v>
      </c>
      <c r="AR32" s="293">
        <v>-31.5</v>
      </c>
    </row>
    <row r="33" spans="1:46" ht="13.5" customHeight="1" x14ac:dyDescent="0.2">
      <c r="A33" s="247"/>
      <c r="AK33" s="1117" t="s">
        <v>497</v>
      </c>
      <c r="AL33" s="1118"/>
      <c r="AM33" s="1118"/>
      <c r="AN33" s="1119"/>
      <c r="AO33" s="291" t="s">
        <v>482</v>
      </c>
      <c r="AP33" s="291" t="s">
        <v>482</v>
      </c>
      <c r="AQ33" s="292" t="s">
        <v>482</v>
      </c>
      <c r="AR33" s="293" t="s">
        <v>482</v>
      </c>
    </row>
    <row r="34" spans="1:46" ht="27" customHeight="1" x14ac:dyDescent="0.2">
      <c r="A34" s="247"/>
      <c r="AK34" s="1117" t="s">
        <v>498</v>
      </c>
      <c r="AL34" s="1118"/>
      <c r="AM34" s="1118"/>
      <c r="AN34" s="1119"/>
      <c r="AO34" s="291">
        <v>230149</v>
      </c>
      <c r="AP34" s="291">
        <v>399</v>
      </c>
      <c r="AQ34" s="292">
        <v>416</v>
      </c>
      <c r="AR34" s="293">
        <v>-4.0999999999999996</v>
      </c>
    </row>
    <row r="35" spans="1:46" ht="27" customHeight="1" x14ac:dyDescent="0.2">
      <c r="A35" s="247"/>
      <c r="AK35" s="1117" t="s">
        <v>499</v>
      </c>
      <c r="AL35" s="1118"/>
      <c r="AM35" s="1118"/>
      <c r="AN35" s="1119"/>
      <c r="AO35" s="291" t="s">
        <v>482</v>
      </c>
      <c r="AP35" s="291" t="s">
        <v>482</v>
      </c>
      <c r="AQ35" s="292">
        <v>18</v>
      </c>
      <c r="AR35" s="293" t="s">
        <v>482</v>
      </c>
    </row>
    <row r="36" spans="1:46" ht="27" customHeight="1" x14ac:dyDescent="0.2">
      <c r="A36" s="247"/>
      <c r="AK36" s="1117" t="s">
        <v>500</v>
      </c>
      <c r="AL36" s="1118"/>
      <c r="AM36" s="1118"/>
      <c r="AN36" s="1119"/>
      <c r="AO36" s="291">
        <v>257302</v>
      </c>
      <c r="AP36" s="291">
        <v>446</v>
      </c>
      <c r="AQ36" s="292">
        <v>532</v>
      </c>
      <c r="AR36" s="293">
        <v>-16.2</v>
      </c>
    </row>
    <row r="37" spans="1:46" ht="13.5" customHeight="1" x14ac:dyDescent="0.2">
      <c r="A37" s="247"/>
      <c r="AK37" s="1117" t="s">
        <v>501</v>
      </c>
      <c r="AL37" s="1118"/>
      <c r="AM37" s="1118"/>
      <c r="AN37" s="1119"/>
      <c r="AO37" s="291">
        <v>640923</v>
      </c>
      <c r="AP37" s="291">
        <v>1111</v>
      </c>
      <c r="AQ37" s="292">
        <v>1760</v>
      </c>
      <c r="AR37" s="293">
        <v>-36.9</v>
      </c>
    </row>
    <row r="38" spans="1:46" ht="27" customHeight="1" x14ac:dyDescent="0.2">
      <c r="A38" s="247"/>
      <c r="AK38" s="1120" t="s">
        <v>502</v>
      </c>
      <c r="AL38" s="1121"/>
      <c r="AM38" s="1121"/>
      <c r="AN38" s="1122"/>
      <c r="AO38" s="294" t="s">
        <v>482</v>
      </c>
      <c r="AP38" s="294" t="s">
        <v>482</v>
      </c>
      <c r="AQ38" s="295" t="s">
        <v>482</v>
      </c>
      <c r="AR38" s="283" t="s">
        <v>482</v>
      </c>
      <c r="AS38" s="290"/>
    </row>
    <row r="39" spans="1:46" ht="13.2" x14ac:dyDescent="0.2">
      <c r="A39" s="247"/>
      <c r="AK39" s="1120" t="s">
        <v>503</v>
      </c>
      <c r="AL39" s="1121"/>
      <c r="AM39" s="1121"/>
      <c r="AN39" s="1122"/>
      <c r="AO39" s="291">
        <v>-1378</v>
      </c>
      <c r="AP39" s="291">
        <v>-2</v>
      </c>
      <c r="AQ39" s="292">
        <v>-15</v>
      </c>
      <c r="AR39" s="293">
        <v>-86.7</v>
      </c>
      <c r="AS39" s="290"/>
    </row>
    <row r="40" spans="1:46" ht="27" customHeight="1" x14ac:dyDescent="0.2">
      <c r="A40" s="247"/>
      <c r="AK40" s="1117" t="s">
        <v>504</v>
      </c>
      <c r="AL40" s="1118"/>
      <c r="AM40" s="1118"/>
      <c r="AN40" s="1119"/>
      <c r="AO40" s="291">
        <v>-6157091</v>
      </c>
      <c r="AP40" s="291">
        <v>-10668</v>
      </c>
      <c r="AQ40" s="292">
        <v>-9977</v>
      </c>
      <c r="AR40" s="293">
        <v>6.9</v>
      </c>
      <c r="AS40" s="290"/>
    </row>
    <row r="41" spans="1:46" ht="13.2" x14ac:dyDescent="0.2">
      <c r="A41" s="247"/>
      <c r="AK41" s="1123" t="s">
        <v>287</v>
      </c>
      <c r="AL41" s="1124"/>
      <c r="AM41" s="1124"/>
      <c r="AN41" s="1125"/>
      <c r="AO41" s="291">
        <v>-3270582</v>
      </c>
      <c r="AP41" s="291">
        <v>-5667</v>
      </c>
      <c r="AQ41" s="292">
        <v>-2814</v>
      </c>
      <c r="AR41" s="293">
        <v>101.4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12" t="s">
        <v>474</v>
      </c>
      <c r="AN49" s="1114" t="s">
        <v>507</v>
      </c>
      <c r="AO49" s="1115"/>
      <c r="AP49" s="1115"/>
      <c r="AQ49" s="1115"/>
      <c r="AR49" s="1116"/>
    </row>
    <row r="50" spans="1:44" ht="13.2" x14ac:dyDescent="0.2">
      <c r="A50" s="247"/>
      <c r="AK50" s="305"/>
      <c r="AL50" s="306"/>
      <c r="AM50" s="1113"/>
      <c r="AN50" s="307" t="s">
        <v>508</v>
      </c>
      <c r="AO50" s="308" t="s">
        <v>509</v>
      </c>
      <c r="AP50" s="309" t="s">
        <v>510</v>
      </c>
      <c r="AQ50" s="310" t="s">
        <v>511</v>
      </c>
      <c r="AR50" s="311" t="s">
        <v>512</v>
      </c>
    </row>
    <row r="51" spans="1:44" ht="13.2" x14ac:dyDescent="0.2">
      <c r="A51" s="247"/>
      <c r="AK51" s="303" t="s">
        <v>513</v>
      </c>
      <c r="AL51" s="304"/>
      <c r="AM51" s="312">
        <v>17776031</v>
      </c>
      <c r="AN51" s="313">
        <v>30995</v>
      </c>
      <c r="AO51" s="314">
        <v>-31.5</v>
      </c>
      <c r="AP51" s="315">
        <v>50465</v>
      </c>
      <c r="AQ51" s="316">
        <v>-2.4</v>
      </c>
      <c r="AR51" s="317">
        <v>-29.1</v>
      </c>
    </row>
    <row r="52" spans="1:44" ht="13.2" x14ac:dyDescent="0.2">
      <c r="A52" s="247"/>
      <c r="AK52" s="318"/>
      <c r="AL52" s="319" t="s">
        <v>514</v>
      </c>
      <c r="AM52" s="320">
        <v>13234067</v>
      </c>
      <c r="AN52" s="321">
        <v>23076</v>
      </c>
      <c r="AO52" s="322">
        <v>-32.700000000000003</v>
      </c>
      <c r="AP52" s="323">
        <v>34193</v>
      </c>
      <c r="AQ52" s="324">
        <v>-8.1</v>
      </c>
      <c r="AR52" s="325">
        <v>-24.6</v>
      </c>
    </row>
    <row r="53" spans="1:44" ht="13.2" x14ac:dyDescent="0.2">
      <c r="A53" s="247"/>
      <c r="AK53" s="303" t="s">
        <v>515</v>
      </c>
      <c r="AL53" s="304"/>
      <c r="AM53" s="312">
        <v>19778537</v>
      </c>
      <c r="AN53" s="313">
        <v>34717</v>
      </c>
      <c r="AO53" s="314">
        <v>12</v>
      </c>
      <c r="AP53" s="315">
        <v>51679</v>
      </c>
      <c r="AQ53" s="316">
        <v>2.4</v>
      </c>
      <c r="AR53" s="317">
        <v>9.6</v>
      </c>
    </row>
    <row r="54" spans="1:44" ht="13.2" x14ac:dyDescent="0.2">
      <c r="A54" s="247"/>
      <c r="AK54" s="318"/>
      <c r="AL54" s="319" t="s">
        <v>514</v>
      </c>
      <c r="AM54" s="320">
        <v>12369807</v>
      </c>
      <c r="AN54" s="321">
        <v>21713</v>
      </c>
      <c r="AO54" s="322">
        <v>-5.9</v>
      </c>
      <c r="AP54" s="323">
        <v>35132</v>
      </c>
      <c r="AQ54" s="324">
        <v>2.7</v>
      </c>
      <c r="AR54" s="325">
        <v>-8.6</v>
      </c>
    </row>
    <row r="55" spans="1:44" ht="13.2" x14ac:dyDescent="0.2">
      <c r="A55" s="247"/>
      <c r="AK55" s="303" t="s">
        <v>516</v>
      </c>
      <c r="AL55" s="304"/>
      <c r="AM55" s="312">
        <v>14734496</v>
      </c>
      <c r="AN55" s="313">
        <v>25814</v>
      </c>
      <c r="AO55" s="314">
        <v>-25.6</v>
      </c>
      <c r="AP55" s="315">
        <v>49665</v>
      </c>
      <c r="AQ55" s="316">
        <v>-3.9</v>
      </c>
      <c r="AR55" s="317">
        <v>-21.7</v>
      </c>
    </row>
    <row r="56" spans="1:44" ht="13.2" x14ac:dyDescent="0.2">
      <c r="A56" s="247"/>
      <c r="AK56" s="318"/>
      <c r="AL56" s="319" t="s">
        <v>514</v>
      </c>
      <c r="AM56" s="320">
        <v>11580904</v>
      </c>
      <c r="AN56" s="321">
        <v>20289</v>
      </c>
      <c r="AO56" s="322">
        <v>-6.6</v>
      </c>
      <c r="AP56" s="323">
        <v>34678</v>
      </c>
      <c r="AQ56" s="324">
        <v>-1.3</v>
      </c>
      <c r="AR56" s="325">
        <v>-5.3</v>
      </c>
    </row>
    <row r="57" spans="1:44" ht="13.2" x14ac:dyDescent="0.2">
      <c r="A57" s="247"/>
      <c r="AK57" s="303" t="s">
        <v>517</v>
      </c>
      <c r="AL57" s="304"/>
      <c r="AM57" s="312">
        <v>23542795</v>
      </c>
      <c r="AN57" s="313">
        <v>41098</v>
      </c>
      <c r="AO57" s="314">
        <v>59.2</v>
      </c>
      <c r="AP57" s="315">
        <v>63439</v>
      </c>
      <c r="AQ57" s="316">
        <v>27.7</v>
      </c>
      <c r="AR57" s="317">
        <v>31.5</v>
      </c>
    </row>
    <row r="58" spans="1:44" ht="13.2" x14ac:dyDescent="0.2">
      <c r="A58" s="247"/>
      <c r="AK58" s="318"/>
      <c r="AL58" s="319" t="s">
        <v>514</v>
      </c>
      <c r="AM58" s="320">
        <v>18031270</v>
      </c>
      <c r="AN58" s="321">
        <v>31477</v>
      </c>
      <c r="AO58" s="322">
        <v>55.1</v>
      </c>
      <c r="AP58" s="323">
        <v>46463</v>
      </c>
      <c r="AQ58" s="324">
        <v>34</v>
      </c>
      <c r="AR58" s="325">
        <v>21.1</v>
      </c>
    </row>
    <row r="59" spans="1:44" ht="13.2" x14ac:dyDescent="0.2">
      <c r="A59" s="247"/>
      <c r="AK59" s="303" t="s">
        <v>518</v>
      </c>
      <c r="AL59" s="304"/>
      <c r="AM59" s="312">
        <v>21106836</v>
      </c>
      <c r="AN59" s="313">
        <v>36571</v>
      </c>
      <c r="AO59" s="314">
        <v>-11</v>
      </c>
      <c r="AP59" s="315">
        <v>60097</v>
      </c>
      <c r="AQ59" s="316">
        <v>-5.3</v>
      </c>
      <c r="AR59" s="317">
        <v>-5.7</v>
      </c>
    </row>
    <row r="60" spans="1:44" ht="13.2" x14ac:dyDescent="0.2">
      <c r="A60" s="247"/>
      <c r="AK60" s="318"/>
      <c r="AL60" s="319" t="s">
        <v>514</v>
      </c>
      <c r="AM60" s="320">
        <v>17353093</v>
      </c>
      <c r="AN60" s="321">
        <v>30067</v>
      </c>
      <c r="AO60" s="322">
        <v>-4.5</v>
      </c>
      <c r="AP60" s="323">
        <v>43011</v>
      </c>
      <c r="AQ60" s="324">
        <v>-7.4</v>
      </c>
      <c r="AR60" s="325">
        <v>2.9</v>
      </c>
    </row>
    <row r="61" spans="1:44" ht="13.2" x14ac:dyDescent="0.2">
      <c r="A61" s="247"/>
      <c r="AK61" s="303" t="s">
        <v>519</v>
      </c>
      <c r="AL61" s="326"/>
      <c r="AM61" s="312">
        <v>19387739</v>
      </c>
      <c r="AN61" s="313">
        <v>33839</v>
      </c>
      <c r="AO61" s="314">
        <v>0.6</v>
      </c>
      <c r="AP61" s="315">
        <v>55069</v>
      </c>
      <c r="AQ61" s="327">
        <v>3.7</v>
      </c>
      <c r="AR61" s="317">
        <v>-3.1</v>
      </c>
    </row>
    <row r="62" spans="1:44" ht="13.2" x14ac:dyDescent="0.2">
      <c r="A62" s="247"/>
      <c r="AK62" s="318"/>
      <c r="AL62" s="319" t="s">
        <v>514</v>
      </c>
      <c r="AM62" s="320">
        <v>14513828</v>
      </c>
      <c r="AN62" s="321">
        <v>25324</v>
      </c>
      <c r="AO62" s="322">
        <v>1.1000000000000001</v>
      </c>
      <c r="AP62" s="323">
        <v>38695</v>
      </c>
      <c r="AQ62" s="324">
        <v>4</v>
      </c>
      <c r="AR62" s="325">
        <v>-2.9</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HxeJWdzdKSpwqKqPkf6h5mjiltZyzuyj6H/3yg109nMChmSMOQdAWqA+YlTmj2e/Vr2V4665sD1n/O2a+Afqg==" saltValue="qvtnuoo95ootRex0qvGhp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Mmrj4rONUVuNkgDD0ryPmnw3IrevEh64W5GE319TObt4Qmyi9XelHhIvUx6z1wsB3ZNpCkYtLOhsPLFM8pk0ZQ==" saltValue="wTQiYQjIpbbKab/owftiG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RkiVNS/2wJ8rgXnFbw2aWODmBM4DFV712jWGgTvejIHBGaqSbBf6XT8y9ElWRtij26pd+bqKcqIOkON3uvH/rw==" saltValue="kQ0fjt94c9M4Z+6kOzTB9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32.67</v>
      </c>
      <c r="G47" s="12">
        <v>38.049999999999997</v>
      </c>
      <c r="H47" s="12">
        <v>43.5</v>
      </c>
      <c r="I47" s="12">
        <v>41.56</v>
      </c>
      <c r="J47" s="13">
        <v>41.86</v>
      </c>
    </row>
    <row r="48" spans="2:10" ht="57.75" customHeight="1" x14ac:dyDescent="0.2">
      <c r="B48" s="14"/>
      <c r="C48" s="1128" t="s">
        <v>4</v>
      </c>
      <c r="D48" s="1128"/>
      <c r="E48" s="1129"/>
      <c r="F48" s="15">
        <v>9.32</v>
      </c>
      <c r="G48" s="16">
        <v>10.34</v>
      </c>
      <c r="H48" s="16">
        <v>7.72</v>
      </c>
      <c r="I48" s="16">
        <v>8.08</v>
      </c>
      <c r="J48" s="17">
        <v>8.26</v>
      </c>
    </row>
    <row r="49" spans="2:10" ht="57.75" customHeight="1" thickBot="1" x14ac:dyDescent="0.25">
      <c r="B49" s="18"/>
      <c r="C49" s="1130" t="s">
        <v>5</v>
      </c>
      <c r="D49" s="1130"/>
      <c r="E49" s="1131"/>
      <c r="F49" s="19" t="s">
        <v>526</v>
      </c>
      <c r="G49" s="20">
        <v>7.26</v>
      </c>
      <c r="H49" s="20">
        <v>4.43</v>
      </c>
      <c r="I49" s="20">
        <v>0.75</v>
      </c>
      <c r="J49" s="21">
        <v>3.17</v>
      </c>
    </row>
    <row r="50" spans="2:10" ht="13.2" x14ac:dyDescent="0.2"/>
  </sheetData>
  <sheetProtection algorithmName="SHA-512" hashValue="VCWnMmDvZUmJqx5JvSfXPPV87OsnvejTdPdr04Ibqji4RfTvWNmt4MfaSahpjiqLlaWvmiXaF1X7wS/VcD+ZXw==" saltValue="J1I4ijpwXA3Pv8jrR5xlo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dcterms:created xsi:type="dcterms:W3CDTF">2026-02-23T05:50:37Z</dcterms:created>
  <dcterms:modified xsi:type="dcterms:W3CDTF">2026-03-16T07:24:27Z</dcterms:modified>
  <cp:category/>
</cp:coreProperties>
</file>