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2CBA190D-5749-40EF-A2FC-9010D3F679CC}"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definedNames>
    <definedName name="_xlnm.Print_Area" localSheetId="2">'各会計、関係団体の財政状況及び健全化判断比率'!$A$1:$EA$131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E39" i="10"/>
  <c r="AM39" i="10"/>
  <c r="U39" i="10"/>
  <c r="C39" i="10"/>
  <c r="BE38" i="10"/>
  <c r="AM38" i="10"/>
  <c r="U38" i="10"/>
  <c r="C38" i="10"/>
  <c r="BE37" i="10"/>
  <c r="AM37" i="10"/>
  <c r="U37" i="10"/>
  <c r="C37" i="10"/>
  <c r="BE36" i="10"/>
  <c r="AM36" i="10"/>
  <c r="C36" i="10"/>
  <c r="BE35" i="10"/>
  <c r="AM35" i="10"/>
  <c r="C35" i="10"/>
  <c r="BE34" i="10"/>
  <c r="AM34" i="10"/>
  <c r="U34" i="10"/>
  <c r="U35" i="10" s="1"/>
  <c r="U36" i="10" s="1"/>
  <c r="C34" i="10"/>
  <c r="BW34" i="10" l="1"/>
  <c r="BW35" i="10" s="1"/>
  <c r="BW36" i="10" s="1"/>
  <c r="BW37" i="10" s="1"/>
  <c r="BW38" i="10" s="1"/>
  <c r="BW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 r="CO39" i="10" s="1"/>
  <c r="CO40" i="10" s="1"/>
  <c r="CO41" i="10" s="1"/>
</calcChain>
</file>

<file path=xl/sharedStrings.xml><?xml version="1.0" encoding="utf-8"?>
<sst xmlns="http://schemas.openxmlformats.org/spreadsheetml/2006/main" count="1153" uniqueCount="563">
  <si>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</si>
  <si>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</si>
  <si>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</si>
  <si>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</si>
  <si>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</si>
  <si>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</si>
  <si>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</si>
  <si>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</si>
  <si>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</si>
  <si>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</si>
  <si>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</si>
  <si>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</si>
  <si>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</si>
  <si>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</si>
  <si>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</si>
  <si>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</si>
  <si>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</si>
  <si>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</si>
  <si>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</si>
  <si>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</si>
  <si>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</si>
  <si>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</si>
  <si>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</si>
  <si>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</si>
  <si>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</si>
  <si>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</si>
  <si>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</si>
  <si>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</si>
  <si>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</si>
  <si>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</si>
  <si>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</si>
  <si>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</si>
  <si>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</si>
  <si>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</si>
  <si>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</si>
  <si>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</si>
  <si>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</si>
  <si>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</si>
  <si>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</si>
  <si>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</si>
  <si>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</si>
  <si>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</si>
  <si>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</si>
  <si>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</si>
  <si>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</si>
  <si>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</si>
  <si>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</si>
  <si>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</si>
  <si>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</si>
  <si>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</si>
  <si>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</si>
  <si>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</si>
  <si>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</si>
  <si>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</si>
  <si>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</si>
  <si>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</si>
  <si>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</si>
  <si>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</si>
  <si>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</si>
  <si>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</si>
  <si>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</si>
  <si>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</si>
  <si>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</si>
  <si>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</si>
  <si>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</si>
  <si>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</si>
  <si>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</si>
  <si>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</si>
  <si>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</si>
  <si>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</si>
  <si>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</si>
  <si>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</si>
  <si>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</si>
  <si>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</si>
  <si>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</si>
  <si>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</si>
  <si>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</si>
  <si>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</si>
  <si>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</si>
  <si>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</si>
  <si>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</si>
  <si>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</si>
  <si>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</si>
  <si>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</si>
  <si>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</si>
  <si>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</si>
  <si>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</si>
  <si>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</si>
  <si>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</si>
  <si>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</si>
  <si>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</si>
  <si>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</si>
  <si>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</si>
  <si>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</si>
  <si>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</si>
  <si>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</si>
  <si>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</si>
  <si>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</si>
  <si>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</si>
  <si>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</si>
  <si>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</si>
  <si>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</si>
  <si>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</si>
  <si>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</si>
  <si>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</si>
  <si>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</si>
  <si>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</si>
  <si>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</si>
  <si>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</si>
  <si>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</si>
  <si>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</si>
  <si>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</si>
  <si>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</si>
  <si>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</si>
  <si>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</si>
  <si>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</si>
  <si>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</si>
  <si>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</si>
  <si>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</si>
  <si>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</si>
  <si>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</si>
  <si>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</si>
  <si>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</si>
  <si>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</si>
  <si>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</si>
  <si>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</si>
  <si>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</si>
  <si>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</si>
  <si>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</si>
  <si>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</si>
  <si>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</si>
  <si>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</si>
  <si>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</si>
  <si>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</si>
  <si>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</si>
  <si>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</si>
  <si>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</si>
  <si>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</si>
  <si>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</si>
  <si>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</si>
  <si>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</si>
  <si>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</si>
  <si>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</si>
  <si>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</si>
  <si>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</si>
  <si>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</si>
  <si>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</si>
  <si>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</si>
  <si>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</si>
  <si>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</si>
  <si>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</si>
  <si>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</si>
  <si>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</si>
  <si>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</si>
  <si>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</si>
  <si>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</si>
  <si>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</si>
  <si>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</si>
  <si>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</si>
  <si>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</si>
  <si>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</si>
  <si>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</si>
  <si>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</si>
  <si>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</si>
  <si>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</si>
  <si>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</si>
  <si>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</si>
  <si>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</si>
  <si>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</si>
  <si>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</si>
  <si>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</si>
  <si>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</si>
  <si>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</si>
  <si>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</si>
  <si>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</si>
  <si>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</si>
  <si>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</si>
  <si>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</si>
  <si>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</si>
  <si>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</si>
  <si>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</si>
  <si>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</si>
  <si>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</si>
  <si>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</si>
  <si>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</si>
  <si>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</si>
  <si>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</si>
  <si>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</si>
  <si>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</si>
  <si>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</si>
  <si>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</si>
  <si>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</si>
  <si>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</si>
  <si>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</si>
  <si>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</si>
  <si>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</si>
  <si>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</si>
  <si>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</si>
  <si>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</si>
  <si>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</si>
  <si>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</si>
  <si>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</si>
  <si>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</si>
  <si>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東京都大田区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</si>
  <si>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</si>
  <si>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</si>
  <si>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</si>
  <si>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</si>
  <si>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</si>
  <si>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</si>
  <si>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</si>
  <si>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</si>
  <si>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</si>
  <si>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</si>
  <si>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</si>
  <si>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</si>
  <si>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</si>
  <si>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</si>
  <si>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</si>
  <si>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</si>
  <si>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</si>
  <si>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</si>
  <si>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</si>
  <si>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</si>
  <si>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</si>
  <si>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</si>
  <si>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</si>
  <si>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</si>
  <si>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</si>
  <si>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</si>
  <si>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</si>
  <si>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</si>
  <si>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</si>
  <si>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</si>
  <si>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</si>
  <si>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</si>
  <si>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</si>
  <si>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</si>
  <si>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</si>
  <si>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</si>
  <si>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</si>
  <si>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</si>
  <si>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</si>
  <si>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</si>
  <si>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</si>
  <si>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</si>
  <si>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</si>
  <si>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</si>
  <si>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</si>
  <si>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</si>
  <si>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</si>
  <si>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</si>
  <si>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</si>
  <si>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</si>
  <si>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</si>
  <si>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</si>
  <si>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</si>
  <si>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</si>
  <si>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</si>
  <si>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</si>
  <si>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</si>
  <si>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</si>
  <si>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</si>
  <si>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</si>
  <si>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</si>
  <si>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</si>
  <si>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</si>
  <si>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</si>
  <si>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</si>
  <si>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</si>
  <si>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</si>
  <si>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</si>
  <si>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</si>
  <si>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</si>
  <si>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</si>
  <si>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</si>
  <si>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</si>
  <si>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</si>
  <si>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</si>
  <si>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</si>
  <si>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</si>
  <si>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</si>
  <si>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</si>
  <si>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</si>
  <si>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</si>
  <si>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</si>
  <si>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</si>
  <si>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</si>
  <si>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</si>
  <si>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</si>
  <si>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</si>
  <si>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</si>
  <si>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</si>
  <si>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</si>
  <si>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</si>
  <si>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</si>
  <si>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</si>
  <si>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</si>
  <si>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</si>
  <si>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</si>
  <si>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</si>
  <si>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</si>
  <si>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</si>
  <si>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</si>
  <si>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</si>
  <si>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</si>
  <si>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</si>
  <si>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</si>
  <si>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</si>
  <si>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</si>
  <si>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</si>
  <si>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</si>
  <si>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</si>
  <si>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</si>
  <si>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</si>
  <si>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</si>
  <si>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</si>
  <si>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</si>
  <si>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</si>
  <si>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</si>
  <si>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</si>
  <si>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</si>
  <si>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</si>
  <si>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</si>
  <si>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</si>
  <si>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</si>
  <si>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</si>
  <si>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</si>
  <si>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</si>
  <si>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</si>
  <si>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</si>
  <si>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</si>
  <si>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</si>
  <si>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</si>
  <si>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</si>
  <si>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</si>
  <si>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</si>
  <si>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</si>
  <si>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</si>
  <si>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</si>
  <si>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</si>
  <si>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</si>
  <si>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</si>
  <si>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</si>
  <si>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</si>
  <si>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</si>
  <si>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</si>
  <si>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</si>
  <si>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</si>
  <si>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</si>
  <si>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</si>
  <si>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</si>
  <si>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</si>
  <si>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</si>
  <si>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東京都大田区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</si>
  <si>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</si>
  <si>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</si>
  <si>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</si>
  <si>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</si>
  <si>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</si>
  <si>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</si>
  <si>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</si>
  <si>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</si>
  <si>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</si>
  <si>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</si>
  <si>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</si>
  <si>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</si>
  <si>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</si>
  <si>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</si>
  <si>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</si>
  <si>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</si>
  <si>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</si>
  <si>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</si>
  <si>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</si>
  <si>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</si>
  <si>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</si>
  <si>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</si>
  <si>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</si>
  <si>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</si>
  <si>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</si>
  <si>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</si>
  <si>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</si>
  <si>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</si>
  <si>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</si>
  <si>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</si>
  <si>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</si>
  <si>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</si>
  <si>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</si>
  <si>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</si>
  <si>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</si>
  <si>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</si>
  <si>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</si>
  <si>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</si>
  <si>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</si>
  <si>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</si>
  <si>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</si>
  <si>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</si>
  <si>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</si>
  <si>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</si>
  <si>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</si>
  <si>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</si>
  <si>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</si>
  <si>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</si>
  <si>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</si>
  <si>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</si>
  <si>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</si>
  <si>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</si>
  <si>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</si>
  <si>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</si>
  <si>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</si>
  <si>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</si>
  <si>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</si>
  <si>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</si>
  <si>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</si>
  <si>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</si>
  <si>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</si>
  <si>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</si>
  <si>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</si>
  <si>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</si>
  <si>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</si>
  <si>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</si>
  <si>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</si>
  <si>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</si>
  <si>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</si>
  <si>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</si>
  <si>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</si>
  <si>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</si>
  <si>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</si>
  <si>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</si>
  <si>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</si>
  <si>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</si>
  <si>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</si>
  <si>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</si>
  <si>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</si>
  <si>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</si>
  <si>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</si>
  <si>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</si>
  <si>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</si>
  <si>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</si>
  <si>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</si>
  <si>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</si>
  <si>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</si>
  <si>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</si>
  <si>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</si>
  <si>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</si>
  <si>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</si>
  <si>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</si>
  <si>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</si>
  <si>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</si>
  <si>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</si>
  <si>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</si>
  <si>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</si>
  <si>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</si>
  <si>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</si>
  <si>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</si>
  <si>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</si>
  <si>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</si>
  <si>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</si>
  <si>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</si>
  <si>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</si>
  <si>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</si>
  <si>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</si>
  <si>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</si>
  <si>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</si>
  <si>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</si>
  <si>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</si>
  <si>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</si>
  <si>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</si>
  <si>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</si>
  <si>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</si>
  <si>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</si>
  <si>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</si>
  <si>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</si>
  <si>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</si>
  <si>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</si>
  <si>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</si>
  <si>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</si>
  <si>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</si>
  <si>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</si>
  <si>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</si>
  <si>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</si>
  <si>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</si>
  <si>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</si>
  <si>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</si>
  <si>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</si>
  <si>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</si>
  <si>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</si>
  <si>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</si>
  <si>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</si>
  <si>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</si>
  <si>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</si>
  <si>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</si>
  <si>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</si>
  <si>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</si>
  <si>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</si>
  <si>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</si>
  <si>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</si>
  <si>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</si>
  <si>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</si>
  <si>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</si>
  <si>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</si>
  <si>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</si>
  <si>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</si>
  <si>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</si>
  <si>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</si>
  <si>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</si>
  <si>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</si>
  <si>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</si>
  <si>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</si>
  <si>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</si>
  <si>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</si>
  <si>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</si>
  <si>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</si>
  <si>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</si>
  <si>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</si>
  <si>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</si>
  <si>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</si>
  <si>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</si>
  <si>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</si>
  <si>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</si>
  <si>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</si>
  <si>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</si>
  <si>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</si>
  <si>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</si>
  <si>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</si>
  <si>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</si>
  <si>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2.87</t>
  </si>
  <si>
    <t>▲ 6.28</t>
  </si>
  <si>
    <t>▲ 3.78</t>
  </si>
  <si>
    <t>▲ 4.40</t>
  </si>
  <si>
    <t>介護保険特別会計</t>
  </si>
  <si>
    <t>国民健康保険事業特別会計</t>
  </si>
  <si>
    <t>後期高齢者医療特別会計</t>
  </si>
  <si>
    <t>一般会計</t>
  </si>
  <si>
    <t>その他会計（赤字）</t>
  </si>
  <si>
    <t>その他会計（黒字）</t>
  </si>
  <si>
    <t>R02</t>
    <phoneticPr fontId="5"/>
  </si>
  <si>
    <t>R03</t>
    <phoneticPr fontId="5"/>
  </si>
  <si>
    <t>R04</t>
    <phoneticPr fontId="5"/>
  </si>
  <si>
    <t>R05</t>
    <phoneticPr fontId="5"/>
  </si>
  <si>
    <t>R06</t>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</si>
  <si>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</si>
  <si>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</si>
  <si>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</si>
  <si>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</si>
  <si>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</si>
  <si>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</si>
  <si>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3">
      <t>ホウテキヨウ</t>
    </rPh>
    <phoneticPr fontId="2"/>
  </si>
  <si>
    <t>大田区文化振興協会</t>
    <rPh sb="0" eb="3">
      <t>オオタク</t>
    </rPh>
    <rPh sb="3" eb="5">
      <t>ブンカ</t>
    </rPh>
    <rPh sb="5" eb="7">
      <t>シンコウ</t>
    </rPh>
    <rPh sb="7" eb="9">
      <t>キョウカイ</t>
    </rPh>
    <phoneticPr fontId="10"/>
  </si>
  <si>
    <t>大田区産業振興協会</t>
    <rPh sb="0" eb="3">
      <t>オオタク</t>
    </rPh>
    <rPh sb="3" eb="5">
      <t>サンギョウ</t>
    </rPh>
    <rPh sb="5" eb="7">
      <t>シンコウ</t>
    </rPh>
    <rPh sb="7" eb="9">
      <t>キョウカイ</t>
    </rPh>
    <phoneticPr fontId="10"/>
  </si>
  <si>
    <t>大田区スポーツ協会</t>
    <rPh sb="0" eb="3">
      <t>オオタク</t>
    </rPh>
    <rPh sb="7" eb="9">
      <t>キョウカイ</t>
    </rPh>
    <phoneticPr fontId="10"/>
  </si>
  <si>
    <t>大田区土地開発公社</t>
    <rPh sb="0" eb="3">
      <t>オオタク</t>
    </rPh>
    <rPh sb="3" eb="5">
      <t>トチ</t>
    </rPh>
    <rPh sb="5" eb="7">
      <t>カイハツ</t>
    </rPh>
    <rPh sb="7" eb="9">
      <t>コウシャ</t>
    </rPh>
    <phoneticPr fontId="10"/>
  </si>
  <si>
    <t>大田まちづくり公社</t>
    <rPh sb="0" eb="2">
      <t>オオタ</t>
    </rPh>
    <rPh sb="7" eb="9">
      <t>コウシャ</t>
    </rPh>
    <phoneticPr fontId="10"/>
  </si>
  <si>
    <t>大田区環境公社</t>
    <rPh sb="0" eb="3">
      <t>オオタク</t>
    </rPh>
    <rPh sb="3" eb="5">
      <t>カンキョウ</t>
    </rPh>
    <rPh sb="5" eb="7">
      <t>コウシャ</t>
    </rPh>
    <phoneticPr fontId="10"/>
  </si>
  <si>
    <t>国際都市おおた協会</t>
    <rPh sb="0" eb="2">
      <t>コクサイ</t>
    </rPh>
    <rPh sb="2" eb="4">
      <t>トシ</t>
    </rPh>
    <rPh sb="7" eb="9">
      <t>キョウカイ</t>
    </rPh>
    <phoneticPr fontId="10"/>
  </si>
  <si>
    <t>羽田エアポートライン株式会社</t>
    <rPh sb="0" eb="2">
      <t>ハネダ</t>
    </rPh>
    <rPh sb="10" eb="14">
      <t>カブシキガイシャ</t>
    </rPh>
    <phoneticPr fontId="10"/>
  </si>
  <si>
    <t>〇</t>
    <phoneticPr fontId="2"/>
  </si>
  <si>
    <t>-</t>
    <phoneticPr fontId="2"/>
  </si>
  <si>
    <t>公共施設整備資金積立基金</t>
  </si>
  <si>
    <t>防災対策基金</t>
  </si>
  <si>
    <t>羽田空港対策積立基金</t>
  </si>
  <si>
    <t>大学等進学応援基金</t>
    <phoneticPr fontId="2"/>
  </si>
  <si>
    <t>新空港線整備及びまちづくり資金積立基金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</si>
</sst>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5A4F-4F4C-B4B9-25C8F4FB479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38176</c:v>
                </c:pt>
                <c:pt idx="1">
                  <c:v>37372</c:v>
                </c:pt>
                <c:pt idx="2">
                  <c:v>35355</c:v>
                </c:pt>
                <c:pt idx="3">
                  <c:v>50240</c:v>
                </c:pt>
                <c:pt idx="4">
                  <c:v>58396</c:v>
                </c:pt>
              </c:numCache>
            </c:numRef>
          </c:val>
          <c:smooth val="0"/>
          <c:extLst>
            <c:ext xmlns:c16="http://schemas.microsoft.com/office/drawing/2014/chart" uri="{C3380CC4-5D6E-409C-BE32-E72D297353CC}">
              <c16:uniqueId val="{00000001-5A4F-4F4C-B4B9-25C8F4FB479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4.3600000000000003</c:v>
                </c:pt>
                <c:pt idx="1">
                  <c:v>5.7</c:v>
                </c:pt>
                <c:pt idx="2">
                  <c:v>1.55</c:v>
                </c:pt>
                <c:pt idx="3">
                  <c:v>1.47</c:v>
                </c:pt>
                <c:pt idx="4">
                  <c:v>0.08</c:v>
                </c:pt>
              </c:numCache>
            </c:numRef>
          </c:val>
          <c:extLst>
            <c:ext xmlns:c16="http://schemas.microsoft.com/office/drawing/2014/chart" uri="{C3380CC4-5D6E-409C-BE32-E72D297353CC}">
              <c16:uniqueId val="{00000000-DE9E-4C8D-B39D-14F27694379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30.5</c:v>
                </c:pt>
                <c:pt idx="1">
                  <c:v>31.82</c:v>
                </c:pt>
                <c:pt idx="2">
                  <c:v>31.48</c:v>
                </c:pt>
                <c:pt idx="3">
                  <c:v>26.84</c:v>
                </c:pt>
                <c:pt idx="4">
                  <c:v>23.19</c:v>
                </c:pt>
              </c:numCache>
            </c:numRef>
          </c:val>
          <c:extLst>
            <c:ext xmlns:c16="http://schemas.microsoft.com/office/drawing/2014/chart" uri="{C3380CC4-5D6E-409C-BE32-E72D297353CC}">
              <c16:uniqueId val="{00000001-DE9E-4C8D-B39D-14F27694379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-2.87</c:v>
                </c:pt>
                <c:pt idx="1">
                  <c:v>1.46</c:v>
                </c:pt>
                <c:pt idx="2">
                  <c:v>-6.28</c:v>
                </c:pt>
                <c:pt idx="3">
                  <c:v>-3.78</c:v>
                </c:pt>
                <c:pt idx="4">
                  <c:v>-4.4000000000000004</c:v>
                </c:pt>
              </c:numCache>
            </c:numRef>
          </c:val>
          <c:smooth val="0"/>
          <c:extLst>
            <c:ext xmlns:c16="http://schemas.microsoft.com/office/drawing/2014/chart" uri="{C3380CC4-5D6E-409C-BE32-E72D297353CC}">
              <c16:uniqueId val="{00000002-DE9E-4C8D-B39D-14F27694379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698-4479-8198-9DBFDB5AF6F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698-4479-8198-9DBFDB5AF6F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698-4479-8198-9DBFDB5AF6F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698-4479-8198-9DBFDB5AF6F0}"/>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698-4479-8198-9DBFDB5AF6F0}"/>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698-4479-8198-9DBFDB5AF6F0}"/>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4.3600000000000003</c:v>
                </c:pt>
                <c:pt idx="2">
                  <c:v>#N/A</c:v>
                </c:pt>
                <c:pt idx="3">
                  <c:v>5.7</c:v>
                </c:pt>
                <c:pt idx="4">
                  <c:v>#N/A</c:v>
                </c:pt>
                <c:pt idx="5">
                  <c:v>1.54</c:v>
                </c:pt>
                <c:pt idx="6">
                  <c:v>#N/A</c:v>
                </c:pt>
                <c:pt idx="7">
                  <c:v>1.47</c:v>
                </c:pt>
                <c:pt idx="8">
                  <c:v>#N/A</c:v>
                </c:pt>
                <c:pt idx="9">
                  <c:v>0.08</c:v>
                </c:pt>
              </c:numCache>
            </c:numRef>
          </c:val>
          <c:extLst>
            <c:ext xmlns:c16="http://schemas.microsoft.com/office/drawing/2014/chart" uri="{C3380CC4-5D6E-409C-BE32-E72D297353CC}">
              <c16:uniqueId val="{00000006-F698-4479-8198-9DBFDB5AF6F0}"/>
            </c:ext>
          </c:extLst>
        </c:ser>
        <c:ser>
          <c:idx val="7"/>
          <c:order val="7"/>
          <c:tx>
            <c:strRef>
              <c:f>データシート!$A$34</c:f>
              <c:strCache>
                <c:ptCount val="1"/>
                <c:pt idx="0">
                  <c:v>後期高齢者医療特別会計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0.11</c:v>
                </c:pt>
                <c:pt idx="2">
                  <c:v>#N/A</c:v>
                </c:pt>
                <c:pt idx="3">
                  <c:v>0.14000000000000001</c:v>
                </c:pt>
                <c:pt idx="4">
                  <c:v>#N/A</c:v>
                </c:pt>
                <c:pt idx="5">
                  <c:v>0.09</c:v>
                </c:pt>
                <c:pt idx="6">
                  <c:v>#N/A</c:v>
                </c:pt>
                <c:pt idx="7">
                  <c:v>0.08</c:v>
                </c:pt>
                <c:pt idx="8">
                  <c:v>#N/A</c:v>
                </c:pt>
                <c:pt idx="9">
                  <c:v>0.08</c:v>
                </c:pt>
              </c:numCache>
            </c:numRef>
          </c:val>
          <c:extLst>
            <c:ext xmlns:c16="http://schemas.microsoft.com/office/drawing/2014/chart" uri="{C3380CC4-5D6E-409C-BE32-E72D297353CC}">
              <c16:uniqueId val="{00000007-F698-4479-8198-9DBFDB5AF6F0}"/>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0.63</c:v>
                </c:pt>
                <c:pt idx="2">
                  <c:v>#N/A</c:v>
                </c:pt>
                <c:pt idx="3">
                  <c:v>0.65</c:v>
                </c:pt>
                <c:pt idx="4">
                  <c:v>#N/A</c:v>
                </c:pt>
                <c:pt idx="5">
                  <c:v>0.51</c:v>
                </c:pt>
                <c:pt idx="6">
                  <c:v>#N/A</c:v>
                </c:pt>
                <c:pt idx="7">
                  <c:v>0.2</c:v>
                </c:pt>
                <c:pt idx="8">
                  <c:v>#N/A</c:v>
                </c:pt>
                <c:pt idx="9">
                  <c:v>0.28000000000000003</c:v>
                </c:pt>
              </c:numCache>
            </c:numRef>
          </c:val>
          <c:extLst>
            <c:ext xmlns:c16="http://schemas.microsoft.com/office/drawing/2014/chart" uri="{C3380CC4-5D6E-409C-BE32-E72D297353CC}">
              <c16:uniqueId val="{00000008-F698-4479-8198-9DBFDB5AF6F0}"/>
            </c:ext>
          </c:extLst>
        </c:ser>
        <c:ser>
          <c:idx val="9"/>
          <c:order val="9"/>
          <c:tx>
            <c:strRef>
              <c:f>データシート!$A$36</c:f>
              <c:strCache>
                <c:ptCount val="1"/>
                <c:pt idx="0">
                  <c:v>介護保険特別会計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1.0900000000000001</c:v>
                </c:pt>
                <c:pt idx="2">
                  <c:v>#N/A</c:v>
                </c:pt>
                <c:pt idx="3">
                  <c:v>0.78</c:v>
                </c:pt>
                <c:pt idx="4">
                  <c:v>#N/A</c:v>
                </c:pt>
                <c:pt idx="5">
                  <c:v>0.49</c:v>
                </c:pt>
                <c:pt idx="6">
                  <c:v>#N/A</c:v>
                </c:pt>
                <c:pt idx="7">
                  <c:v>0.23</c:v>
                </c:pt>
                <c:pt idx="8">
                  <c:v>#N/A</c:v>
                </c:pt>
                <c:pt idx="9">
                  <c:v>0.66</c:v>
                </c:pt>
              </c:numCache>
            </c:numRef>
          </c:val>
          <c:extLst>
            <c:ext xmlns:c16="http://schemas.microsoft.com/office/drawing/2014/chart" uri="{C3380CC4-5D6E-409C-BE32-E72D297353CC}">
              <c16:uniqueId val="{00000009-F698-4479-8198-9DBFDB5AF6F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11469</c:v>
                </c:pt>
                <c:pt idx="5">
                  <c:v>11050</c:v>
                </c:pt>
                <c:pt idx="8">
                  <c:v>10541</c:v>
                </c:pt>
                <c:pt idx="11">
                  <c:v>9186</c:v>
                </c:pt>
                <c:pt idx="14">
                  <c:v>7497</c:v>
                </c:pt>
              </c:numCache>
            </c:numRef>
          </c:val>
          <c:extLst>
            <c:ext xmlns:c16="http://schemas.microsoft.com/office/drawing/2014/chart" uri="{C3380CC4-5D6E-409C-BE32-E72D297353CC}">
              <c16:uniqueId val="{00000000-F21F-4F27-BD4C-EB822F07587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21F-4F27-BD4C-EB822F07587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3521</c:v>
                </c:pt>
                <c:pt idx="3">
                  <c:v>6665</c:v>
                </c:pt>
                <c:pt idx="6">
                  <c:v>2368</c:v>
                </c:pt>
                <c:pt idx="9">
                  <c:v>4308</c:v>
                </c:pt>
                <c:pt idx="12">
                  <c:v>2379</c:v>
                </c:pt>
              </c:numCache>
            </c:numRef>
          </c:val>
          <c:extLst>
            <c:ext xmlns:c16="http://schemas.microsoft.com/office/drawing/2014/chart" uri="{C3380CC4-5D6E-409C-BE32-E72D297353CC}">
              <c16:uniqueId val="{00000002-F21F-4F27-BD4C-EB822F07587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211</c:v>
                </c:pt>
                <c:pt idx="3">
                  <c:v>208</c:v>
                </c:pt>
                <c:pt idx="6">
                  <c:v>203</c:v>
                </c:pt>
                <c:pt idx="9">
                  <c:v>247</c:v>
                </c:pt>
                <c:pt idx="12">
                  <c:v>362</c:v>
                </c:pt>
              </c:numCache>
            </c:numRef>
          </c:val>
          <c:extLst>
            <c:ext xmlns:c16="http://schemas.microsoft.com/office/drawing/2014/chart" uri="{C3380CC4-5D6E-409C-BE32-E72D297353CC}">
              <c16:uniqueId val="{00000003-F21F-4F27-BD4C-EB822F07587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21F-4F27-BD4C-EB822F07587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138</c:v>
                </c:pt>
                <c:pt idx="3">
                  <c:v>75</c:v>
                </c:pt>
                <c:pt idx="6">
                  <c:v>75</c:v>
                </c:pt>
                <c:pt idx="9">
                  <c:v>0</c:v>
                </c:pt>
                <c:pt idx="12">
                  <c:v>0</c:v>
                </c:pt>
              </c:numCache>
            </c:numRef>
          </c:val>
          <c:extLst>
            <c:ext xmlns:c16="http://schemas.microsoft.com/office/drawing/2014/chart" uri="{C3380CC4-5D6E-409C-BE32-E72D297353CC}">
              <c16:uniqueId val="{00000005-F21F-4F27-BD4C-EB822F07587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21F-4F27-BD4C-EB822F07587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2493</c:v>
                </c:pt>
                <c:pt idx="3">
                  <c:v>2333</c:v>
                </c:pt>
                <c:pt idx="6">
                  <c:v>1885</c:v>
                </c:pt>
                <c:pt idx="9">
                  <c:v>1725</c:v>
                </c:pt>
                <c:pt idx="12">
                  <c:v>1513</c:v>
                </c:pt>
              </c:numCache>
            </c:numRef>
          </c:val>
          <c:extLst>
            <c:ext xmlns:c16="http://schemas.microsoft.com/office/drawing/2014/chart" uri="{C3380CC4-5D6E-409C-BE32-E72D297353CC}">
              <c16:uniqueId val="{00000007-F21F-4F27-BD4C-EB822F07587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-5106</c:v>
                </c:pt>
                <c:pt idx="2">
                  <c:v>#N/A</c:v>
                </c:pt>
                <c:pt idx="3">
                  <c:v>#N/A</c:v>
                </c:pt>
                <c:pt idx="4">
                  <c:v>-1769</c:v>
                </c:pt>
                <c:pt idx="5">
                  <c:v>#N/A</c:v>
                </c:pt>
                <c:pt idx="6">
                  <c:v>#N/A</c:v>
                </c:pt>
                <c:pt idx="7">
                  <c:v>-6010</c:v>
                </c:pt>
                <c:pt idx="8">
                  <c:v>#N/A</c:v>
                </c:pt>
                <c:pt idx="9">
                  <c:v>#N/A</c:v>
                </c:pt>
                <c:pt idx="10">
                  <c:v>-2906</c:v>
                </c:pt>
                <c:pt idx="11">
                  <c:v>#N/A</c:v>
                </c:pt>
                <c:pt idx="12">
                  <c:v>#N/A</c:v>
                </c:pt>
                <c:pt idx="13">
                  <c:v>-3243</c:v>
                </c:pt>
                <c:pt idx="14">
                  <c:v>#N/A</c:v>
                </c:pt>
              </c:numCache>
            </c:numRef>
          </c:val>
          <c:smooth val="0"/>
          <c:extLst>
            <c:ext xmlns:c16="http://schemas.microsoft.com/office/drawing/2014/chart" uri="{C3380CC4-5D6E-409C-BE32-E72D297353CC}">
              <c16:uniqueId val="{00000008-F21F-4F27-BD4C-EB822F07587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86068</c:v>
                </c:pt>
                <c:pt idx="5">
                  <c:v>80890</c:v>
                </c:pt>
                <c:pt idx="8">
                  <c:v>71602</c:v>
                </c:pt>
                <c:pt idx="11">
                  <c:v>63319</c:v>
                </c:pt>
                <c:pt idx="14">
                  <c:v>60613</c:v>
                </c:pt>
              </c:numCache>
            </c:numRef>
          </c:val>
          <c:extLst>
            <c:ext xmlns:c16="http://schemas.microsoft.com/office/drawing/2014/chart" uri="{C3380CC4-5D6E-409C-BE32-E72D297353CC}">
              <c16:uniqueId val="{00000000-B259-43C0-BF34-43C871C44C0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B259-43C0-BF34-43C871C44C0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118073</c:v>
                </c:pt>
                <c:pt idx="5">
                  <c:v>126055</c:v>
                </c:pt>
                <c:pt idx="8">
                  <c:v>129875</c:v>
                </c:pt>
                <c:pt idx="11">
                  <c:v>127686</c:v>
                </c:pt>
                <c:pt idx="14">
                  <c:v>118961</c:v>
                </c:pt>
              </c:numCache>
            </c:numRef>
          </c:val>
          <c:extLst>
            <c:ext xmlns:c16="http://schemas.microsoft.com/office/drawing/2014/chart" uri="{C3380CC4-5D6E-409C-BE32-E72D297353CC}">
              <c16:uniqueId val="{00000002-B259-43C0-BF34-43C871C44C0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259-43C0-BF34-43C871C44C0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259-43C0-BF34-43C871C44C0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c:v>
                </c:pt>
                <c:pt idx="3">
                  <c:v>1</c:v>
                </c:pt>
                <c:pt idx="6">
                  <c:v>2</c:v>
                </c:pt>
                <c:pt idx="9">
                  <c:v>2</c:v>
                </c:pt>
                <c:pt idx="12">
                  <c:v>1</c:v>
                </c:pt>
              </c:numCache>
            </c:numRef>
          </c:val>
          <c:extLst>
            <c:ext xmlns:c16="http://schemas.microsoft.com/office/drawing/2014/chart" uri="{C3380CC4-5D6E-409C-BE32-E72D297353CC}">
              <c16:uniqueId val="{00000005-B259-43C0-BF34-43C871C44C0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29627</c:v>
                </c:pt>
                <c:pt idx="3">
                  <c:v>27478</c:v>
                </c:pt>
                <c:pt idx="6">
                  <c:v>27032</c:v>
                </c:pt>
                <c:pt idx="9">
                  <c:v>27006</c:v>
                </c:pt>
                <c:pt idx="12">
                  <c:v>25956</c:v>
                </c:pt>
              </c:numCache>
            </c:numRef>
          </c:val>
          <c:extLst>
            <c:ext xmlns:c16="http://schemas.microsoft.com/office/drawing/2014/chart" uri="{C3380CC4-5D6E-409C-BE32-E72D297353CC}">
              <c16:uniqueId val="{00000006-B259-43C0-BF34-43C871C44C0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2794</c:v>
                </c:pt>
                <c:pt idx="3">
                  <c:v>3170</c:v>
                </c:pt>
                <c:pt idx="6">
                  <c:v>3878</c:v>
                </c:pt>
                <c:pt idx="9">
                  <c:v>3991</c:v>
                </c:pt>
                <c:pt idx="12">
                  <c:v>4811</c:v>
                </c:pt>
              </c:numCache>
            </c:numRef>
          </c:val>
          <c:extLst>
            <c:ext xmlns:c16="http://schemas.microsoft.com/office/drawing/2014/chart" uri="{C3380CC4-5D6E-409C-BE32-E72D297353CC}">
              <c16:uniqueId val="{00000007-B259-43C0-BF34-43C871C44C0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B259-43C0-BF34-43C871C44C0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10695</c:v>
                </c:pt>
                <c:pt idx="3">
                  <c:v>8565</c:v>
                </c:pt>
                <c:pt idx="6">
                  <c:v>8546</c:v>
                </c:pt>
                <c:pt idx="9">
                  <c:v>7007</c:v>
                </c:pt>
                <c:pt idx="12">
                  <c:v>6615</c:v>
                </c:pt>
              </c:numCache>
            </c:numRef>
          </c:val>
          <c:extLst>
            <c:ext xmlns:c16="http://schemas.microsoft.com/office/drawing/2014/chart" uri="{C3380CC4-5D6E-409C-BE32-E72D297353CC}">
              <c16:uniqueId val="{00000009-B259-43C0-BF34-43C871C44C0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18277</c:v>
                </c:pt>
                <c:pt idx="3">
                  <c:v>17150</c:v>
                </c:pt>
                <c:pt idx="6">
                  <c:v>14865</c:v>
                </c:pt>
                <c:pt idx="9">
                  <c:v>15248</c:v>
                </c:pt>
                <c:pt idx="12">
                  <c:v>21860</c:v>
                </c:pt>
              </c:numCache>
            </c:numRef>
          </c:val>
          <c:extLst>
            <c:ext xmlns:c16="http://schemas.microsoft.com/office/drawing/2014/chart" uri="{C3380CC4-5D6E-409C-BE32-E72D297353CC}">
              <c16:uniqueId val="{0000000A-B259-43C0-BF34-43C871C44C0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259-43C0-BF34-43C871C44C0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54965</c:v>
                </c:pt>
                <c:pt idx="1">
                  <c:v>49357</c:v>
                </c:pt>
                <c:pt idx="2">
                  <c:v>44779</c:v>
                </c:pt>
              </c:numCache>
            </c:numRef>
          </c:val>
          <c:extLst>
            <c:ext xmlns:c16="http://schemas.microsoft.com/office/drawing/2014/chart" uri="{C3380CC4-5D6E-409C-BE32-E72D297353CC}">
              <c16:uniqueId val="{00000000-BFF7-4AFF-B862-4F61C66B07E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BFF7-4AFF-B862-4F61C66B07E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69051</c:v>
                </c:pt>
                <c:pt idx="1">
                  <c:v>72863</c:v>
                </c:pt>
                <c:pt idx="2">
                  <c:v>72392</c:v>
                </c:pt>
              </c:numCache>
            </c:numRef>
          </c:val>
          <c:extLst>
            <c:ext xmlns:c16="http://schemas.microsoft.com/office/drawing/2014/chart" uri="{C3380CC4-5D6E-409C-BE32-E72D297353CC}">
              <c16:uniqueId val="{00000002-BFF7-4AFF-B862-4F61C66B07E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令和６年度は元利償還金の減少などにより、実質公債費比率は</a:t>
          </a:r>
          <a:r>
            <a:rPr kumimoji="1" lang="en-US" altLang="ja-JP" sz="1400">
              <a:latin typeface="ＭＳ ゴシック" pitchFamily="49" charset="-128"/>
              <a:ea typeface="ＭＳ ゴシック" pitchFamily="49" charset="-128"/>
            </a:rPr>
            <a:t>0.2</a:t>
          </a:r>
          <a:r>
            <a:rPr kumimoji="1" lang="ja-JP" altLang="en-US" sz="1400">
              <a:latin typeface="ＭＳ ゴシック" pitchFamily="49" charset="-128"/>
              <a:ea typeface="ＭＳ ゴシック" pitchFamily="49" charset="-128"/>
            </a:rPr>
            <a:t>ポイント改善し、△</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今後、公共施設や、道路・橋梁等の都市基盤施設についても、維持・更新に係る経費の増加が見込まれ、地方債による資金調達が増加することも想定されるが、財政基盤の健全性が維持されるよう、長期的視点に立った財政運営を行う。</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特別区債発行の抑制や、順調な償還により、減債基金の積み立ては近年行っていない。</a:t>
          </a:r>
          <a:endParaRPr kumimoji="1" lang="en-US" altLang="ja-JP"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地方債の現在高については、小学校の改築の増など、公共施設の維持・更新に係る整備費用の増加に伴い、近年増加傾向にある。</a:t>
          </a:r>
        </a:p>
        <a:p>
          <a:r>
            <a:rPr kumimoji="1" lang="ja-JP" altLang="en-US" sz="1400">
              <a:latin typeface="ＭＳ ゴシック" pitchFamily="49" charset="-128"/>
              <a:ea typeface="ＭＳ ゴシック" pitchFamily="49" charset="-128"/>
            </a:rPr>
            <a:t>　また、組合等負担等見込額については、東京二十三区清掃一部事務組合の負担等見込額が増となったものの、退職手当負担見込額は前年度から減となり、適正な職員定数の配置等により減少傾向は継続しており、前年度に引き続き将来負担比率は発生していない。</a:t>
          </a:r>
        </a:p>
        <a:p>
          <a:r>
            <a:rPr kumimoji="1" lang="ja-JP" altLang="en-US" sz="1400">
              <a:latin typeface="ＭＳ ゴシック" pitchFamily="49" charset="-128"/>
              <a:ea typeface="ＭＳ ゴシック" pitchFamily="49" charset="-128"/>
            </a:rPr>
            <a:t>　算定上控除される基準財政需要額算入見込額については、実質的な区負担となることを踏まえ、引き続き、区の将来負担を把握し、安定した財政基盤の構築に努めていく。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東京都大田区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設置目的を踏まえた増減が生じている。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個別の増減については下記のとおり。</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基金の設置目的に留意し、適切な残高を踏まえ積立、繰入をする。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①公共施設整備資金積立基金：公共施設・インフラの更新のための基金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②防災対策基金：防災対策のための基金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③新空港線整備及びまちづくり資金積立基金：新空港線「蒲蒲線」整備の事業化に係る基金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④羽田空港対策積立基金：羽田空港周辺地域住民の生活環境、自然環境の保持改善等のための基金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⑤大学等進学応援基金：給付型奨学金事業のための基金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①公共施設・インフラの更新等経費の平準化に備えた積立による増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②財政調整基金からの積立による増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③整備費用の平準化のための積立による増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④羽田空港周辺地域住民の生活環境、自然環境の保持改善等に備えた積立による増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⑤寄附金による増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①特別区債の発行額とのバランスに留意し、一定額を積み立て、進捗状況に応じて事業に充当する。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⑤給付型奨学金事業に係る寄附金を積み立て、事業に充当する。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令和６年度予算の執行の精査により生じた剰余金の処分による増。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令和６年度予算の執行で生じた一般財源の不足に対応するための取崩し等による減。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扶助費や投資的経費等の行政需要の増に対応するため、残高に留意しつつ繰入するとともに、景気の変動等による年度間の財源変動に対応する。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特別区債を計画的に償還するため、適正な残高確保に努める。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740,519
708,478
61.86
336,234,792
331,755,472
154,647
193,082,482
21,859,905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ここ数年、類似団体平均と近い指数で推移しており、類似団体内の順位は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位となっている。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59872</xdr:rowOff>
    </xdr:from>
    <xdr:to>
      <xdr:col>23</xdr:col>
      <xdr:colOff>133350</xdr:colOff>
      <xdr:row>42</xdr:row>
      <xdr:rowOff>59872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607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42635</xdr:rowOff>
    </xdr:from>
    <xdr:to>
      <xdr:col>19</xdr:col>
      <xdr:colOff>133350</xdr:colOff>
      <xdr:row>42</xdr:row>
      <xdr:rowOff>59872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435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42635</xdr:rowOff>
    </xdr:from>
    <xdr:to>
      <xdr:col>15</xdr:col>
      <xdr:colOff>82550</xdr:colOff>
      <xdr:row>42</xdr:row>
      <xdr:rowOff>42635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2435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42635</xdr:rowOff>
    </xdr:from>
    <xdr:to>
      <xdr:col>11</xdr:col>
      <xdr:colOff>31750</xdr:colOff>
      <xdr:row>42</xdr:row>
      <xdr:rowOff>59872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2435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152599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182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9072</xdr:rowOff>
    </xdr:from>
    <xdr:to>
      <xdr:col>19</xdr:col>
      <xdr:colOff>184150</xdr:colOff>
      <xdr:row>42</xdr:row>
      <xdr:rowOff>110672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163285</xdr:rowOff>
    </xdr:from>
    <xdr:to>
      <xdr:col>15</xdr:col>
      <xdr:colOff>133350</xdr:colOff>
      <xdr:row>42</xdr:row>
      <xdr:rowOff>93435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163285</xdr:rowOff>
    </xdr:from>
    <xdr:to>
      <xdr:col>11</xdr:col>
      <xdr:colOff>82550</xdr:colOff>
      <xdr:row>42</xdr:row>
      <xdr:rowOff>93435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78212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95449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令和６年度は、分母の歳入経常一般財源等は財調交付金などが増となった一方で、分子の経常的経費充当一般財源等は人件費、扶助費などが増となり、分母の増を上回ったため、結果として前年度に対し</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78.7</a:t>
          </a:r>
          <a:r>
            <a:rPr kumimoji="1" lang="ja-JP" altLang="en-US" sz="1300">
              <a:latin typeface="ＭＳ Ｐゴシック" panose="020B0600070205080204" pitchFamily="50" charset="-128"/>
              <a:ea typeface="ＭＳ Ｐゴシック" panose="020B0600070205080204" pitchFamily="50" charset="-128"/>
            </a:rPr>
            <a:t>％となり、類似団体内での順位は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位となっている。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51308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93096"/>
          <a:ext cx="0" cy="9024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23385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67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51308</xdr:rowOff>
    </xdr:from>
    <xdr:to>
      <xdr:col>24</xdr:col>
      <xdr:colOff>12700</xdr:colOff>
      <xdr:row>65</xdr:row>
      <xdr:rowOff>51308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95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3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9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167386</xdr:rowOff>
    </xdr:from>
    <xdr:to>
      <xdr:col>23</xdr:col>
      <xdr:colOff>133350</xdr:colOff>
      <xdr:row>64</xdr:row>
      <xdr:rowOff>762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968736"/>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89679</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195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73152</xdr:rowOff>
    </xdr:from>
    <xdr:to>
      <xdr:col>23</xdr:col>
      <xdr:colOff>184150</xdr:colOff>
      <xdr:row>64</xdr:row>
      <xdr:rowOff>3302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7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167386</xdr:rowOff>
    </xdr:from>
    <xdr:to>
      <xdr:col>19</xdr:col>
      <xdr:colOff>133350</xdr:colOff>
      <xdr:row>64</xdr:row>
      <xdr:rowOff>63500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968736"/>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15240</xdr:rowOff>
    </xdr:from>
    <xdr:to>
      <xdr:col>19</xdr:col>
      <xdr:colOff>184150</xdr:colOff>
      <xdr:row>63</xdr:row>
      <xdr:rowOff>116840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127017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8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63500</xdr:rowOff>
    </xdr:from>
    <xdr:to>
      <xdr:col>15</xdr:col>
      <xdr:colOff>82550</xdr:colOff>
      <xdr:row>65</xdr:row>
      <xdr:rowOff>12700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0363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24892</xdr:rowOff>
    </xdr:from>
    <xdr:to>
      <xdr:col>15</xdr:col>
      <xdr:colOff>133350</xdr:colOff>
      <xdr:row>63</xdr:row>
      <xdr:rowOff>126492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136669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12700</xdr:rowOff>
    </xdr:from>
    <xdr:to>
      <xdr:col>11</xdr:col>
      <xdr:colOff>31750</xdr:colOff>
      <xdr:row>65</xdr:row>
      <xdr:rowOff>147828</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156950"/>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126238</xdr:rowOff>
    </xdr:from>
    <xdr:to>
      <xdr:col>11</xdr:col>
      <xdr:colOff>82550</xdr:colOff>
      <xdr:row>64</xdr:row>
      <xdr:rowOff>56388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66565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114046</xdr:rowOff>
    </xdr:from>
    <xdr:to>
      <xdr:col>7</xdr:col>
      <xdr:colOff>31750</xdr:colOff>
      <xdr:row>65</xdr:row>
      <xdr:rowOff>44196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54373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121412</xdr:rowOff>
    </xdr:from>
    <xdr:to>
      <xdr:col>23</xdr:col>
      <xdr:colOff>184150</xdr:colOff>
      <xdr:row>64</xdr:row>
      <xdr:rowOff>51562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2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93489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9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116586</xdr:rowOff>
    </xdr:from>
    <xdr:to>
      <xdr:col>19</xdr:col>
      <xdr:colOff>184150</xdr:colOff>
      <xdr:row>64</xdr:row>
      <xdr:rowOff>46736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1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31513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04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12700</xdr:rowOff>
    </xdr:from>
    <xdr:to>
      <xdr:col>15</xdr:col>
      <xdr:colOff>133350</xdr:colOff>
      <xdr:row>64</xdr:row>
      <xdr:rowOff>114300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99077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133350</xdr:rowOff>
    </xdr:from>
    <xdr:to>
      <xdr:col>11</xdr:col>
      <xdr:colOff>82550</xdr:colOff>
      <xdr:row>65</xdr:row>
      <xdr:rowOff>63500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48277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97028</xdr:rowOff>
    </xdr:from>
    <xdr:to>
      <xdr:col>7</xdr:col>
      <xdr:colOff>31750</xdr:colOff>
      <xdr:row>66</xdr:row>
      <xdr:rowOff>27178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4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11955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327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[150,578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類似団体内の順位は</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位であり、ここ数年平均を下回って推移している。</a:t>
          </a:r>
        </a:p>
        <a:p>
          <a:r>
            <a:rPr kumimoji="1" lang="ja-JP" altLang="en-US" sz="1300">
              <a:latin typeface="ＭＳ Ｐゴシック" panose="020B0600070205080204" pitchFamily="50" charset="-128"/>
              <a:ea typeface="ＭＳ Ｐゴシック" panose="020B0600070205080204" pitchFamily="50" charset="-128"/>
            </a:rPr>
            <a:t>　人件費が増となったことにより、前年度より</a:t>
          </a:r>
          <a:r>
            <a:rPr kumimoji="1" lang="en-US" altLang="ja-JP" sz="1300">
              <a:latin typeface="ＭＳ Ｐゴシック" panose="020B0600070205080204" pitchFamily="50" charset="-128"/>
              <a:ea typeface="ＭＳ Ｐゴシック" panose="020B0600070205080204" pitchFamily="50" charset="-128"/>
            </a:rPr>
            <a:t>7,933</a:t>
          </a:r>
          <a:r>
            <a:rPr kumimoji="1" lang="ja-JP" altLang="en-US" sz="1300">
              <a:latin typeface="ＭＳ Ｐゴシック" panose="020B0600070205080204" pitchFamily="50" charset="-128"/>
              <a:ea typeface="ＭＳ Ｐゴシック" panose="020B0600070205080204" pitchFamily="50" charset="-128"/>
            </a:rPr>
            <a:t>円の増となった。</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84720</xdr:rowOff>
    </xdr:from>
    <xdr:to>
      <xdr:col>23</xdr:col>
      <xdr:colOff>133350</xdr:colOff>
      <xdr:row>81</xdr:row>
      <xdr:rowOff>116624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3972170"/>
          <a:ext cx="838200" cy="3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101401</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888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84720</xdr:rowOff>
    </xdr:from>
    <xdr:to>
      <xdr:col>19</xdr:col>
      <xdr:colOff>133350</xdr:colOff>
      <xdr:row>81</xdr:row>
      <xdr:rowOff>85658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3972170"/>
          <a:ext cx="889000" cy="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6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82939</xdr:rowOff>
    </xdr:from>
    <xdr:to>
      <xdr:col>15</xdr:col>
      <xdr:colOff>82550</xdr:colOff>
      <xdr:row>81</xdr:row>
      <xdr:rowOff>85658</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70389"/>
          <a:ext cx="889000" cy="2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21282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8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28116</xdr:rowOff>
    </xdr:from>
    <xdr:to>
      <xdr:col>11</xdr:col>
      <xdr:colOff>31750</xdr:colOff>
      <xdr:row>81</xdr:row>
      <xdr:rowOff>82939</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15566"/>
          <a:ext cx="889000" cy="5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168674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107472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65824</xdr:rowOff>
    </xdr:from>
    <xdr:to>
      <xdr:col>23</xdr:col>
      <xdr:colOff>184150</xdr:colOff>
      <xdr:row>81</xdr:row>
      <xdr:rowOff>167424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53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158551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74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33920</xdr:rowOff>
    </xdr:from>
    <xdr:to>
      <xdr:col>19</xdr:col>
      <xdr:colOff>184150</xdr:colOff>
      <xdr:row>81</xdr:row>
      <xdr:rowOff>135520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2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145697</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69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34858</xdr:rowOff>
    </xdr:from>
    <xdr:to>
      <xdr:col>15</xdr:col>
      <xdr:colOff>133350</xdr:colOff>
      <xdr:row>81</xdr:row>
      <xdr:rowOff>136458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2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146635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91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32139</xdr:rowOff>
    </xdr:from>
    <xdr:to>
      <xdr:col>11</xdr:col>
      <xdr:colOff>82550</xdr:colOff>
      <xdr:row>81</xdr:row>
      <xdr:rowOff>133739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1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143916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88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148766</xdr:rowOff>
    </xdr:from>
    <xdr:to>
      <xdr:col>7</xdr:col>
      <xdr:colOff>31750</xdr:colOff>
      <xdr:row>81</xdr:row>
      <xdr:rowOff>78916</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6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89093</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33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100.2</a:t>
          </a:r>
          <a:r>
            <a:rPr kumimoji="1" lang="ja-JP" altLang="en-US" sz="1300">
              <a:latin typeface="ＭＳ Ｐゴシック" panose="020B0600070205080204" pitchFamily="50" charset="-128"/>
              <a:ea typeface="ＭＳ Ｐゴシック" panose="020B0600070205080204" pitchFamily="50" charset="-128"/>
            </a:rPr>
            <a:t>であり、前年度より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ポイント減となっている。</a:t>
          </a:r>
        </a:p>
        <a:p>
          <a:r>
            <a:rPr kumimoji="1" lang="ja-JP" altLang="en-US" sz="1300">
              <a:latin typeface="ＭＳ Ｐゴシック" panose="020B0600070205080204" pitchFamily="50" charset="-128"/>
              <a:ea typeface="ＭＳ Ｐゴシック" panose="020B0600070205080204" pitchFamily="50" charset="-128"/>
            </a:rPr>
            <a:t>　類似団体内での順位は前年度から１つ順位が上がり、</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位となったものの、ここ数年類似団体平均と比較して、高い水準にある。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103414</xdr:rowOff>
    </xdr:from>
    <xdr:to>
      <xdr:col>81</xdr:col>
      <xdr:colOff>44450</xdr:colOff>
      <xdr:row>89</xdr:row>
      <xdr:rowOff>35379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5191014"/>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907</xdr:rowOff>
    </xdr:from>
    <xdr:to>
      <xdr:col>77</xdr:col>
      <xdr:colOff>44450</xdr:colOff>
      <xdr:row>89</xdr:row>
      <xdr:rowOff>35379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52599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907</xdr:rowOff>
    </xdr:from>
    <xdr:to>
      <xdr:col>72</xdr:col>
      <xdr:colOff>203200</xdr:colOff>
      <xdr:row>89</xdr:row>
      <xdr:rowOff>69850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52599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69850</xdr:rowOff>
    </xdr:from>
    <xdr:to>
      <xdr:col>68</xdr:col>
      <xdr:colOff>152400</xdr:colOff>
      <xdr:row>89</xdr:row>
      <xdr:rowOff>69850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532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52614</xdr:rowOff>
    </xdr:from>
    <xdr:to>
      <xdr:col>81</xdr:col>
      <xdr:colOff>95250</xdr:colOff>
      <xdr:row>88</xdr:row>
      <xdr:rowOff>154214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24691</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5112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156029</xdr:rowOff>
    </xdr:from>
    <xdr:to>
      <xdr:col>77</xdr:col>
      <xdr:colOff>95250</xdr:colOff>
      <xdr:row>89</xdr:row>
      <xdr:rowOff>86179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70956</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330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121557</xdr:rowOff>
    </xdr:from>
    <xdr:to>
      <xdr:col>73</xdr:col>
      <xdr:colOff>44450</xdr:colOff>
      <xdr:row>89</xdr:row>
      <xdr:rowOff>51707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36484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29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19050</xdr:rowOff>
    </xdr:from>
    <xdr:to>
      <xdr:col>68</xdr:col>
      <xdr:colOff>203200</xdr:colOff>
      <xdr:row>89</xdr:row>
      <xdr:rowOff>120650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105427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0.09</a:t>
          </a:r>
          <a:r>
            <a:rPr kumimoji="1" lang="ja-JP" altLang="en-US" sz="1300">
              <a:latin typeface="ＭＳ Ｐゴシック" panose="020B0600070205080204" pitchFamily="50" charset="-128"/>
              <a:ea typeface="ＭＳ Ｐゴシック" panose="020B0600070205080204" pitchFamily="50" charset="-128"/>
            </a:rPr>
            <a:t>人減少となり、適正な職員定数の配置により、類似団体と比較しても少ない数値を保ち推移している。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107224</xdr:rowOff>
    </xdr:from>
    <xdr:to>
      <xdr:col>81</xdr:col>
      <xdr:colOff>44450</xdr:colOff>
      <xdr:row>59</xdr:row>
      <xdr:rowOff>117566</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222774"/>
          <a:ext cx="8382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126171</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241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117566</xdr:rowOff>
    </xdr:from>
    <xdr:to>
      <xdr:col>77</xdr:col>
      <xdr:colOff>44450</xdr:colOff>
      <xdr:row>59</xdr:row>
      <xdr:rowOff>119864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233116"/>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119864</xdr:rowOff>
    </xdr:from>
    <xdr:to>
      <xdr:col>72</xdr:col>
      <xdr:colOff>203200</xdr:colOff>
      <xdr:row>59</xdr:row>
      <xdr:rowOff>126758</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235414"/>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66722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353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122162</xdr:rowOff>
    </xdr:from>
    <xdr:to>
      <xdr:col>68</xdr:col>
      <xdr:colOff>152400</xdr:colOff>
      <xdr:row>59</xdr:row>
      <xdr:rowOff>126758</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237712"/>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57530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56424</xdr:rowOff>
    </xdr:from>
    <xdr:to>
      <xdr:col>81</xdr:col>
      <xdr:colOff>95250</xdr:colOff>
      <xdr:row>59</xdr:row>
      <xdr:rowOff>158024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17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149151</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09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66766</xdr:rowOff>
    </xdr:from>
    <xdr:to>
      <xdr:col>77</xdr:col>
      <xdr:colOff>95250</xdr:colOff>
      <xdr:row>59</xdr:row>
      <xdr:rowOff>168366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18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7093</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9951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69064</xdr:rowOff>
    </xdr:from>
    <xdr:to>
      <xdr:col>73</xdr:col>
      <xdr:colOff>44450</xdr:colOff>
      <xdr:row>59</xdr:row>
      <xdr:rowOff>170664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18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9391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9953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75958</xdr:rowOff>
    </xdr:from>
    <xdr:to>
      <xdr:col>68</xdr:col>
      <xdr:colOff>203200</xdr:colOff>
      <xdr:row>60</xdr:row>
      <xdr:rowOff>6108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19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16285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996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71362</xdr:rowOff>
    </xdr:from>
    <xdr:to>
      <xdr:col>64</xdr:col>
      <xdr:colOff>152400</xdr:colOff>
      <xdr:row>60</xdr:row>
      <xdr:rowOff>1512</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18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11689</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9955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令和６年度は元利償還金の減により、△</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％となり、前年度に比べ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ポイント改善した。類似団体内での順位は前年度から</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つ順位が上がり、</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位となっている。</a:t>
          </a:r>
        </a:p>
        <a:p>
          <a:r>
            <a:rPr kumimoji="1" lang="ja-JP" altLang="en-US" sz="1300">
              <a:latin typeface="ＭＳ Ｐゴシック" panose="020B0600070205080204" pitchFamily="50" charset="-128"/>
              <a:ea typeface="ＭＳ Ｐゴシック" panose="020B0600070205080204" pitchFamily="50" charset="-128"/>
            </a:rPr>
            <a:t>　今後も財政基盤の健全性が維持されるよう、長期的視点に立った財政運営を行っていく。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7408</xdr:rowOff>
    </xdr:from>
    <xdr:to>
      <xdr:col>81</xdr:col>
      <xdr:colOff>44450</xdr:colOff>
      <xdr:row>38</xdr:row>
      <xdr:rowOff>47625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6179800" y="6522508"/>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9119</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6524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118533</xdr:rowOff>
    </xdr:from>
    <xdr:to>
      <xdr:col>77</xdr:col>
      <xdr:colOff>44450</xdr:colOff>
      <xdr:row>38</xdr:row>
      <xdr:rowOff>47625</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5290800" y="6462183"/>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118533</xdr:rowOff>
    </xdr:from>
    <xdr:to>
      <xdr:col>72</xdr:col>
      <xdr:colOff>203200</xdr:colOff>
      <xdr:row>37</xdr:row>
      <xdr:rowOff>118533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4401800" y="64621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68792</xdr:rowOff>
    </xdr:from>
    <xdr:to>
      <xdr:col>68</xdr:col>
      <xdr:colOff>152400</xdr:colOff>
      <xdr:row>37</xdr:row>
      <xdr:rowOff>118533</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3512800" y="6240992"/>
          <a:ext cx="889000" cy="22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164694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128058</xdr:rowOff>
    </xdr:from>
    <xdr:to>
      <xdr:col>81</xdr:col>
      <xdr:colOff>95250</xdr:colOff>
      <xdr:row>38</xdr:row>
      <xdr:rowOff>58209</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144585</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631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168275</xdr:rowOff>
    </xdr:from>
    <xdr:to>
      <xdr:col>77</xdr:col>
      <xdr:colOff>95250</xdr:colOff>
      <xdr:row>38</xdr:row>
      <xdr:rowOff>98425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83202</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6598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67733</xdr:rowOff>
    </xdr:from>
    <xdr:to>
      <xdr:col>73</xdr:col>
      <xdr:colOff>44450</xdr:colOff>
      <xdr:row>37</xdr:row>
      <xdr:rowOff>169334</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154110</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67733</xdr:rowOff>
    </xdr:from>
    <xdr:to>
      <xdr:col>68</xdr:col>
      <xdr:colOff>203200</xdr:colOff>
      <xdr:row>37</xdr:row>
      <xdr:rowOff>169334</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154110</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17992</xdr:rowOff>
    </xdr:from>
    <xdr:to>
      <xdr:col>64</xdr:col>
      <xdr:colOff>152400</xdr:colOff>
      <xdr:row>36</xdr:row>
      <xdr:rowOff>119592</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6190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129769</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595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過去の起債抑制、地方債の順調な償還等により、前年度に引き続き将来負担比率は発生していない。</a:t>
          </a:r>
        </a:p>
        <a:p>
          <a:r>
            <a:rPr kumimoji="1" lang="ja-JP" altLang="en-US" sz="1300">
              <a:latin typeface="ＭＳ Ｐゴシック" panose="020B0600070205080204" pitchFamily="50" charset="-128"/>
              <a:ea typeface="ＭＳ Ｐゴシック" panose="020B0600070205080204" pitchFamily="50" charset="-128"/>
            </a:rPr>
            <a:t>　引き続き、実質的な区の将来負担を把握し、安定した財政基盤の構築に努めていく。</a:t>
          </a: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740,519
708,478
61.86
336,234,792
331,755,472
154,647
193,082,482
21,859,905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「大田区職員定数基本計画」に基づき、職員定数を管理している。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令和６年度は、常勤職員人件費に係る経費の増などにより、前年度と比較して増加し、人件費に係る経常収支比率は</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ポイントの増となった。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xdr:rowOff>
    </xdr:from>
    <xdr:to>
      <xdr:col>24</xdr:col>
      <xdr:colOff>25400</xdr:colOff>
      <xdr:row>36</xdr:row>
      <xdr:rowOff>88900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184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114952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287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xdr:rowOff>
    </xdr:from>
    <xdr:to>
      <xdr:col>19</xdr:col>
      <xdr:colOff>187325</xdr:colOff>
      <xdr:row>36</xdr:row>
      <xdr:rowOff>146050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1849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146050</xdr:rowOff>
    </xdr:from>
    <xdr:to>
      <xdr:col>15</xdr:col>
      <xdr:colOff>98425</xdr:colOff>
      <xdr:row>37</xdr:row>
      <xdr:rowOff>69850</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3182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69850</xdr:rowOff>
    </xdr:from>
    <xdr:to>
      <xdr:col>11</xdr:col>
      <xdr:colOff>9525</xdr:colOff>
      <xdr:row>38</xdr:row>
      <xdr:rowOff>41275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41350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153052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66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38100</xdr:rowOff>
    </xdr:from>
    <xdr:to>
      <xdr:col>24</xdr:col>
      <xdr:colOff>76200</xdr:colOff>
      <xdr:row>36</xdr:row>
      <xdr:rowOff>139700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54627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133350</xdr:rowOff>
    </xdr:from>
    <xdr:to>
      <xdr:col>20</xdr:col>
      <xdr:colOff>38100</xdr:colOff>
      <xdr:row>36</xdr:row>
      <xdr:rowOff>63500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73677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95250</xdr:rowOff>
    </xdr:from>
    <xdr:to>
      <xdr:col>15</xdr:col>
      <xdr:colOff>149225</xdr:colOff>
      <xdr:row>37</xdr:row>
      <xdr:rowOff>25400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26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35577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03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19050</xdr:rowOff>
    </xdr:from>
    <xdr:to>
      <xdr:col>11</xdr:col>
      <xdr:colOff>60325</xdr:colOff>
      <xdr:row>37</xdr:row>
      <xdr:rowOff>120650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130827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161925</xdr:rowOff>
    </xdr:from>
    <xdr:to>
      <xdr:col>6</xdr:col>
      <xdr:colOff>171450</xdr:colOff>
      <xdr:row>38</xdr:row>
      <xdr:rowOff>92075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50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102252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27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令和６年度は、乳幼児等予防接種や学校給食調理業務委託などが増となったものの、前年度と同値となった。</a:t>
          </a:r>
        </a:p>
        <a:p>
          <a:r>
            <a:rPr kumimoji="1" lang="ja-JP" altLang="en-US" sz="1300">
              <a:latin typeface="ＭＳ Ｐゴシック" panose="020B0600070205080204" pitchFamily="50" charset="-128"/>
              <a:ea typeface="ＭＳ Ｐゴシック" panose="020B0600070205080204" pitchFamily="50" charset="-128"/>
            </a:rPr>
            <a:t>　類似団体内での順位は前年度から</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つ順位が上がり、</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位となった。</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167821</xdr:rowOff>
    </xdr:from>
    <xdr:to>
      <xdr:col>82</xdr:col>
      <xdr:colOff>107950</xdr:colOff>
      <xdr:row>13</xdr:row>
      <xdr:rowOff>167821</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23966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146248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546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167821</xdr:rowOff>
    </xdr:from>
    <xdr:to>
      <xdr:col>78</xdr:col>
      <xdr:colOff>69850</xdr:colOff>
      <xdr:row>14</xdr:row>
      <xdr:rowOff>12700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4782800" y="239667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7456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579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167821</xdr:rowOff>
    </xdr:from>
    <xdr:to>
      <xdr:col>73</xdr:col>
      <xdr:colOff>180975</xdr:colOff>
      <xdr:row>14</xdr:row>
      <xdr:rowOff>12700</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39667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80934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48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167821</xdr:rowOff>
    </xdr:from>
    <xdr:to>
      <xdr:col>69</xdr:col>
      <xdr:colOff>92075</xdr:colOff>
      <xdr:row>14</xdr:row>
      <xdr:rowOff>94343</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flipV="1">
          <a:off x="13004800" y="2396671"/>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57348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138991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19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117021</xdr:rowOff>
    </xdr:from>
    <xdr:to>
      <xdr:col>82</xdr:col>
      <xdr:colOff>158750</xdr:colOff>
      <xdr:row>14</xdr:row>
      <xdr:rowOff>47171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133548</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2190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117021</xdr:rowOff>
    </xdr:from>
    <xdr:to>
      <xdr:col>78</xdr:col>
      <xdr:colOff>120650</xdr:colOff>
      <xdr:row>14</xdr:row>
      <xdr:rowOff>47171</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57348</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2114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133350</xdr:rowOff>
    </xdr:from>
    <xdr:to>
      <xdr:col>74</xdr:col>
      <xdr:colOff>31750</xdr:colOff>
      <xdr:row>14</xdr:row>
      <xdr:rowOff>63500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73677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213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117021</xdr:rowOff>
    </xdr:from>
    <xdr:to>
      <xdr:col>69</xdr:col>
      <xdr:colOff>142875</xdr:colOff>
      <xdr:row>14</xdr:row>
      <xdr:rowOff>47171</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31948</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43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43543</xdr:rowOff>
    </xdr:from>
    <xdr:to>
      <xdr:col>65</xdr:col>
      <xdr:colOff>53975</xdr:colOff>
      <xdr:row>14</xdr:row>
      <xdr:rowOff>145143</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129920</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253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令和６年度は、保育園入所者運営費などが増となったものの、前年度と同値となった。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類似団体内での順位は前年度から</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つ順位が上がり、</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位となった。</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99785</xdr:rowOff>
    </xdr:from>
    <xdr:to>
      <xdr:col>24</xdr:col>
      <xdr:colOff>25400</xdr:colOff>
      <xdr:row>60</xdr:row>
      <xdr:rowOff>99785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3987800" y="103867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99785</xdr:rowOff>
    </xdr:from>
    <xdr:to>
      <xdr:col>19</xdr:col>
      <xdr:colOff>187325</xdr:colOff>
      <xdr:row>60</xdr:row>
      <xdr:rowOff>110672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3098800" y="103867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110672</xdr:rowOff>
    </xdr:from>
    <xdr:to>
      <xdr:col>15</xdr:col>
      <xdr:colOff>98425</xdr:colOff>
      <xdr:row>61</xdr:row>
      <xdr:rowOff>26307</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2209800" y="10397672"/>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132443</xdr:rowOff>
    </xdr:from>
    <xdr:to>
      <xdr:col>11</xdr:col>
      <xdr:colOff>9525</xdr:colOff>
      <xdr:row>61</xdr:row>
      <xdr:rowOff>26307</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a:off x="1320800" y="104194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81842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147155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48985</xdr:rowOff>
    </xdr:from>
    <xdr:to>
      <xdr:col>24</xdr:col>
      <xdr:colOff>76200</xdr:colOff>
      <xdr:row>60</xdr:row>
      <xdr:rowOff>150585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21062</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1030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48985</xdr:rowOff>
    </xdr:from>
    <xdr:to>
      <xdr:col>20</xdr:col>
      <xdr:colOff>38100</xdr:colOff>
      <xdr:row>60</xdr:row>
      <xdr:rowOff>150585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135362</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10422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59872</xdr:rowOff>
    </xdr:from>
    <xdr:to>
      <xdr:col>15</xdr:col>
      <xdr:colOff>149225</xdr:colOff>
      <xdr:row>60</xdr:row>
      <xdr:rowOff>161472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1034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146249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1043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146957</xdr:rowOff>
    </xdr:from>
    <xdr:to>
      <xdr:col>11</xdr:col>
      <xdr:colOff>60325</xdr:colOff>
      <xdr:row>61</xdr:row>
      <xdr:rowOff>77107</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1043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61884</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1052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81643</xdr:rowOff>
    </xdr:from>
    <xdr:to>
      <xdr:col>6</xdr:col>
      <xdr:colOff>171450</xdr:colOff>
      <xdr:row>61</xdr:row>
      <xdr:rowOff>11793</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168020</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1045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令和６年度は維持補修費などの経常収支比率が減少した結果、前年度に対して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ポイントの減となった。近年、類似団体内の平均を上回って推移している。</a:t>
          </a: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3" name="その他グラフ枠">
          <a:extLst>
            <a:ext uri="{FF2B5EF4-FFF2-40B4-BE49-F238E27FC236}">
              <a16:creationId xmlns:a16="http://schemas.microsoft.com/office/drawing/2014/main" id="{00000000-0008-0000-0400-0000FD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6510000" y="9189357"/>
          <a:ext cx="0" cy="1110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156227</xdr:rowOff>
    </xdr:from>
    <xdr:ext cx="762000" cy="259045"/>
    <xdr:sp macro="" textlink="">
      <xdr:nvSpPr>
        <xdr:cNvPr id="255" name="その他最小値テキスト">
          <a:extLst>
            <a:ext uri="{FF2B5EF4-FFF2-40B4-BE49-F238E27FC236}">
              <a16:creationId xmlns:a16="http://schemas.microsoft.com/office/drawing/2014/main" id="{00000000-0008-0000-0400-0000FF000000}"/>
            </a:ext>
          </a:extLst>
        </xdr:cNvPr>
        <xdr:cNvSpPr txBox="1"/>
      </xdr:nvSpPr>
      <xdr:spPr>
        <a:xfrm>
          <a:off x="165989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12700</xdr:rowOff>
    </xdr:from>
    <xdr:to>
      <xdr:col>82</xdr:col>
      <xdr:colOff>196850</xdr:colOff>
      <xdr:row>60</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1029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57" name="その他最大値テキスト">
          <a:extLst>
            <a:ext uri="{FF2B5EF4-FFF2-40B4-BE49-F238E27FC236}">
              <a16:creationId xmlns:a16="http://schemas.microsoft.com/office/drawing/2014/main" id="{00000000-0008-0000-0400-000001010000}"/>
            </a:ext>
          </a:extLst>
        </xdr:cNvPr>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12700</xdr:rowOff>
    </xdr:from>
    <xdr:to>
      <xdr:col>82</xdr:col>
      <xdr:colOff>107950</xdr:colOff>
      <xdr:row>60</xdr:row>
      <xdr:rowOff>45357</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5671800" y="102997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100892</xdr:rowOff>
    </xdr:from>
    <xdr:ext cx="762000" cy="259045"/>
    <xdr:sp macro="" textlink="">
      <xdr:nvSpPr>
        <xdr:cNvPr id="260" name="その他平均値テキスト">
          <a:extLst>
            <a:ext uri="{FF2B5EF4-FFF2-40B4-BE49-F238E27FC236}">
              <a16:creationId xmlns:a16="http://schemas.microsoft.com/office/drawing/2014/main" id="{00000000-0008-0000-0400-000004010000}"/>
            </a:ext>
          </a:extLst>
        </xdr:cNvPr>
        <xdr:cNvSpPr txBox="1"/>
      </xdr:nvSpPr>
      <xdr:spPr>
        <a:xfrm>
          <a:off x="16598900" y="97020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84365</xdr:rowOff>
    </xdr:from>
    <xdr:to>
      <xdr:col>82</xdr:col>
      <xdr:colOff>158750</xdr:colOff>
      <xdr:row>58</xdr:row>
      <xdr:rowOff>14515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64592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12700</xdr:rowOff>
    </xdr:from>
    <xdr:to>
      <xdr:col>78</xdr:col>
      <xdr:colOff>69850</xdr:colOff>
      <xdr:row>60</xdr:row>
      <xdr:rowOff>45357</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4782800" y="102997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100693</xdr:rowOff>
    </xdr:from>
    <xdr:to>
      <xdr:col>78</xdr:col>
      <xdr:colOff>120650</xdr:colOff>
      <xdr:row>58</xdr:row>
      <xdr:rowOff>30843</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5621000" y="987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41020</xdr:rowOff>
    </xdr:from>
    <xdr:ext cx="7366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290800" y="9642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12700</xdr:rowOff>
    </xdr:from>
    <xdr:to>
      <xdr:col>73</xdr:col>
      <xdr:colOff>180975</xdr:colOff>
      <xdr:row>60</xdr:row>
      <xdr:rowOff>29028</xdr:rowOff>
    </xdr:to>
    <xdr:cxnSp macro="">
      <xdr:nvCxnSpPr>
        <xdr:cNvPr id="265" name="直線コネクタ 264">
          <a:extLst>
            <a:ext uri="{FF2B5EF4-FFF2-40B4-BE49-F238E27FC236}">
              <a16:creationId xmlns:a16="http://schemas.microsoft.com/office/drawing/2014/main" id="{00000000-0008-0000-0400-000009010000}"/>
            </a:ext>
          </a:extLst>
        </xdr:cNvPr>
        <xdr:cNvCxnSpPr/>
      </xdr:nvCxnSpPr>
      <xdr:spPr>
        <a:xfrm flipV="1">
          <a:off x="13893800" y="1029970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100693</xdr:rowOff>
    </xdr:from>
    <xdr:to>
      <xdr:col>74</xdr:col>
      <xdr:colOff>31750</xdr:colOff>
      <xdr:row>58</xdr:row>
      <xdr:rowOff>30843</xdr:rowOff>
    </xdr:to>
    <xdr:sp macro="" textlink="">
      <xdr:nvSpPr>
        <xdr:cNvPr id="266" name="フローチャート: 判断 265">
          <a:extLst>
            <a:ext uri="{FF2B5EF4-FFF2-40B4-BE49-F238E27FC236}">
              <a16:creationId xmlns:a16="http://schemas.microsoft.com/office/drawing/2014/main" id="{00000000-0008-0000-0400-00000A010000}"/>
            </a:ext>
          </a:extLst>
        </xdr:cNvPr>
        <xdr:cNvSpPr/>
      </xdr:nvSpPr>
      <xdr:spPr>
        <a:xfrm>
          <a:off x="14732000" y="987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41020</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4018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29028</xdr:rowOff>
    </xdr:from>
    <xdr:to>
      <xdr:col>69</xdr:col>
      <xdr:colOff>92075</xdr:colOff>
      <xdr:row>61</xdr:row>
      <xdr:rowOff>4535</xdr:rowOff>
    </xdr:to>
    <xdr:cxnSp macro="">
      <xdr:nvCxnSpPr>
        <xdr:cNvPr id="268" name="直線コネクタ 267">
          <a:extLst>
            <a:ext uri="{FF2B5EF4-FFF2-40B4-BE49-F238E27FC236}">
              <a16:creationId xmlns:a16="http://schemas.microsoft.com/office/drawing/2014/main" id="{00000000-0008-0000-0400-00000C010000}"/>
            </a:ext>
          </a:extLst>
        </xdr:cNvPr>
        <xdr:cNvCxnSpPr/>
      </xdr:nvCxnSpPr>
      <xdr:spPr>
        <a:xfrm flipV="1">
          <a:off x="13004800" y="10316028"/>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59872</xdr:rowOff>
    </xdr:from>
    <xdr:to>
      <xdr:col>65</xdr:col>
      <xdr:colOff>53975</xdr:colOff>
      <xdr:row>58</xdr:row>
      <xdr:rowOff>161472</xdr:rowOff>
    </xdr:to>
    <xdr:sp macro="" textlink="">
      <xdr:nvSpPr>
        <xdr:cNvPr id="271" name="フローチャート: 判断 270">
          <a:extLst>
            <a:ext uri="{FF2B5EF4-FFF2-40B4-BE49-F238E27FC236}">
              <a16:creationId xmlns:a16="http://schemas.microsoft.com/office/drawing/2014/main" id="{00000000-0008-0000-0400-00000F010000}"/>
            </a:ext>
          </a:extLst>
        </xdr:cNvPr>
        <xdr:cNvSpPr/>
      </xdr:nvSpPr>
      <xdr:spPr>
        <a:xfrm>
          <a:off x="12954000" y="1000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199</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77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133350</xdr:rowOff>
    </xdr:from>
    <xdr:to>
      <xdr:col>82</xdr:col>
      <xdr:colOff>158750</xdr:colOff>
      <xdr:row>60</xdr:row>
      <xdr:rowOff>63500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6459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41927</xdr:rowOff>
    </xdr:from>
    <xdr:ext cx="762000" cy="259045"/>
    <xdr:sp macro="" textlink="">
      <xdr:nvSpPr>
        <xdr:cNvPr id="279" name="その他該当値テキスト">
          <a:extLst>
            <a:ext uri="{FF2B5EF4-FFF2-40B4-BE49-F238E27FC236}">
              <a16:creationId xmlns:a16="http://schemas.microsoft.com/office/drawing/2014/main" id="{00000000-0008-0000-0400-000017010000}"/>
            </a:ext>
          </a:extLst>
        </xdr:cNvPr>
        <xdr:cNvSpPr txBox="1"/>
      </xdr:nvSpPr>
      <xdr:spPr>
        <a:xfrm>
          <a:off x="165989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166007</xdr:rowOff>
    </xdr:from>
    <xdr:to>
      <xdr:col>78</xdr:col>
      <xdr:colOff>120650</xdr:colOff>
      <xdr:row>60</xdr:row>
      <xdr:rowOff>96157</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5621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80934</xdr:rowOff>
    </xdr:from>
    <xdr:ext cx="7366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5290800" y="10367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133350</xdr:rowOff>
    </xdr:from>
    <xdr:to>
      <xdr:col>74</xdr:col>
      <xdr:colOff>31750</xdr:colOff>
      <xdr:row>60</xdr:row>
      <xdr:rowOff>63500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4732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48277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4401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149678</xdr:rowOff>
    </xdr:from>
    <xdr:to>
      <xdr:col>69</xdr:col>
      <xdr:colOff>142875</xdr:colOff>
      <xdr:row>60</xdr:row>
      <xdr:rowOff>79828</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3843000" y="102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64605</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3512800" y="1035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125185</xdr:rowOff>
    </xdr:from>
    <xdr:to>
      <xdr:col>65</xdr:col>
      <xdr:colOff>53975</xdr:colOff>
      <xdr:row>61</xdr:row>
      <xdr:rowOff>55335</xdr:rowOff>
    </xdr:to>
    <xdr:sp macro="" textlink="">
      <xdr:nvSpPr>
        <xdr:cNvPr id="286" name="楕円 285">
          <a:extLst>
            <a:ext uri="{FF2B5EF4-FFF2-40B4-BE49-F238E27FC236}">
              <a16:creationId xmlns:a16="http://schemas.microsoft.com/office/drawing/2014/main" id="{00000000-0008-0000-0400-00001E010000}"/>
            </a:ext>
          </a:extLst>
        </xdr:cNvPr>
        <xdr:cNvSpPr/>
      </xdr:nvSpPr>
      <xdr:spPr>
        <a:xfrm>
          <a:off x="129540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40112</xdr:rowOff>
    </xdr:from>
    <xdr:ext cx="762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623800" y="1049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6" name="正方形/長方形 295">
          <a:extLst>
            <a:ext uri="{FF2B5EF4-FFF2-40B4-BE49-F238E27FC236}">
              <a16:creationId xmlns:a16="http://schemas.microsoft.com/office/drawing/2014/main" id="{00000000-0008-0000-0400-000028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7" name="正方形/長方形 296">
          <a:extLst>
            <a:ext uri="{FF2B5EF4-FFF2-40B4-BE49-F238E27FC236}">
              <a16:creationId xmlns:a16="http://schemas.microsoft.com/office/drawing/2014/main" id="{00000000-0008-0000-0400-000029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令和６年度は保育士人材確保支援事業などの減により、前年度に対して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ポイントの減となり、類似団体内順位は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つ上がった。</a:t>
          </a:r>
        </a:p>
      </xdr:txBody>
    </xdr:sp>
    <xdr:clientData/>
  </xdr:twoCellAnchor>
  <xdr:oneCellAnchor>
    <xdr:from>
      <xdr:col>62</xdr:col>
      <xdr:colOff>6350</xdr:colOff>
      <xdr:row>29</xdr:row>
      <xdr:rowOff>107950</xdr:rowOff>
    </xdr:from>
    <xdr:ext cx="298543" cy="225703"/>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46990</xdr:rowOff>
    </xdr:from>
    <xdr:to>
      <xdr:col>82</xdr:col>
      <xdr:colOff>107950</xdr:colOff>
      <xdr:row>33</xdr:row>
      <xdr:rowOff>115570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5671800" y="57048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25417</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585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92710</xdr:rowOff>
    </xdr:from>
    <xdr:to>
      <xdr:col>78</xdr:col>
      <xdr:colOff>69850</xdr:colOff>
      <xdr:row>33</xdr:row>
      <xdr:rowOff>115570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4782800" y="5750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162577</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599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92710</xdr:rowOff>
    </xdr:from>
    <xdr:to>
      <xdr:col>73</xdr:col>
      <xdr:colOff>180975</xdr:colOff>
      <xdr:row>33</xdr:row>
      <xdr:rowOff>161290</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flipV="1">
          <a:off x="13893800" y="57505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48277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161290</xdr:rowOff>
    </xdr:from>
    <xdr:to>
      <xdr:col>69</xdr:col>
      <xdr:colOff>92075</xdr:colOff>
      <xdr:row>34</xdr:row>
      <xdr:rowOff>35560</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flipV="1">
          <a:off x="13004800" y="5819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32</xdr:row>
      <xdr:rowOff>167640</xdr:rowOff>
    </xdr:from>
    <xdr:to>
      <xdr:col>82</xdr:col>
      <xdr:colOff>158750</xdr:colOff>
      <xdr:row>33</xdr:row>
      <xdr:rowOff>97790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565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76217</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64770</xdr:rowOff>
    </xdr:from>
    <xdr:to>
      <xdr:col>78</xdr:col>
      <xdr:colOff>120650</xdr:colOff>
      <xdr:row>33</xdr:row>
      <xdr:rowOff>166370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5097</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5491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41910</xdr:rowOff>
    </xdr:from>
    <xdr:to>
      <xdr:col>74</xdr:col>
      <xdr:colOff>31750</xdr:colOff>
      <xdr:row>33</xdr:row>
      <xdr:rowOff>143510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153687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546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110490</xdr:rowOff>
    </xdr:from>
    <xdr:to>
      <xdr:col>69</xdr:col>
      <xdr:colOff>142875</xdr:colOff>
      <xdr:row>34</xdr:row>
      <xdr:rowOff>40640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25417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585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71137</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令和６年度は、過去の地方債の順調な償還等により償還額が減少したため、</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ポイントの減となった。</a:t>
          </a: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127000</xdr:rowOff>
    </xdr:from>
    <xdr:to>
      <xdr:col>24</xdr:col>
      <xdr:colOff>25400</xdr:colOff>
      <xdr:row>73</xdr:row>
      <xdr:rowOff>165100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987800" y="126428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105427</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2792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165100</xdr:rowOff>
    </xdr:from>
    <xdr:to>
      <xdr:col>19</xdr:col>
      <xdr:colOff>187325</xdr:colOff>
      <xdr:row>74</xdr:row>
      <xdr:rowOff>12700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3098800" y="12680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29227</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288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12700</xdr:rowOff>
    </xdr:from>
    <xdr:to>
      <xdr:col>15</xdr:col>
      <xdr:colOff>98425</xdr:colOff>
      <xdr:row>74</xdr:row>
      <xdr:rowOff>88900</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flipV="1">
          <a:off x="2209800" y="12700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88900</xdr:rowOff>
    </xdr:from>
    <xdr:to>
      <xdr:col>11</xdr:col>
      <xdr:colOff>9525</xdr:colOff>
      <xdr:row>74</xdr:row>
      <xdr:rowOff>127000</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1320800" y="12776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105427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76200</xdr:rowOff>
    </xdr:from>
    <xdr:to>
      <xdr:col>24</xdr:col>
      <xdr:colOff>76200</xdr:colOff>
      <xdr:row>74</xdr:row>
      <xdr:rowOff>6350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259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92727</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243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114300</xdr:rowOff>
    </xdr:from>
    <xdr:to>
      <xdr:col>20</xdr:col>
      <xdr:colOff>38100</xdr:colOff>
      <xdr:row>74</xdr:row>
      <xdr:rowOff>44450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263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54627</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239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133350</xdr:rowOff>
    </xdr:from>
    <xdr:to>
      <xdr:col>15</xdr:col>
      <xdr:colOff>149225</xdr:colOff>
      <xdr:row>74</xdr:row>
      <xdr:rowOff>63500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73677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241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38100</xdr:rowOff>
    </xdr:from>
    <xdr:to>
      <xdr:col>11</xdr:col>
      <xdr:colOff>60325</xdr:colOff>
      <xdr:row>74</xdr:row>
      <xdr:rowOff>139700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149877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76200</xdr:rowOff>
    </xdr:from>
    <xdr:to>
      <xdr:col>6</xdr:col>
      <xdr:colOff>171450</xdr:colOff>
      <xdr:row>75</xdr:row>
      <xdr:rowOff>6350</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16527</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公債費を除いた比率は、前年度に対して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　最も上昇幅が大きいものは人件費であり、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ポイントの増となっている。</a:t>
          </a: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104139</xdr:rowOff>
    </xdr:from>
    <xdr:to>
      <xdr:col>82</xdr:col>
      <xdr:colOff>107950</xdr:colOff>
      <xdr:row>78</xdr:row>
      <xdr:rowOff>127000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5671800" y="13477239"/>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104139</xdr:rowOff>
    </xdr:from>
    <xdr:to>
      <xdr:col>78</xdr:col>
      <xdr:colOff>69850</xdr:colOff>
      <xdr:row>79</xdr:row>
      <xdr:rowOff>31750</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4782800" y="13477239"/>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31750</xdr:rowOff>
    </xdr:from>
    <xdr:to>
      <xdr:col>73</xdr:col>
      <xdr:colOff>180975</xdr:colOff>
      <xdr:row>80</xdr:row>
      <xdr:rowOff>20320</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flipV="1">
          <a:off x="13893800" y="135763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115588</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20320</xdr:rowOff>
    </xdr:from>
    <xdr:to>
      <xdr:col>69</xdr:col>
      <xdr:colOff>92075</xdr:colOff>
      <xdr:row>81</xdr:row>
      <xdr:rowOff>46989</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flipV="1">
          <a:off x="13004800" y="13736320"/>
          <a:ext cx="8890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66057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161307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36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76200</xdr:rowOff>
    </xdr:from>
    <xdr:to>
      <xdr:col>82</xdr:col>
      <xdr:colOff>158750</xdr:colOff>
      <xdr:row>79</xdr:row>
      <xdr:rowOff>6350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48277</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53339</xdr:rowOff>
    </xdr:from>
    <xdr:to>
      <xdr:col>78</xdr:col>
      <xdr:colOff>120650</xdr:colOff>
      <xdr:row>78</xdr:row>
      <xdr:rowOff>154939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139716</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3512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152400</xdr:rowOff>
    </xdr:from>
    <xdr:to>
      <xdr:col>74</xdr:col>
      <xdr:colOff>31750</xdr:colOff>
      <xdr:row>79</xdr:row>
      <xdr:rowOff>82550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67327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140970</xdr:rowOff>
    </xdr:from>
    <xdr:to>
      <xdr:col>69</xdr:col>
      <xdr:colOff>142875</xdr:colOff>
      <xdr:row>80</xdr:row>
      <xdr:rowOff>71120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368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55897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377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167639</xdr:rowOff>
    </xdr:from>
    <xdr:to>
      <xdr:col>65</xdr:col>
      <xdr:colOff>53975</xdr:colOff>
      <xdr:row>81</xdr:row>
      <xdr:rowOff>97789</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883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82566</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3970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7889</xdr:rowOff>
    </xdr:from>
    <xdr:to>
      <xdr:col>29</xdr:col>
      <xdr:colOff>127000</xdr:colOff>
      <xdr:row>19</xdr:row>
      <xdr:rowOff>37171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313064"/>
          <a:ext cx="647700" cy="292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68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36594</xdr:rowOff>
    </xdr:from>
    <xdr:to>
      <xdr:col>26</xdr:col>
      <xdr:colOff>50800</xdr:colOff>
      <xdr:row>19</xdr:row>
      <xdr:rowOff>37171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341769"/>
          <a:ext cx="698500" cy="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150498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28702</xdr:rowOff>
    </xdr:from>
    <xdr:to>
      <xdr:col>22</xdr:col>
      <xdr:colOff>114300</xdr:colOff>
      <xdr:row>19</xdr:row>
      <xdr:rowOff>36594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333877"/>
          <a:ext cx="698500" cy="78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156528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24424</xdr:rowOff>
    </xdr:from>
    <xdr:to>
      <xdr:col>18</xdr:col>
      <xdr:colOff>177800</xdr:colOff>
      <xdr:row>19</xdr:row>
      <xdr:rowOff>28702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329599"/>
          <a:ext cx="698500" cy="42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159075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160012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128539</xdr:rowOff>
    </xdr:from>
    <xdr:to>
      <xdr:col>29</xdr:col>
      <xdr:colOff>177800</xdr:colOff>
      <xdr:row>19</xdr:row>
      <xdr:rowOff>58689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622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37115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7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157821</xdr:rowOff>
    </xdr:from>
    <xdr:to>
      <xdr:col>26</xdr:col>
      <xdr:colOff>101600</xdr:colOff>
      <xdr:row>19</xdr:row>
      <xdr:rowOff>87971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91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72748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77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157244</xdr:rowOff>
    </xdr:from>
    <xdr:to>
      <xdr:col>22</xdr:col>
      <xdr:colOff>165100</xdr:colOff>
      <xdr:row>19</xdr:row>
      <xdr:rowOff>87394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909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72171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77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149352</xdr:rowOff>
    </xdr:from>
    <xdr:to>
      <xdr:col>19</xdr:col>
      <xdr:colOff>38100</xdr:colOff>
      <xdr:row>19</xdr:row>
      <xdr:rowOff>79502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83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64279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6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145074</xdr:rowOff>
    </xdr:from>
    <xdr:to>
      <xdr:col>15</xdr:col>
      <xdr:colOff>101600</xdr:colOff>
      <xdr:row>19</xdr:row>
      <xdr:rowOff>75224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78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60001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65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67621</xdr:rowOff>
    </xdr:from>
    <xdr:to>
      <xdr:col>29</xdr:col>
      <xdr:colOff>127000</xdr:colOff>
      <xdr:row>36</xdr:row>
      <xdr:rowOff>91510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020871"/>
          <a:ext cx="647700" cy="23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139247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4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67621</xdr:rowOff>
    </xdr:from>
    <xdr:to>
      <xdr:col>26</xdr:col>
      <xdr:colOff>50800</xdr:colOff>
      <xdr:row>37</xdr:row>
      <xdr:rowOff>141230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020871"/>
          <a:ext cx="698500" cy="2450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6443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31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322853</xdr:rowOff>
    </xdr:from>
    <xdr:to>
      <xdr:col>22</xdr:col>
      <xdr:colOff>114300</xdr:colOff>
      <xdr:row>37</xdr:row>
      <xdr:rowOff>141230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6933203"/>
          <a:ext cx="698500" cy="3327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310678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92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322853</xdr:rowOff>
    </xdr:from>
    <xdr:to>
      <xdr:col>18</xdr:col>
      <xdr:colOff>177800</xdr:colOff>
      <xdr:row>37</xdr:row>
      <xdr:rowOff>67564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933203"/>
          <a:ext cx="698500" cy="2590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132631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257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142574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267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40710</xdr:rowOff>
    </xdr:from>
    <xdr:to>
      <xdr:col>29</xdr:col>
      <xdr:colOff>177800</xdr:colOff>
      <xdr:row>36</xdr:row>
      <xdr:rowOff>142310</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9939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12787</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966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16821</xdr:rowOff>
    </xdr:from>
    <xdr:to>
      <xdr:col>26</xdr:col>
      <xdr:colOff>101600</xdr:colOff>
      <xdr:row>36</xdr:row>
      <xdr:rowOff>118421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9700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128598</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738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90430</xdr:rowOff>
    </xdr:from>
    <xdr:to>
      <xdr:col>22</xdr:col>
      <xdr:colOff>165100</xdr:colOff>
      <xdr:row>37</xdr:row>
      <xdr:rowOff>192030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215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176807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30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272053</xdr:rowOff>
    </xdr:from>
    <xdr:to>
      <xdr:col>19</xdr:col>
      <xdr:colOff>38100</xdr:colOff>
      <xdr:row>36</xdr:row>
      <xdr:rowOff>30753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8824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40930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651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16764</xdr:rowOff>
    </xdr:from>
    <xdr:to>
      <xdr:col>15</xdr:col>
      <xdr:colOff>101600</xdr:colOff>
      <xdr:row>37</xdr:row>
      <xdr:rowOff>118364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414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299991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910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740,519
708,478
61.86
336,234,792
331,755,472
154,647
193,082,482
21,859,905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148735</xdr:rowOff>
    </xdr:from>
    <xdr:to>
      <xdr:col>24</xdr:col>
      <xdr:colOff>63500</xdr:colOff>
      <xdr:row>38</xdr:row>
      <xdr:rowOff>29047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92385"/>
          <a:ext cx="838200" cy="51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5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170626</xdr:rowOff>
    </xdr:from>
    <xdr:to>
      <xdr:col>19</xdr:col>
      <xdr:colOff>177800</xdr:colOff>
      <xdr:row>38</xdr:row>
      <xdr:rowOff>29047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514276"/>
          <a:ext cx="889000" cy="2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152631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5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154548</xdr:rowOff>
    </xdr:from>
    <xdr:to>
      <xdr:col>15</xdr:col>
      <xdr:colOff>50800</xdr:colOff>
      <xdr:row>37</xdr:row>
      <xdr:rowOff>170626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98198"/>
          <a:ext cx="8890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153383</xdr:rowOff>
    </xdr:from>
    <xdr:to>
      <xdr:col>10</xdr:col>
      <xdr:colOff>114300</xdr:colOff>
      <xdr:row>37</xdr:row>
      <xdr:rowOff>154548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97033"/>
          <a:ext cx="889000" cy="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131589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128737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97935</xdr:rowOff>
    </xdr:from>
    <xdr:to>
      <xdr:col>24</xdr:col>
      <xdr:colOff>114300</xdr:colOff>
      <xdr:row>38</xdr:row>
      <xdr:rowOff>28085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4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12862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56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149697</xdr:rowOff>
    </xdr:from>
    <xdr:to>
      <xdr:col>20</xdr:col>
      <xdr:colOff>38100</xdr:colOff>
      <xdr:row>38</xdr:row>
      <xdr:rowOff>79846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9334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70974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8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119826</xdr:rowOff>
    </xdr:from>
    <xdr:to>
      <xdr:col>15</xdr:col>
      <xdr:colOff>101600</xdr:colOff>
      <xdr:row>38</xdr:row>
      <xdr:rowOff>49977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6347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41103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5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103748</xdr:rowOff>
    </xdr:from>
    <xdr:to>
      <xdr:col>10</xdr:col>
      <xdr:colOff>165100</xdr:colOff>
      <xdr:row>38</xdr:row>
      <xdr:rowOff>33898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4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25025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4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102583</xdr:rowOff>
    </xdr:from>
    <xdr:to>
      <xdr:col>6</xdr:col>
      <xdr:colOff>38100</xdr:colOff>
      <xdr:row>38</xdr:row>
      <xdr:rowOff>32733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4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23861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75317</xdr:rowOff>
    </xdr:from>
    <xdr:to>
      <xdr:col>24</xdr:col>
      <xdr:colOff>63500</xdr:colOff>
      <xdr:row>56</xdr:row>
      <xdr:rowOff>102201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76517"/>
          <a:ext cx="838200" cy="2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97825</xdr:rowOff>
    </xdr:from>
    <xdr:to>
      <xdr:col>19</xdr:col>
      <xdr:colOff>177800</xdr:colOff>
      <xdr:row>56</xdr:row>
      <xdr:rowOff>102201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99025"/>
          <a:ext cx="889000" cy="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97825</xdr:rowOff>
    </xdr:from>
    <xdr:to>
      <xdr:col>15</xdr:col>
      <xdr:colOff>50800</xdr:colOff>
      <xdr:row>56</xdr:row>
      <xdr:rowOff>105529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99025"/>
          <a:ext cx="889000" cy="7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115395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105529</xdr:rowOff>
    </xdr:from>
    <xdr:to>
      <xdr:col>10</xdr:col>
      <xdr:colOff>114300</xdr:colOff>
      <xdr:row>57</xdr:row>
      <xdr:rowOff>286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06729"/>
          <a:ext cx="889000" cy="66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140957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39774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24517</xdr:rowOff>
    </xdr:from>
    <xdr:to>
      <xdr:col>24</xdr:col>
      <xdr:colOff>114300</xdr:colOff>
      <xdr:row>56</xdr:row>
      <xdr:rowOff>126117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144667</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4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51401</xdr:rowOff>
    </xdr:from>
    <xdr:to>
      <xdr:col>20</xdr:col>
      <xdr:colOff>38100</xdr:colOff>
      <xdr:row>56</xdr:row>
      <xdr:rowOff>153001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52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144128</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4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47025</xdr:rowOff>
    </xdr:from>
    <xdr:to>
      <xdr:col>15</xdr:col>
      <xdr:colOff>101600</xdr:colOff>
      <xdr:row>56</xdr:row>
      <xdr:rowOff>148625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4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139752</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4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54729</xdr:rowOff>
    </xdr:from>
    <xdr:to>
      <xdr:col>10</xdr:col>
      <xdr:colOff>165100</xdr:colOff>
      <xdr:row>56</xdr:row>
      <xdr:rowOff>156329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5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147456</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48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120936</xdr:rowOff>
    </xdr:from>
    <xdr:to>
      <xdr:col>6</xdr:col>
      <xdr:colOff>38100</xdr:colOff>
      <xdr:row>57</xdr:row>
      <xdr:rowOff>51086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42213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1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169038</xdr:rowOff>
    </xdr:from>
    <xdr:to>
      <xdr:col>24</xdr:col>
      <xdr:colOff>63500</xdr:colOff>
      <xdr:row>76</xdr:row>
      <xdr:rowOff>18695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027788"/>
          <a:ext cx="838200" cy="2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96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169038</xdr:rowOff>
    </xdr:from>
    <xdr:to>
      <xdr:col>19</xdr:col>
      <xdr:colOff>177800</xdr:colOff>
      <xdr:row>76</xdr:row>
      <xdr:rowOff>53212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027788"/>
          <a:ext cx="889000" cy="55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120438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2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38736</xdr:rowOff>
    </xdr:from>
    <xdr:to>
      <xdr:col>15</xdr:col>
      <xdr:colOff>50800</xdr:colOff>
      <xdr:row>76</xdr:row>
      <xdr:rowOff>53212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068936"/>
          <a:ext cx="889000" cy="14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10464</xdr:rowOff>
    </xdr:from>
    <xdr:to>
      <xdr:col>10</xdr:col>
      <xdr:colOff>114300</xdr:colOff>
      <xdr:row>76</xdr:row>
      <xdr:rowOff>38736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040664"/>
          <a:ext cx="889000" cy="28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152976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131260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139344</xdr:rowOff>
    </xdr:from>
    <xdr:to>
      <xdr:col>24</xdr:col>
      <xdr:colOff>114300</xdr:colOff>
      <xdr:row>76</xdr:row>
      <xdr:rowOff>69493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99809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162221</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84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118237</xdr:rowOff>
    </xdr:from>
    <xdr:to>
      <xdr:col>20</xdr:col>
      <xdr:colOff>38100</xdr:colOff>
      <xdr:row>76</xdr:row>
      <xdr:rowOff>48388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297698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64914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752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2412</xdr:rowOff>
    </xdr:from>
    <xdr:to>
      <xdr:col>15</xdr:col>
      <xdr:colOff>101600</xdr:colOff>
      <xdr:row>76</xdr:row>
      <xdr:rowOff>104012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03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120540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807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159386</xdr:rowOff>
    </xdr:from>
    <xdr:to>
      <xdr:col>10</xdr:col>
      <xdr:colOff>165100</xdr:colOff>
      <xdr:row>76</xdr:row>
      <xdr:rowOff>89536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01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106062</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793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131114</xdr:rowOff>
    </xdr:from>
    <xdr:to>
      <xdr:col>6</xdr:col>
      <xdr:colOff>38100</xdr:colOff>
      <xdr:row>76</xdr:row>
      <xdr:rowOff>61264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98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77791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765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126670</xdr:rowOff>
    </xdr:from>
    <xdr:to>
      <xdr:col>24</xdr:col>
      <xdr:colOff>63500</xdr:colOff>
      <xdr:row>95</xdr:row>
      <xdr:rowOff>41802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242970"/>
          <a:ext cx="838200" cy="86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122057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38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41802</xdr:rowOff>
    </xdr:from>
    <xdr:to>
      <xdr:col>19</xdr:col>
      <xdr:colOff>177800</xdr:colOff>
      <xdr:row>95</xdr:row>
      <xdr:rowOff>71234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329552"/>
          <a:ext cx="889000" cy="29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123277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1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118954</xdr:rowOff>
    </xdr:from>
    <xdr:to>
      <xdr:col>15</xdr:col>
      <xdr:colOff>50800</xdr:colOff>
      <xdr:row>95</xdr:row>
      <xdr:rowOff>71234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235254"/>
          <a:ext cx="889000" cy="123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54906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118954</xdr:rowOff>
    </xdr:from>
    <xdr:to>
      <xdr:col>10</xdr:col>
      <xdr:colOff>114300</xdr:colOff>
      <xdr:row>97</xdr:row>
      <xdr:rowOff>33973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235254"/>
          <a:ext cx="889000" cy="42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69747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138326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75870</xdr:rowOff>
    </xdr:from>
    <xdr:to>
      <xdr:col>24</xdr:col>
      <xdr:colOff>114300</xdr:colOff>
      <xdr:row>95</xdr:row>
      <xdr:rowOff>6020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19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98747</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043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162452</xdr:rowOff>
    </xdr:from>
    <xdr:to>
      <xdr:col>20</xdr:col>
      <xdr:colOff>38100</xdr:colOff>
      <xdr:row>95</xdr:row>
      <xdr:rowOff>92602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27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109129</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053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20434</xdr:rowOff>
    </xdr:from>
    <xdr:to>
      <xdr:col>15</xdr:col>
      <xdr:colOff>101600</xdr:colOff>
      <xdr:row>95</xdr:row>
      <xdr:rowOff>122034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30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138561</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083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68154</xdr:rowOff>
    </xdr:from>
    <xdr:to>
      <xdr:col>10</xdr:col>
      <xdr:colOff>165100</xdr:colOff>
      <xdr:row>94</xdr:row>
      <xdr:rowOff>169754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18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14831</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959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154623</xdr:rowOff>
    </xdr:from>
    <xdr:to>
      <xdr:col>6</xdr:col>
      <xdr:colOff>38100</xdr:colOff>
      <xdr:row>97</xdr:row>
      <xdr:rowOff>84773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1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101300</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389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1854</xdr:rowOff>
    </xdr:from>
    <xdr:to>
      <xdr:col>54</xdr:col>
      <xdr:colOff>189865</xdr:colOff>
      <xdr:row>39</xdr:row>
      <xdr:rowOff>54387</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659704"/>
          <a:ext cx="1270" cy="1081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58214</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74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54387</xdr:rowOff>
    </xdr:from>
    <xdr:to>
      <xdr:col>55</xdr:col>
      <xdr:colOff>88900</xdr:colOff>
      <xdr:row>39</xdr:row>
      <xdr:rowOff>54387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740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119981</xdr:rowOff>
    </xdr:from>
    <xdr:ext cx="534377"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43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1854</xdr:rowOff>
    </xdr:from>
    <xdr:to>
      <xdr:col>55</xdr:col>
      <xdr:colOff>88900</xdr:colOff>
      <xdr:row>33</xdr:row>
      <xdr:rowOff>1854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65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157881</xdr:rowOff>
    </xdr:from>
    <xdr:to>
      <xdr:col>55</xdr:col>
      <xdr:colOff>0</xdr:colOff>
      <xdr:row>38</xdr:row>
      <xdr:rowOff>170318</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672981"/>
          <a:ext cx="838200" cy="12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15506</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359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164079</xdr:rowOff>
    </xdr:from>
    <xdr:to>
      <xdr:col>55</xdr:col>
      <xdr:colOff>50800</xdr:colOff>
      <xdr:row>38</xdr:row>
      <xdr:rowOff>94229</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50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140798</xdr:rowOff>
    </xdr:from>
    <xdr:to>
      <xdr:col>50</xdr:col>
      <xdr:colOff>114300</xdr:colOff>
      <xdr:row>38</xdr:row>
      <xdr:rowOff>157881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655898"/>
          <a:ext cx="889000" cy="17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874</xdr:rowOff>
    </xdr:from>
    <xdr:to>
      <xdr:col>50</xdr:col>
      <xdr:colOff>165100</xdr:colOff>
      <xdr:row>38</xdr:row>
      <xdr:rowOff>102474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51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119001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29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140798</xdr:rowOff>
    </xdr:from>
    <xdr:to>
      <xdr:col>45</xdr:col>
      <xdr:colOff>177800</xdr:colOff>
      <xdr:row>39</xdr:row>
      <xdr:rowOff>61595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655898"/>
          <a:ext cx="889000" cy="92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9713</xdr:rowOff>
    </xdr:from>
    <xdr:to>
      <xdr:col>46</xdr:col>
      <xdr:colOff>38100</xdr:colOff>
      <xdr:row>38</xdr:row>
      <xdr:rowOff>111313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52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127840</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30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107940</xdr:rowOff>
    </xdr:from>
    <xdr:to>
      <xdr:col>41</xdr:col>
      <xdr:colOff>50800</xdr:colOff>
      <xdr:row>39</xdr:row>
      <xdr:rowOff>61595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251440"/>
          <a:ext cx="889000" cy="149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110175</xdr:rowOff>
    </xdr:from>
    <xdr:to>
      <xdr:col>41</xdr:col>
      <xdr:colOff>101600</xdr:colOff>
      <xdr:row>39</xdr:row>
      <xdr:rowOff>40325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6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56852</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40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160254</xdr:rowOff>
    </xdr:from>
    <xdr:to>
      <xdr:col>36</xdr:col>
      <xdr:colOff>165100</xdr:colOff>
      <xdr:row>30</xdr:row>
      <xdr:rowOff>90404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13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106931</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4907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119518</xdr:rowOff>
    </xdr:from>
    <xdr:to>
      <xdr:col>55</xdr:col>
      <xdr:colOff>50800</xdr:colOff>
      <xdr:row>39</xdr:row>
      <xdr:rowOff>49668</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63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34445</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549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107081</xdr:rowOff>
    </xdr:from>
    <xdr:to>
      <xdr:col>50</xdr:col>
      <xdr:colOff>165100</xdr:colOff>
      <xdr:row>39</xdr:row>
      <xdr:rowOff>37231</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62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28358</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714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89998</xdr:rowOff>
    </xdr:from>
    <xdr:to>
      <xdr:col>46</xdr:col>
      <xdr:colOff>38100</xdr:colOff>
      <xdr:row>39</xdr:row>
      <xdr:rowOff>20148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605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11275</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69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10795</xdr:rowOff>
    </xdr:from>
    <xdr:to>
      <xdr:col>41</xdr:col>
      <xdr:colOff>101600</xdr:colOff>
      <xdr:row>39</xdr:row>
      <xdr:rowOff>112395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69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103522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790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57140</xdr:rowOff>
    </xdr:from>
    <xdr:to>
      <xdr:col>36</xdr:col>
      <xdr:colOff>165100</xdr:colOff>
      <xdr:row>30</xdr:row>
      <xdr:rowOff>158740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20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149867</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293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113823</xdr:rowOff>
    </xdr:from>
    <xdr:to>
      <xdr:col>55</xdr:col>
      <xdr:colOff>0</xdr:colOff>
      <xdr:row>57</xdr:row>
      <xdr:rowOff>4521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715023"/>
          <a:ext cx="838200" cy="6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72938</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502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4521</xdr:rowOff>
    </xdr:from>
    <xdr:to>
      <xdr:col>50</xdr:col>
      <xdr:colOff>114300</xdr:colOff>
      <xdr:row>57</xdr:row>
      <xdr:rowOff>117945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777171"/>
          <a:ext cx="889000" cy="11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102575</xdr:rowOff>
    </xdr:from>
    <xdr:to>
      <xdr:col>45</xdr:col>
      <xdr:colOff>177800</xdr:colOff>
      <xdr:row>57</xdr:row>
      <xdr:rowOff>117945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875225"/>
          <a:ext cx="889000" cy="15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76230</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0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96449</xdr:rowOff>
    </xdr:from>
    <xdr:to>
      <xdr:col>41</xdr:col>
      <xdr:colOff>50800</xdr:colOff>
      <xdr:row>57</xdr:row>
      <xdr:rowOff>102575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869099"/>
          <a:ext cx="889000" cy="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63023</xdr:rowOff>
    </xdr:from>
    <xdr:to>
      <xdr:col>55</xdr:col>
      <xdr:colOff>50800</xdr:colOff>
      <xdr:row>56</xdr:row>
      <xdr:rowOff>164623</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66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41450</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64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125171</xdr:rowOff>
    </xdr:from>
    <xdr:to>
      <xdr:col>50</xdr:col>
      <xdr:colOff>165100</xdr:colOff>
      <xdr:row>57</xdr:row>
      <xdr:rowOff>55321</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72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46448</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819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67145</xdr:rowOff>
    </xdr:from>
    <xdr:to>
      <xdr:col>46</xdr:col>
      <xdr:colOff>38100</xdr:colOff>
      <xdr:row>57</xdr:row>
      <xdr:rowOff>168745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3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159872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32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51775</xdr:rowOff>
    </xdr:from>
    <xdr:to>
      <xdr:col>41</xdr:col>
      <xdr:colOff>101600</xdr:colOff>
      <xdr:row>57</xdr:row>
      <xdr:rowOff>153375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2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144502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1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45649</xdr:rowOff>
    </xdr:from>
    <xdr:to>
      <xdr:col>36</xdr:col>
      <xdr:colOff>165100</xdr:colOff>
      <xdr:row>57</xdr:row>
      <xdr:rowOff>147249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81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138376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91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100349</xdr:rowOff>
    </xdr:from>
    <xdr:to>
      <xdr:col>55</xdr:col>
      <xdr:colOff>0</xdr:colOff>
      <xdr:row>77</xdr:row>
      <xdr:rowOff>122915</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3130549"/>
          <a:ext cx="838200" cy="194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46328</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247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122915</xdr:rowOff>
    </xdr:from>
    <xdr:to>
      <xdr:col>50</xdr:col>
      <xdr:colOff>114300</xdr:colOff>
      <xdr:row>78</xdr:row>
      <xdr:rowOff>56587</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8750300" y="13324565"/>
          <a:ext cx="889000" cy="10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127682</xdr:rowOff>
    </xdr:from>
    <xdr:to>
      <xdr:col>45</xdr:col>
      <xdr:colOff>177800</xdr:colOff>
      <xdr:row>78</xdr:row>
      <xdr:rowOff>56587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329332"/>
          <a:ext cx="889000" cy="100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127682</xdr:rowOff>
    </xdr:from>
    <xdr:to>
      <xdr:col>41</xdr:col>
      <xdr:colOff>50800</xdr:colOff>
      <xdr:row>77</xdr:row>
      <xdr:rowOff>145382</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329332"/>
          <a:ext cx="889000" cy="17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60469</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37428" y="134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49549</xdr:rowOff>
    </xdr:from>
    <xdr:to>
      <xdr:col>55</xdr:col>
      <xdr:colOff>50800</xdr:colOff>
      <xdr:row>76</xdr:row>
      <xdr:rowOff>151149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07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72425</xdr:rowOff>
    </xdr:from>
    <xdr:ext cx="534377"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2931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72115</xdr:rowOff>
    </xdr:from>
    <xdr:to>
      <xdr:col>50</xdr:col>
      <xdr:colOff>165100</xdr:colOff>
      <xdr:row>78</xdr:row>
      <xdr:rowOff>2265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27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164842</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366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5787</xdr:rowOff>
    </xdr:from>
    <xdr:to>
      <xdr:col>46</xdr:col>
      <xdr:colOff>38100</xdr:colOff>
      <xdr:row>78</xdr:row>
      <xdr:rowOff>107387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37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98514</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471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76882</xdr:rowOff>
    </xdr:from>
    <xdr:to>
      <xdr:col>41</xdr:col>
      <xdr:colOff>101600</xdr:colOff>
      <xdr:row>78</xdr:row>
      <xdr:rowOff>7032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27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169609</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26428" y="1337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94582</xdr:rowOff>
    </xdr:from>
    <xdr:to>
      <xdr:col>36</xdr:col>
      <xdr:colOff>165100</xdr:colOff>
      <xdr:row>78</xdr:row>
      <xdr:rowOff>24732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29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41259</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37428" y="13071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115049</xdr:rowOff>
    </xdr:from>
    <xdr:to>
      <xdr:col>55</xdr:col>
      <xdr:colOff>0</xdr:colOff>
      <xdr:row>98</xdr:row>
      <xdr:rowOff>48927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745699"/>
          <a:ext cx="838200" cy="10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51573</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682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48927</xdr:rowOff>
    </xdr:from>
    <xdr:to>
      <xdr:col>50</xdr:col>
      <xdr:colOff>114300</xdr:colOff>
      <xdr:row>98</xdr:row>
      <xdr:rowOff>160465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851027"/>
          <a:ext cx="889000" cy="111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44017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0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160465</xdr:rowOff>
    </xdr:from>
    <xdr:to>
      <xdr:col>45</xdr:col>
      <xdr:colOff>177800</xdr:colOff>
      <xdr:row>99</xdr:row>
      <xdr:rowOff>135737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962565"/>
          <a:ext cx="889000" cy="146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145057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60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119087</xdr:rowOff>
    </xdr:from>
    <xdr:to>
      <xdr:col>41</xdr:col>
      <xdr:colOff>50800</xdr:colOff>
      <xdr:row>99</xdr:row>
      <xdr:rowOff>135737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7092637"/>
          <a:ext cx="889000" cy="16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19023</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649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6259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636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64249</xdr:rowOff>
    </xdr:from>
    <xdr:to>
      <xdr:col>55</xdr:col>
      <xdr:colOff>50800</xdr:colOff>
      <xdr:row>97</xdr:row>
      <xdr:rowOff>165849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694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87126</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5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169577</xdr:rowOff>
    </xdr:from>
    <xdr:to>
      <xdr:col>50</xdr:col>
      <xdr:colOff>165100</xdr:colOff>
      <xdr:row>98</xdr:row>
      <xdr:rowOff>99727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80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90854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89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109665</xdr:rowOff>
    </xdr:from>
    <xdr:to>
      <xdr:col>46</xdr:col>
      <xdr:colOff>38100</xdr:colOff>
      <xdr:row>99</xdr:row>
      <xdr:rowOff>39815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91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30942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700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84937</xdr:rowOff>
    </xdr:from>
    <xdr:to>
      <xdr:col>41</xdr:col>
      <xdr:colOff>101600</xdr:colOff>
      <xdr:row>100</xdr:row>
      <xdr:rowOff>15087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705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100</xdr:row>
      <xdr:rowOff>6214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715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68287</xdr:rowOff>
    </xdr:from>
    <xdr:to>
      <xdr:col>36</xdr:col>
      <xdr:colOff>165100</xdr:colOff>
      <xdr:row>99</xdr:row>
      <xdr:rowOff>169887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7041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161014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7134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36754</xdr:rowOff>
    </xdr:from>
    <xdr:to>
      <xdr:col>85</xdr:col>
      <xdr:colOff>127000</xdr:colOff>
      <xdr:row>78</xdr:row>
      <xdr:rowOff>58699</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5481300" y="13409854"/>
          <a:ext cx="8382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86707</xdr:rowOff>
    </xdr:from>
    <xdr:ext cx="469744"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945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18695</xdr:rowOff>
    </xdr:from>
    <xdr:to>
      <xdr:col>81</xdr:col>
      <xdr:colOff>50800</xdr:colOff>
      <xdr:row>78</xdr:row>
      <xdr:rowOff>36754</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4592300" y="13391795"/>
          <a:ext cx="889000" cy="18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120345</xdr:rowOff>
    </xdr:from>
    <xdr:to>
      <xdr:col>76</xdr:col>
      <xdr:colOff>114300</xdr:colOff>
      <xdr:row>78</xdr:row>
      <xdr:rowOff>18695</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703300" y="13321995"/>
          <a:ext cx="889000" cy="69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32834</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57428" y="1289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105487</xdr:rowOff>
    </xdr:from>
    <xdr:to>
      <xdr:col>71</xdr:col>
      <xdr:colOff>177800</xdr:colOff>
      <xdr:row>77</xdr:row>
      <xdr:rowOff>120345</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814300" y="13307137"/>
          <a:ext cx="889000" cy="14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131056</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68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161841</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79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7899</xdr:rowOff>
    </xdr:from>
    <xdr:to>
      <xdr:col>85</xdr:col>
      <xdr:colOff>177800</xdr:colOff>
      <xdr:row>78</xdr:row>
      <xdr:rowOff>109499</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38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157776</xdr:rowOff>
    </xdr:from>
    <xdr:ext cx="469744"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359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157404</xdr:rowOff>
    </xdr:from>
    <xdr:to>
      <xdr:col>81</xdr:col>
      <xdr:colOff>101600</xdr:colOff>
      <xdr:row>78</xdr:row>
      <xdr:rowOff>87554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35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78681</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46428" y="1345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139345</xdr:rowOff>
    </xdr:from>
    <xdr:to>
      <xdr:col>76</xdr:col>
      <xdr:colOff>165100</xdr:colOff>
      <xdr:row>78</xdr:row>
      <xdr:rowOff>69495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34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60622</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57428" y="13433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69545</xdr:rowOff>
    </xdr:from>
    <xdr:to>
      <xdr:col>72</xdr:col>
      <xdr:colOff>38100</xdr:colOff>
      <xdr:row>77</xdr:row>
      <xdr:rowOff>171145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27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162272</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68428" y="13363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54687</xdr:rowOff>
    </xdr:from>
    <xdr:to>
      <xdr:col>67</xdr:col>
      <xdr:colOff>101600</xdr:colOff>
      <xdr:row>77</xdr:row>
      <xdr:rowOff>156287</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256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147414</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79428" y="13349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65633</xdr:rowOff>
    </xdr:from>
    <xdr:to>
      <xdr:col>85</xdr:col>
      <xdr:colOff>127000</xdr:colOff>
      <xdr:row>98</xdr:row>
      <xdr:rowOff>69120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5481300" y="16867733"/>
          <a:ext cx="838200" cy="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19384</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307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69120</xdr:rowOff>
    </xdr:from>
    <xdr:to>
      <xdr:col>81</xdr:col>
      <xdr:colOff>50800</xdr:colOff>
      <xdr:row>98</xdr:row>
      <xdr:rowOff>70301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4592300" y="16871220"/>
          <a:ext cx="8890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64552</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18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70301</xdr:rowOff>
    </xdr:from>
    <xdr:to>
      <xdr:col>76</xdr:col>
      <xdr:colOff>114300</xdr:colOff>
      <xdr:row>98</xdr:row>
      <xdr:rowOff>94817</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3703300" y="16872401"/>
          <a:ext cx="889000" cy="24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160165</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1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67520</xdr:rowOff>
    </xdr:from>
    <xdr:to>
      <xdr:col>71</xdr:col>
      <xdr:colOff>177800</xdr:colOff>
      <xdr:row>98</xdr:row>
      <xdr:rowOff>94817</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2814300" y="16869620"/>
          <a:ext cx="889000" cy="27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53864</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118426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14833</xdr:rowOff>
    </xdr:from>
    <xdr:to>
      <xdr:col>85</xdr:col>
      <xdr:colOff>177800</xdr:colOff>
      <xdr:row>98</xdr:row>
      <xdr:rowOff>116433</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81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101210</xdr:rowOff>
    </xdr:from>
    <xdr:ext cx="469744"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731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18320</xdr:rowOff>
    </xdr:from>
    <xdr:to>
      <xdr:col>81</xdr:col>
      <xdr:colOff>101600</xdr:colOff>
      <xdr:row>98</xdr:row>
      <xdr:rowOff>119920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82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111047</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46428" y="1691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19501</xdr:rowOff>
    </xdr:from>
    <xdr:to>
      <xdr:col>76</xdr:col>
      <xdr:colOff>165100</xdr:colOff>
      <xdr:row>98</xdr:row>
      <xdr:rowOff>121101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82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112228</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57428" y="1691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44017</xdr:rowOff>
    </xdr:from>
    <xdr:to>
      <xdr:col>72</xdr:col>
      <xdr:colOff>38100</xdr:colOff>
      <xdr:row>98</xdr:row>
      <xdr:rowOff>145617</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84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136744</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68428" y="1693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16720</xdr:rowOff>
    </xdr:from>
    <xdr:to>
      <xdr:col>67</xdr:col>
      <xdr:colOff>101600</xdr:colOff>
      <xdr:row>98</xdr:row>
      <xdr:rowOff>118320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8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109447</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79428" y="16911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160274</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1323300" y="6503924"/>
          <a:ext cx="8382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32580</xdr:rowOff>
    </xdr:from>
    <xdr:ext cx="313932"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547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85293</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428943"/>
          <a:ext cx="889000" cy="22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85293</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19545300" y="6428943"/>
          <a:ext cx="889000" cy="22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147794</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77333" y="66628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109474</xdr:rowOff>
    </xdr:from>
    <xdr:to>
      <xdr:col>116</xdr:col>
      <xdr:colOff>114300</xdr:colOff>
      <xdr:row>38</xdr:row>
      <xdr:rowOff>39624</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45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132351</xdr:rowOff>
    </xdr:from>
    <xdr:ext cx="378565"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3045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34493</xdr:rowOff>
    </xdr:from>
    <xdr:to>
      <xdr:col>107</xdr:col>
      <xdr:colOff>101600</xdr:colOff>
      <xdr:row>37</xdr:row>
      <xdr:rowOff>136093</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37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152620</xdr:rowOff>
    </xdr:from>
    <xdr:ext cx="378565"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5017" y="61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72209</xdr:rowOff>
    </xdr:from>
    <xdr:to>
      <xdr:col>116</xdr:col>
      <xdr:colOff>63500</xdr:colOff>
      <xdr:row>58</xdr:row>
      <xdr:rowOff>120868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016309"/>
          <a:ext cx="838200" cy="4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23223</xdr:rowOff>
    </xdr:from>
    <xdr:to>
      <xdr:col>111</xdr:col>
      <xdr:colOff>177800</xdr:colOff>
      <xdr:row>58</xdr:row>
      <xdr:rowOff>72209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9795873"/>
          <a:ext cx="889000" cy="220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23223</xdr:rowOff>
    </xdr:from>
    <xdr:to>
      <xdr:col>107</xdr:col>
      <xdr:colOff>50800</xdr:colOff>
      <xdr:row>58</xdr:row>
      <xdr:rowOff>89408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9795873"/>
          <a:ext cx="889000" cy="23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35758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89408</xdr:rowOff>
    </xdr:from>
    <xdr:to>
      <xdr:col>102</xdr:col>
      <xdr:colOff>114300</xdr:colOff>
      <xdr:row>58</xdr:row>
      <xdr:rowOff>103560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033508"/>
          <a:ext cx="889000" cy="14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70068</xdr:rowOff>
    </xdr:from>
    <xdr:to>
      <xdr:col>116</xdr:col>
      <xdr:colOff>114300</xdr:colOff>
      <xdr:row>59</xdr:row>
      <xdr:rowOff>218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1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48495</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999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21409</xdr:rowOff>
    </xdr:from>
    <xdr:to>
      <xdr:col>112</xdr:col>
      <xdr:colOff>38100</xdr:colOff>
      <xdr:row>58</xdr:row>
      <xdr:rowOff>123009</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996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114136</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1005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143873</xdr:rowOff>
    </xdr:from>
    <xdr:to>
      <xdr:col>107</xdr:col>
      <xdr:colOff>101600</xdr:colOff>
      <xdr:row>57</xdr:row>
      <xdr:rowOff>74023</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974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90550</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52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38608</xdr:rowOff>
    </xdr:from>
    <xdr:to>
      <xdr:col>102</xdr:col>
      <xdr:colOff>165100</xdr:colOff>
      <xdr:row>58</xdr:row>
      <xdr:rowOff>140208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9982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131335</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1007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52760</xdr:rowOff>
    </xdr:from>
    <xdr:to>
      <xdr:col>98</xdr:col>
      <xdr:colOff>38100</xdr:colOff>
      <xdr:row>58</xdr:row>
      <xdr:rowOff>154360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999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145487</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08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77750</xdr:rowOff>
    </xdr:from>
    <xdr:to>
      <xdr:col>116</xdr:col>
      <xdr:colOff>63500</xdr:colOff>
      <xdr:row>74</xdr:row>
      <xdr:rowOff>96997</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2765050"/>
          <a:ext cx="838200" cy="19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47312</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563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96997</xdr:rowOff>
    </xdr:from>
    <xdr:to>
      <xdr:col>111</xdr:col>
      <xdr:colOff>177800</xdr:colOff>
      <xdr:row>75</xdr:row>
      <xdr:rowOff>25583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2784297"/>
          <a:ext cx="889000" cy="100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59900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40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25583</xdr:rowOff>
    </xdr:from>
    <xdr:to>
      <xdr:col>107</xdr:col>
      <xdr:colOff>50800</xdr:colOff>
      <xdr:row>75</xdr:row>
      <xdr:rowOff>133528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9545300" y="12884333"/>
          <a:ext cx="889000" cy="10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64426</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133528</xdr:rowOff>
    </xdr:from>
    <xdr:to>
      <xdr:col>102</xdr:col>
      <xdr:colOff>114300</xdr:colOff>
      <xdr:row>75</xdr:row>
      <xdr:rowOff>141300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656300" y="12992278"/>
          <a:ext cx="889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159295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26950</xdr:rowOff>
    </xdr:from>
    <xdr:to>
      <xdr:col>116</xdr:col>
      <xdr:colOff>114300</xdr:colOff>
      <xdr:row>74</xdr:row>
      <xdr:rowOff>128550</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71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5377</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6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46197</xdr:rowOff>
    </xdr:from>
    <xdr:to>
      <xdr:col>112</xdr:col>
      <xdr:colOff>38100</xdr:colOff>
      <xdr:row>74</xdr:row>
      <xdr:rowOff>147797</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733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138924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82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146233</xdr:rowOff>
    </xdr:from>
    <xdr:to>
      <xdr:col>107</xdr:col>
      <xdr:colOff>101600</xdr:colOff>
      <xdr:row>75</xdr:row>
      <xdr:rowOff>76383</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833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67510</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2926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82728</xdr:rowOff>
    </xdr:from>
    <xdr:to>
      <xdr:col>102</xdr:col>
      <xdr:colOff>165100</xdr:colOff>
      <xdr:row>76</xdr:row>
      <xdr:rowOff>12877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94147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4005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03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90500</xdr:rowOff>
    </xdr:from>
    <xdr:to>
      <xdr:col>98</xdr:col>
      <xdr:colOff>38100</xdr:colOff>
      <xdr:row>76</xdr:row>
      <xdr:rowOff>20650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9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11777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041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万</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千円となっている。</a:t>
          </a:r>
        </a:p>
        <a:p>
          <a:r>
            <a:rPr kumimoji="1" lang="ja-JP" altLang="en-US" sz="1300">
              <a:latin typeface="ＭＳ Ｐゴシック" panose="020B0600070205080204" pitchFamily="50" charset="-128"/>
              <a:ea typeface="ＭＳ Ｐゴシック" panose="020B0600070205080204" pitchFamily="50" charset="-128"/>
            </a:rPr>
            <a:t>主な構成項目の一つである扶助費については、近年増加傾向にあり、令和６年度住民一人当たりのコストは前年度に対して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4,545</a:t>
          </a:r>
          <a:r>
            <a:rPr kumimoji="1" lang="ja-JP" altLang="en-US" sz="1300">
              <a:latin typeface="ＭＳ Ｐゴシック" panose="020B0600070205080204" pitchFamily="50" charset="-128"/>
              <a:ea typeface="ＭＳ Ｐゴシック" panose="020B0600070205080204" pitchFamily="50" charset="-128"/>
            </a:rPr>
            <a:t>円の増となっている。今後も少子化・超高齢社会への対応などにより、伸びが想定される。</a:t>
          </a:r>
        </a:p>
        <a:p>
          <a:r>
            <a:rPr kumimoji="1" lang="ja-JP" altLang="en-US" sz="1300">
              <a:latin typeface="ＭＳ Ｐゴシック" panose="020B0600070205080204" pitchFamily="50" charset="-128"/>
              <a:ea typeface="ＭＳ Ｐゴシック" panose="020B0600070205080204" pitchFamily="50" charset="-128"/>
            </a:rPr>
            <a:t>普通建設事業費については、大田区民プラザの改修や大森西二丁目複合施設の整備などにより、令和６年度住民一人当たりのコストは前年度に対して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8,156</a:t>
          </a:r>
          <a:r>
            <a:rPr kumimoji="1" lang="ja-JP" altLang="en-US" sz="1300">
              <a:latin typeface="ＭＳ Ｐゴシック" panose="020B0600070205080204" pitchFamily="50" charset="-128"/>
              <a:ea typeface="ＭＳ Ｐゴシック" panose="020B0600070205080204" pitchFamily="50" charset="-128"/>
            </a:rPr>
            <a:t>円の増となっている。今後も公共施設の維持・更新に係る整備費用により、伸びが想定される。</a:t>
          </a:r>
        </a:p>
        <a:p>
          <a:r>
            <a:rPr kumimoji="1" lang="ja-JP" altLang="en-US" sz="1300">
              <a:latin typeface="ＭＳ Ｐゴシック" panose="020B0600070205080204" pitchFamily="50" charset="-128"/>
              <a:ea typeface="ＭＳ Ｐゴシック" panose="020B0600070205080204" pitchFamily="50" charset="-128"/>
            </a:rPr>
            <a:t>積立金は、公共施設整備資金積立基金積立金への積立などにより、令和６年度住民一人当たりのコストは前年度に対して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183</a:t>
          </a:r>
          <a:r>
            <a:rPr kumimoji="1" lang="ja-JP" altLang="en-US" sz="1300">
              <a:latin typeface="ＭＳ Ｐゴシック" panose="020B0600070205080204" pitchFamily="50" charset="-128"/>
              <a:ea typeface="ＭＳ Ｐゴシック" panose="020B0600070205080204" pitchFamily="50" charset="-128"/>
            </a:rPr>
            <a:t>円の増となっている。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740,519
708,478
61.86
336,234,792
331,755,472
154,647
193,082,482
21,859,905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101219</xdr:rowOff>
    </xdr:from>
    <xdr:to>
      <xdr:col>24</xdr:col>
      <xdr:colOff>63500</xdr:colOff>
      <xdr:row>37</xdr:row>
      <xdr:rowOff>112649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44869"/>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112649</xdr:rowOff>
    </xdr:from>
    <xdr:to>
      <xdr:col>19</xdr:col>
      <xdr:colOff>177800</xdr:colOff>
      <xdr:row>37</xdr:row>
      <xdr:rowOff>132652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56299"/>
          <a:ext cx="8890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102061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113792</xdr:rowOff>
    </xdr:from>
    <xdr:to>
      <xdr:col>15</xdr:col>
      <xdr:colOff>50800</xdr:colOff>
      <xdr:row>37</xdr:row>
      <xdr:rowOff>132652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57442"/>
          <a:ext cx="889000"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107967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111887</xdr:rowOff>
    </xdr:from>
    <xdr:to>
      <xdr:col>10</xdr:col>
      <xdr:colOff>114300</xdr:colOff>
      <xdr:row>37</xdr:row>
      <xdr:rowOff>113792</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55537"/>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115206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108538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50419</xdr:rowOff>
    </xdr:from>
    <xdr:to>
      <xdr:col>24</xdr:col>
      <xdr:colOff>114300</xdr:colOff>
      <xdr:row>37</xdr:row>
      <xdr:rowOff>152019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9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136796</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08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61849</xdr:rowOff>
    </xdr:from>
    <xdr:to>
      <xdr:col>20</xdr:col>
      <xdr:colOff>38100</xdr:colOff>
      <xdr:row>37</xdr:row>
      <xdr:rowOff>163449</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0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154576</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498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81852</xdr:rowOff>
    </xdr:from>
    <xdr:to>
      <xdr:col>15</xdr:col>
      <xdr:colOff>101600</xdr:colOff>
      <xdr:row>38</xdr:row>
      <xdr:rowOff>12002</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2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3129</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18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62992</xdr:rowOff>
    </xdr:from>
    <xdr:to>
      <xdr:col>10</xdr:col>
      <xdr:colOff>165100</xdr:colOff>
      <xdr:row>37</xdr:row>
      <xdr:rowOff>164592</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0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155719</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499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61087</xdr:rowOff>
    </xdr:from>
    <xdr:to>
      <xdr:col>6</xdr:col>
      <xdr:colOff>38100</xdr:colOff>
      <xdr:row>37</xdr:row>
      <xdr:rowOff>162687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153814</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4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44221</xdr:rowOff>
    </xdr:from>
    <xdr:to>
      <xdr:col>24</xdr:col>
      <xdr:colOff>63500</xdr:colOff>
      <xdr:row>59</xdr:row>
      <xdr:rowOff>18009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988321"/>
          <a:ext cx="838200" cy="14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61376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62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7319</xdr:rowOff>
    </xdr:from>
    <xdr:to>
      <xdr:col>19</xdr:col>
      <xdr:colOff>177800</xdr:colOff>
      <xdr:row>59</xdr:row>
      <xdr:rowOff>18009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122869"/>
          <a:ext cx="889000" cy="10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139754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56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7123</xdr:rowOff>
    </xdr:from>
    <xdr:to>
      <xdr:col>15</xdr:col>
      <xdr:colOff>50800</xdr:colOff>
      <xdr:row>59</xdr:row>
      <xdr:rowOff>7319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10122673"/>
          <a:ext cx="889000" cy="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16037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112061</xdr:rowOff>
    </xdr:from>
    <xdr:to>
      <xdr:col>10</xdr:col>
      <xdr:colOff>114300</xdr:colOff>
      <xdr:row>59</xdr:row>
      <xdr:rowOff>7123</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027461"/>
          <a:ext cx="889000" cy="109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27151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61931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164871</xdr:rowOff>
    </xdr:from>
    <xdr:to>
      <xdr:col>24</xdr:col>
      <xdr:colOff>114300</xdr:colOff>
      <xdr:row>58</xdr:row>
      <xdr:rowOff>95021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3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143298</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15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138659</xdr:rowOff>
    </xdr:from>
    <xdr:to>
      <xdr:col>20</xdr:col>
      <xdr:colOff>38100</xdr:colOff>
      <xdr:row>59</xdr:row>
      <xdr:rowOff>68809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82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59936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175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127969</xdr:rowOff>
    </xdr:from>
    <xdr:to>
      <xdr:col>15</xdr:col>
      <xdr:colOff>101600</xdr:colOff>
      <xdr:row>59</xdr:row>
      <xdr:rowOff>58119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7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49246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6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127773</xdr:rowOff>
    </xdr:from>
    <xdr:to>
      <xdr:col>10</xdr:col>
      <xdr:colOff>165100</xdr:colOff>
      <xdr:row>59</xdr:row>
      <xdr:rowOff>57923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1007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49050</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16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61261</xdr:rowOff>
    </xdr:from>
    <xdr:to>
      <xdr:col>6</xdr:col>
      <xdr:colOff>38100</xdr:colOff>
      <xdr:row>52</xdr:row>
      <xdr:rowOff>162861</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97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153988</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069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36700</xdr:rowOff>
    </xdr:from>
    <xdr:to>
      <xdr:col>24</xdr:col>
      <xdr:colOff>63500</xdr:colOff>
      <xdr:row>77</xdr:row>
      <xdr:rowOff>139102</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238350"/>
          <a:ext cx="838200" cy="10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132808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991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139102</xdr:rowOff>
    </xdr:from>
    <xdr:to>
      <xdr:col>19</xdr:col>
      <xdr:colOff>177800</xdr:colOff>
      <xdr:row>78</xdr:row>
      <xdr:rowOff>34565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340752"/>
          <a:ext cx="889000" cy="66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111592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97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21220</xdr:rowOff>
    </xdr:from>
    <xdr:to>
      <xdr:col>15</xdr:col>
      <xdr:colOff>50800</xdr:colOff>
      <xdr:row>78</xdr:row>
      <xdr:rowOff>34565</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019300" y="13394320"/>
          <a:ext cx="889000" cy="1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28447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05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21220</xdr:rowOff>
    </xdr:from>
    <xdr:to>
      <xdr:col>10</xdr:col>
      <xdr:colOff>114300</xdr:colOff>
      <xdr:row>79</xdr:row>
      <xdr:rowOff>111420</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394320"/>
          <a:ext cx="889000" cy="26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26531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056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93555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295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157350</xdr:rowOff>
    </xdr:from>
    <xdr:to>
      <xdr:col>24</xdr:col>
      <xdr:colOff>114300</xdr:colOff>
      <xdr:row>77</xdr:row>
      <xdr:rowOff>87500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18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135777</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3165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88302</xdr:rowOff>
    </xdr:from>
    <xdr:to>
      <xdr:col>20</xdr:col>
      <xdr:colOff>38100</xdr:colOff>
      <xdr:row>78</xdr:row>
      <xdr:rowOff>18452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28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9579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382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155215</xdr:rowOff>
    </xdr:from>
    <xdr:to>
      <xdr:col>15</xdr:col>
      <xdr:colOff>101600</xdr:colOff>
      <xdr:row>78</xdr:row>
      <xdr:rowOff>85365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35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76492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449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141870</xdr:rowOff>
    </xdr:from>
    <xdr:to>
      <xdr:col>10</xdr:col>
      <xdr:colOff>165100</xdr:colOff>
      <xdr:row>78</xdr:row>
      <xdr:rowOff>72020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34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63147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436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60620</xdr:rowOff>
    </xdr:from>
    <xdr:to>
      <xdr:col>6</xdr:col>
      <xdr:colOff>38100</xdr:colOff>
      <xdr:row>79</xdr:row>
      <xdr:rowOff>162220</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60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153347</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69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130175</xdr:rowOff>
    </xdr:from>
    <xdr:to>
      <xdr:col>24</xdr:col>
      <xdr:colOff>63500</xdr:colOff>
      <xdr:row>97</xdr:row>
      <xdr:rowOff>160350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760825"/>
          <a:ext cx="838200" cy="3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481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134899</xdr:rowOff>
    </xdr:from>
    <xdr:to>
      <xdr:col>19</xdr:col>
      <xdr:colOff>177800</xdr:colOff>
      <xdr:row>97</xdr:row>
      <xdr:rowOff>130175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594099"/>
          <a:ext cx="889000" cy="16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86746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37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134899</xdr:rowOff>
    </xdr:from>
    <xdr:to>
      <xdr:col>15</xdr:col>
      <xdr:colOff>50800</xdr:colOff>
      <xdr:row>97</xdr:row>
      <xdr:rowOff>102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594099"/>
          <a:ext cx="889000" cy="36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89888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2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102</xdr:rowOff>
    </xdr:from>
    <xdr:to>
      <xdr:col>10</xdr:col>
      <xdr:colOff>114300</xdr:colOff>
      <xdr:row>98</xdr:row>
      <xdr:rowOff>45422</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630752"/>
          <a:ext cx="889000" cy="216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107072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60647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109550</xdr:rowOff>
    </xdr:from>
    <xdr:to>
      <xdr:col>24</xdr:col>
      <xdr:colOff>114300</xdr:colOff>
      <xdr:row>98</xdr:row>
      <xdr:rowOff>39700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74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24477</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65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79375</xdr:rowOff>
    </xdr:from>
    <xdr:to>
      <xdr:col>20</xdr:col>
      <xdr:colOff>38100</xdr:colOff>
      <xdr:row>98</xdr:row>
      <xdr:rowOff>9525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71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652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802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84099</xdr:rowOff>
    </xdr:from>
    <xdr:to>
      <xdr:col>15</xdr:col>
      <xdr:colOff>101600</xdr:colOff>
      <xdr:row>97</xdr:row>
      <xdr:rowOff>14249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54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5376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63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120752</xdr:rowOff>
    </xdr:from>
    <xdr:to>
      <xdr:col>10</xdr:col>
      <xdr:colOff>165100</xdr:colOff>
      <xdr:row>97</xdr:row>
      <xdr:rowOff>50902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57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42029</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67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166072</xdr:rowOff>
    </xdr:from>
    <xdr:to>
      <xdr:col>6</xdr:col>
      <xdr:colOff>38100</xdr:colOff>
      <xdr:row>98</xdr:row>
      <xdr:rowOff>96222</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79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87349</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889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161798</xdr:rowOff>
    </xdr:from>
    <xdr:to>
      <xdr:col>55</xdr:col>
      <xdr:colOff>0</xdr:colOff>
      <xdr:row>38</xdr:row>
      <xdr:rowOff>166370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67689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78249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50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165227</xdr:rowOff>
    </xdr:from>
    <xdr:to>
      <xdr:col>50</xdr:col>
      <xdr:colOff>114300</xdr:colOff>
      <xdr:row>38</xdr:row>
      <xdr:rowOff>166370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68032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25290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165227</xdr:rowOff>
    </xdr:from>
    <xdr:to>
      <xdr:col>45</xdr:col>
      <xdr:colOff>177800</xdr:colOff>
      <xdr:row>38</xdr:row>
      <xdr:rowOff>169418</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680327"/>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19575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169418</xdr:rowOff>
    </xdr:from>
    <xdr:to>
      <xdr:col>41</xdr:col>
      <xdr:colOff>50800</xdr:colOff>
      <xdr:row>38</xdr:row>
      <xdr:rowOff>169418</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6845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43959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216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25290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110998</xdr:rowOff>
    </xdr:from>
    <xdr:to>
      <xdr:col>55</xdr:col>
      <xdr:colOff>50800</xdr:colOff>
      <xdr:row>39</xdr:row>
      <xdr:rowOff>41148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62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25925</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5410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115570</xdr:rowOff>
    </xdr:from>
    <xdr:to>
      <xdr:col>50</xdr:col>
      <xdr:colOff>165100</xdr:colOff>
      <xdr:row>39</xdr:row>
      <xdr:rowOff>45720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63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36847</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723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114427</xdr:rowOff>
    </xdr:from>
    <xdr:to>
      <xdr:col>46</xdr:col>
      <xdr:colOff>38100</xdr:colOff>
      <xdr:row>39</xdr:row>
      <xdr:rowOff>44577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2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35704</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722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118618</xdr:rowOff>
    </xdr:from>
    <xdr:to>
      <xdr:col>41</xdr:col>
      <xdr:colOff>101600</xdr:colOff>
      <xdr:row>39</xdr:row>
      <xdr:rowOff>48768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633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39895</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726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118618</xdr:rowOff>
    </xdr:from>
    <xdr:to>
      <xdr:col>36</xdr:col>
      <xdr:colOff>165100</xdr:colOff>
      <xdr:row>39</xdr:row>
      <xdr:rowOff>48768</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633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39895</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726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170180</xdr:rowOff>
    </xdr:from>
    <xdr:to>
      <xdr:col>55</xdr:col>
      <xdr:colOff>0</xdr:colOff>
      <xdr:row>59</xdr:row>
      <xdr:rowOff>635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1011428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147320</xdr:rowOff>
    </xdr:from>
    <xdr:to>
      <xdr:col>50</xdr:col>
      <xdr:colOff>114300</xdr:colOff>
      <xdr:row>59</xdr:row>
      <xdr:rowOff>635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09142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147320</xdr:rowOff>
    </xdr:from>
    <xdr:to>
      <xdr:col>45</xdr:col>
      <xdr:colOff>177800</xdr:colOff>
      <xdr:row>58</xdr:row>
      <xdr:rowOff>170180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10091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160655</xdr:rowOff>
    </xdr:from>
    <xdr:to>
      <xdr:col>41</xdr:col>
      <xdr:colOff>50800</xdr:colOff>
      <xdr:row>58</xdr:row>
      <xdr:rowOff>170180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0475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119380</xdr:rowOff>
    </xdr:from>
    <xdr:to>
      <xdr:col>55</xdr:col>
      <xdr:colOff>50800</xdr:colOff>
      <xdr:row>59</xdr:row>
      <xdr:rowOff>49530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6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34307</xdr:rowOff>
    </xdr:from>
    <xdr:ext cx="313932"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784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121285</xdr:rowOff>
    </xdr:from>
    <xdr:to>
      <xdr:col>50</xdr:col>
      <xdr:colOff>165100</xdr:colOff>
      <xdr:row>59</xdr:row>
      <xdr:rowOff>51435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6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59</xdr:row>
      <xdr:rowOff>42562</xdr:rowOff>
    </xdr:from>
    <xdr:ext cx="313932"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82333" y="101581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96520</xdr:rowOff>
    </xdr:from>
    <xdr:to>
      <xdr:col>46</xdr:col>
      <xdr:colOff>38100</xdr:colOff>
      <xdr:row>59</xdr:row>
      <xdr:rowOff>26670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4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59</xdr:row>
      <xdr:rowOff>17797</xdr:rowOff>
    </xdr:from>
    <xdr:ext cx="313932"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93333" y="10133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119380</xdr:rowOff>
    </xdr:from>
    <xdr:to>
      <xdr:col>41</xdr:col>
      <xdr:colOff>101600</xdr:colOff>
      <xdr:row>59</xdr:row>
      <xdr:rowOff>49530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6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59</xdr:row>
      <xdr:rowOff>40657</xdr:rowOff>
    </xdr:from>
    <xdr:ext cx="313932"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04333" y="1015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109855</xdr:rowOff>
    </xdr:from>
    <xdr:to>
      <xdr:col>36</xdr:col>
      <xdr:colOff>165100</xdr:colOff>
      <xdr:row>59</xdr:row>
      <xdr:rowOff>40005</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5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59</xdr:row>
      <xdr:rowOff>31132</xdr:rowOff>
    </xdr:from>
    <xdr:ext cx="313932"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15333" y="101466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75555</xdr:rowOff>
    </xdr:from>
    <xdr:to>
      <xdr:col>55</xdr:col>
      <xdr:colOff>0</xdr:colOff>
      <xdr:row>76</xdr:row>
      <xdr:rowOff>95169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105755"/>
          <a:ext cx="838200" cy="1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41130</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71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95169</xdr:rowOff>
    </xdr:from>
    <xdr:to>
      <xdr:col>50</xdr:col>
      <xdr:colOff>114300</xdr:colOff>
      <xdr:row>76</xdr:row>
      <xdr:rowOff>101752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125369"/>
          <a:ext cx="889000" cy="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144228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317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100701</xdr:rowOff>
    </xdr:from>
    <xdr:to>
      <xdr:col>45</xdr:col>
      <xdr:colOff>177800</xdr:colOff>
      <xdr:row>76</xdr:row>
      <xdr:rowOff>101752</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130901"/>
          <a:ext cx="889000" cy="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147429</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48580</xdr:rowOff>
    </xdr:from>
    <xdr:to>
      <xdr:col>41</xdr:col>
      <xdr:colOff>50800</xdr:colOff>
      <xdr:row>76</xdr:row>
      <xdr:rowOff>100701</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078780"/>
          <a:ext cx="8890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23801</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39895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24755</xdr:rowOff>
    </xdr:from>
    <xdr:to>
      <xdr:col>55</xdr:col>
      <xdr:colOff>50800</xdr:colOff>
      <xdr:row>76</xdr:row>
      <xdr:rowOff>126355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05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47632</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906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44369</xdr:rowOff>
    </xdr:from>
    <xdr:to>
      <xdr:col>50</xdr:col>
      <xdr:colOff>165100</xdr:colOff>
      <xdr:row>76</xdr:row>
      <xdr:rowOff>145969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07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162496</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284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50952</xdr:rowOff>
    </xdr:from>
    <xdr:to>
      <xdr:col>46</xdr:col>
      <xdr:colOff>38100</xdr:colOff>
      <xdr:row>76</xdr:row>
      <xdr:rowOff>152552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08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169080</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285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49901</xdr:rowOff>
    </xdr:from>
    <xdr:to>
      <xdr:col>41</xdr:col>
      <xdr:colOff>101600</xdr:colOff>
      <xdr:row>76</xdr:row>
      <xdr:rowOff>151501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08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168028</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2855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169230</xdr:rowOff>
    </xdr:from>
    <xdr:to>
      <xdr:col>36</xdr:col>
      <xdr:colOff>165100</xdr:colOff>
      <xdr:row>76</xdr:row>
      <xdr:rowOff>99380</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02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115907</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280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113556</xdr:rowOff>
    </xdr:from>
    <xdr:to>
      <xdr:col>55</xdr:col>
      <xdr:colOff>0</xdr:colOff>
      <xdr:row>97</xdr:row>
      <xdr:rowOff>131821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744206"/>
          <a:ext cx="838200" cy="18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113556</xdr:rowOff>
    </xdr:from>
    <xdr:to>
      <xdr:col>50</xdr:col>
      <xdr:colOff>114300</xdr:colOff>
      <xdr:row>97</xdr:row>
      <xdr:rowOff>136385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744206"/>
          <a:ext cx="889000" cy="2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111106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39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125268</xdr:rowOff>
    </xdr:from>
    <xdr:to>
      <xdr:col>45</xdr:col>
      <xdr:colOff>177800</xdr:colOff>
      <xdr:row>97</xdr:row>
      <xdr:rowOff>136385</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755918"/>
          <a:ext cx="889000" cy="11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157832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4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125268</xdr:rowOff>
    </xdr:from>
    <xdr:to>
      <xdr:col>41</xdr:col>
      <xdr:colOff>50800</xdr:colOff>
      <xdr:row>97</xdr:row>
      <xdr:rowOff>142794</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755918"/>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161140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81021</xdr:rowOff>
    </xdr:from>
    <xdr:to>
      <xdr:col>55</xdr:col>
      <xdr:colOff>50800</xdr:colOff>
      <xdr:row>98</xdr:row>
      <xdr:rowOff>11171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71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167398</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626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62756</xdr:rowOff>
    </xdr:from>
    <xdr:to>
      <xdr:col>50</xdr:col>
      <xdr:colOff>165100</xdr:colOff>
      <xdr:row>97</xdr:row>
      <xdr:rowOff>164356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69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155483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78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85585</xdr:rowOff>
    </xdr:from>
    <xdr:to>
      <xdr:col>46</xdr:col>
      <xdr:colOff>38100</xdr:colOff>
      <xdr:row>98</xdr:row>
      <xdr:rowOff>15735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6862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80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74468</xdr:rowOff>
    </xdr:from>
    <xdr:to>
      <xdr:col>41</xdr:col>
      <xdr:colOff>101600</xdr:colOff>
      <xdr:row>98</xdr:row>
      <xdr:rowOff>4618</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70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167195</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79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91994</xdr:rowOff>
    </xdr:from>
    <xdr:to>
      <xdr:col>36</xdr:col>
      <xdr:colOff>165100</xdr:colOff>
      <xdr:row>98</xdr:row>
      <xdr:rowOff>22144</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72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13271</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81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124765</xdr:rowOff>
    </xdr:from>
    <xdr:to>
      <xdr:col>85</xdr:col>
      <xdr:colOff>127000</xdr:colOff>
      <xdr:row>37</xdr:row>
      <xdr:rowOff>144843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468415"/>
          <a:ext cx="838200" cy="20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107256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450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124765</xdr:rowOff>
    </xdr:from>
    <xdr:to>
      <xdr:col>81</xdr:col>
      <xdr:colOff>50800</xdr:colOff>
      <xdr:row>37</xdr:row>
      <xdr:rowOff>157226</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468415"/>
          <a:ext cx="889000" cy="3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110685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625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157226</xdr:rowOff>
    </xdr:from>
    <xdr:to>
      <xdr:col>76</xdr:col>
      <xdr:colOff>114300</xdr:colOff>
      <xdr:row>37</xdr:row>
      <xdr:rowOff>157340</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500876"/>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113504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628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157340</xdr:rowOff>
    </xdr:from>
    <xdr:to>
      <xdr:col>71</xdr:col>
      <xdr:colOff>177800</xdr:colOff>
      <xdr:row>38</xdr:row>
      <xdr:rowOff>75502</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500990"/>
          <a:ext cx="889000" cy="89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140403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125125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64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94043</xdr:rowOff>
    </xdr:from>
    <xdr:to>
      <xdr:col>85</xdr:col>
      <xdr:colOff>177800</xdr:colOff>
      <xdr:row>38</xdr:row>
      <xdr:rowOff>24194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43769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116920</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289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73965</xdr:rowOff>
    </xdr:from>
    <xdr:to>
      <xdr:col>81</xdr:col>
      <xdr:colOff>101600</xdr:colOff>
      <xdr:row>38</xdr:row>
      <xdr:rowOff>4114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4176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20642</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619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106426</xdr:rowOff>
    </xdr:from>
    <xdr:to>
      <xdr:col>76</xdr:col>
      <xdr:colOff>165100</xdr:colOff>
      <xdr:row>38</xdr:row>
      <xdr:rowOff>36576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45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53103</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22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106540</xdr:rowOff>
    </xdr:from>
    <xdr:to>
      <xdr:col>72</xdr:col>
      <xdr:colOff>38100</xdr:colOff>
      <xdr:row>38</xdr:row>
      <xdr:rowOff>36691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501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53217</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22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24702</xdr:rowOff>
    </xdr:from>
    <xdr:to>
      <xdr:col>67</xdr:col>
      <xdr:colOff>101600</xdr:colOff>
      <xdr:row>38</xdr:row>
      <xdr:rowOff>126302</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539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142829</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315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54552</xdr:rowOff>
    </xdr:from>
    <xdr:to>
      <xdr:col>85</xdr:col>
      <xdr:colOff>127000</xdr:colOff>
      <xdr:row>57</xdr:row>
      <xdr:rowOff>96157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827202"/>
          <a:ext cx="838200" cy="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97158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96157</xdr:rowOff>
    </xdr:from>
    <xdr:to>
      <xdr:col>81</xdr:col>
      <xdr:colOff>50800</xdr:colOff>
      <xdr:row>58</xdr:row>
      <xdr:rowOff>53398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868807"/>
          <a:ext cx="889000" cy="128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53398</xdr:rowOff>
    </xdr:from>
    <xdr:to>
      <xdr:col>76</xdr:col>
      <xdr:colOff>114300</xdr:colOff>
      <xdr:row>58</xdr:row>
      <xdr:rowOff>102504</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997498"/>
          <a:ext cx="889000" cy="4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81755</xdr:rowOff>
    </xdr:from>
    <xdr:to>
      <xdr:col>71</xdr:col>
      <xdr:colOff>177800</xdr:colOff>
      <xdr:row>58</xdr:row>
      <xdr:rowOff>102504</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2814300" y="10025855"/>
          <a:ext cx="889000" cy="20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3752</xdr:rowOff>
    </xdr:from>
    <xdr:to>
      <xdr:col>85</xdr:col>
      <xdr:colOff>177800</xdr:colOff>
      <xdr:row>57</xdr:row>
      <xdr:rowOff>105352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77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153629</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75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45357</xdr:rowOff>
    </xdr:from>
    <xdr:to>
      <xdr:col>81</xdr:col>
      <xdr:colOff>101600</xdr:colOff>
      <xdr:row>57</xdr:row>
      <xdr:rowOff>146957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81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138084</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91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2598</xdr:rowOff>
    </xdr:from>
    <xdr:to>
      <xdr:col>76</xdr:col>
      <xdr:colOff>165100</xdr:colOff>
      <xdr:row>58</xdr:row>
      <xdr:rowOff>104198</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94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95325</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1003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51704</xdr:rowOff>
    </xdr:from>
    <xdr:to>
      <xdr:col>72</xdr:col>
      <xdr:colOff>38100</xdr:colOff>
      <xdr:row>58</xdr:row>
      <xdr:rowOff>153304</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99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144431</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1008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30955</xdr:rowOff>
    </xdr:from>
    <xdr:to>
      <xdr:col>67</xdr:col>
      <xdr:colOff>101600</xdr:colOff>
      <xdr:row>58</xdr:row>
      <xdr:rowOff>132555</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975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123682</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1006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36754</xdr:rowOff>
    </xdr:from>
    <xdr:to>
      <xdr:col>85</xdr:col>
      <xdr:colOff>127000</xdr:colOff>
      <xdr:row>98</xdr:row>
      <xdr:rowOff>58699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838854"/>
          <a:ext cx="8382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86555</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74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18695</xdr:rowOff>
    </xdr:from>
    <xdr:to>
      <xdr:col>81</xdr:col>
      <xdr:colOff>50800</xdr:colOff>
      <xdr:row>98</xdr:row>
      <xdr:rowOff>36754</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820795"/>
          <a:ext cx="889000" cy="18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120345</xdr:rowOff>
    </xdr:from>
    <xdr:to>
      <xdr:col>76</xdr:col>
      <xdr:colOff>114300</xdr:colOff>
      <xdr:row>98</xdr:row>
      <xdr:rowOff>18695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750995"/>
          <a:ext cx="889000" cy="69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32605</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32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105487</xdr:rowOff>
    </xdr:from>
    <xdr:to>
      <xdr:col>71</xdr:col>
      <xdr:colOff>177800</xdr:colOff>
      <xdr:row>97</xdr:row>
      <xdr:rowOff>120345</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736137"/>
          <a:ext cx="889000" cy="14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130827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161383</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7899</xdr:rowOff>
    </xdr:from>
    <xdr:to>
      <xdr:col>85</xdr:col>
      <xdr:colOff>177800</xdr:colOff>
      <xdr:row>98</xdr:row>
      <xdr:rowOff>109499</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809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157776</xdr:rowOff>
    </xdr:from>
    <xdr:ext cx="469744"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788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157404</xdr:rowOff>
    </xdr:from>
    <xdr:to>
      <xdr:col>81</xdr:col>
      <xdr:colOff>101600</xdr:colOff>
      <xdr:row>98</xdr:row>
      <xdr:rowOff>87554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78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78681</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46428" y="16880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139345</xdr:rowOff>
    </xdr:from>
    <xdr:to>
      <xdr:col>76</xdr:col>
      <xdr:colOff>165100</xdr:colOff>
      <xdr:row>98</xdr:row>
      <xdr:rowOff>69495</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76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60622</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57428" y="16862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69545</xdr:rowOff>
    </xdr:from>
    <xdr:to>
      <xdr:col>72</xdr:col>
      <xdr:colOff>38100</xdr:colOff>
      <xdr:row>97</xdr:row>
      <xdr:rowOff>171145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70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162272</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68428" y="16792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54687</xdr:rowOff>
    </xdr:from>
    <xdr:to>
      <xdr:col>67</xdr:col>
      <xdr:colOff>101600</xdr:colOff>
      <xdr:row>97</xdr:row>
      <xdr:rowOff>156287</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68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147414</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79428" y="1677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民生費に係る住民一人当たりのコストは近年増加傾向を示しており、令和６年度は前年度に対して</a:t>
          </a:r>
          <a:r>
            <a:rPr kumimoji="1" lang="en-US" altLang="ja-JP" sz="1300">
              <a:latin typeface="ＭＳ Ｐゴシック" panose="020B0600070205080204" pitchFamily="50" charset="-128"/>
              <a:ea typeface="ＭＳ Ｐゴシック" panose="020B0600070205080204" pitchFamily="50" charset="-128"/>
            </a:rPr>
            <a:t>9,407</a:t>
          </a:r>
          <a:r>
            <a:rPr kumimoji="1" lang="ja-JP" altLang="en-US" sz="1300">
              <a:latin typeface="ＭＳ Ｐゴシック" panose="020B0600070205080204" pitchFamily="50" charset="-128"/>
              <a:ea typeface="ＭＳ Ｐゴシック" panose="020B0600070205080204" pitchFamily="50" charset="-128"/>
            </a:rPr>
            <a:t>円の増となった。今後も少子化・超高齢社会への対応などにより、民生費総額は伸びが想定される。</a:t>
          </a:r>
        </a:p>
        <a:p>
          <a:r>
            <a:rPr kumimoji="1" lang="ja-JP" altLang="en-US" sz="1300">
              <a:latin typeface="ＭＳ Ｐゴシック" panose="020B0600070205080204" pitchFamily="50" charset="-128"/>
              <a:ea typeface="ＭＳ Ｐゴシック" panose="020B0600070205080204" pitchFamily="50" charset="-128"/>
            </a:rPr>
            <a:t>全体を通して、住民一人当たりのコストは概ね類似団体平均より低くなっている。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実質収支額の標準財政規模比は、</a:t>
          </a:r>
          <a:r>
            <a:rPr kumimoji="1" lang="en-US" altLang="ja-JP" sz="1400">
              <a:latin typeface="ＭＳ ゴシック" pitchFamily="49" charset="-128"/>
              <a:ea typeface="ＭＳ ゴシック" pitchFamily="49" charset="-128"/>
            </a:rPr>
            <a:t>1.39</a:t>
          </a:r>
          <a:r>
            <a:rPr kumimoji="1" lang="ja-JP" altLang="en-US" sz="1400">
              <a:latin typeface="ＭＳ ゴシック" pitchFamily="49" charset="-128"/>
              <a:ea typeface="ＭＳ ゴシック" pitchFamily="49" charset="-128"/>
            </a:rPr>
            <a:t>ポイントの減となっており、引き続き適正な範囲となるよう、執行管理に努めていく。</a:t>
          </a:r>
        </a:p>
        <a:p>
          <a:r>
            <a:rPr kumimoji="1" lang="ja-JP" altLang="en-US" sz="1400">
              <a:latin typeface="ＭＳ ゴシック" pitchFamily="49" charset="-128"/>
              <a:ea typeface="ＭＳ ゴシック" pitchFamily="49" charset="-128"/>
            </a:rPr>
            <a:t>　財政調整基金残高の標準財政規模比は</a:t>
          </a:r>
          <a:r>
            <a:rPr kumimoji="1" lang="en-US" altLang="ja-JP" sz="1400">
              <a:latin typeface="ＭＳ ゴシック" pitchFamily="49" charset="-128"/>
              <a:ea typeface="ＭＳ ゴシック" pitchFamily="49" charset="-128"/>
            </a:rPr>
            <a:t>3.65</a:t>
          </a:r>
          <a:r>
            <a:rPr kumimoji="1" lang="ja-JP" altLang="en-US" sz="1400">
              <a:latin typeface="ＭＳ ゴシック" pitchFamily="49" charset="-128"/>
              <a:ea typeface="ＭＳ ゴシック" pitchFamily="49" charset="-128"/>
            </a:rPr>
            <a:t>ポイントの減となっている。区の財政は景気変動の影響を非常に受けやすいことから、経済危機等による減収への備えなど、引き続き財政調整基金残高の推移に十分留意する必要がある。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連結実質赤字比率に係る黒字額の標準財政規模比は、前年度に対し</a:t>
          </a:r>
          <a:r>
            <a:rPr kumimoji="1" lang="en-US" altLang="ja-JP" sz="1400">
              <a:latin typeface="ＭＳ ゴシック" pitchFamily="49" charset="-128"/>
              <a:ea typeface="ＭＳ ゴシック" pitchFamily="49" charset="-128"/>
            </a:rPr>
            <a:t>0.88</a:t>
          </a:r>
          <a:r>
            <a:rPr kumimoji="1" lang="ja-JP" altLang="en-US" sz="1400">
              <a:latin typeface="ＭＳ ゴシック" pitchFamily="49" charset="-128"/>
              <a:ea typeface="ＭＳ ゴシック" pitchFamily="49" charset="-128"/>
            </a:rPr>
            <a:t>ポイントの減となり、</a:t>
          </a:r>
          <a:r>
            <a:rPr kumimoji="1" lang="en-US" altLang="ja-JP" sz="1400">
              <a:latin typeface="ＭＳ ゴシック" pitchFamily="49" charset="-128"/>
              <a:ea typeface="ＭＳ ゴシック" pitchFamily="49" charset="-128"/>
            </a:rPr>
            <a:t>1.10</a:t>
          </a:r>
          <a:r>
            <a:rPr kumimoji="1" lang="ja-JP" altLang="en-US" sz="1400">
              <a:latin typeface="ＭＳ ゴシック" pitchFamily="49" charset="-128"/>
              <a:ea typeface="ＭＳ ゴシック" pitchFamily="49" charset="-128"/>
            </a:rPr>
            <a:t>％となっている。全会計において黒字であり、連結実質赤字比率は生じていない。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336234792</v>
      </c>
      <c r="BO4" s="436"/>
      <c r="BP4" s="436"/>
      <c r="BQ4" s="436"/>
      <c r="BR4" s="436"/>
      <c r="BS4" s="436"/>
      <c r="BT4" s="436"/>
      <c r="BU4" s="437"/>
      <c r="BV4" s="435">
        <v>315633357</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0.1</v>
      </c>
      <c r="CU4" s="576"/>
      <c r="CV4" s="576"/>
      <c r="CW4" s="576"/>
      <c r="CX4" s="576"/>
      <c r="CY4" s="576"/>
      <c r="CZ4" s="576"/>
      <c r="DA4" s="577"/>
      <c r="DB4" s="575">
        <v>1.5</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331755472</v>
      </c>
      <c r="BO5" s="407"/>
      <c r="BP5" s="407"/>
      <c r="BQ5" s="407"/>
      <c r="BR5" s="407"/>
      <c r="BS5" s="407"/>
      <c r="BT5" s="407"/>
      <c r="BU5" s="408"/>
      <c r="BV5" s="406">
        <v>312328717</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78.7</v>
      </c>
      <c r="CU5" s="404"/>
      <c r="CV5" s="404"/>
      <c r="CW5" s="404"/>
      <c r="CX5" s="404"/>
      <c r="CY5" s="404"/>
      <c r="CZ5" s="404"/>
      <c r="DA5" s="405"/>
      <c r="DB5" s="403">
        <v>78.599999999999994</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4479320</v>
      </c>
      <c r="BO6" s="407"/>
      <c r="BP6" s="407"/>
      <c r="BQ6" s="407"/>
      <c r="BR6" s="407"/>
      <c r="BS6" s="407"/>
      <c r="BT6" s="407"/>
      <c r="BU6" s="408"/>
      <c r="BV6" s="406">
        <v>3304640</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78.7</v>
      </c>
      <c r="CU6" s="550"/>
      <c r="CV6" s="550"/>
      <c r="CW6" s="550"/>
      <c r="CX6" s="550"/>
      <c r="CY6" s="550"/>
      <c r="CZ6" s="550"/>
      <c r="DA6" s="551"/>
      <c r="DB6" s="549">
        <v>78.599999999999994</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4324673</v>
      </c>
      <c r="BO7" s="407"/>
      <c r="BP7" s="407"/>
      <c r="BQ7" s="407"/>
      <c r="BR7" s="407"/>
      <c r="BS7" s="407"/>
      <c r="BT7" s="407"/>
      <c r="BU7" s="408"/>
      <c r="BV7" s="406">
        <v>593393</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193082482</v>
      </c>
      <c r="CU7" s="407"/>
      <c r="CV7" s="407"/>
      <c r="CW7" s="407"/>
      <c r="CX7" s="407"/>
      <c r="CY7" s="407"/>
      <c r="CZ7" s="407"/>
      <c r="DA7" s="408"/>
      <c r="DB7" s="406">
        <v>183913231</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154647</v>
      </c>
      <c r="BO8" s="407"/>
      <c r="BP8" s="407"/>
      <c r="BQ8" s="407"/>
      <c r="BR8" s="407"/>
      <c r="BS8" s="407"/>
      <c r="BT8" s="407"/>
      <c r="BU8" s="408"/>
      <c r="BV8" s="406">
        <v>2711247</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0.54</v>
      </c>
      <c r="CU8" s="510"/>
      <c r="CV8" s="510"/>
      <c r="CW8" s="510"/>
      <c r="CX8" s="510"/>
      <c r="CY8" s="510"/>
      <c r="CZ8" s="510"/>
      <c r="DA8" s="511"/>
      <c r="DB8" s="509">
        <v>0.54</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748081</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-2556600</v>
      </c>
      <c r="BO9" s="407"/>
      <c r="BP9" s="407"/>
      <c r="BQ9" s="407"/>
      <c r="BR9" s="407"/>
      <c r="BS9" s="407"/>
      <c r="BT9" s="407"/>
      <c r="BU9" s="408"/>
      <c r="BV9" s="406">
        <v>10655</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0.6</v>
      </c>
      <c r="CU9" s="404"/>
      <c r="CV9" s="404"/>
      <c r="CW9" s="404"/>
      <c r="CX9" s="404"/>
      <c r="CY9" s="404"/>
      <c r="CZ9" s="404"/>
      <c r="DA9" s="405"/>
      <c r="DB9" s="403">
        <v>0.8</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717082</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66589</v>
      </c>
      <c r="BO10" s="407"/>
      <c r="BP10" s="407"/>
      <c r="BQ10" s="407"/>
      <c r="BR10" s="407"/>
      <c r="BS10" s="407"/>
      <c r="BT10" s="407"/>
      <c r="BU10" s="408"/>
      <c r="BV10" s="406">
        <v>41300</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740519</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6000000</v>
      </c>
      <c r="BO12" s="407"/>
      <c r="BP12" s="407"/>
      <c r="BQ12" s="407"/>
      <c r="BR12" s="407"/>
      <c r="BS12" s="407"/>
      <c r="BT12" s="407"/>
      <c r="BU12" s="408"/>
      <c r="BV12" s="406">
        <v>7000000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708478</v>
      </c>
      <c r="S13" s="494"/>
      <c r="T13" s="494"/>
      <c r="U13" s="494"/>
      <c r="V13" s="495"/>
      <c r="W13" s="496" t="s">
        <v>131</v>
      </c>
      <c r="X13" s="392"/>
      <c r="Y13" s="392"/>
      <c r="Z13" s="392"/>
      <c r="AA13" s="392"/>
      <c r="AB13" s="393"/>
      <c r="AC13" s="359">
        <v>454</v>
      </c>
      <c r="AD13" s="360"/>
      <c r="AE13" s="360"/>
      <c r="AF13" s="360"/>
      <c r="AG13" s="361"/>
      <c r="AH13" s="359">
        <v>415</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-8490011</v>
      </c>
      <c r="BO13" s="407"/>
      <c r="BP13" s="407"/>
      <c r="BQ13" s="407"/>
      <c r="BR13" s="407"/>
      <c r="BS13" s="407"/>
      <c r="BT13" s="407"/>
      <c r="BU13" s="408"/>
      <c r="BV13" s="406">
        <v>-6948045</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-2.2999999999999998</v>
      </c>
      <c r="CU13" s="404"/>
      <c r="CV13" s="404"/>
      <c r="CW13" s="404"/>
      <c r="CX13" s="404"/>
      <c r="CY13" s="404"/>
      <c r="CZ13" s="404"/>
      <c r="DA13" s="405"/>
      <c r="DB13" s="403">
        <v>-2.1</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733634</v>
      </c>
      <c r="S14" s="494"/>
      <c r="T14" s="494"/>
      <c r="U14" s="494"/>
      <c r="V14" s="495"/>
      <c r="W14" s="497"/>
      <c r="X14" s="395"/>
      <c r="Y14" s="395"/>
      <c r="Z14" s="395"/>
      <c r="AA14" s="395"/>
      <c r="AB14" s="396"/>
      <c r="AC14" s="486">
        <v>0.1</v>
      </c>
      <c r="AD14" s="487"/>
      <c r="AE14" s="487"/>
      <c r="AF14" s="487"/>
      <c r="AG14" s="488"/>
      <c r="AH14" s="486">
        <v>0.1</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705237</v>
      </c>
      <c r="S15" s="494"/>
      <c r="T15" s="494"/>
      <c r="U15" s="494"/>
      <c r="V15" s="495"/>
      <c r="W15" s="496" t="s">
        <v>137</v>
      </c>
      <c r="X15" s="392"/>
      <c r="Y15" s="392"/>
      <c r="Z15" s="392"/>
      <c r="AA15" s="392"/>
      <c r="AB15" s="393"/>
      <c r="AC15" s="359">
        <v>58661</v>
      </c>
      <c r="AD15" s="360"/>
      <c r="AE15" s="360"/>
      <c r="AF15" s="360"/>
      <c r="AG15" s="361"/>
      <c r="AH15" s="359">
        <v>61999</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95473611</v>
      </c>
      <c r="BO15" s="436"/>
      <c r="BP15" s="436"/>
      <c r="BQ15" s="436"/>
      <c r="BR15" s="436"/>
      <c r="BS15" s="436"/>
      <c r="BT15" s="436"/>
      <c r="BU15" s="437"/>
      <c r="BV15" s="435">
        <v>92177863</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17.7</v>
      </c>
      <c r="AD16" s="487"/>
      <c r="AE16" s="487"/>
      <c r="AF16" s="487"/>
      <c r="AG16" s="488"/>
      <c r="AH16" s="486">
        <v>20.3</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178772912</v>
      </c>
      <c r="BO16" s="407"/>
      <c r="BP16" s="407"/>
      <c r="BQ16" s="407"/>
      <c r="BR16" s="407"/>
      <c r="BS16" s="407"/>
      <c r="BT16" s="407"/>
      <c r="BU16" s="408"/>
      <c r="BV16" s="406">
        <v>170315286</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272733</v>
      </c>
      <c r="AD17" s="360"/>
      <c r="AE17" s="360"/>
      <c r="AF17" s="360"/>
      <c r="AG17" s="361"/>
      <c r="AH17" s="359">
        <v>242337</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193082482</v>
      </c>
      <c r="BO17" s="407"/>
      <c r="BP17" s="407"/>
      <c r="BQ17" s="407"/>
      <c r="BR17" s="407"/>
      <c r="BS17" s="407"/>
      <c r="BT17" s="407"/>
      <c r="BU17" s="408"/>
      <c r="BV17" s="406">
        <v>183913231</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61.86</v>
      </c>
      <c r="M18" s="459"/>
      <c r="N18" s="459"/>
      <c r="O18" s="459"/>
      <c r="P18" s="459"/>
      <c r="Q18" s="459"/>
      <c r="R18" s="460"/>
      <c r="S18" s="460"/>
      <c r="T18" s="460"/>
      <c r="U18" s="460"/>
      <c r="V18" s="461"/>
      <c r="W18" s="477"/>
      <c r="X18" s="478"/>
      <c r="Y18" s="478"/>
      <c r="Z18" s="478"/>
      <c r="AA18" s="478"/>
      <c r="AB18" s="502"/>
      <c r="AC18" s="376">
        <v>82.2</v>
      </c>
      <c r="AD18" s="377"/>
      <c r="AE18" s="377"/>
      <c r="AF18" s="377"/>
      <c r="AG18" s="462"/>
      <c r="AH18" s="376">
        <v>79.5</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158364177</v>
      </c>
      <c r="BO18" s="407"/>
      <c r="BP18" s="407"/>
      <c r="BQ18" s="407"/>
      <c r="BR18" s="407"/>
      <c r="BS18" s="407"/>
      <c r="BT18" s="407"/>
      <c r="BU18" s="408"/>
      <c r="BV18" s="406">
        <v>148926160</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12093</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225453684</v>
      </c>
      <c r="BO19" s="407"/>
      <c r="BP19" s="407"/>
      <c r="BQ19" s="407"/>
      <c r="BR19" s="407"/>
      <c r="BS19" s="407"/>
      <c r="BT19" s="407"/>
      <c r="BU19" s="408"/>
      <c r="BV19" s="406">
        <v>216092230</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400164</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21859905</v>
      </c>
      <c r="BO22" s="436"/>
      <c r="BP22" s="436"/>
      <c r="BQ22" s="436"/>
      <c r="BR22" s="436"/>
      <c r="BS22" s="436"/>
      <c r="BT22" s="436"/>
      <c r="BU22" s="437"/>
      <c r="BV22" s="435">
        <v>15247854</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13106910</v>
      </c>
      <c r="BO23" s="407"/>
      <c r="BP23" s="407"/>
      <c r="BQ23" s="407"/>
      <c r="BR23" s="407"/>
      <c r="BS23" s="407"/>
      <c r="BT23" s="407"/>
      <c r="BU23" s="408"/>
      <c r="BV23" s="406">
        <v>9854080</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11582</v>
      </c>
      <c r="R24" s="360"/>
      <c r="S24" s="360"/>
      <c r="T24" s="360"/>
      <c r="U24" s="360"/>
      <c r="V24" s="361"/>
      <c r="W24" s="449"/>
      <c r="X24" s="386"/>
      <c r="Y24" s="387"/>
      <c r="Z24" s="362" t="s">
        <v>162</v>
      </c>
      <c r="AA24" s="363"/>
      <c r="AB24" s="363"/>
      <c r="AC24" s="363"/>
      <c r="AD24" s="363"/>
      <c r="AE24" s="363"/>
      <c r="AF24" s="363"/>
      <c r="AG24" s="364"/>
      <c r="AH24" s="359">
        <v>4076</v>
      </c>
      <c r="AI24" s="360"/>
      <c r="AJ24" s="360"/>
      <c r="AK24" s="360"/>
      <c r="AL24" s="361"/>
      <c r="AM24" s="359">
        <v>12236152</v>
      </c>
      <c r="AN24" s="360"/>
      <c r="AO24" s="360"/>
      <c r="AP24" s="360"/>
      <c r="AQ24" s="360"/>
      <c r="AR24" s="361"/>
      <c r="AS24" s="359">
        <v>3002</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21859905</v>
      </c>
      <c r="BO24" s="407"/>
      <c r="BP24" s="407"/>
      <c r="BQ24" s="407"/>
      <c r="BR24" s="407"/>
      <c r="BS24" s="407"/>
      <c r="BT24" s="407"/>
      <c r="BU24" s="408"/>
      <c r="BV24" s="406">
        <v>15247854</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2</v>
      </c>
      <c r="M25" s="360"/>
      <c r="N25" s="360"/>
      <c r="O25" s="360"/>
      <c r="P25" s="361"/>
      <c r="Q25" s="359">
        <v>9295</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77109247</v>
      </c>
      <c r="BO25" s="436"/>
      <c r="BP25" s="436"/>
      <c r="BQ25" s="436"/>
      <c r="BR25" s="436"/>
      <c r="BS25" s="436"/>
      <c r="BT25" s="436"/>
      <c r="BU25" s="437"/>
      <c r="BV25" s="435">
        <v>70983841</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8316</v>
      </c>
      <c r="R26" s="360"/>
      <c r="S26" s="360"/>
      <c r="T26" s="360"/>
      <c r="U26" s="360"/>
      <c r="V26" s="361"/>
      <c r="W26" s="449"/>
      <c r="X26" s="386"/>
      <c r="Y26" s="387"/>
      <c r="Z26" s="362" t="s">
        <v>168</v>
      </c>
      <c r="AA26" s="417"/>
      <c r="AB26" s="417"/>
      <c r="AC26" s="417"/>
      <c r="AD26" s="417"/>
      <c r="AE26" s="417"/>
      <c r="AF26" s="417"/>
      <c r="AG26" s="418"/>
      <c r="AH26" s="359">
        <v>367</v>
      </c>
      <c r="AI26" s="360"/>
      <c r="AJ26" s="360"/>
      <c r="AK26" s="360"/>
      <c r="AL26" s="361"/>
      <c r="AM26" s="359">
        <v>1048519</v>
      </c>
      <c r="AN26" s="360"/>
      <c r="AO26" s="360"/>
      <c r="AP26" s="360"/>
      <c r="AQ26" s="360"/>
      <c r="AR26" s="361"/>
      <c r="AS26" s="359">
        <v>2857</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600000</v>
      </c>
      <c r="BO26" s="407"/>
      <c r="BP26" s="407"/>
      <c r="BQ26" s="407"/>
      <c r="BR26" s="407"/>
      <c r="BS26" s="407"/>
      <c r="BT26" s="407"/>
      <c r="BU26" s="408"/>
      <c r="BV26" s="406">
        <v>600000</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9315</v>
      </c>
      <c r="R27" s="360"/>
      <c r="S27" s="360"/>
      <c r="T27" s="360"/>
      <c r="U27" s="360"/>
      <c r="V27" s="361"/>
      <c r="W27" s="449"/>
      <c r="X27" s="386"/>
      <c r="Y27" s="387"/>
      <c r="Z27" s="362" t="s">
        <v>171</v>
      </c>
      <c r="AA27" s="363"/>
      <c r="AB27" s="363"/>
      <c r="AC27" s="363"/>
      <c r="AD27" s="363"/>
      <c r="AE27" s="363"/>
      <c r="AF27" s="363"/>
      <c r="AG27" s="364"/>
      <c r="AH27" s="359">
        <v>10</v>
      </c>
      <c r="AI27" s="360"/>
      <c r="AJ27" s="360"/>
      <c r="AK27" s="360"/>
      <c r="AL27" s="361"/>
      <c r="AM27" s="359">
        <v>40414</v>
      </c>
      <c r="AN27" s="360"/>
      <c r="AO27" s="360"/>
      <c r="AP27" s="360"/>
      <c r="AQ27" s="360"/>
      <c r="AR27" s="361"/>
      <c r="AS27" s="359">
        <v>4041</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7858</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44778948</v>
      </c>
      <c r="BO28" s="436"/>
      <c r="BP28" s="436"/>
      <c r="BQ28" s="436"/>
      <c r="BR28" s="436"/>
      <c r="BS28" s="436"/>
      <c r="BT28" s="436"/>
      <c r="BU28" s="437"/>
      <c r="BV28" s="435">
        <v>49356735</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48</v>
      </c>
      <c r="M29" s="360"/>
      <c r="N29" s="360"/>
      <c r="O29" s="360"/>
      <c r="P29" s="361"/>
      <c r="Q29" s="359">
        <v>6141</v>
      </c>
      <c r="R29" s="360"/>
      <c r="S29" s="360"/>
      <c r="T29" s="360"/>
      <c r="U29" s="360"/>
      <c r="V29" s="361"/>
      <c r="W29" s="450"/>
      <c r="X29" s="451"/>
      <c r="Y29" s="452"/>
      <c r="Z29" s="362" t="s">
        <v>177</v>
      </c>
      <c r="AA29" s="363"/>
      <c r="AB29" s="363"/>
      <c r="AC29" s="363"/>
      <c r="AD29" s="363"/>
      <c r="AE29" s="363"/>
      <c r="AF29" s="363"/>
      <c r="AG29" s="364"/>
      <c r="AH29" s="359">
        <v>4086</v>
      </c>
      <c r="AI29" s="360"/>
      <c r="AJ29" s="360"/>
      <c r="AK29" s="360"/>
      <c r="AL29" s="361"/>
      <c r="AM29" s="359">
        <v>12276566</v>
      </c>
      <c r="AN29" s="360"/>
      <c r="AO29" s="360"/>
      <c r="AP29" s="360"/>
      <c r="AQ29" s="360"/>
      <c r="AR29" s="361"/>
      <c r="AS29" s="359">
        <v>3005</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t="s">
        <v>122</v>
      </c>
      <c r="BO29" s="407"/>
      <c r="BP29" s="407"/>
      <c r="BQ29" s="407"/>
      <c r="BR29" s="407"/>
      <c r="BS29" s="407"/>
      <c r="BT29" s="407"/>
      <c r="BU29" s="408"/>
      <c r="BV29" s="406" t="s">
        <v>122</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100.2</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72392049</v>
      </c>
      <c r="BO30" s="441"/>
      <c r="BP30" s="441"/>
      <c r="BQ30" s="441"/>
      <c r="BR30" s="441"/>
      <c r="BS30" s="441"/>
      <c r="BT30" s="441"/>
      <c r="BU30" s="442"/>
      <c r="BV30" s="440">
        <v>72862702</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国民健康保険事業特別会計</v>
      </c>
      <c r="X34" s="355"/>
      <c r="Y34" s="355"/>
      <c r="Z34" s="355"/>
      <c r="AA34" s="355"/>
      <c r="AB34" s="355"/>
      <c r="AC34" s="355"/>
      <c r="AD34" s="355"/>
      <c r="AE34" s="355"/>
      <c r="AF34" s="355"/>
      <c r="AG34" s="355"/>
      <c r="AH34" s="355"/>
      <c r="AI34" s="355"/>
      <c r="AJ34" s="355"/>
      <c r="AK34" s="355"/>
      <c r="AL34" s="163"/>
      <c r="AM34" s="354" t="str">
        <f>IF(AO34="","",MAX(C34:D43,U34:V43)+1)</f>
        <v/>
      </c>
      <c r="AN34" s="354"/>
      <c r="AO34" s="355"/>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5</v>
      </c>
      <c r="BX34" s="354"/>
      <c r="BY34" s="355" t="str">
        <f>IF('各会計、関係団体の財政状況及び健全化判断比率'!B68="","",'各会計、関係団体の財政状況及び健全化判断比率'!B68)</f>
        <v>特別区人事・厚生事務組合</v>
      </c>
      <c r="BZ34" s="355"/>
      <c r="CA34" s="355"/>
      <c r="CB34" s="355"/>
      <c r="CC34" s="355"/>
      <c r="CD34" s="355"/>
      <c r="CE34" s="355"/>
      <c r="CF34" s="355"/>
      <c r="CG34" s="355"/>
      <c r="CH34" s="355"/>
      <c r="CI34" s="355"/>
      <c r="CJ34" s="355"/>
      <c r="CK34" s="355"/>
      <c r="CL34" s="355"/>
      <c r="CM34" s="355"/>
      <c r="CN34" s="163"/>
      <c r="CO34" s="354">
        <f>IF(CQ34="","",MAX(C34:D43,U34:V43,AM34:AN43,BE34:BF43,BW34:BX43)+1)</f>
        <v>11</v>
      </c>
      <c r="CP34" s="354"/>
      <c r="CQ34" s="355" t="str">
        <f>IF('各会計、関係団体の財政状況及び健全化判断比率'!BS7="","",'各会計、関係団体の財政状況及び健全化判断比率'!BS7)</f>
        <v>大田区文化振興協会</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
      <c r="A35" s="163"/>
      <c r="B35" s="190"/>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6</v>
      </c>
      <c r="BX35" s="354"/>
      <c r="BY35" s="355" t="str">
        <f>IF('各会計、関係団体の財政状況及び健全化判断比率'!B69="","",'各会計、関係団体の財政状況及び健全化判断比率'!B69)</f>
        <v>特別区競馬組合</v>
      </c>
      <c r="BZ35" s="355"/>
      <c r="CA35" s="355"/>
      <c r="CB35" s="355"/>
      <c r="CC35" s="355"/>
      <c r="CD35" s="355"/>
      <c r="CE35" s="355"/>
      <c r="CF35" s="355"/>
      <c r="CG35" s="355"/>
      <c r="CH35" s="355"/>
      <c r="CI35" s="355"/>
      <c r="CJ35" s="355"/>
      <c r="CK35" s="355"/>
      <c r="CL35" s="355"/>
      <c r="CM35" s="355"/>
      <c r="CN35" s="163"/>
      <c r="CO35" s="354">
        <f t="shared" ref="CO35:CO43" si="3">IF(CQ35="","",CO34+1)</f>
        <v>12</v>
      </c>
      <c r="CP35" s="354"/>
      <c r="CQ35" s="355" t="str">
        <f>IF('各会計、関係団体の財政状況及び健全化判断比率'!BS8="","",'各会計、関係団体の財政状況及び健全化判断比率'!BS8)</f>
        <v>大田区産業振興協会</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7</v>
      </c>
      <c r="BX36" s="354"/>
      <c r="BY36" s="355" t="str">
        <f>IF('各会計、関係団体の財政状況及び健全化判断比率'!B70="","",'各会計、関係団体の財政状況及び健全化判断比率'!B70)</f>
        <v>臨海部広域斎場組合</v>
      </c>
      <c r="BZ36" s="355"/>
      <c r="CA36" s="355"/>
      <c r="CB36" s="355"/>
      <c r="CC36" s="355"/>
      <c r="CD36" s="355"/>
      <c r="CE36" s="355"/>
      <c r="CF36" s="355"/>
      <c r="CG36" s="355"/>
      <c r="CH36" s="355"/>
      <c r="CI36" s="355"/>
      <c r="CJ36" s="355"/>
      <c r="CK36" s="355"/>
      <c r="CL36" s="355"/>
      <c r="CM36" s="355"/>
      <c r="CN36" s="163"/>
      <c r="CO36" s="354">
        <f t="shared" si="3"/>
        <v>13</v>
      </c>
      <c r="CP36" s="354"/>
      <c r="CQ36" s="355" t="str">
        <f>IF('各会計、関係団体の財政状況及び健全化判断比率'!BS9="","",'各会計、関係団体の財政状況及び健全化判断比率'!BS9)</f>
        <v>大田区スポーツ協会</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8</v>
      </c>
      <c r="BX37" s="354"/>
      <c r="BY37" s="355" t="str">
        <f>IF('各会計、関係団体の財政状況及び健全化判断比率'!B71="","",'各会計、関係団体の財政状況及び健全化判断比率'!B71)</f>
        <v>東京二十三区清掃一部事務組合</v>
      </c>
      <c r="BZ37" s="355"/>
      <c r="CA37" s="355"/>
      <c r="CB37" s="355"/>
      <c r="CC37" s="355"/>
      <c r="CD37" s="355"/>
      <c r="CE37" s="355"/>
      <c r="CF37" s="355"/>
      <c r="CG37" s="355"/>
      <c r="CH37" s="355"/>
      <c r="CI37" s="355"/>
      <c r="CJ37" s="355"/>
      <c r="CK37" s="355"/>
      <c r="CL37" s="355"/>
      <c r="CM37" s="355"/>
      <c r="CN37" s="163"/>
      <c r="CO37" s="354">
        <f t="shared" si="3"/>
        <v>14</v>
      </c>
      <c r="CP37" s="354"/>
      <c r="CQ37" s="355" t="str">
        <f>IF('各会計、関係団体の財政状況及び健全化判断比率'!BS10="","",'各会計、関係団体の財政状況及び健全化判断比率'!BS10)</f>
        <v>大田区土地開発公社</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〇</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9</v>
      </c>
      <c r="BX38" s="354"/>
      <c r="BY38" s="355" t="str">
        <f>IF('各会計、関係団体の財政状況及び健全化判断比率'!B72="","",'各会計、関係団体の財政状況及び健全化判断比率'!B72)</f>
        <v>東京都後期高齢者医療広域連合（一般会計）</v>
      </c>
      <c r="BZ38" s="355"/>
      <c r="CA38" s="355"/>
      <c r="CB38" s="355"/>
      <c r="CC38" s="355"/>
      <c r="CD38" s="355"/>
      <c r="CE38" s="355"/>
      <c r="CF38" s="355"/>
      <c r="CG38" s="355"/>
      <c r="CH38" s="355"/>
      <c r="CI38" s="355"/>
      <c r="CJ38" s="355"/>
      <c r="CK38" s="355"/>
      <c r="CL38" s="355"/>
      <c r="CM38" s="355"/>
      <c r="CN38" s="163"/>
      <c r="CO38" s="354">
        <f t="shared" si="3"/>
        <v>15</v>
      </c>
      <c r="CP38" s="354"/>
      <c r="CQ38" s="355" t="str">
        <f>IF('各会計、関係団体の財政状況及び健全化判断比率'!BS11="","",'各会計、関係団体の財政状況及び健全化判断比率'!BS11)</f>
        <v>大田まちづくり公社</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10</v>
      </c>
      <c r="BX39" s="354"/>
      <c r="BY39" s="355" t="str">
        <f>IF('各会計、関係団体の財政状況及び健全化判断比率'!B73="","",'各会計、関係団体の財政状況及び健全化判断比率'!B73)</f>
        <v>東京都後期高齢者医療広域連合
（後期高齢者医療特別会計）</v>
      </c>
      <c r="BZ39" s="355"/>
      <c r="CA39" s="355"/>
      <c r="CB39" s="355"/>
      <c r="CC39" s="355"/>
      <c r="CD39" s="355"/>
      <c r="CE39" s="355"/>
      <c r="CF39" s="355"/>
      <c r="CG39" s="355"/>
      <c r="CH39" s="355"/>
      <c r="CI39" s="355"/>
      <c r="CJ39" s="355"/>
      <c r="CK39" s="355"/>
      <c r="CL39" s="355"/>
      <c r="CM39" s="355"/>
      <c r="CN39" s="163"/>
      <c r="CO39" s="354">
        <f t="shared" si="3"/>
        <v>16</v>
      </c>
      <c r="CP39" s="354"/>
      <c r="CQ39" s="355" t="str">
        <f>IF('各会計、関係団体の財政状況及び健全化判断比率'!BS12="","",'各会計、関係団体の財政状況及び健全化判断比率'!BS12)</f>
        <v>大田区環境公社</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f t="shared" si="3"/>
        <v>17</v>
      </c>
      <c r="CP40" s="354"/>
      <c r="CQ40" s="355" t="str">
        <f>IF('各会計、関係団体の財政状況及び健全化判断比率'!BS13="","",'各会計、関係団体の財政状況及び健全化判断比率'!BS13)</f>
        <v>国際都市おおた協会</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f t="shared" si="3"/>
        <v>18</v>
      </c>
      <c r="CP41" s="354"/>
      <c r="CQ41" s="355" t="str">
        <f>IF('各会計、関係団体の財政状況及び健全化判断比率'!BS14="","",'各会計、関係団体の財政状況及び健全化判断比率'!BS14)</f>
        <v>羽田エアポートライン株式会社</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ZRbVUhX3sT/i2jHcODXt3DS+l62GFalunj1Pd9UPnfizODWGfu2hYvyEmU84vy9lqyTY3/odkdTRuNS5mlhKvQ==" saltValue="Fbm25M2yEtJnlKeEWtMvb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530</v>
      </c>
      <c r="D34" s="1136"/>
      <c r="E34" s="1137"/>
      <c r="F34" s="32">
        <v>1.0900000000000001</v>
      </c>
      <c r="G34" s="33">
        <v>0.78</v>
      </c>
      <c r="H34" s="33">
        <v>0.49</v>
      </c>
      <c r="I34" s="33">
        <v>0.23</v>
      </c>
      <c r="J34" s="34">
        <v>0.66</v>
      </c>
      <c r="K34" s="22"/>
      <c r="L34" s="22"/>
      <c r="M34" s="22"/>
      <c r="N34" s="22"/>
      <c r="O34" s="22"/>
      <c r="P34" s="22"/>
    </row>
    <row r="35" spans="1:16" ht="39" customHeight="1" x14ac:dyDescent="0.2">
      <c r="A35" s="22"/>
      <c r="B35" s="35"/>
      <c r="C35" s="1132" t="s">
        <v>531</v>
      </c>
      <c r="D35" s="1132"/>
      <c r="E35" s="1133"/>
      <c r="F35" s="36">
        <v>0.63</v>
      </c>
      <c r="G35" s="37">
        <v>0.65</v>
      </c>
      <c r="H35" s="37">
        <v>0.51</v>
      </c>
      <c r="I35" s="37">
        <v>0.2</v>
      </c>
      <c r="J35" s="38">
        <v>0.28000000000000003</v>
      </c>
      <c r="K35" s="22"/>
      <c r="L35" s="22"/>
      <c r="M35" s="22"/>
      <c r="N35" s="22"/>
      <c r="O35" s="22"/>
      <c r="P35" s="22"/>
    </row>
    <row r="36" spans="1:16" ht="39" customHeight="1" x14ac:dyDescent="0.2">
      <c r="A36" s="22"/>
      <c r="B36" s="35"/>
      <c r="C36" s="1132" t="s">
        <v>532</v>
      </c>
      <c r="D36" s="1132"/>
      <c r="E36" s="1133"/>
      <c r="F36" s="36">
        <v>0.11</v>
      </c>
      <c r="G36" s="37">
        <v>0.14000000000000001</v>
      </c>
      <c r="H36" s="37">
        <v>0.09</v>
      </c>
      <c r="I36" s="37">
        <v>0.08</v>
      </c>
      <c r="J36" s="38">
        <v>0.08</v>
      </c>
      <c r="K36" s="22"/>
      <c r="L36" s="22"/>
      <c r="M36" s="22"/>
      <c r="N36" s="22"/>
      <c r="O36" s="22"/>
      <c r="P36" s="22"/>
    </row>
    <row r="37" spans="1:16" ht="39" customHeight="1" x14ac:dyDescent="0.2">
      <c r="A37" s="22"/>
      <c r="B37" s="35"/>
      <c r="C37" s="1132" t="s">
        <v>533</v>
      </c>
      <c r="D37" s="1132"/>
      <c r="E37" s="1133"/>
      <c r="F37" s="36">
        <v>4.3600000000000003</v>
      </c>
      <c r="G37" s="37">
        <v>5.7</v>
      </c>
      <c r="H37" s="37">
        <v>1.54</v>
      </c>
      <c r="I37" s="37">
        <v>1.47</v>
      </c>
      <c r="J37" s="38">
        <v>0.08</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534</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535</v>
      </c>
      <c r="D43" s="1134"/>
      <c r="E43" s="1135"/>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XdwChFq59dnSNhsEJX8YYyF0OaNSgJMYTn9BkKmGAONmklzZjzWy/bYSPHdiHNKU/nMAiKM4y+po8EJMPA8Aw==" saltValue="JoLmIpjrrEhe13wapGSv8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2493</v>
      </c>
      <c r="L45" s="58">
        <v>2333</v>
      </c>
      <c r="M45" s="58">
        <v>1885</v>
      </c>
      <c r="N45" s="58">
        <v>1725</v>
      </c>
      <c r="O45" s="59">
        <v>1513</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482</v>
      </c>
      <c r="L46" s="62" t="s">
        <v>482</v>
      </c>
      <c r="M46" s="62" t="s">
        <v>482</v>
      </c>
      <c r="N46" s="62" t="s">
        <v>482</v>
      </c>
      <c r="O46" s="63" t="s">
        <v>482</v>
      </c>
      <c r="P46" s="46"/>
      <c r="Q46" s="46"/>
      <c r="R46" s="46"/>
      <c r="S46" s="46"/>
      <c r="T46" s="46"/>
      <c r="U46" s="46"/>
    </row>
    <row r="47" spans="1:21" ht="30.75" customHeight="1" x14ac:dyDescent="0.2">
      <c r="A47" s="46"/>
      <c r="B47" s="1163"/>
      <c r="C47" s="1164"/>
      <c r="D47" s="60"/>
      <c r="E47" s="1140" t="s">
        <v>12</v>
      </c>
      <c r="F47" s="1140"/>
      <c r="G47" s="1140"/>
      <c r="H47" s="1140"/>
      <c r="I47" s="1140"/>
      <c r="J47" s="1141"/>
      <c r="K47" s="61">
        <v>138</v>
      </c>
      <c r="L47" s="62">
        <v>75</v>
      </c>
      <c r="M47" s="62">
        <v>75</v>
      </c>
      <c r="N47" s="62" t="s">
        <v>482</v>
      </c>
      <c r="O47" s="63" t="s">
        <v>482</v>
      </c>
      <c r="P47" s="46"/>
      <c r="Q47" s="46"/>
      <c r="R47" s="46"/>
      <c r="S47" s="46"/>
      <c r="T47" s="46"/>
      <c r="U47" s="46"/>
    </row>
    <row r="48" spans="1:21" ht="30.75" customHeight="1" x14ac:dyDescent="0.2">
      <c r="A48" s="46"/>
      <c r="B48" s="1163"/>
      <c r="C48" s="1164"/>
      <c r="D48" s="60"/>
      <c r="E48" s="1140" t="s">
        <v>13</v>
      </c>
      <c r="F48" s="1140"/>
      <c r="G48" s="1140"/>
      <c r="H48" s="1140"/>
      <c r="I48" s="1140"/>
      <c r="J48" s="1141"/>
      <c r="K48" s="61" t="s">
        <v>482</v>
      </c>
      <c r="L48" s="62" t="s">
        <v>482</v>
      </c>
      <c r="M48" s="62" t="s">
        <v>482</v>
      </c>
      <c r="N48" s="62" t="s">
        <v>482</v>
      </c>
      <c r="O48" s="63" t="s">
        <v>482</v>
      </c>
      <c r="P48" s="46"/>
      <c r="Q48" s="46"/>
      <c r="R48" s="46"/>
      <c r="S48" s="46"/>
      <c r="T48" s="46"/>
      <c r="U48" s="46"/>
    </row>
    <row r="49" spans="1:21" ht="30.75" customHeight="1" x14ac:dyDescent="0.2">
      <c r="A49" s="46"/>
      <c r="B49" s="1163"/>
      <c r="C49" s="1164"/>
      <c r="D49" s="60"/>
      <c r="E49" s="1140" t="s">
        <v>14</v>
      </c>
      <c r="F49" s="1140"/>
      <c r="G49" s="1140"/>
      <c r="H49" s="1140"/>
      <c r="I49" s="1140"/>
      <c r="J49" s="1141"/>
      <c r="K49" s="61">
        <v>211</v>
      </c>
      <c r="L49" s="62">
        <v>208</v>
      </c>
      <c r="M49" s="62">
        <v>203</v>
      </c>
      <c r="N49" s="62">
        <v>247</v>
      </c>
      <c r="O49" s="63">
        <v>362</v>
      </c>
      <c r="P49" s="46"/>
      <c r="Q49" s="46"/>
      <c r="R49" s="46"/>
      <c r="S49" s="46"/>
      <c r="T49" s="46"/>
      <c r="U49" s="46"/>
    </row>
    <row r="50" spans="1:21" ht="30.75" customHeight="1" x14ac:dyDescent="0.2">
      <c r="A50" s="46"/>
      <c r="B50" s="1163"/>
      <c r="C50" s="1164"/>
      <c r="D50" s="60"/>
      <c r="E50" s="1140" t="s">
        <v>15</v>
      </c>
      <c r="F50" s="1140"/>
      <c r="G50" s="1140"/>
      <c r="H50" s="1140"/>
      <c r="I50" s="1140"/>
      <c r="J50" s="1141"/>
      <c r="K50" s="61">
        <v>3521</v>
      </c>
      <c r="L50" s="62">
        <v>6665</v>
      </c>
      <c r="M50" s="62">
        <v>2368</v>
      </c>
      <c r="N50" s="62">
        <v>4308</v>
      </c>
      <c r="O50" s="63">
        <v>2379</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482</v>
      </c>
      <c r="L51" s="62" t="s">
        <v>482</v>
      </c>
      <c r="M51" s="62" t="s">
        <v>482</v>
      </c>
      <c r="N51" s="62" t="s">
        <v>482</v>
      </c>
      <c r="O51" s="63" t="s">
        <v>482</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11469</v>
      </c>
      <c r="L52" s="62">
        <v>11050</v>
      </c>
      <c r="M52" s="62">
        <v>10541</v>
      </c>
      <c r="N52" s="62">
        <v>9186</v>
      </c>
      <c r="O52" s="63">
        <v>7497</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-5106</v>
      </c>
      <c r="L53" s="67">
        <v>-1769</v>
      </c>
      <c r="M53" s="67">
        <v>-6010</v>
      </c>
      <c r="N53" s="67">
        <v>-2906</v>
      </c>
      <c r="O53" s="68">
        <v>-3243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2">
      <c r="B58" s="1146" t="s">
        <v>24</v>
      </c>
      <c r="C58" s="1147"/>
      <c r="D58" s="1152" t="s">
        <v>25</v>
      </c>
      <c r="E58" s="1153"/>
      <c r="F58" s="1153"/>
      <c r="G58" s="1153"/>
      <c r="H58" s="1153"/>
      <c r="I58" s="1153"/>
      <c r="J58" s="1154"/>
      <c r="K58" s="81" t="s">
        <v>482</v>
      </c>
      <c r="L58" s="82" t="s">
        <v>482</v>
      </c>
      <c r="M58" s="82" t="s">
        <v>557</v>
      </c>
      <c r="N58" s="82" t="s">
        <v>482</v>
      </c>
      <c r="O58" s="83" t="s">
        <v>482</v>
      </c>
    </row>
    <row r="59" spans="1:21" ht="31.5" customHeight="1" x14ac:dyDescent="0.2">
      <c r="B59" s="1148"/>
      <c r="C59" s="1149"/>
      <c r="D59" s="1155" t="s">
        <v>26</v>
      </c>
      <c r="E59" s="1156"/>
      <c r="F59" s="1156"/>
      <c r="G59" s="1156"/>
      <c r="H59" s="1156"/>
      <c r="I59" s="1156"/>
      <c r="J59" s="1157"/>
      <c r="K59" s="84">
        <v>6438</v>
      </c>
      <c r="L59" s="85">
        <v>3280</v>
      </c>
      <c r="M59" s="85">
        <v>2256</v>
      </c>
      <c r="N59" s="85" t="s">
        <v>482</v>
      </c>
      <c r="O59" s="86" t="s">
        <v>482</v>
      </c>
    </row>
    <row r="60" spans="1:21" ht="31.5" customHeight="1" thickBot="1" x14ac:dyDescent="0.25">
      <c r="B60" s="1150"/>
      <c r="C60" s="1151"/>
      <c r="D60" s="1158" t="s">
        <v>27</v>
      </c>
      <c r="E60" s="1159"/>
      <c r="F60" s="1159"/>
      <c r="G60" s="1159"/>
      <c r="H60" s="1159"/>
      <c r="I60" s="1159"/>
      <c r="J60" s="1160"/>
      <c r="K60" s="87">
        <v>1228</v>
      </c>
      <c r="L60" s="88">
        <v>677</v>
      </c>
      <c r="M60" s="88">
        <v>752</v>
      </c>
      <c r="N60" s="88" t="s">
        <v>482</v>
      </c>
      <c r="O60" s="89" t="s">
        <v>482</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UmMffxvn9Xl+zKq95GjTnp+BcNF6cH1fA5gBy8mT6klxjTmWoV0bWispMC4UYKoa8AIxHkfGesXjsscgvtVOUQ==" saltValue="qaPyye/rVESgjf/6v3FUJ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81" t="s">
        <v>30</v>
      </c>
      <c r="C41" s="1182"/>
      <c r="D41" s="103"/>
      <c r="E41" s="1183" t="s">
        <v>31</v>
      </c>
      <c r="F41" s="1183"/>
      <c r="G41" s="1183"/>
      <c r="H41" s="1184"/>
      <c r="I41" s="330">
        <v>18277</v>
      </c>
      <c r="J41" s="331">
        <v>17150</v>
      </c>
      <c r="K41" s="331">
        <v>14865</v>
      </c>
      <c r="L41" s="331">
        <v>15248</v>
      </c>
      <c r="M41" s="332">
        <v>21860</v>
      </c>
    </row>
    <row r="42" spans="2:13" ht="27.75" customHeight="1" x14ac:dyDescent="0.2">
      <c r="B42" s="1171"/>
      <c r="C42" s="1172"/>
      <c r="D42" s="104"/>
      <c r="E42" s="1175" t="s">
        <v>32</v>
      </c>
      <c r="F42" s="1175"/>
      <c r="G42" s="1175"/>
      <c r="H42" s="1176"/>
      <c r="I42" s="333">
        <v>10695</v>
      </c>
      <c r="J42" s="334">
        <v>8565</v>
      </c>
      <c r="K42" s="334">
        <v>8546</v>
      </c>
      <c r="L42" s="334">
        <v>7007</v>
      </c>
      <c r="M42" s="335">
        <v>6615</v>
      </c>
    </row>
    <row r="43" spans="2:13" ht="27.75" customHeight="1" x14ac:dyDescent="0.2">
      <c r="B43" s="1171"/>
      <c r="C43" s="1172"/>
      <c r="D43" s="104"/>
      <c r="E43" s="1175" t="s">
        <v>33</v>
      </c>
      <c r="F43" s="1175"/>
      <c r="G43" s="1175"/>
      <c r="H43" s="1176"/>
      <c r="I43" s="333" t="s">
        <v>482</v>
      </c>
      <c r="J43" s="334" t="s">
        <v>482</v>
      </c>
      <c r="K43" s="334" t="s">
        <v>482</v>
      </c>
      <c r="L43" s="334" t="s">
        <v>482</v>
      </c>
      <c r="M43" s="335" t="s">
        <v>482</v>
      </c>
    </row>
    <row r="44" spans="2:13" ht="27.75" customHeight="1" x14ac:dyDescent="0.2">
      <c r="B44" s="1171"/>
      <c r="C44" s="1172"/>
      <c r="D44" s="104"/>
      <c r="E44" s="1175" t="s">
        <v>34</v>
      </c>
      <c r="F44" s="1175"/>
      <c r="G44" s="1175"/>
      <c r="H44" s="1176"/>
      <c r="I44" s="333">
        <v>2794</v>
      </c>
      <c r="J44" s="334">
        <v>3170</v>
      </c>
      <c r="K44" s="334">
        <v>3878</v>
      </c>
      <c r="L44" s="334">
        <v>3991</v>
      </c>
      <c r="M44" s="335">
        <v>4811</v>
      </c>
    </row>
    <row r="45" spans="2:13" ht="27.75" customHeight="1" x14ac:dyDescent="0.2">
      <c r="B45" s="1171"/>
      <c r="C45" s="1172"/>
      <c r="D45" s="104"/>
      <c r="E45" s="1175" t="s">
        <v>35</v>
      </c>
      <c r="F45" s="1175"/>
      <c r="G45" s="1175"/>
      <c r="H45" s="1176"/>
      <c r="I45" s="333">
        <v>29627</v>
      </c>
      <c r="J45" s="334">
        <v>27478</v>
      </c>
      <c r="K45" s="334">
        <v>27032</v>
      </c>
      <c r="L45" s="334">
        <v>27006</v>
      </c>
      <c r="M45" s="335">
        <v>25956</v>
      </c>
    </row>
    <row r="46" spans="2:13" ht="27.75" customHeight="1" x14ac:dyDescent="0.2">
      <c r="B46" s="1171"/>
      <c r="C46" s="1172"/>
      <c r="D46" s="105"/>
      <c r="E46" s="1175" t="s">
        <v>36</v>
      </c>
      <c r="F46" s="1175"/>
      <c r="G46" s="1175"/>
      <c r="H46" s="1176"/>
      <c r="I46" s="333">
        <v>1</v>
      </c>
      <c r="J46" s="334">
        <v>1</v>
      </c>
      <c r="K46" s="334">
        <v>2</v>
      </c>
      <c r="L46" s="334">
        <v>2</v>
      </c>
      <c r="M46" s="335">
        <v>1</v>
      </c>
    </row>
    <row r="47" spans="2:13" ht="27.75" customHeight="1" x14ac:dyDescent="0.2">
      <c r="B47" s="1171"/>
      <c r="C47" s="1172"/>
      <c r="D47" s="106"/>
      <c r="E47" s="1185" t="s">
        <v>37</v>
      </c>
      <c r="F47" s="1186"/>
      <c r="G47" s="1186"/>
      <c r="H47" s="1187"/>
      <c r="I47" s="333" t="s">
        <v>482</v>
      </c>
      <c r="J47" s="334" t="s">
        <v>482</v>
      </c>
      <c r="K47" s="334" t="s">
        <v>482</v>
      </c>
      <c r="L47" s="334" t="s">
        <v>482</v>
      </c>
      <c r="M47" s="335" t="s">
        <v>482</v>
      </c>
    </row>
    <row r="48" spans="2:13" ht="27.75" customHeight="1" x14ac:dyDescent="0.2">
      <c r="B48" s="1171"/>
      <c r="C48" s="1172"/>
      <c r="D48" s="104"/>
      <c r="E48" s="1175" t="s">
        <v>38</v>
      </c>
      <c r="F48" s="1175"/>
      <c r="G48" s="1175"/>
      <c r="H48" s="1176"/>
      <c r="I48" s="333" t="s">
        <v>482</v>
      </c>
      <c r="J48" s="334" t="s">
        <v>482</v>
      </c>
      <c r="K48" s="334" t="s">
        <v>482</v>
      </c>
      <c r="L48" s="334" t="s">
        <v>482</v>
      </c>
      <c r="M48" s="335" t="s">
        <v>482</v>
      </c>
    </row>
    <row r="49" spans="2:13" ht="27.75" customHeight="1" x14ac:dyDescent="0.2">
      <c r="B49" s="1173"/>
      <c r="C49" s="1174"/>
      <c r="D49" s="104"/>
      <c r="E49" s="1175" t="s">
        <v>39</v>
      </c>
      <c r="F49" s="1175"/>
      <c r="G49" s="1175"/>
      <c r="H49" s="1176"/>
      <c r="I49" s="333" t="s">
        <v>482</v>
      </c>
      <c r="J49" s="334" t="s">
        <v>482</v>
      </c>
      <c r="K49" s="334" t="s">
        <v>482</v>
      </c>
      <c r="L49" s="334" t="s">
        <v>482</v>
      </c>
      <c r="M49" s="335" t="s">
        <v>482</v>
      </c>
    </row>
    <row r="50" spans="2:13" ht="27.75" customHeight="1" x14ac:dyDescent="0.2">
      <c r="B50" s="1169" t="s">
        <v>40</v>
      </c>
      <c r="C50" s="1170"/>
      <c r="D50" s="107"/>
      <c r="E50" s="1175" t="s">
        <v>41</v>
      </c>
      <c r="F50" s="1175"/>
      <c r="G50" s="1175"/>
      <c r="H50" s="1176"/>
      <c r="I50" s="333">
        <v>118073</v>
      </c>
      <c r="J50" s="334">
        <v>126055</v>
      </c>
      <c r="K50" s="334">
        <v>129875</v>
      </c>
      <c r="L50" s="334">
        <v>127686</v>
      </c>
      <c r="M50" s="335">
        <v>118961</v>
      </c>
    </row>
    <row r="51" spans="2:13" ht="27.75" customHeight="1" x14ac:dyDescent="0.2">
      <c r="B51" s="1171"/>
      <c r="C51" s="1172"/>
      <c r="D51" s="104"/>
      <c r="E51" s="1175" t="s">
        <v>42</v>
      </c>
      <c r="F51" s="1175"/>
      <c r="G51" s="1175"/>
      <c r="H51" s="1176"/>
      <c r="I51" s="333" t="s">
        <v>482</v>
      </c>
      <c r="J51" s="334" t="s">
        <v>482</v>
      </c>
      <c r="K51" s="334" t="s">
        <v>482</v>
      </c>
      <c r="L51" s="334" t="s">
        <v>482</v>
      </c>
      <c r="M51" s="335" t="s">
        <v>482</v>
      </c>
    </row>
    <row r="52" spans="2:13" ht="27.75" customHeight="1" x14ac:dyDescent="0.2">
      <c r="B52" s="1173"/>
      <c r="C52" s="1174"/>
      <c r="D52" s="104"/>
      <c r="E52" s="1175" t="s">
        <v>43</v>
      </c>
      <c r="F52" s="1175"/>
      <c r="G52" s="1175"/>
      <c r="H52" s="1176"/>
      <c r="I52" s="333">
        <v>86068</v>
      </c>
      <c r="J52" s="334">
        <v>80890</v>
      </c>
      <c r="K52" s="334">
        <v>71602</v>
      </c>
      <c r="L52" s="334">
        <v>63319</v>
      </c>
      <c r="M52" s="335">
        <v>60613</v>
      </c>
    </row>
    <row r="53" spans="2:13" ht="27.75" customHeight="1" thickBot="1" x14ac:dyDescent="0.25">
      <c r="B53" s="1177" t="s">
        <v>19</v>
      </c>
      <c r="C53" s="1178"/>
      <c r="D53" s="108"/>
      <c r="E53" s="1179" t="s">
        <v>44</v>
      </c>
      <c r="F53" s="1179"/>
      <c r="G53" s="1179"/>
      <c r="H53" s="1180"/>
      <c r="I53" s="336">
        <v>-142747</v>
      </c>
      <c r="J53" s="337">
        <v>-150581</v>
      </c>
      <c r="K53" s="337">
        <v>-147155</v>
      </c>
      <c r="L53" s="337">
        <v>-137751</v>
      </c>
      <c r="M53" s="338">
        <v>-120330</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Es7reYRYrEpS6QV6W7fXpsRo+VoIDxBntH9np9dkKxjVo9sLqpbhjq9CJW/zSsCPMjz0ASSkQ1SfVjA3Y39wWw==" saltValue="mi4sNPnHNvqsosc92AIhx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339">
        <v>54965</v>
      </c>
      <c r="G55" s="339">
        <v>49357</v>
      </c>
      <c r="H55" s="340">
        <v>44779</v>
      </c>
    </row>
    <row r="56" spans="2:8" ht="52.5" customHeight="1" x14ac:dyDescent="0.2">
      <c r="B56" s="120"/>
      <c r="C56" s="1198" t="s">
        <v>47</v>
      </c>
      <c r="D56" s="1198"/>
      <c r="E56" s="1199"/>
      <c r="F56" s="341" t="s">
        <v>482</v>
      </c>
      <c r="G56" s="341" t="s">
        <v>482</v>
      </c>
      <c r="H56" s="342" t="s">
        <v>482</v>
      </c>
    </row>
    <row r="57" spans="2:8" ht="53.25" customHeight="1" x14ac:dyDescent="0.2">
      <c r="B57" s="120"/>
      <c r="C57" s="1200" t="s">
        <v>48</v>
      </c>
      <c r="D57" s="1200"/>
      <c r="E57" s="1201"/>
      <c r="F57" s="343">
        <v>69051</v>
      </c>
      <c r="G57" s="343">
        <v>72863</v>
      </c>
      <c r="H57" s="344">
        <v>72392</v>
      </c>
    </row>
    <row r="58" spans="2:8" ht="45.75" customHeight="1" x14ac:dyDescent="0.2">
      <c r="B58" s="121"/>
      <c r="C58" s="1188" t="s">
        <v>558</v>
      </c>
      <c r="D58" s="1189"/>
      <c r="E58" s="1190"/>
      <c r="F58" s="345">
        <v>47941</v>
      </c>
      <c r="G58" s="345">
        <v>48533</v>
      </c>
      <c r="H58" s="346">
        <v>45097</v>
      </c>
    </row>
    <row r="59" spans="2:8" ht="45.75" customHeight="1" x14ac:dyDescent="0.2">
      <c r="B59" s="121"/>
      <c r="C59" s="1188" t="s">
        <v>559</v>
      </c>
      <c r="D59" s="1189"/>
      <c r="E59" s="1190"/>
      <c r="F59" s="345">
        <v>9303</v>
      </c>
      <c r="G59" s="345">
        <v>11310</v>
      </c>
      <c r="H59" s="346">
        <v>13232</v>
      </c>
    </row>
    <row r="60" spans="2:8" ht="45.75" customHeight="1" x14ac:dyDescent="0.2">
      <c r="B60" s="121"/>
      <c r="C60" s="1188" t="s">
        <v>562</v>
      </c>
      <c r="D60" s="1189"/>
      <c r="E60" s="1190"/>
      <c r="F60" s="345">
        <v>8841</v>
      </c>
      <c r="G60" s="345">
        <v>9848</v>
      </c>
      <c r="H60" s="346">
        <v>10740</v>
      </c>
    </row>
    <row r="61" spans="2:8" ht="45.75" customHeight="1" x14ac:dyDescent="0.2">
      <c r="B61" s="121"/>
      <c r="C61" s="1188" t="s">
        <v>560</v>
      </c>
      <c r="D61" s="1189"/>
      <c r="E61" s="1190"/>
      <c r="F61" s="345">
        <v>2280</v>
      </c>
      <c r="G61" s="345">
        <v>2586</v>
      </c>
      <c r="H61" s="346">
        <v>2614</v>
      </c>
    </row>
    <row r="62" spans="2:8" ht="45.75" customHeight="1" thickBot="1" x14ac:dyDescent="0.25">
      <c r="B62" s="122"/>
      <c r="C62" s="1191" t="s">
        <v>561</v>
      </c>
      <c r="D62" s="1192"/>
      <c r="E62" s="1193"/>
      <c r="F62" s="347">
        <v>83</v>
      </c>
      <c r="G62" s="347">
        <v>92</v>
      </c>
      <c r="H62" s="348">
        <v>188</v>
      </c>
    </row>
    <row r="63" spans="2:8" ht="52.5" customHeight="1" thickBot="1" x14ac:dyDescent="0.25">
      <c r="B63" s="123"/>
      <c r="C63" s="1194" t="s">
        <v>49</v>
      </c>
      <c r="D63" s="1194"/>
      <c r="E63" s="1195"/>
      <c r="F63" s="349">
        <v>124016</v>
      </c>
      <c r="G63" s="349">
        <v>122219</v>
      </c>
      <c r="H63" s="350">
        <v>117171</v>
      </c>
    </row>
    <row r="64" spans="2:8" ht="13.2" x14ac:dyDescent="0.2"/>
  </sheetData>
  <sheetProtection algorithmName="SHA-512" hashValue="yvMhdarl7A+qrpWopbSpXCCnua8m8Kxkm1K7QVWQ0B1uUh9hwlrRTKbGR0p149P1u5tboecy7SOWTCMzkORDDg==" saltValue="sRXjTSSwL8w71xiakrjfX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38176</v>
      </c>
      <c r="E3" s="142"/>
      <c r="F3" s="143">
        <v>50465</v>
      </c>
      <c r="G3" s="144"/>
      <c r="H3" s="145"/>
    </row>
    <row r="4" spans="1:8" x14ac:dyDescent="0.2">
      <c r="A4" s="146"/>
      <c r="B4" s="147"/>
      <c r="C4" s="148"/>
      <c r="D4" s="149">
        <v>27225</v>
      </c>
      <c r="E4" s="150"/>
      <c r="F4" s="151">
        <v>34193</v>
      </c>
      <c r="G4" s="152"/>
      <c r="H4" s="153"/>
    </row>
    <row r="5" spans="1:8" x14ac:dyDescent="0.2">
      <c r="A5" s="134" t="s">
        <v>515</v>
      </c>
      <c r="B5" s="139"/>
      <c r="C5" s="140"/>
      <c r="D5" s="141">
        <v>37372</v>
      </c>
      <c r="E5" s="142"/>
      <c r="F5" s="143">
        <v>51679</v>
      </c>
      <c r="G5" s="144"/>
      <c r="H5" s="145"/>
    </row>
    <row r="6" spans="1:8" x14ac:dyDescent="0.2">
      <c r="A6" s="146"/>
      <c r="B6" s="147"/>
      <c r="C6" s="148"/>
      <c r="D6" s="149">
        <v>28467</v>
      </c>
      <c r="E6" s="150"/>
      <c r="F6" s="151">
        <v>35132</v>
      </c>
      <c r="G6" s="152"/>
      <c r="H6" s="153"/>
    </row>
    <row r="7" spans="1:8" x14ac:dyDescent="0.2">
      <c r="A7" s="134" t="s">
        <v>516</v>
      </c>
      <c r="B7" s="139"/>
      <c r="C7" s="140"/>
      <c r="D7" s="141">
        <v>35355</v>
      </c>
      <c r="E7" s="142"/>
      <c r="F7" s="143">
        <v>49665</v>
      </c>
      <c r="G7" s="144"/>
      <c r="H7" s="145"/>
    </row>
    <row r="8" spans="1:8" x14ac:dyDescent="0.2">
      <c r="A8" s="146"/>
      <c r="B8" s="147"/>
      <c r="C8" s="148"/>
      <c r="D8" s="149">
        <v>28663</v>
      </c>
      <c r="E8" s="150"/>
      <c r="F8" s="151">
        <v>34678</v>
      </c>
      <c r="G8" s="152"/>
      <c r="H8" s="153"/>
    </row>
    <row r="9" spans="1:8" x14ac:dyDescent="0.2">
      <c r="A9" s="134" t="s">
        <v>517</v>
      </c>
      <c r="B9" s="139"/>
      <c r="C9" s="140"/>
      <c r="D9" s="141">
        <v>50240</v>
      </c>
      <c r="E9" s="142"/>
      <c r="F9" s="143">
        <v>63439</v>
      </c>
      <c r="G9" s="144"/>
      <c r="H9" s="145"/>
    </row>
    <row r="10" spans="1:8" x14ac:dyDescent="0.2">
      <c r="A10" s="146"/>
      <c r="B10" s="147"/>
      <c r="C10" s="148"/>
      <c r="D10" s="149">
        <v>41058</v>
      </c>
      <c r="E10" s="150"/>
      <c r="F10" s="151">
        <v>46463</v>
      </c>
      <c r="G10" s="152"/>
      <c r="H10" s="153"/>
    </row>
    <row r="11" spans="1:8" x14ac:dyDescent="0.2">
      <c r="A11" s="134" t="s">
        <v>518</v>
      </c>
      <c r="B11" s="139"/>
      <c r="C11" s="140"/>
      <c r="D11" s="141">
        <v>58396</v>
      </c>
      <c r="E11" s="142"/>
      <c r="F11" s="143">
        <v>60097</v>
      </c>
      <c r="G11" s="144"/>
      <c r="H11" s="145"/>
    </row>
    <row r="12" spans="1:8" x14ac:dyDescent="0.2">
      <c r="A12" s="146"/>
      <c r="B12" s="147"/>
      <c r="C12" s="154"/>
      <c r="D12" s="149">
        <v>49004</v>
      </c>
      <c r="E12" s="150"/>
      <c r="F12" s="151">
        <v>43011</v>
      </c>
      <c r="G12" s="152"/>
      <c r="H12" s="153"/>
    </row>
    <row r="13" spans="1:8" x14ac:dyDescent="0.2">
      <c r="A13" s="134"/>
      <c r="B13" s="139"/>
      <c r="C13" s="140"/>
      <c r="D13" s="141">
        <v>43908</v>
      </c>
      <c r="E13" s="142"/>
      <c r="F13" s="143">
        <v>55069</v>
      </c>
      <c r="G13" s="155"/>
      <c r="H13" s="145"/>
    </row>
    <row r="14" spans="1:8" x14ac:dyDescent="0.2">
      <c r="A14" s="146"/>
      <c r="B14" s="147"/>
      <c r="C14" s="148"/>
      <c r="D14" s="149">
        <v>34883</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4.3600000000000003</v>
      </c>
      <c r="C19" s="156">
        <f>ROUND(VALUE(SUBSTITUTE(実質収支比率等に係る経年分析!G$48,"▲","-")),2)</f>
        <v>5.7</v>
      </c>
      <c r="D19" s="156">
        <f>ROUND(VALUE(SUBSTITUTE(実質収支比率等に係る経年分析!H$48,"▲","-")),2)</f>
        <v>1.55</v>
      </c>
      <c r="E19" s="156">
        <f>ROUND(VALUE(SUBSTITUTE(実質収支比率等に係る経年分析!I$48,"▲","-")),2)</f>
        <v>1.47</v>
      </c>
      <c r="F19" s="156">
        <f>ROUND(VALUE(SUBSTITUTE(実質収支比率等に係る経年分析!J$48,"▲","-")),2)</f>
        <v>0.08</v>
      </c>
    </row>
    <row r="20" spans="1:11" x14ac:dyDescent="0.2">
      <c r="A20" s="156" t="s">
        <v>53</v>
      </c>
      <c r="B20" s="156">
        <f>ROUND(VALUE(SUBSTITUTE(実質収支比率等に係る経年分析!F$47,"▲","-")),2)</f>
        <v>30.5</v>
      </c>
      <c r="C20" s="156">
        <f>ROUND(VALUE(SUBSTITUTE(実質収支比率等に係る経年分析!G$47,"▲","-")),2)</f>
        <v>31.82</v>
      </c>
      <c r="D20" s="156">
        <f>ROUND(VALUE(SUBSTITUTE(実質収支比率等に係る経年分析!H$47,"▲","-")),2)</f>
        <v>31.48</v>
      </c>
      <c r="E20" s="156">
        <f>ROUND(VALUE(SUBSTITUTE(実質収支比率等に係る経年分析!I$47,"▲","-")),2)</f>
        <v>26.84</v>
      </c>
      <c r="F20" s="156">
        <f>ROUND(VALUE(SUBSTITUTE(実質収支比率等に係る経年分析!J$47,"▲","-")),2)</f>
        <v>23.19</v>
      </c>
    </row>
    <row r="21" spans="1:11" x14ac:dyDescent="0.2">
      <c r="A21" s="156" t="s">
        <v>54</v>
      </c>
      <c r="B21" s="156">
        <f>IF(ISNUMBER(VALUE(SUBSTITUTE(実質収支比率等に係る経年分析!F$49,"▲","-"))),ROUND(VALUE(SUBSTITUTE(実質収支比率等に係る経年分析!F$49,"▲","-")),2),NA())</f>
        <v>-2.87</v>
      </c>
      <c r="C21" s="156">
        <f>IF(ISNUMBER(VALUE(SUBSTITUTE(実質収支比率等に係る経年分析!G$49,"▲","-"))),ROUND(VALUE(SUBSTITUTE(実質収支比率等に係る経年分析!G$49,"▲","-")),2),NA())</f>
        <v>1.46</v>
      </c>
      <c r="D21" s="156">
        <f>IF(ISNUMBER(VALUE(SUBSTITUTE(実質収支比率等に係る経年分析!H$49,"▲","-"))),ROUND(VALUE(SUBSTITUTE(実質収支比率等に係る経年分析!H$49,"▲","-")),2),NA())</f>
        <v>-6.28</v>
      </c>
      <c r="E21" s="156">
        <f>IF(ISNUMBER(VALUE(SUBSTITUTE(実質収支比率等に係る経年分析!I$49,"▲","-"))),ROUND(VALUE(SUBSTITUTE(実質収支比率等に係る経年分析!I$49,"▲","-")),2),NA())</f>
        <v>-3.78</v>
      </c>
      <c r="F21" s="156">
        <f>IF(ISNUMBER(VALUE(SUBSTITUTE(実質収支比率等に係る経年分析!J$49,"▲","-"))),ROUND(VALUE(SUBSTITUTE(実質収支比率等に係る経年分析!J$49,"▲","-")),2),NA())</f>
        <v>-4.4000000000000004</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一般会計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4.3600000000000003</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5.7</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1.54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1.47</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0.08</v>
      </c>
    </row>
    <row r="34" spans="1:16" x14ac:dyDescent="0.2">
      <c r="A34" s="157" t="str">
        <f>IF(連結実質赤字比率に係る赤字・黒字の構成分析!C$36="",NA(),連結実質赤字比率に係る赤字・黒字の構成分析!C$36)</f>
        <v>後期高齢者医療特別会計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0.11</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0.14000000000000001</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0.09</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0.08</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0.08</v>
      </c>
    </row>
    <row r="35" spans="1:16" x14ac:dyDescent="0.2">
      <c r="A35" s="157" t="str">
        <f>IF(連結実質赤字比率に係る赤字・黒字の構成分析!C$35="",NA(),連結実質赤字比率に係る赤字・黒字の構成分析!C$35)</f>
        <v>国民健康保険事業特別会計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0.63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0.65</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0.51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0.2</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0.28000000000000003</v>
      </c>
    </row>
    <row r="36" spans="1:16" x14ac:dyDescent="0.2">
      <c r="A36" s="157" t="str">
        <f>IF(連結実質赤字比率に係る赤字・黒字の構成分析!C$34="",NA(),連結実質赤字比率に係る赤字・黒字の構成分析!C$34)</f>
        <v>介護保険特別会計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1.0900000000000001</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0.78</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0.49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0.23</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0.66</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11469</v>
      </c>
      <c r="E42" s="158"/>
      <c r="F42" s="158"/>
      <c r="G42" s="158">
        <f>'実質公債費比率（分子）の構造'!L$52</f>
        <v>11050</v>
      </c>
      <c r="H42" s="158"/>
      <c r="I42" s="158"/>
      <c r="J42" s="158">
        <f>'実質公債費比率（分子）の構造'!M$52</f>
        <v>10541</v>
      </c>
      <c r="K42" s="158"/>
      <c r="L42" s="158"/>
      <c r="M42" s="158">
        <f>'実質公債費比率（分子）の構造'!N$52</f>
        <v>9186</v>
      </c>
      <c r="N42" s="158"/>
      <c r="O42" s="158"/>
      <c r="P42" s="158">
        <f>'実質公債費比率（分子）の構造'!O$52</f>
        <v>7497</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3521</v>
      </c>
      <c r="C44" s="158"/>
      <c r="D44" s="158"/>
      <c r="E44" s="158">
        <f>'実質公債費比率（分子）の構造'!L$50</f>
        <v>6665</v>
      </c>
      <c r="F44" s="158"/>
      <c r="G44" s="158"/>
      <c r="H44" s="158">
        <f>'実質公債費比率（分子）の構造'!M$50</f>
        <v>2368</v>
      </c>
      <c r="I44" s="158"/>
      <c r="J44" s="158"/>
      <c r="K44" s="158">
        <f>'実質公債費比率（分子）の構造'!N$50</f>
        <v>4308</v>
      </c>
      <c r="L44" s="158"/>
      <c r="M44" s="158"/>
      <c r="N44" s="158">
        <f>'実質公債費比率（分子）の構造'!O$50</f>
        <v>2379</v>
      </c>
      <c r="O44" s="158"/>
      <c r="P44" s="158"/>
    </row>
    <row r="45" spans="1:16" x14ac:dyDescent="0.2">
      <c r="A45" s="158" t="s">
        <v>63</v>
      </c>
      <c r="B45" s="158">
        <f>'実質公債費比率（分子）の構造'!K$49</f>
        <v>211</v>
      </c>
      <c r="C45" s="158"/>
      <c r="D45" s="158"/>
      <c r="E45" s="158">
        <f>'実質公債費比率（分子）の構造'!L$49</f>
        <v>208</v>
      </c>
      <c r="F45" s="158"/>
      <c r="G45" s="158"/>
      <c r="H45" s="158">
        <f>'実質公債費比率（分子）の構造'!M$49</f>
        <v>203</v>
      </c>
      <c r="I45" s="158"/>
      <c r="J45" s="158"/>
      <c r="K45" s="158">
        <f>'実質公債費比率（分子）の構造'!N$49</f>
        <v>247</v>
      </c>
      <c r="L45" s="158"/>
      <c r="M45" s="158"/>
      <c r="N45" s="158">
        <f>'実質公債費比率（分子）の構造'!O$49</f>
        <v>362</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f>'実質公債費比率（分子）の構造'!K$47</f>
        <v>138</v>
      </c>
      <c r="C47" s="158"/>
      <c r="D47" s="158"/>
      <c r="E47" s="158">
        <f>'実質公債費比率（分子）の構造'!L$47</f>
        <v>75</v>
      </c>
      <c r="F47" s="158"/>
      <c r="G47" s="158"/>
      <c r="H47" s="158">
        <f>'実質公債費比率（分子）の構造'!M$47</f>
        <v>75</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2493</v>
      </c>
      <c r="C49" s="158"/>
      <c r="D49" s="158"/>
      <c r="E49" s="158">
        <f>'実質公債費比率（分子）の構造'!L$45</f>
        <v>2333</v>
      </c>
      <c r="F49" s="158"/>
      <c r="G49" s="158"/>
      <c r="H49" s="158">
        <f>'実質公債費比率（分子）の構造'!M$45</f>
        <v>1885</v>
      </c>
      <c r="I49" s="158"/>
      <c r="J49" s="158"/>
      <c r="K49" s="158">
        <f>'実質公債費比率（分子）の構造'!N$45</f>
        <v>1725</v>
      </c>
      <c r="L49" s="158"/>
      <c r="M49" s="158"/>
      <c r="N49" s="158">
        <f>'実質公債費比率（分子）の構造'!O$45</f>
        <v>1513</v>
      </c>
      <c r="O49" s="158"/>
      <c r="P49" s="158"/>
    </row>
    <row r="50" spans="1:16" x14ac:dyDescent="0.2">
      <c r="A50" s="158" t="s">
        <v>67</v>
      </c>
      <c r="B50" s="158" t="e">
        <f>NA()</f>
        <v>#N/A</v>
      </c>
      <c r="C50" s="158">
        <f>IF(ISNUMBER('実質公債費比率（分子）の構造'!K$53),'実質公債費比率（分子）の構造'!K$53,NA())</f>
        <v>-5106</v>
      </c>
      <c r="D50" s="158" t="e">
        <f>NA()</f>
        <v>#N/A</v>
      </c>
      <c r="E50" s="158" t="e">
        <f>NA()</f>
        <v>#N/A</v>
      </c>
      <c r="F50" s="158">
        <f>IF(ISNUMBER('実質公債費比率（分子）の構造'!L$53),'実質公債費比率（分子）の構造'!L$53,NA())</f>
        <v>-1769</v>
      </c>
      <c r="G50" s="158" t="e">
        <f>NA()</f>
        <v>#N/A</v>
      </c>
      <c r="H50" s="158" t="e">
        <f>NA()</f>
        <v>#N/A</v>
      </c>
      <c r="I50" s="158">
        <f>IF(ISNUMBER('実質公債費比率（分子）の構造'!M$53),'実質公債費比率（分子）の構造'!M$53,NA())</f>
        <v>-6010</v>
      </c>
      <c r="J50" s="158" t="e">
        <f>NA()</f>
        <v>#N/A</v>
      </c>
      <c r="K50" s="158" t="e">
        <f>NA()</f>
        <v>#N/A</v>
      </c>
      <c r="L50" s="158">
        <f>IF(ISNUMBER('実質公債費比率（分子）の構造'!N$53),'実質公債費比率（分子）の構造'!N$53,NA())</f>
        <v>-2906</v>
      </c>
      <c r="M50" s="158" t="e">
        <f>NA()</f>
        <v>#N/A</v>
      </c>
      <c r="N50" s="158" t="e">
        <f>NA()</f>
        <v>#N/A</v>
      </c>
      <c r="O50" s="158">
        <f>IF(ISNUMBER('実質公債費比率（分子）の構造'!O$53),'実質公債費比率（分子）の構造'!O$53,NA())</f>
        <v>-3243</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86068</v>
      </c>
      <c r="E56" s="157"/>
      <c r="F56" s="157"/>
      <c r="G56" s="157">
        <f>'将来負担比率（分子）の構造'!J$52</f>
        <v>80890</v>
      </c>
      <c r="H56" s="157"/>
      <c r="I56" s="157"/>
      <c r="J56" s="157">
        <f>'将来負担比率（分子）の構造'!K$52</f>
        <v>71602</v>
      </c>
      <c r="K56" s="157"/>
      <c r="L56" s="157"/>
      <c r="M56" s="157">
        <f>'将来負担比率（分子）の構造'!L$52</f>
        <v>63319</v>
      </c>
      <c r="N56" s="157"/>
      <c r="O56" s="157"/>
      <c r="P56" s="157">
        <f>'将来負担比率（分子）の構造'!M$52</f>
        <v>60613</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118073</v>
      </c>
      <c r="E58" s="157"/>
      <c r="F58" s="157"/>
      <c r="G58" s="157">
        <f>'将来負担比率（分子）の構造'!J$50</f>
        <v>126055</v>
      </c>
      <c r="H58" s="157"/>
      <c r="I58" s="157"/>
      <c r="J58" s="157">
        <f>'将来負担比率（分子）の構造'!K$50</f>
        <v>129875</v>
      </c>
      <c r="K58" s="157"/>
      <c r="L58" s="157"/>
      <c r="M58" s="157">
        <f>'将来負担比率（分子）の構造'!L$50</f>
        <v>127686</v>
      </c>
      <c r="N58" s="157"/>
      <c r="O58" s="157"/>
      <c r="P58" s="157">
        <f>'将来負担比率（分子）の構造'!M$50</f>
        <v>118961</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1</v>
      </c>
      <c r="C61" s="157"/>
      <c r="D61" s="157"/>
      <c r="E61" s="157">
        <f>'将来負担比率（分子）の構造'!J$46</f>
        <v>1</v>
      </c>
      <c r="F61" s="157"/>
      <c r="G61" s="157"/>
      <c r="H61" s="157">
        <f>'将来負担比率（分子）の構造'!K$46</f>
        <v>2</v>
      </c>
      <c r="I61" s="157"/>
      <c r="J61" s="157"/>
      <c r="K61" s="157">
        <f>'将来負担比率（分子）の構造'!L$46</f>
        <v>2</v>
      </c>
      <c r="L61" s="157"/>
      <c r="M61" s="157"/>
      <c r="N61" s="157">
        <f>'将来負担比率（分子）の構造'!M$46</f>
        <v>1</v>
      </c>
      <c r="O61" s="157"/>
      <c r="P61" s="157"/>
    </row>
    <row r="62" spans="1:16" x14ac:dyDescent="0.2">
      <c r="A62" s="157" t="s">
        <v>35</v>
      </c>
      <c r="B62" s="157">
        <f>'将来負担比率（分子）の構造'!I$45</f>
        <v>29627</v>
      </c>
      <c r="C62" s="157"/>
      <c r="D62" s="157"/>
      <c r="E62" s="157">
        <f>'将来負担比率（分子）の構造'!J$45</f>
        <v>27478</v>
      </c>
      <c r="F62" s="157"/>
      <c r="G62" s="157"/>
      <c r="H62" s="157">
        <f>'将来負担比率（分子）の構造'!K$45</f>
        <v>27032</v>
      </c>
      <c r="I62" s="157"/>
      <c r="J62" s="157"/>
      <c r="K62" s="157">
        <f>'将来負担比率（分子）の構造'!L$45</f>
        <v>27006</v>
      </c>
      <c r="L62" s="157"/>
      <c r="M62" s="157"/>
      <c r="N62" s="157">
        <f>'将来負担比率（分子）の構造'!M$45</f>
        <v>25956</v>
      </c>
      <c r="O62" s="157"/>
      <c r="P62" s="157"/>
    </row>
    <row r="63" spans="1:16" x14ac:dyDescent="0.2">
      <c r="A63" s="157" t="s">
        <v>34</v>
      </c>
      <c r="B63" s="157">
        <f>'将来負担比率（分子）の構造'!I$44</f>
        <v>2794</v>
      </c>
      <c r="C63" s="157"/>
      <c r="D63" s="157"/>
      <c r="E63" s="157">
        <f>'将来負担比率（分子）の構造'!J$44</f>
        <v>3170</v>
      </c>
      <c r="F63" s="157"/>
      <c r="G63" s="157"/>
      <c r="H63" s="157">
        <f>'将来負担比率（分子）の構造'!K$44</f>
        <v>3878</v>
      </c>
      <c r="I63" s="157"/>
      <c r="J63" s="157"/>
      <c r="K63" s="157">
        <f>'将来負担比率（分子）の構造'!L$44</f>
        <v>3991</v>
      </c>
      <c r="L63" s="157"/>
      <c r="M63" s="157"/>
      <c r="N63" s="157">
        <f>'将来負担比率（分子）の構造'!M$44</f>
        <v>4811</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10695</v>
      </c>
      <c r="C65" s="157"/>
      <c r="D65" s="157"/>
      <c r="E65" s="157">
        <f>'将来負担比率（分子）の構造'!J$42</f>
        <v>8565</v>
      </c>
      <c r="F65" s="157"/>
      <c r="G65" s="157"/>
      <c r="H65" s="157">
        <f>'将来負担比率（分子）の構造'!K$42</f>
        <v>8546</v>
      </c>
      <c r="I65" s="157"/>
      <c r="J65" s="157"/>
      <c r="K65" s="157">
        <f>'将来負担比率（分子）の構造'!L$42</f>
        <v>7007</v>
      </c>
      <c r="L65" s="157"/>
      <c r="M65" s="157"/>
      <c r="N65" s="157">
        <f>'将来負担比率（分子）の構造'!M$42</f>
        <v>6615</v>
      </c>
      <c r="O65" s="157"/>
      <c r="P65" s="157"/>
    </row>
    <row r="66" spans="1:16" x14ac:dyDescent="0.2">
      <c r="A66" s="157" t="s">
        <v>31</v>
      </c>
      <c r="B66" s="157">
        <f>'将来負担比率（分子）の構造'!I$41</f>
        <v>18277</v>
      </c>
      <c r="C66" s="157"/>
      <c r="D66" s="157"/>
      <c r="E66" s="157">
        <f>'将来負担比率（分子）の構造'!J$41</f>
        <v>17150</v>
      </c>
      <c r="F66" s="157"/>
      <c r="G66" s="157"/>
      <c r="H66" s="157">
        <f>'将来負担比率（分子）の構造'!K$41</f>
        <v>14865</v>
      </c>
      <c r="I66" s="157"/>
      <c r="J66" s="157"/>
      <c r="K66" s="157">
        <f>'将来負担比率（分子）の構造'!L$41</f>
        <v>15248</v>
      </c>
      <c r="L66" s="157"/>
      <c r="M66" s="157"/>
      <c r="N66" s="157">
        <f>'将来負担比率（分子）の構造'!M$41</f>
        <v>21860</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54965</v>
      </c>
      <c r="C72" s="161">
        <f>基金残高に係る経年分析!G55</f>
        <v>49357</v>
      </c>
      <c r="D72" s="161">
        <f>基金残高に係る経年分析!H55</f>
        <v>44779</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69051</v>
      </c>
      <c r="C74" s="161">
        <f>基金残高に係る経年分析!G57</f>
        <v>72863</v>
      </c>
      <c r="D74" s="161">
        <f>基金残高に係る経年分析!H57</f>
        <v>72392</v>
      </c>
    </row>
  </sheetData>
  <sheetProtection algorithmName="SHA-512" hashValue="JUSrZur0ALLLcdd8Ux9wpakDKuGiF24AZ+2VtGF+YL2zPSEFFxA8HV4BVljeWnpxFXK4DR+GaoDxlDPNTPGhNA==" saltValue="tdkfm0FFkGGt5twXk9i+M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81585454</v>
      </c>
      <c r="S5" s="664"/>
      <c r="T5" s="664"/>
      <c r="U5" s="664"/>
      <c r="V5" s="664"/>
      <c r="W5" s="664"/>
      <c r="X5" s="664"/>
      <c r="Y5" s="689"/>
      <c r="Z5" s="702">
        <v>24.3</v>
      </c>
      <c r="AA5" s="702"/>
      <c r="AB5" s="702"/>
      <c r="AC5" s="702"/>
      <c r="AD5" s="703">
        <v>81585454</v>
      </c>
      <c r="AE5" s="703"/>
      <c r="AF5" s="703"/>
      <c r="AG5" s="703"/>
      <c r="AH5" s="703"/>
      <c r="AI5" s="703"/>
      <c r="AJ5" s="703"/>
      <c r="AK5" s="703"/>
      <c r="AL5" s="690">
        <v>40.6</v>
      </c>
      <c r="AM5" s="672"/>
      <c r="AN5" s="672"/>
      <c r="AO5" s="691"/>
      <c r="AP5" s="666" t="s">
        <v>216</v>
      </c>
      <c r="AQ5" s="667"/>
      <c r="AR5" s="667"/>
      <c r="AS5" s="667"/>
      <c r="AT5" s="667"/>
      <c r="AU5" s="667"/>
      <c r="AV5" s="667"/>
      <c r="AW5" s="667"/>
      <c r="AX5" s="667"/>
      <c r="AY5" s="667"/>
      <c r="AZ5" s="667"/>
      <c r="BA5" s="667"/>
      <c r="BB5" s="667"/>
      <c r="BC5" s="667"/>
      <c r="BD5" s="667"/>
      <c r="BE5" s="667"/>
      <c r="BF5" s="668"/>
      <c r="BG5" s="608">
        <v>81527854</v>
      </c>
      <c r="BH5" s="609"/>
      <c r="BI5" s="609"/>
      <c r="BJ5" s="609"/>
      <c r="BK5" s="609"/>
      <c r="BL5" s="609"/>
      <c r="BM5" s="609"/>
      <c r="BN5" s="610"/>
      <c r="BO5" s="646">
        <v>99.9</v>
      </c>
      <c r="BP5" s="646"/>
      <c r="BQ5" s="646"/>
      <c r="BR5" s="646"/>
      <c r="BS5" s="647" t="s">
        <v>122</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1972902</v>
      </c>
      <c r="S6" s="609"/>
      <c r="T6" s="609"/>
      <c r="U6" s="609"/>
      <c r="V6" s="609"/>
      <c r="W6" s="609"/>
      <c r="X6" s="609"/>
      <c r="Y6" s="610"/>
      <c r="Z6" s="646">
        <v>0.6</v>
      </c>
      <c r="AA6" s="646"/>
      <c r="AB6" s="646"/>
      <c r="AC6" s="646"/>
      <c r="AD6" s="647">
        <v>1972902</v>
      </c>
      <c r="AE6" s="647"/>
      <c r="AF6" s="647"/>
      <c r="AG6" s="647"/>
      <c r="AH6" s="647"/>
      <c r="AI6" s="647"/>
      <c r="AJ6" s="647"/>
      <c r="AK6" s="647"/>
      <c r="AL6" s="611">
        <v>1</v>
      </c>
      <c r="AM6" s="612"/>
      <c r="AN6" s="612"/>
      <c r="AO6" s="648"/>
      <c r="AP6" s="605" t="s">
        <v>221</v>
      </c>
      <c r="AQ6" s="606"/>
      <c r="AR6" s="606"/>
      <c r="AS6" s="606"/>
      <c r="AT6" s="606"/>
      <c r="AU6" s="606"/>
      <c r="AV6" s="606"/>
      <c r="AW6" s="606"/>
      <c r="AX6" s="606"/>
      <c r="AY6" s="606"/>
      <c r="AZ6" s="606"/>
      <c r="BA6" s="606"/>
      <c r="BB6" s="606"/>
      <c r="BC6" s="606"/>
      <c r="BD6" s="606"/>
      <c r="BE6" s="606"/>
      <c r="BF6" s="607"/>
      <c r="BG6" s="608">
        <v>81527854</v>
      </c>
      <c r="BH6" s="609"/>
      <c r="BI6" s="609"/>
      <c r="BJ6" s="609"/>
      <c r="BK6" s="609"/>
      <c r="BL6" s="609"/>
      <c r="BM6" s="609"/>
      <c r="BN6" s="610"/>
      <c r="BO6" s="646">
        <v>99.9</v>
      </c>
      <c r="BP6" s="646"/>
      <c r="BQ6" s="646"/>
      <c r="BR6" s="646"/>
      <c r="BS6" s="647" t="s">
        <v>122</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1112256</v>
      </c>
      <c r="CS6" s="609"/>
      <c r="CT6" s="609"/>
      <c r="CU6" s="609"/>
      <c r="CV6" s="609"/>
      <c r="CW6" s="609"/>
      <c r="CX6" s="609"/>
      <c r="CY6" s="610"/>
      <c r="CZ6" s="690">
        <v>0.3</v>
      </c>
      <c r="DA6" s="672"/>
      <c r="DB6" s="672"/>
      <c r="DC6" s="692"/>
      <c r="DD6" s="614" t="s">
        <v>122</v>
      </c>
      <c r="DE6" s="609"/>
      <c r="DF6" s="609"/>
      <c r="DG6" s="609"/>
      <c r="DH6" s="609"/>
      <c r="DI6" s="609"/>
      <c r="DJ6" s="609"/>
      <c r="DK6" s="609"/>
      <c r="DL6" s="609"/>
      <c r="DM6" s="609"/>
      <c r="DN6" s="609"/>
      <c r="DO6" s="609"/>
      <c r="DP6" s="610"/>
      <c r="DQ6" s="614">
        <v>1111994</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430432</v>
      </c>
      <c r="S7" s="609"/>
      <c r="T7" s="609"/>
      <c r="U7" s="609"/>
      <c r="V7" s="609"/>
      <c r="W7" s="609"/>
      <c r="X7" s="609"/>
      <c r="Y7" s="610"/>
      <c r="Z7" s="646">
        <v>0.1</v>
      </c>
      <c r="AA7" s="646"/>
      <c r="AB7" s="646"/>
      <c r="AC7" s="646"/>
      <c r="AD7" s="647">
        <v>430432</v>
      </c>
      <c r="AE7" s="647"/>
      <c r="AF7" s="647"/>
      <c r="AG7" s="647"/>
      <c r="AH7" s="647"/>
      <c r="AI7" s="647"/>
      <c r="AJ7" s="647"/>
      <c r="AK7" s="647"/>
      <c r="AL7" s="611">
        <v>0.2</v>
      </c>
      <c r="AM7" s="612"/>
      <c r="AN7" s="612"/>
      <c r="AO7" s="648"/>
      <c r="AP7" s="605" t="s">
        <v>224</v>
      </c>
      <c r="AQ7" s="606"/>
      <c r="AR7" s="606"/>
      <c r="AS7" s="606"/>
      <c r="AT7" s="606"/>
      <c r="AU7" s="606"/>
      <c r="AV7" s="606"/>
      <c r="AW7" s="606"/>
      <c r="AX7" s="606"/>
      <c r="AY7" s="606"/>
      <c r="AZ7" s="606"/>
      <c r="BA7" s="606"/>
      <c r="BB7" s="606"/>
      <c r="BC7" s="606"/>
      <c r="BD7" s="606"/>
      <c r="BE7" s="606"/>
      <c r="BF7" s="607"/>
      <c r="BG7" s="608">
        <v>76047063</v>
      </c>
      <c r="BH7" s="609"/>
      <c r="BI7" s="609"/>
      <c r="BJ7" s="609"/>
      <c r="BK7" s="609"/>
      <c r="BL7" s="609"/>
      <c r="BM7" s="609"/>
      <c r="BN7" s="610"/>
      <c r="BO7" s="646">
        <v>93.2</v>
      </c>
      <c r="BP7" s="646"/>
      <c r="BQ7" s="646"/>
      <c r="BR7" s="646"/>
      <c r="BS7" s="647" t="s">
        <v>122</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37597239</v>
      </c>
      <c r="CS7" s="609"/>
      <c r="CT7" s="609"/>
      <c r="CU7" s="609"/>
      <c r="CV7" s="609"/>
      <c r="CW7" s="609"/>
      <c r="CX7" s="609"/>
      <c r="CY7" s="610"/>
      <c r="CZ7" s="646">
        <v>11.3</v>
      </c>
      <c r="DA7" s="646"/>
      <c r="DB7" s="646"/>
      <c r="DC7" s="646"/>
      <c r="DD7" s="614">
        <v>10381412</v>
      </c>
      <c r="DE7" s="609"/>
      <c r="DF7" s="609"/>
      <c r="DG7" s="609"/>
      <c r="DH7" s="609"/>
      <c r="DI7" s="609"/>
      <c r="DJ7" s="609"/>
      <c r="DK7" s="609"/>
      <c r="DL7" s="609"/>
      <c r="DM7" s="609"/>
      <c r="DN7" s="609"/>
      <c r="DO7" s="609"/>
      <c r="DP7" s="610"/>
      <c r="DQ7" s="614">
        <v>29647774</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2215502</v>
      </c>
      <c r="S8" s="609"/>
      <c r="T8" s="609"/>
      <c r="U8" s="609"/>
      <c r="V8" s="609"/>
      <c r="W8" s="609"/>
      <c r="X8" s="609"/>
      <c r="Y8" s="610"/>
      <c r="Z8" s="646">
        <v>0.7</v>
      </c>
      <c r="AA8" s="646"/>
      <c r="AB8" s="646"/>
      <c r="AC8" s="646"/>
      <c r="AD8" s="647">
        <v>2215502</v>
      </c>
      <c r="AE8" s="647"/>
      <c r="AF8" s="647"/>
      <c r="AG8" s="647"/>
      <c r="AH8" s="647"/>
      <c r="AI8" s="647"/>
      <c r="AJ8" s="647"/>
      <c r="AK8" s="647"/>
      <c r="AL8" s="611">
        <v>1.1000000000000001</v>
      </c>
      <c r="AM8" s="612"/>
      <c r="AN8" s="612"/>
      <c r="AO8" s="648"/>
      <c r="AP8" s="605" t="s">
        <v>227</v>
      </c>
      <c r="AQ8" s="606"/>
      <c r="AR8" s="606"/>
      <c r="AS8" s="606"/>
      <c r="AT8" s="606"/>
      <c r="AU8" s="606"/>
      <c r="AV8" s="606"/>
      <c r="AW8" s="606"/>
      <c r="AX8" s="606"/>
      <c r="AY8" s="606"/>
      <c r="AZ8" s="606"/>
      <c r="BA8" s="606"/>
      <c r="BB8" s="606"/>
      <c r="BC8" s="606"/>
      <c r="BD8" s="606"/>
      <c r="BE8" s="606"/>
      <c r="BF8" s="607"/>
      <c r="BG8" s="608">
        <v>1351259</v>
      </c>
      <c r="BH8" s="609"/>
      <c r="BI8" s="609"/>
      <c r="BJ8" s="609"/>
      <c r="BK8" s="609"/>
      <c r="BL8" s="609"/>
      <c r="BM8" s="609"/>
      <c r="BN8" s="610"/>
      <c r="BO8" s="646">
        <v>1.7</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183065118</v>
      </c>
      <c r="CS8" s="609"/>
      <c r="CT8" s="609"/>
      <c r="CU8" s="609"/>
      <c r="CV8" s="609"/>
      <c r="CW8" s="609"/>
      <c r="CX8" s="609"/>
      <c r="CY8" s="610"/>
      <c r="CZ8" s="646">
        <v>55.2</v>
      </c>
      <c r="DA8" s="646"/>
      <c r="DB8" s="646"/>
      <c r="DC8" s="646"/>
      <c r="DD8" s="614">
        <v>7022217</v>
      </c>
      <c r="DE8" s="609"/>
      <c r="DF8" s="609"/>
      <c r="DG8" s="609"/>
      <c r="DH8" s="609"/>
      <c r="DI8" s="609"/>
      <c r="DJ8" s="609"/>
      <c r="DK8" s="609"/>
      <c r="DL8" s="609"/>
      <c r="DM8" s="609"/>
      <c r="DN8" s="609"/>
      <c r="DO8" s="609"/>
      <c r="DP8" s="610"/>
      <c r="DQ8" s="614">
        <v>102154561</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3230907</v>
      </c>
      <c r="S9" s="609"/>
      <c r="T9" s="609"/>
      <c r="U9" s="609"/>
      <c r="V9" s="609"/>
      <c r="W9" s="609"/>
      <c r="X9" s="609"/>
      <c r="Y9" s="610"/>
      <c r="Z9" s="646">
        <v>1</v>
      </c>
      <c r="AA9" s="646"/>
      <c r="AB9" s="646"/>
      <c r="AC9" s="646"/>
      <c r="AD9" s="647">
        <v>3230907</v>
      </c>
      <c r="AE9" s="647"/>
      <c r="AF9" s="647"/>
      <c r="AG9" s="647"/>
      <c r="AH9" s="647"/>
      <c r="AI9" s="647"/>
      <c r="AJ9" s="647"/>
      <c r="AK9" s="647"/>
      <c r="AL9" s="611">
        <v>1.6</v>
      </c>
      <c r="AM9" s="612"/>
      <c r="AN9" s="612"/>
      <c r="AO9" s="648"/>
      <c r="AP9" s="605" t="s">
        <v>230</v>
      </c>
      <c r="AQ9" s="606"/>
      <c r="AR9" s="606"/>
      <c r="AS9" s="606"/>
      <c r="AT9" s="606"/>
      <c r="AU9" s="606"/>
      <c r="AV9" s="606"/>
      <c r="AW9" s="606"/>
      <c r="AX9" s="606"/>
      <c r="AY9" s="606"/>
      <c r="AZ9" s="606"/>
      <c r="BA9" s="606"/>
      <c r="BB9" s="606"/>
      <c r="BC9" s="606"/>
      <c r="BD9" s="606"/>
      <c r="BE9" s="606"/>
      <c r="BF9" s="607"/>
      <c r="BG9" s="608">
        <v>74695804</v>
      </c>
      <c r="BH9" s="609"/>
      <c r="BI9" s="609"/>
      <c r="BJ9" s="609"/>
      <c r="BK9" s="609"/>
      <c r="BL9" s="609"/>
      <c r="BM9" s="609"/>
      <c r="BN9" s="610"/>
      <c r="BO9" s="646">
        <v>91.6</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23634647</v>
      </c>
      <c r="CS9" s="609"/>
      <c r="CT9" s="609"/>
      <c r="CU9" s="609"/>
      <c r="CV9" s="609"/>
      <c r="CW9" s="609"/>
      <c r="CX9" s="609"/>
      <c r="CY9" s="610"/>
      <c r="CZ9" s="646">
        <v>7.1</v>
      </c>
      <c r="DA9" s="646"/>
      <c r="DB9" s="646"/>
      <c r="DC9" s="646"/>
      <c r="DD9" s="614">
        <v>140569</v>
      </c>
      <c r="DE9" s="609"/>
      <c r="DF9" s="609"/>
      <c r="DG9" s="609"/>
      <c r="DH9" s="609"/>
      <c r="DI9" s="609"/>
      <c r="DJ9" s="609"/>
      <c r="DK9" s="609"/>
      <c r="DL9" s="609"/>
      <c r="DM9" s="609"/>
      <c r="DN9" s="609"/>
      <c r="DO9" s="609"/>
      <c r="DP9" s="610"/>
      <c r="DQ9" s="614">
        <v>20162179</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t="s">
        <v>122</v>
      </c>
      <c r="BH10" s="609"/>
      <c r="BI10" s="609"/>
      <c r="BJ10" s="609"/>
      <c r="BK10" s="609"/>
      <c r="BL10" s="609"/>
      <c r="BM10" s="609"/>
      <c r="BN10" s="610"/>
      <c r="BO10" s="646" t="s">
        <v>122</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105133</v>
      </c>
      <c r="CS10" s="609"/>
      <c r="CT10" s="609"/>
      <c r="CU10" s="609"/>
      <c r="CV10" s="609"/>
      <c r="CW10" s="609"/>
      <c r="CX10" s="609"/>
      <c r="CY10" s="610"/>
      <c r="CZ10" s="646">
        <v>0</v>
      </c>
      <c r="DA10" s="646"/>
      <c r="DB10" s="646"/>
      <c r="DC10" s="646"/>
      <c r="DD10" s="614" t="s">
        <v>122</v>
      </c>
      <c r="DE10" s="609"/>
      <c r="DF10" s="609"/>
      <c r="DG10" s="609"/>
      <c r="DH10" s="609"/>
      <c r="DI10" s="609"/>
      <c r="DJ10" s="609"/>
      <c r="DK10" s="609"/>
      <c r="DL10" s="609"/>
      <c r="DM10" s="609"/>
      <c r="DN10" s="609"/>
      <c r="DO10" s="609"/>
      <c r="DP10" s="610"/>
      <c r="DQ10" s="614">
        <v>105133</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19309547</v>
      </c>
      <c r="S11" s="609"/>
      <c r="T11" s="609"/>
      <c r="U11" s="609"/>
      <c r="V11" s="609"/>
      <c r="W11" s="609"/>
      <c r="X11" s="609"/>
      <c r="Y11" s="610"/>
      <c r="Z11" s="611">
        <v>5.7</v>
      </c>
      <c r="AA11" s="612"/>
      <c r="AB11" s="612"/>
      <c r="AC11" s="613"/>
      <c r="AD11" s="614">
        <v>19309547</v>
      </c>
      <c r="AE11" s="609"/>
      <c r="AF11" s="609"/>
      <c r="AG11" s="609"/>
      <c r="AH11" s="609"/>
      <c r="AI11" s="609"/>
      <c r="AJ11" s="609"/>
      <c r="AK11" s="610"/>
      <c r="AL11" s="611">
        <v>9.6</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t="s">
        <v>122</v>
      </c>
      <c r="BH11" s="609"/>
      <c r="BI11" s="609"/>
      <c r="BJ11" s="609"/>
      <c r="BK11" s="609"/>
      <c r="BL11" s="609"/>
      <c r="BM11" s="609"/>
      <c r="BN11" s="610"/>
      <c r="BO11" s="646" t="s">
        <v>122</v>
      </c>
      <c r="BP11" s="646"/>
      <c r="BQ11" s="646"/>
      <c r="BR11" s="646"/>
      <c r="BS11" s="647" t="s">
        <v>122</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17500</v>
      </c>
      <c r="CS11" s="609"/>
      <c r="CT11" s="609"/>
      <c r="CU11" s="609"/>
      <c r="CV11" s="609"/>
      <c r="CW11" s="609"/>
      <c r="CX11" s="609"/>
      <c r="CY11" s="610"/>
      <c r="CZ11" s="646">
        <v>0</v>
      </c>
      <c r="DA11" s="646"/>
      <c r="DB11" s="646"/>
      <c r="DC11" s="646"/>
      <c r="DD11" s="614" t="s">
        <v>122</v>
      </c>
      <c r="DE11" s="609"/>
      <c r="DF11" s="609"/>
      <c r="DG11" s="609"/>
      <c r="DH11" s="609"/>
      <c r="DI11" s="609"/>
      <c r="DJ11" s="609"/>
      <c r="DK11" s="609"/>
      <c r="DL11" s="609"/>
      <c r="DM11" s="609"/>
      <c r="DN11" s="609"/>
      <c r="DO11" s="609"/>
      <c r="DP11" s="610"/>
      <c r="DQ11" s="614">
        <v>16358</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t="s">
        <v>122</v>
      </c>
      <c r="BH12" s="609"/>
      <c r="BI12" s="609"/>
      <c r="BJ12" s="609"/>
      <c r="BK12" s="609"/>
      <c r="BL12" s="609"/>
      <c r="BM12" s="609"/>
      <c r="BN12" s="610"/>
      <c r="BO12" s="646" t="s">
        <v>122</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6592514</v>
      </c>
      <c r="CS12" s="609"/>
      <c r="CT12" s="609"/>
      <c r="CU12" s="609"/>
      <c r="CV12" s="609"/>
      <c r="CW12" s="609"/>
      <c r="CX12" s="609"/>
      <c r="CY12" s="610"/>
      <c r="CZ12" s="646">
        <v>2</v>
      </c>
      <c r="DA12" s="646"/>
      <c r="DB12" s="646"/>
      <c r="DC12" s="646"/>
      <c r="DD12" s="614">
        <v>1076513</v>
      </c>
      <c r="DE12" s="609"/>
      <c r="DF12" s="609"/>
      <c r="DG12" s="609"/>
      <c r="DH12" s="609"/>
      <c r="DI12" s="609"/>
      <c r="DJ12" s="609"/>
      <c r="DK12" s="609"/>
      <c r="DL12" s="609"/>
      <c r="DM12" s="609"/>
      <c r="DN12" s="609"/>
      <c r="DO12" s="609"/>
      <c r="DP12" s="610"/>
      <c r="DQ12" s="614">
        <v>5107286</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v>3739</v>
      </c>
      <c r="S13" s="609"/>
      <c r="T13" s="609"/>
      <c r="U13" s="609"/>
      <c r="V13" s="609"/>
      <c r="W13" s="609"/>
      <c r="X13" s="609"/>
      <c r="Y13" s="610"/>
      <c r="Z13" s="646">
        <v>0</v>
      </c>
      <c r="AA13" s="646"/>
      <c r="AB13" s="646"/>
      <c r="AC13" s="646"/>
      <c r="AD13" s="647">
        <v>3739</v>
      </c>
      <c r="AE13" s="647"/>
      <c r="AF13" s="647"/>
      <c r="AG13" s="647"/>
      <c r="AH13" s="647"/>
      <c r="AI13" s="647"/>
      <c r="AJ13" s="647"/>
      <c r="AK13" s="647"/>
      <c r="AL13" s="611">
        <v>0</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t="s">
        <v>122</v>
      </c>
      <c r="BH13" s="609"/>
      <c r="BI13" s="609"/>
      <c r="BJ13" s="609"/>
      <c r="BK13" s="609"/>
      <c r="BL13" s="609"/>
      <c r="BM13" s="609"/>
      <c r="BN13" s="610"/>
      <c r="BO13" s="646" t="s">
        <v>122</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24832782</v>
      </c>
      <c r="CS13" s="609"/>
      <c r="CT13" s="609"/>
      <c r="CU13" s="609"/>
      <c r="CV13" s="609"/>
      <c r="CW13" s="609"/>
      <c r="CX13" s="609"/>
      <c r="CY13" s="610"/>
      <c r="CZ13" s="646">
        <v>7.5</v>
      </c>
      <c r="DA13" s="646"/>
      <c r="DB13" s="646"/>
      <c r="DC13" s="646"/>
      <c r="DD13" s="614">
        <v>9203414</v>
      </c>
      <c r="DE13" s="609"/>
      <c r="DF13" s="609"/>
      <c r="DG13" s="609"/>
      <c r="DH13" s="609"/>
      <c r="DI13" s="609"/>
      <c r="DJ13" s="609"/>
      <c r="DK13" s="609"/>
      <c r="DL13" s="609"/>
      <c r="DM13" s="609"/>
      <c r="DN13" s="609"/>
      <c r="DO13" s="609"/>
      <c r="DP13" s="610"/>
      <c r="DQ13" s="614">
        <v>18827201</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387003</v>
      </c>
      <c r="BH14" s="609"/>
      <c r="BI14" s="609"/>
      <c r="BJ14" s="609"/>
      <c r="BK14" s="609"/>
      <c r="BL14" s="609"/>
      <c r="BM14" s="609"/>
      <c r="BN14" s="610"/>
      <c r="BO14" s="646">
        <v>0.5</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4713299</v>
      </c>
      <c r="CS14" s="609"/>
      <c r="CT14" s="609"/>
      <c r="CU14" s="609"/>
      <c r="CV14" s="609"/>
      <c r="CW14" s="609"/>
      <c r="CX14" s="609"/>
      <c r="CY14" s="610"/>
      <c r="CZ14" s="646">
        <v>1.4</v>
      </c>
      <c r="DA14" s="646"/>
      <c r="DB14" s="646"/>
      <c r="DC14" s="646"/>
      <c r="DD14" s="614">
        <v>1431874</v>
      </c>
      <c r="DE14" s="609"/>
      <c r="DF14" s="609"/>
      <c r="DG14" s="609"/>
      <c r="DH14" s="609"/>
      <c r="DI14" s="609"/>
      <c r="DJ14" s="609"/>
      <c r="DK14" s="609"/>
      <c r="DL14" s="609"/>
      <c r="DM14" s="609"/>
      <c r="DN14" s="609"/>
      <c r="DO14" s="609"/>
      <c r="DP14" s="610"/>
      <c r="DQ14" s="614">
        <v>3719557</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403963</v>
      </c>
      <c r="S15" s="609"/>
      <c r="T15" s="609"/>
      <c r="U15" s="609"/>
      <c r="V15" s="609"/>
      <c r="W15" s="609"/>
      <c r="X15" s="609"/>
      <c r="Y15" s="610"/>
      <c r="Z15" s="646">
        <v>0.1</v>
      </c>
      <c r="AA15" s="646"/>
      <c r="AB15" s="646"/>
      <c r="AC15" s="646"/>
      <c r="AD15" s="647">
        <v>403963</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5093788</v>
      </c>
      <c r="BH15" s="609"/>
      <c r="BI15" s="609"/>
      <c r="BJ15" s="609"/>
      <c r="BK15" s="609"/>
      <c r="BL15" s="609"/>
      <c r="BM15" s="609"/>
      <c r="BN15" s="610"/>
      <c r="BO15" s="646">
        <v>6.2</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48557650</v>
      </c>
      <c r="CS15" s="609"/>
      <c r="CT15" s="609"/>
      <c r="CU15" s="609"/>
      <c r="CV15" s="609"/>
      <c r="CW15" s="609"/>
      <c r="CX15" s="609"/>
      <c r="CY15" s="610"/>
      <c r="CZ15" s="646">
        <v>14.6</v>
      </c>
      <c r="DA15" s="646"/>
      <c r="DB15" s="646"/>
      <c r="DC15" s="646"/>
      <c r="DD15" s="614">
        <v>13987521</v>
      </c>
      <c r="DE15" s="609"/>
      <c r="DF15" s="609"/>
      <c r="DG15" s="609"/>
      <c r="DH15" s="609"/>
      <c r="DI15" s="609"/>
      <c r="DJ15" s="609"/>
      <c r="DK15" s="609"/>
      <c r="DL15" s="609"/>
      <c r="DM15" s="609"/>
      <c r="DN15" s="609"/>
      <c r="DO15" s="609"/>
      <c r="DP15" s="610"/>
      <c r="DQ15" s="614">
        <v>38697218</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t="s">
        <v>122</v>
      </c>
      <c r="S16" s="609"/>
      <c r="T16" s="609"/>
      <c r="U16" s="609"/>
      <c r="V16" s="609"/>
      <c r="W16" s="609"/>
      <c r="X16" s="609"/>
      <c r="Y16" s="610"/>
      <c r="Z16" s="646" t="s">
        <v>122</v>
      </c>
      <c r="AA16" s="646"/>
      <c r="AB16" s="646"/>
      <c r="AC16" s="646"/>
      <c r="AD16" s="647" t="s">
        <v>122</v>
      </c>
      <c r="AE16" s="647"/>
      <c r="AF16" s="647"/>
      <c r="AG16" s="647"/>
      <c r="AH16" s="647"/>
      <c r="AI16" s="647"/>
      <c r="AJ16" s="647"/>
      <c r="AK16" s="647"/>
      <c r="AL16" s="611" t="s">
        <v>122</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3992116</v>
      </c>
      <c r="S17" s="609"/>
      <c r="T17" s="609"/>
      <c r="U17" s="609"/>
      <c r="V17" s="609"/>
      <c r="W17" s="609"/>
      <c r="X17" s="609"/>
      <c r="Y17" s="610"/>
      <c r="Z17" s="646">
        <v>1.2</v>
      </c>
      <c r="AA17" s="646"/>
      <c r="AB17" s="646"/>
      <c r="AC17" s="646"/>
      <c r="AD17" s="647">
        <v>3992116</v>
      </c>
      <c r="AE17" s="647"/>
      <c r="AF17" s="647"/>
      <c r="AG17" s="647"/>
      <c r="AH17" s="647"/>
      <c r="AI17" s="647"/>
      <c r="AJ17" s="647"/>
      <c r="AK17" s="647"/>
      <c r="AL17" s="611">
        <v>2</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1527334</v>
      </c>
      <c r="CS17" s="609"/>
      <c r="CT17" s="609"/>
      <c r="CU17" s="609"/>
      <c r="CV17" s="609"/>
      <c r="CW17" s="609"/>
      <c r="CX17" s="609"/>
      <c r="CY17" s="610"/>
      <c r="CZ17" s="646">
        <v>0.5</v>
      </c>
      <c r="DA17" s="646"/>
      <c r="DB17" s="646"/>
      <c r="DC17" s="646"/>
      <c r="DD17" s="614" t="s">
        <v>122</v>
      </c>
      <c r="DE17" s="609"/>
      <c r="DF17" s="609"/>
      <c r="DG17" s="609"/>
      <c r="DH17" s="609"/>
      <c r="DI17" s="609"/>
      <c r="DJ17" s="609"/>
      <c r="DK17" s="609"/>
      <c r="DL17" s="609"/>
      <c r="DM17" s="609"/>
      <c r="DN17" s="609"/>
      <c r="DO17" s="609"/>
      <c r="DP17" s="610"/>
      <c r="DQ17" s="614">
        <v>1425103</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447970</v>
      </c>
      <c r="S18" s="609"/>
      <c r="T18" s="609"/>
      <c r="U18" s="609"/>
      <c r="V18" s="609"/>
      <c r="W18" s="609"/>
      <c r="X18" s="609"/>
      <c r="Y18" s="610"/>
      <c r="Z18" s="646">
        <v>0.1</v>
      </c>
      <c r="AA18" s="646"/>
      <c r="AB18" s="646"/>
      <c r="AC18" s="646"/>
      <c r="AD18" s="647">
        <v>447970</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3544146</v>
      </c>
      <c r="S19" s="609"/>
      <c r="T19" s="609"/>
      <c r="U19" s="609"/>
      <c r="V19" s="609"/>
      <c r="W19" s="609"/>
      <c r="X19" s="609"/>
      <c r="Y19" s="610"/>
      <c r="Z19" s="646">
        <v>1.1000000000000001</v>
      </c>
      <c r="AA19" s="646"/>
      <c r="AB19" s="646"/>
      <c r="AC19" s="646"/>
      <c r="AD19" s="647">
        <v>3544146</v>
      </c>
      <c r="AE19" s="647"/>
      <c r="AF19" s="647"/>
      <c r="AG19" s="647"/>
      <c r="AH19" s="647"/>
      <c r="AI19" s="647"/>
      <c r="AJ19" s="647"/>
      <c r="AK19" s="647"/>
      <c r="AL19" s="611">
        <v>1.8</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57600</v>
      </c>
      <c r="BH19" s="609"/>
      <c r="BI19" s="609"/>
      <c r="BJ19" s="609"/>
      <c r="BK19" s="609"/>
      <c r="BL19" s="609"/>
      <c r="BM19" s="609"/>
      <c r="BN19" s="610"/>
      <c r="BO19" s="646">
        <v>0.1</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262</v>
      </c>
      <c r="C20" s="676"/>
      <c r="D20" s="676"/>
      <c r="E20" s="676"/>
      <c r="F20" s="676"/>
      <c r="G20" s="676"/>
      <c r="H20" s="676"/>
      <c r="I20" s="676"/>
      <c r="J20" s="676"/>
      <c r="K20" s="676"/>
      <c r="L20" s="676"/>
      <c r="M20" s="676"/>
      <c r="N20" s="676"/>
      <c r="O20" s="676"/>
      <c r="P20" s="676"/>
      <c r="Q20" s="677"/>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57600</v>
      </c>
      <c r="BH20" s="609"/>
      <c r="BI20" s="609"/>
      <c r="BJ20" s="609"/>
      <c r="BK20" s="609"/>
      <c r="BL20" s="609"/>
      <c r="BM20" s="609"/>
      <c r="BN20" s="610"/>
      <c r="BO20" s="646">
        <v>0.1</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331755472</v>
      </c>
      <c r="CS20" s="609"/>
      <c r="CT20" s="609"/>
      <c r="CU20" s="609"/>
      <c r="CV20" s="609"/>
      <c r="CW20" s="609"/>
      <c r="CX20" s="609"/>
      <c r="CY20" s="610"/>
      <c r="CZ20" s="646">
        <v>100</v>
      </c>
      <c r="DA20" s="646"/>
      <c r="DB20" s="646"/>
      <c r="DC20" s="646"/>
      <c r="DD20" s="614">
        <v>43243520</v>
      </c>
      <c r="DE20" s="609"/>
      <c r="DF20" s="609"/>
      <c r="DG20" s="609"/>
      <c r="DH20" s="609"/>
      <c r="DI20" s="609"/>
      <c r="DJ20" s="609"/>
      <c r="DK20" s="609"/>
      <c r="DL20" s="609"/>
      <c r="DM20" s="609"/>
      <c r="DN20" s="609"/>
      <c r="DO20" s="609"/>
      <c r="DP20" s="610"/>
      <c r="DQ20" s="614">
        <v>220974364</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t="s">
        <v>122</v>
      </c>
      <c r="S21" s="609"/>
      <c r="T21" s="609"/>
      <c r="U21" s="609"/>
      <c r="V21" s="609"/>
      <c r="W21" s="609"/>
      <c r="X21" s="609"/>
      <c r="Y21" s="610"/>
      <c r="Z21" s="646" t="s">
        <v>122</v>
      </c>
      <c r="AA21" s="646"/>
      <c r="AB21" s="646"/>
      <c r="AC21" s="646"/>
      <c r="AD21" s="647" t="s">
        <v>122</v>
      </c>
      <c r="AE21" s="647"/>
      <c r="AF21" s="647"/>
      <c r="AG21" s="647"/>
      <c r="AH21" s="647"/>
      <c r="AI21" s="647"/>
      <c r="AJ21" s="647"/>
      <c r="AK21" s="647"/>
      <c r="AL21" s="611" t="s">
        <v>122</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v>57600</v>
      </c>
      <c r="BH21" s="609"/>
      <c r="BI21" s="609"/>
      <c r="BJ21" s="609"/>
      <c r="BK21" s="609"/>
      <c r="BL21" s="609"/>
      <c r="BM21" s="609"/>
      <c r="BN21" s="610"/>
      <c r="BO21" s="646">
        <v>0.1</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t="s">
        <v>122</v>
      </c>
      <c r="S23" s="609"/>
      <c r="T23" s="609"/>
      <c r="U23" s="609"/>
      <c r="V23" s="609"/>
      <c r="W23" s="609"/>
      <c r="X23" s="609"/>
      <c r="Y23" s="610"/>
      <c r="Z23" s="646" t="s">
        <v>122</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162667228</v>
      </c>
      <c r="CS24" s="664"/>
      <c r="CT24" s="664"/>
      <c r="CU24" s="664"/>
      <c r="CV24" s="664"/>
      <c r="CW24" s="664"/>
      <c r="CX24" s="664"/>
      <c r="CY24" s="689"/>
      <c r="CZ24" s="690">
        <v>49</v>
      </c>
      <c r="DA24" s="672"/>
      <c r="DB24" s="672"/>
      <c r="DC24" s="692"/>
      <c r="DD24" s="688">
        <v>93611243</v>
      </c>
      <c r="DE24" s="664"/>
      <c r="DF24" s="664"/>
      <c r="DG24" s="664"/>
      <c r="DH24" s="664"/>
      <c r="DI24" s="664"/>
      <c r="DJ24" s="664"/>
      <c r="DK24" s="689"/>
      <c r="DL24" s="688">
        <v>83652470</v>
      </c>
      <c r="DM24" s="664"/>
      <c r="DN24" s="664"/>
      <c r="DO24" s="664"/>
      <c r="DP24" s="664"/>
      <c r="DQ24" s="664"/>
      <c r="DR24" s="664"/>
      <c r="DS24" s="664"/>
      <c r="DT24" s="664"/>
      <c r="DU24" s="664"/>
      <c r="DV24" s="689"/>
      <c r="DW24" s="690">
        <v>41.6</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113144562</v>
      </c>
      <c r="S25" s="609"/>
      <c r="T25" s="609"/>
      <c r="U25" s="609"/>
      <c r="V25" s="609"/>
      <c r="W25" s="609"/>
      <c r="X25" s="609"/>
      <c r="Y25" s="610"/>
      <c r="Z25" s="646">
        <v>33.700000000000003</v>
      </c>
      <c r="AA25" s="646"/>
      <c r="AB25" s="646"/>
      <c r="AC25" s="646"/>
      <c r="AD25" s="647">
        <v>113144562</v>
      </c>
      <c r="AE25" s="647"/>
      <c r="AF25" s="647"/>
      <c r="AG25" s="647"/>
      <c r="AH25" s="647"/>
      <c r="AI25" s="647"/>
      <c r="AJ25" s="647"/>
      <c r="AK25" s="647"/>
      <c r="AL25" s="611">
        <v>56.2</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42149976</v>
      </c>
      <c r="CS25" s="621"/>
      <c r="CT25" s="621"/>
      <c r="CU25" s="621"/>
      <c r="CV25" s="621"/>
      <c r="CW25" s="621"/>
      <c r="CX25" s="621"/>
      <c r="CY25" s="622"/>
      <c r="CZ25" s="611">
        <v>12.7</v>
      </c>
      <c r="DA25" s="623"/>
      <c r="DB25" s="623"/>
      <c r="DC25" s="624"/>
      <c r="DD25" s="614">
        <v>39538664</v>
      </c>
      <c r="DE25" s="621"/>
      <c r="DF25" s="621"/>
      <c r="DG25" s="621"/>
      <c r="DH25" s="621"/>
      <c r="DI25" s="621"/>
      <c r="DJ25" s="621"/>
      <c r="DK25" s="622"/>
      <c r="DL25" s="614">
        <v>39025390</v>
      </c>
      <c r="DM25" s="621"/>
      <c r="DN25" s="621"/>
      <c r="DO25" s="621"/>
      <c r="DP25" s="621"/>
      <c r="DQ25" s="621"/>
      <c r="DR25" s="621"/>
      <c r="DS25" s="621"/>
      <c r="DT25" s="621"/>
      <c r="DU25" s="621"/>
      <c r="DV25" s="622"/>
      <c r="DW25" s="611">
        <v>19.399999999999999</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61214</v>
      </c>
      <c r="S26" s="609"/>
      <c r="T26" s="609"/>
      <c r="U26" s="609"/>
      <c r="V26" s="609"/>
      <c r="W26" s="609"/>
      <c r="X26" s="609"/>
      <c r="Y26" s="610"/>
      <c r="Z26" s="646">
        <v>0</v>
      </c>
      <c r="AA26" s="646"/>
      <c r="AB26" s="646"/>
      <c r="AC26" s="646"/>
      <c r="AD26" s="647">
        <v>61214</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26961221</v>
      </c>
      <c r="CS26" s="609"/>
      <c r="CT26" s="609"/>
      <c r="CU26" s="609"/>
      <c r="CV26" s="609"/>
      <c r="CW26" s="609"/>
      <c r="CX26" s="609"/>
      <c r="CY26" s="610"/>
      <c r="CZ26" s="611">
        <v>8.1</v>
      </c>
      <c r="DA26" s="623"/>
      <c r="DB26" s="623"/>
      <c r="DC26" s="624"/>
      <c r="DD26" s="614">
        <v>25636749</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2235521</v>
      </c>
      <c r="S27" s="609"/>
      <c r="T27" s="609"/>
      <c r="U27" s="609"/>
      <c r="V27" s="609"/>
      <c r="W27" s="609"/>
      <c r="X27" s="609"/>
      <c r="Y27" s="610"/>
      <c r="Z27" s="646">
        <v>0.7</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81585454</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118989918</v>
      </c>
      <c r="CS27" s="621"/>
      <c r="CT27" s="621"/>
      <c r="CU27" s="621"/>
      <c r="CV27" s="621"/>
      <c r="CW27" s="621"/>
      <c r="CX27" s="621"/>
      <c r="CY27" s="622"/>
      <c r="CZ27" s="611">
        <v>35.9</v>
      </c>
      <c r="DA27" s="623"/>
      <c r="DB27" s="623"/>
      <c r="DC27" s="624"/>
      <c r="DD27" s="614">
        <v>52647476</v>
      </c>
      <c r="DE27" s="621"/>
      <c r="DF27" s="621"/>
      <c r="DG27" s="621"/>
      <c r="DH27" s="621"/>
      <c r="DI27" s="621"/>
      <c r="DJ27" s="621"/>
      <c r="DK27" s="622"/>
      <c r="DL27" s="614">
        <v>43201977</v>
      </c>
      <c r="DM27" s="621"/>
      <c r="DN27" s="621"/>
      <c r="DO27" s="621"/>
      <c r="DP27" s="621"/>
      <c r="DQ27" s="621"/>
      <c r="DR27" s="621"/>
      <c r="DS27" s="621"/>
      <c r="DT27" s="621"/>
      <c r="DU27" s="621"/>
      <c r="DV27" s="622"/>
      <c r="DW27" s="611">
        <v>21.5</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6825532</v>
      </c>
      <c r="S28" s="609"/>
      <c r="T28" s="609"/>
      <c r="U28" s="609"/>
      <c r="V28" s="609"/>
      <c r="W28" s="609"/>
      <c r="X28" s="609"/>
      <c r="Y28" s="610"/>
      <c r="Z28" s="646">
        <v>2</v>
      </c>
      <c r="AA28" s="646"/>
      <c r="AB28" s="646"/>
      <c r="AC28" s="646"/>
      <c r="AD28" s="647">
        <v>3287148</v>
      </c>
      <c r="AE28" s="647"/>
      <c r="AF28" s="647"/>
      <c r="AG28" s="647"/>
      <c r="AH28" s="647"/>
      <c r="AI28" s="647"/>
      <c r="AJ28" s="647"/>
      <c r="AK28" s="647"/>
      <c r="AL28" s="611">
        <v>1.6</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1527334</v>
      </c>
      <c r="CS28" s="609"/>
      <c r="CT28" s="609"/>
      <c r="CU28" s="609"/>
      <c r="CV28" s="609"/>
      <c r="CW28" s="609"/>
      <c r="CX28" s="609"/>
      <c r="CY28" s="610"/>
      <c r="CZ28" s="611">
        <v>0.5</v>
      </c>
      <c r="DA28" s="623"/>
      <c r="DB28" s="623"/>
      <c r="DC28" s="624"/>
      <c r="DD28" s="614">
        <v>1425103</v>
      </c>
      <c r="DE28" s="609"/>
      <c r="DF28" s="609"/>
      <c r="DG28" s="609"/>
      <c r="DH28" s="609"/>
      <c r="DI28" s="609"/>
      <c r="DJ28" s="609"/>
      <c r="DK28" s="610"/>
      <c r="DL28" s="614">
        <v>1425103</v>
      </c>
      <c r="DM28" s="609"/>
      <c r="DN28" s="609"/>
      <c r="DO28" s="609"/>
      <c r="DP28" s="609"/>
      <c r="DQ28" s="609"/>
      <c r="DR28" s="609"/>
      <c r="DS28" s="609"/>
      <c r="DT28" s="609"/>
      <c r="DU28" s="609"/>
      <c r="DV28" s="610"/>
      <c r="DW28" s="611">
        <v>0.7</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1053755</v>
      </c>
      <c r="S29" s="609"/>
      <c r="T29" s="609"/>
      <c r="U29" s="609"/>
      <c r="V29" s="609"/>
      <c r="W29" s="609"/>
      <c r="X29" s="609"/>
      <c r="Y29" s="610"/>
      <c r="Z29" s="646">
        <v>0.3</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1512001</v>
      </c>
      <c r="CS29" s="621"/>
      <c r="CT29" s="621"/>
      <c r="CU29" s="621"/>
      <c r="CV29" s="621"/>
      <c r="CW29" s="621"/>
      <c r="CX29" s="621"/>
      <c r="CY29" s="622"/>
      <c r="CZ29" s="611">
        <v>0.5</v>
      </c>
      <c r="DA29" s="623"/>
      <c r="DB29" s="623"/>
      <c r="DC29" s="624"/>
      <c r="DD29" s="614">
        <v>1409770</v>
      </c>
      <c r="DE29" s="621"/>
      <c r="DF29" s="621"/>
      <c r="DG29" s="621"/>
      <c r="DH29" s="621"/>
      <c r="DI29" s="621"/>
      <c r="DJ29" s="621"/>
      <c r="DK29" s="622"/>
      <c r="DL29" s="614">
        <v>1409770</v>
      </c>
      <c r="DM29" s="621"/>
      <c r="DN29" s="621"/>
      <c r="DO29" s="621"/>
      <c r="DP29" s="621"/>
      <c r="DQ29" s="621"/>
      <c r="DR29" s="621"/>
      <c r="DS29" s="621"/>
      <c r="DT29" s="621"/>
      <c r="DU29" s="621"/>
      <c r="DV29" s="622"/>
      <c r="DW29" s="611">
        <v>0.7</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57778302</v>
      </c>
      <c r="S30" s="609"/>
      <c r="T30" s="609"/>
      <c r="U30" s="609"/>
      <c r="V30" s="609"/>
      <c r="W30" s="609"/>
      <c r="X30" s="609"/>
      <c r="Y30" s="610"/>
      <c r="Z30" s="646">
        <v>17.2</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3"/>
      <c r="BI30" s="683"/>
      <c r="BJ30" s="683"/>
      <c r="BK30" s="683"/>
      <c r="BL30" s="683"/>
      <c r="BM30" s="683"/>
      <c r="BN30" s="683"/>
      <c r="BO30" s="683"/>
      <c r="BP30" s="683"/>
      <c r="BQ30" s="684"/>
      <c r="BR30" s="660" t="s">
        <v>295</v>
      </c>
      <c r="BS30" s="683"/>
      <c r="BT30" s="683"/>
      <c r="BU30" s="683"/>
      <c r="BV30" s="683"/>
      <c r="BW30" s="683"/>
      <c r="BX30" s="683"/>
      <c r="BY30" s="683"/>
      <c r="BZ30" s="683"/>
      <c r="CA30" s="683"/>
      <c r="CB30" s="684"/>
      <c r="CD30" s="629"/>
      <c r="CE30" s="630"/>
      <c r="CF30" s="605" t="s">
        <v>296</v>
      </c>
      <c r="CG30" s="606"/>
      <c r="CH30" s="606"/>
      <c r="CI30" s="606"/>
      <c r="CJ30" s="606"/>
      <c r="CK30" s="606"/>
      <c r="CL30" s="606"/>
      <c r="CM30" s="606"/>
      <c r="CN30" s="606"/>
      <c r="CO30" s="606"/>
      <c r="CP30" s="606"/>
      <c r="CQ30" s="607"/>
      <c r="CR30" s="608">
        <v>1387949</v>
      </c>
      <c r="CS30" s="609"/>
      <c r="CT30" s="609"/>
      <c r="CU30" s="609"/>
      <c r="CV30" s="609"/>
      <c r="CW30" s="609"/>
      <c r="CX30" s="609"/>
      <c r="CY30" s="610"/>
      <c r="CZ30" s="611">
        <v>0.4</v>
      </c>
      <c r="DA30" s="623"/>
      <c r="DB30" s="623"/>
      <c r="DC30" s="624"/>
      <c r="DD30" s="614">
        <v>1387949</v>
      </c>
      <c r="DE30" s="609"/>
      <c r="DF30" s="609"/>
      <c r="DG30" s="609"/>
      <c r="DH30" s="609"/>
      <c r="DI30" s="609"/>
      <c r="DJ30" s="609"/>
      <c r="DK30" s="610"/>
      <c r="DL30" s="614">
        <v>1387949</v>
      </c>
      <c r="DM30" s="609"/>
      <c r="DN30" s="609"/>
      <c r="DO30" s="609"/>
      <c r="DP30" s="609"/>
      <c r="DQ30" s="609"/>
      <c r="DR30" s="609"/>
      <c r="DS30" s="609"/>
      <c r="DT30" s="609"/>
      <c r="DU30" s="609"/>
      <c r="DV30" s="610"/>
      <c r="DW30" s="611">
        <v>0.7</v>
      </c>
      <c r="DX30" s="623"/>
      <c r="DY30" s="623"/>
      <c r="DZ30" s="623"/>
      <c r="EA30" s="623"/>
      <c r="EB30" s="623"/>
      <c r="EC30" s="635"/>
    </row>
    <row r="31" spans="2:133" ht="11.25" customHeight="1" x14ac:dyDescent="0.2">
      <c r="B31" s="675" t="s">
        <v>297</v>
      </c>
      <c r="C31" s="676"/>
      <c r="D31" s="676"/>
      <c r="E31" s="676"/>
      <c r="F31" s="676"/>
      <c r="G31" s="676"/>
      <c r="H31" s="676"/>
      <c r="I31" s="676"/>
      <c r="J31" s="676"/>
      <c r="K31" s="676"/>
      <c r="L31" s="676"/>
      <c r="M31" s="676"/>
      <c r="N31" s="676"/>
      <c r="O31" s="676"/>
      <c r="P31" s="676"/>
      <c r="Q31" s="677"/>
      <c r="R31" s="608">
        <v>86392956</v>
      </c>
      <c r="S31" s="609"/>
      <c r="T31" s="609"/>
      <c r="U31" s="609"/>
      <c r="V31" s="609"/>
      <c r="W31" s="609"/>
      <c r="X31" s="609"/>
      <c r="Y31" s="610"/>
      <c r="Z31" s="646">
        <v>25.7</v>
      </c>
      <c r="AA31" s="646"/>
      <c r="AB31" s="646"/>
      <c r="AC31" s="646"/>
      <c r="AD31" s="647">
        <v>83299301</v>
      </c>
      <c r="AE31" s="647"/>
      <c r="AF31" s="647"/>
      <c r="AG31" s="647"/>
      <c r="AH31" s="647"/>
      <c r="AI31" s="647"/>
      <c r="AJ31" s="647"/>
      <c r="AK31" s="647"/>
      <c r="AL31" s="611">
        <v>41.4</v>
      </c>
      <c r="AM31" s="612"/>
      <c r="AN31" s="612"/>
      <c r="AO31" s="648"/>
      <c r="AP31" s="678" t="s">
        <v>298</v>
      </c>
      <c r="AQ31" s="679"/>
      <c r="AR31" s="679"/>
      <c r="AS31" s="679"/>
      <c r="AT31" s="680" t="s">
        <v>299</v>
      </c>
      <c r="AU31" s="200"/>
      <c r="AV31" s="200"/>
      <c r="AW31" s="200"/>
      <c r="AX31" s="666" t="s">
        <v>177</v>
      </c>
      <c r="AY31" s="667"/>
      <c r="AZ31" s="667"/>
      <c r="BA31" s="667"/>
      <c r="BB31" s="667"/>
      <c r="BC31" s="667"/>
      <c r="BD31" s="667"/>
      <c r="BE31" s="667"/>
      <c r="BF31" s="668"/>
      <c r="BG31" s="670">
        <v>99.3</v>
      </c>
      <c r="BH31" s="671"/>
      <c r="BI31" s="671"/>
      <c r="BJ31" s="671"/>
      <c r="BK31" s="671"/>
      <c r="BL31" s="671"/>
      <c r="BM31" s="672">
        <v>98.9</v>
      </c>
      <c r="BN31" s="671"/>
      <c r="BO31" s="671"/>
      <c r="BP31" s="671"/>
      <c r="BQ31" s="673"/>
      <c r="BR31" s="670">
        <v>99.3</v>
      </c>
      <c r="BS31" s="671"/>
      <c r="BT31" s="671"/>
      <c r="BU31" s="671"/>
      <c r="BV31" s="671"/>
      <c r="BW31" s="671"/>
      <c r="BX31" s="672">
        <v>98.9</v>
      </c>
      <c r="BY31" s="671"/>
      <c r="BZ31" s="671"/>
      <c r="CA31" s="671"/>
      <c r="CB31" s="673"/>
      <c r="CD31" s="629"/>
      <c r="CE31" s="630"/>
      <c r="CF31" s="605" t="s">
        <v>300</v>
      </c>
      <c r="CG31" s="606"/>
      <c r="CH31" s="606"/>
      <c r="CI31" s="606"/>
      <c r="CJ31" s="606"/>
      <c r="CK31" s="606"/>
      <c r="CL31" s="606"/>
      <c r="CM31" s="606"/>
      <c r="CN31" s="606"/>
      <c r="CO31" s="606"/>
      <c r="CP31" s="606"/>
      <c r="CQ31" s="607"/>
      <c r="CR31" s="608">
        <v>124052</v>
      </c>
      <c r="CS31" s="621"/>
      <c r="CT31" s="621"/>
      <c r="CU31" s="621"/>
      <c r="CV31" s="621"/>
      <c r="CW31" s="621"/>
      <c r="CX31" s="621"/>
      <c r="CY31" s="622"/>
      <c r="CZ31" s="611">
        <v>0</v>
      </c>
      <c r="DA31" s="623"/>
      <c r="DB31" s="623"/>
      <c r="DC31" s="624"/>
      <c r="DD31" s="614">
        <v>21821</v>
      </c>
      <c r="DE31" s="621"/>
      <c r="DF31" s="621"/>
      <c r="DG31" s="621"/>
      <c r="DH31" s="621"/>
      <c r="DI31" s="621"/>
      <c r="DJ31" s="621"/>
      <c r="DK31" s="622"/>
      <c r="DL31" s="614">
        <v>21821</v>
      </c>
      <c r="DM31" s="621"/>
      <c r="DN31" s="621"/>
      <c r="DO31" s="621"/>
      <c r="DP31" s="621"/>
      <c r="DQ31" s="621"/>
      <c r="DR31" s="621"/>
      <c r="DS31" s="621"/>
      <c r="DT31" s="621"/>
      <c r="DU31" s="621"/>
      <c r="DV31" s="622"/>
      <c r="DW31" s="611">
        <v>0</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36838183</v>
      </c>
      <c r="S32" s="609"/>
      <c r="T32" s="609"/>
      <c r="U32" s="609"/>
      <c r="V32" s="609"/>
      <c r="W32" s="609"/>
      <c r="X32" s="609"/>
      <c r="Y32" s="610"/>
      <c r="Z32" s="646">
        <v>11</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1"/>
      <c r="AU32" s="196" t="s">
        <v>302</v>
      </c>
      <c r="AX32" s="605" t="s">
        <v>303</v>
      </c>
      <c r="AY32" s="606"/>
      <c r="AZ32" s="606"/>
      <c r="BA32" s="606"/>
      <c r="BB32" s="606"/>
      <c r="BC32" s="606"/>
      <c r="BD32" s="606"/>
      <c r="BE32" s="606"/>
      <c r="BF32" s="607"/>
      <c r="BG32" s="674">
        <v>99.3</v>
      </c>
      <c r="BH32" s="621"/>
      <c r="BI32" s="621"/>
      <c r="BJ32" s="621"/>
      <c r="BK32" s="621"/>
      <c r="BL32" s="621"/>
      <c r="BM32" s="612">
        <v>98.8</v>
      </c>
      <c r="BN32" s="621"/>
      <c r="BO32" s="621"/>
      <c r="BP32" s="621"/>
      <c r="BQ32" s="644"/>
      <c r="BR32" s="674">
        <v>99.3</v>
      </c>
      <c r="BS32" s="621"/>
      <c r="BT32" s="621"/>
      <c r="BU32" s="621"/>
      <c r="BV32" s="621"/>
      <c r="BW32" s="621"/>
      <c r="BX32" s="612">
        <v>98.9</v>
      </c>
      <c r="BY32" s="621"/>
      <c r="BZ32" s="621"/>
      <c r="CA32" s="621"/>
      <c r="CB32" s="644"/>
      <c r="CD32" s="631"/>
      <c r="CE32" s="632"/>
      <c r="CF32" s="605" t="s">
        <v>304</v>
      </c>
      <c r="CG32" s="606"/>
      <c r="CH32" s="606"/>
      <c r="CI32" s="606"/>
      <c r="CJ32" s="606"/>
      <c r="CK32" s="606"/>
      <c r="CL32" s="606"/>
      <c r="CM32" s="606"/>
      <c r="CN32" s="606"/>
      <c r="CO32" s="606"/>
      <c r="CP32" s="606"/>
      <c r="CQ32" s="607"/>
      <c r="CR32" s="608">
        <v>15333</v>
      </c>
      <c r="CS32" s="609"/>
      <c r="CT32" s="609"/>
      <c r="CU32" s="609"/>
      <c r="CV32" s="609"/>
      <c r="CW32" s="609"/>
      <c r="CX32" s="609"/>
      <c r="CY32" s="610"/>
      <c r="CZ32" s="611">
        <v>0</v>
      </c>
      <c r="DA32" s="623"/>
      <c r="DB32" s="623"/>
      <c r="DC32" s="624"/>
      <c r="DD32" s="614">
        <v>15333</v>
      </c>
      <c r="DE32" s="609"/>
      <c r="DF32" s="609"/>
      <c r="DG32" s="609"/>
      <c r="DH32" s="609"/>
      <c r="DI32" s="609"/>
      <c r="DJ32" s="609"/>
      <c r="DK32" s="610"/>
      <c r="DL32" s="614">
        <v>15333</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1729035</v>
      </c>
      <c r="S33" s="609"/>
      <c r="T33" s="609"/>
      <c r="U33" s="609"/>
      <c r="V33" s="609"/>
      <c r="W33" s="609"/>
      <c r="X33" s="609"/>
      <c r="Y33" s="610"/>
      <c r="Z33" s="646">
        <v>0.5</v>
      </c>
      <c r="AA33" s="646"/>
      <c r="AB33" s="646"/>
      <c r="AC33" s="646"/>
      <c r="AD33" s="647">
        <v>1367803</v>
      </c>
      <c r="AE33" s="647"/>
      <c r="AF33" s="647"/>
      <c r="AG33" s="647"/>
      <c r="AH33" s="647"/>
      <c r="AI33" s="647"/>
      <c r="AJ33" s="647"/>
      <c r="AK33" s="647"/>
      <c r="AL33" s="611">
        <v>0.7</v>
      </c>
      <c r="AM33" s="612"/>
      <c r="AN33" s="612"/>
      <c r="AO33" s="648"/>
      <c r="AP33" s="651"/>
      <c r="AQ33" s="652"/>
      <c r="AR33" s="652"/>
      <c r="AS33" s="652"/>
      <c r="AT33" s="682"/>
      <c r="AU33" s="201"/>
      <c r="AV33" s="201"/>
      <c r="AW33" s="201"/>
      <c r="AX33" s="589" t="s">
        <v>306</v>
      </c>
      <c r="AY33" s="590"/>
      <c r="AZ33" s="590"/>
      <c r="BA33" s="590"/>
      <c r="BB33" s="590"/>
      <c r="BC33" s="590"/>
      <c r="BD33" s="590"/>
      <c r="BE33" s="590"/>
      <c r="BF33" s="591"/>
      <c r="BG33" s="669" t="s">
        <v>122</v>
      </c>
      <c r="BH33" s="593"/>
      <c r="BI33" s="593"/>
      <c r="BJ33" s="593"/>
      <c r="BK33" s="593"/>
      <c r="BL33" s="593"/>
      <c r="BM33" s="639" t="s">
        <v>122</v>
      </c>
      <c r="BN33" s="593"/>
      <c r="BO33" s="593"/>
      <c r="BP33" s="593"/>
      <c r="BQ33" s="656"/>
      <c r="BR33" s="669" t="s">
        <v>122</v>
      </c>
      <c r="BS33" s="593"/>
      <c r="BT33" s="593"/>
      <c r="BU33" s="593"/>
      <c r="BV33" s="593"/>
      <c r="BW33" s="593"/>
      <c r="BX33" s="639" t="s">
        <v>122</v>
      </c>
      <c r="BY33" s="593"/>
      <c r="BZ33" s="593"/>
      <c r="CA33" s="593"/>
      <c r="CB33" s="656"/>
      <c r="CD33" s="605" t="s">
        <v>307</v>
      </c>
      <c r="CE33" s="606"/>
      <c r="CF33" s="606"/>
      <c r="CG33" s="606"/>
      <c r="CH33" s="606"/>
      <c r="CI33" s="606"/>
      <c r="CJ33" s="606"/>
      <c r="CK33" s="606"/>
      <c r="CL33" s="606"/>
      <c r="CM33" s="606"/>
      <c r="CN33" s="606"/>
      <c r="CO33" s="606"/>
      <c r="CP33" s="606"/>
      <c r="CQ33" s="607"/>
      <c r="CR33" s="608">
        <v>125844724</v>
      </c>
      <c r="CS33" s="621"/>
      <c r="CT33" s="621"/>
      <c r="CU33" s="621"/>
      <c r="CV33" s="621"/>
      <c r="CW33" s="621"/>
      <c r="CX33" s="621"/>
      <c r="CY33" s="622"/>
      <c r="CZ33" s="611">
        <v>37.9</v>
      </c>
      <c r="DA33" s="623"/>
      <c r="DB33" s="623"/>
      <c r="DC33" s="624"/>
      <c r="DD33" s="614">
        <v>101146484</v>
      </c>
      <c r="DE33" s="621"/>
      <c r="DF33" s="621"/>
      <c r="DG33" s="621"/>
      <c r="DH33" s="621"/>
      <c r="DI33" s="621"/>
      <c r="DJ33" s="621"/>
      <c r="DK33" s="622"/>
      <c r="DL33" s="614">
        <v>74711707</v>
      </c>
      <c r="DM33" s="621"/>
      <c r="DN33" s="621"/>
      <c r="DO33" s="621"/>
      <c r="DP33" s="621"/>
      <c r="DQ33" s="621"/>
      <c r="DR33" s="621"/>
      <c r="DS33" s="621"/>
      <c r="DT33" s="621"/>
      <c r="DU33" s="621"/>
      <c r="DV33" s="622"/>
      <c r="DW33" s="611">
        <v>37.1</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404194</v>
      </c>
      <c r="S34" s="609"/>
      <c r="T34" s="609"/>
      <c r="U34" s="609"/>
      <c r="V34" s="609"/>
      <c r="W34" s="609"/>
      <c r="X34" s="609"/>
      <c r="Y34" s="610"/>
      <c r="Z34" s="646">
        <v>0.1</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65966945</v>
      </c>
      <c r="CS34" s="609"/>
      <c r="CT34" s="609"/>
      <c r="CU34" s="609"/>
      <c r="CV34" s="609"/>
      <c r="CW34" s="609"/>
      <c r="CX34" s="609"/>
      <c r="CY34" s="610"/>
      <c r="CZ34" s="611">
        <v>19.899999999999999</v>
      </c>
      <c r="DA34" s="623"/>
      <c r="DB34" s="623"/>
      <c r="DC34" s="624"/>
      <c r="DD34" s="614">
        <v>53879588</v>
      </c>
      <c r="DE34" s="609"/>
      <c r="DF34" s="609"/>
      <c r="DG34" s="609"/>
      <c r="DH34" s="609"/>
      <c r="DI34" s="609"/>
      <c r="DJ34" s="609"/>
      <c r="DK34" s="610"/>
      <c r="DL34" s="614">
        <v>43008700</v>
      </c>
      <c r="DM34" s="609"/>
      <c r="DN34" s="609"/>
      <c r="DO34" s="609"/>
      <c r="DP34" s="609"/>
      <c r="DQ34" s="609"/>
      <c r="DR34" s="609"/>
      <c r="DS34" s="609"/>
      <c r="DT34" s="609"/>
      <c r="DU34" s="609"/>
      <c r="DV34" s="610"/>
      <c r="DW34" s="611">
        <v>21.4</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13077966</v>
      </c>
      <c r="S35" s="609"/>
      <c r="T35" s="609"/>
      <c r="U35" s="609"/>
      <c r="V35" s="609"/>
      <c r="W35" s="609"/>
      <c r="X35" s="609"/>
      <c r="Y35" s="610"/>
      <c r="Z35" s="646">
        <v>3.9</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5248757</v>
      </c>
      <c r="CS35" s="621"/>
      <c r="CT35" s="621"/>
      <c r="CU35" s="621"/>
      <c r="CV35" s="621"/>
      <c r="CW35" s="621"/>
      <c r="CX35" s="621"/>
      <c r="CY35" s="622"/>
      <c r="CZ35" s="611">
        <v>1.6</v>
      </c>
      <c r="DA35" s="623"/>
      <c r="DB35" s="623"/>
      <c r="DC35" s="624"/>
      <c r="DD35" s="614">
        <v>4130184</v>
      </c>
      <c r="DE35" s="621"/>
      <c r="DF35" s="621"/>
      <c r="DG35" s="621"/>
      <c r="DH35" s="621"/>
      <c r="DI35" s="621"/>
      <c r="DJ35" s="621"/>
      <c r="DK35" s="622"/>
      <c r="DL35" s="614">
        <v>4130184</v>
      </c>
      <c r="DM35" s="621"/>
      <c r="DN35" s="621"/>
      <c r="DO35" s="621"/>
      <c r="DP35" s="621"/>
      <c r="DQ35" s="621"/>
      <c r="DR35" s="621"/>
      <c r="DS35" s="621"/>
      <c r="DT35" s="621"/>
      <c r="DU35" s="621"/>
      <c r="DV35" s="622"/>
      <c r="DW35" s="611">
        <v>2.1</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1949016</v>
      </c>
      <c r="S36" s="609"/>
      <c r="T36" s="609"/>
      <c r="U36" s="609"/>
      <c r="V36" s="609"/>
      <c r="W36" s="609"/>
      <c r="X36" s="609"/>
      <c r="Y36" s="610"/>
      <c r="Z36" s="646">
        <v>0.6</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26921645</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546923</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20727556</v>
      </c>
      <c r="CS36" s="609"/>
      <c r="CT36" s="609"/>
      <c r="CU36" s="609"/>
      <c r="CV36" s="609"/>
      <c r="CW36" s="609"/>
      <c r="CX36" s="609"/>
      <c r="CY36" s="610"/>
      <c r="CZ36" s="611">
        <v>6.2</v>
      </c>
      <c r="DA36" s="623"/>
      <c r="DB36" s="623"/>
      <c r="DC36" s="624"/>
      <c r="DD36" s="614">
        <v>14359730</v>
      </c>
      <c r="DE36" s="609"/>
      <c r="DF36" s="609"/>
      <c r="DG36" s="609"/>
      <c r="DH36" s="609"/>
      <c r="DI36" s="609"/>
      <c r="DJ36" s="609"/>
      <c r="DK36" s="610"/>
      <c r="DL36" s="614">
        <v>7937087</v>
      </c>
      <c r="DM36" s="609"/>
      <c r="DN36" s="609"/>
      <c r="DO36" s="609"/>
      <c r="DP36" s="609"/>
      <c r="DQ36" s="609"/>
      <c r="DR36" s="609"/>
      <c r="DS36" s="609"/>
      <c r="DT36" s="609"/>
      <c r="DU36" s="609"/>
      <c r="DV36" s="610"/>
      <c r="DW36" s="611">
        <v>3.9</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6744556</v>
      </c>
      <c r="S37" s="609"/>
      <c r="T37" s="609"/>
      <c r="U37" s="609"/>
      <c r="V37" s="609"/>
      <c r="W37" s="609"/>
      <c r="X37" s="609"/>
      <c r="Y37" s="610"/>
      <c r="Z37" s="646">
        <v>2</v>
      </c>
      <c r="AA37" s="646"/>
      <c r="AB37" s="646"/>
      <c r="AC37" s="646"/>
      <c r="AD37" s="647">
        <v>23850</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302892</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546923</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3816650</v>
      </c>
      <c r="CS37" s="621"/>
      <c r="CT37" s="621"/>
      <c r="CU37" s="621"/>
      <c r="CV37" s="621"/>
      <c r="CW37" s="621"/>
      <c r="CX37" s="621"/>
      <c r="CY37" s="622"/>
      <c r="CZ37" s="611">
        <v>1.2</v>
      </c>
      <c r="DA37" s="623"/>
      <c r="DB37" s="623"/>
      <c r="DC37" s="624"/>
      <c r="DD37" s="614">
        <v>3816650</v>
      </c>
      <c r="DE37" s="621"/>
      <c r="DF37" s="621"/>
      <c r="DG37" s="621"/>
      <c r="DH37" s="621"/>
      <c r="DI37" s="621"/>
      <c r="DJ37" s="621"/>
      <c r="DK37" s="622"/>
      <c r="DL37" s="614">
        <v>2648221</v>
      </c>
      <c r="DM37" s="621"/>
      <c r="DN37" s="621"/>
      <c r="DO37" s="621"/>
      <c r="DP37" s="621"/>
      <c r="DQ37" s="621"/>
      <c r="DR37" s="621"/>
      <c r="DS37" s="621"/>
      <c r="DT37" s="621"/>
      <c r="DU37" s="621"/>
      <c r="DV37" s="622"/>
      <c r="DW37" s="611">
        <v>1.3</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8000000</v>
      </c>
      <c r="S38" s="609"/>
      <c r="T38" s="609"/>
      <c r="U38" s="609"/>
      <c r="V38" s="609"/>
      <c r="W38" s="609"/>
      <c r="X38" s="609"/>
      <c r="Y38" s="610"/>
      <c r="Z38" s="646">
        <v>2.4</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t="s">
        <v>122</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83855</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26921645</v>
      </c>
      <c r="CS38" s="609"/>
      <c r="CT38" s="609"/>
      <c r="CU38" s="609"/>
      <c r="CV38" s="609"/>
      <c r="CW38" s="609"/>
      <c r="CX38" s="609"/>
      <c r="CY38" s="610"/>
      <c r="CZ38" s="611">
        <v>8.1</v>
      </c>
      <c r="DA38" s="623"/>
      <c r="DB38" s="623"/>
      <c r="DC38" s="624"/>
      <c r="DD38" s="614">
        <v>22886957</v>
      </c>
      <c r="DE38" s="609"/>
      <c r="DF38" s="609"/>
      <c r="DG38" s="609"/>
      <c r="DH38" s="609"/>
      <c r="DI38" s="609"/>
      <c r="DJ38" s="609"/>
      <c r="DK38" s="610"/>
      <c r="DL38" s="614">
        <v>19635736</v>
      </c>
      <c r="DM38" s="609"/>
      <c r="DN38" s="609"/>
      <c r="DO38" s="609"/>
      <c r="DP38" s="609"/>
      <c r="DQ38" s="609"/>
      <c r="DR38" s="609"/>
      <c r="DS38" s="609"/>
      <c r="DT38" s="609"/>
      <c r="DU38" s="609"/>
      <c r="DV38" s="610"/>
      <c r="DW38" s="611">
        <v>9.8000000000000007</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109951</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5840942</v>
      </c>
      <c r="CS39" s="621"/>
      <c r="CT39" s="621"/>
      <c r="CU39" s="621"/>
      <c r="CV39" s="621"/>
      <c r="CW39" s="621"/>
      <c r="CX39" s="621"/>
      <c r="CY39" s="622"/>
      <c r="CZ39" s="611">
        <v>1.8</v>
      </c>
      <c r="DA39" s="623"/>
      <c r="DB39" s="623"/>
      <c r="DC39" s="624"/>
      <c r="DD39" s="614">
        <v>5396307</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151</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1138879</v>
      </c>
      <c r="CS40" s="609"/>
      <c r="CT40" s="609"/>
      <c r="CU40" s="609"/>
      <c r="CV40" s="609"/>
      <c r="CW40" s="609"/>
      <c r="CX40" s="609"/>
      <c r="CY40" s="610"/>
      <c r="CZ40" s="611">
        <v>0.3</v>
      </c>
      <c r="DA40" s="623"/>
      <c r="DB40" s="623"/>
      <c r="DC40" s="624"/>
      <c r="DD40" s="614">
        <v>493718</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336234792</v>
      </c>
      <c r="S41" s="633"/>
      <c r="T41" s="633"/>
      <c r="U41" s="633"/>
      <c r="V41" s="633"/>
      <c r="W41" s="633"/>
      <c r="X41" s="633"/>
      <c r="Y41" s="636"/>
      <c r="Z41" s="637">
        <v>100</v>
      </c>
      <c r="AA41" s="637"/>
      <c r="AB41" s="637"/>
      <c r="AC41" s="637"/>
      <c r="AD41" s="638">
        <v>201183878</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7428623</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19190130</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373</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43243520</v>
      </c>
      <c r="CS42" s="621"/>
      <c r="CT42" s="621"/>
      <c r="CU42" s="621"/>
      <c r="CV42" s="621"/>
      <c r="CW42" s="621"/>
      <c r="CX42" s="621"/>
      <c r="CY42" s="622"/>
      <c r="CZ42" s="611">
        <v>13</v>
      </c>
      <c r="DA42" s="623"/>
      <c r="DB42" s="623"/>
      <c r="DC42" s="624"/>
      <c r="DD42" s="614">
        <v>26216637</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1356506</v>
      </c>
      <c r="CS43" s="621"/>
      <c r="CT43" s="621"/>
      <c r="CU43" s="621"/>
      <c r="CV43" s="621"/>
      <c r="CW43" s="621"/>
      <c r="CX43" s="621"/>
      <c r="CY43" s="622"/>
      <c r="CZ43" s="611">
        <v>0.4</v>
      </c>
      <c r="DA43" s="623"/>
      <c r="DB43" s="623"/>
      <c r="DC43" s="624"/>
      <c r="DD43" s="614">
        <v>1285185</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43243520</v>
      </c>
      <c r="CS44" s="609"/>
      <c r="CT44" s="609"/>
      <c r="CU44" s="609"/>
      <c r="CV44" s="609"/>
      <c r="CW44" s="609"/>
      <c r="CX44" s="609"/>
      <c r="CY44" s="610"/>
      <c r="CZ44" s="611">
        <v>13</v>
      </c>
      <c r="DA44" s="612"/>
      <c r="DB44" s="612"/>
      <c r="DC44" s="613"/>
      <c r="DD44" s="614">
        <v>26216637</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6954825</v>
      </c>
      <c r="CS45" s="621"/>
      <c r="CT45" s="621"/>
      <c r="CU45" s="621"/>
      <c r="CV45" s="621"/>
      <c r="CW45" s="621"/>
      <c r="CX45" s="621"/>
      <c r="CY45" s="622"/>
      <c r="CZ45" s="611">
        <v>2.1</v>
      </c>
      <c r="DA45" s="623"/>
      <c r="DB45" s="623"/>
      <c r="DC45" s="624"/>
      <c r="DD45" s="614">
        <v>3036251</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36288695</v>
      </c>
      <c r="CS46" s="609"/>
      <c r="CT46" s="609"/>
      <c r="CU46" s="609"/>
      <c r="CV46" s="609"/>
      <c r="CW46" s="609"/>
      <c r="CX46" s="609"/>
      <c r="CY46" s="610"/>
      <c r="CZ46" s="611">
        <v>10.9</v>
      </c>
      <c r="DA46" s="612"/>
      <c r="DB46" s="612"/>
      <c r="DC46" s="613"/>
      <c r="DD46" s="614">
        <v>23180386</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331755472</v>
      </c>
      <c r="CS49" s="593"/>
      <c r="CT49" s="593"/>
      <c r="CU49" s="593"/>
      <c r="CV49" s="593"/>
      <c r="CW49" s="593"/>
      <c r="CX49" s="593"/>
      <c r="CY49" s="594"/>
      <c r="CZ49" s="595">
        <v>100</v>
      </c>
      <c r="DA49" s="596"/>
      <c r="DB49" s="596"/>
      <c r="DC49" s="597"/>
      <c r="DD49" s="598">
        <v>220974364</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t+Lw2RUPQjXwNLFmERZPvIa+BlfEBrws0QxYlJgdPPdX+YCECZxKXJ9+8vAQ21Q3lmz3ep1rMlM7hkfGWoyISA==" saltValue="eFsEhLyvcUtIf0ZVMq1OH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0" zoomScaleNormal="8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374</v>
      </c>
      <c r="C7" s="1035"/>
      <c r="D7" s="1035"/>
      <c r="E7" s="1035"/>
      <c r="F7" s="1035"/>
      <c r="G7" s="1035"/>
      <c r="H7" s="1035"/>
      <c r="I7" s="1035"/>
      <c r="J7" s="1035"/>
      <c r="K7" s="1035"/>
      <c r="L7" s="1035"/>
      <c r="M7" s="1035"/>
      <c r="N7" s="1035"/>
      <c r="O7" s="1035"/>
      <c r="P7" s="1036"/>
      <c r="Q7" s="1089">
        <v>336919</v>
      </c>
      <c r="R7" s="1090"/>
      <c r="S7" s="1090"/>
      <c r="T7" s="1090"/>
      <c r="U7" s="1090"/>
      <c r="V7" s="1090">
        <v>332440</v>
      </c>
      <c r="W7" s="1090"/>
      <c r="X7" s="1090"/>
      <c r="Y7" s="1090"/>
      <c r="Z7" s="1090"/>
      <c r="AA7" s="1090">
        <v>4479</v>
      </c>
      <c r="AB7" s="1090"/>
      <c r="AC7" s="1090"/>
      <c r="AD7" s="1090"/>
      <c r="AE7" s="1091"/>
      <c r="AF7" s="1092">
        <v>155</v>
      </c>
      <c r="AG7" s="1093"/>
      <c r="AH7" s="1093"/>
      <c r="AI7" s="1093"/>
      <c r="AJ7" s="1094"/>
      <c r="AK7" s="1095">
        <v>13037</v>
      </c>
      <c r="AL7" s="1096"/>
      <c r="AM7" s="1096"/>
      <c r="AN7" s="1096"/>
      <c r="AO7" s="1096"/>
      <c r="AP7" s="1096">
        <v>21860</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548</v>
      </c>
      <c r="BT7" s="1087"/>
      <c r="BU7" s="1087"/>
      <c r="BV7" s="1087"/>
      <c r="BW7" s="1087"/>
      <c r="BX7" s="1087"/>
      <c r="BY7" s="1087"/>
      <c r="BZ7" s="1087"/>
      <c r="CA7" s="1087"/>
      <c r="CB7" s="1087"/>
      <c r="CC7" s="1087"/>
      <c r="CD7" s="1087"/>
      <c r="CE7" s="1087"/>
      <c r="CF7" s="1087"/>
      <c r="CG7" s="1099"/>
      <c r="CH7" s="1083">
        <v>5</v>
      </c>
      <c r="CI7" s="1084"/>
      <c r="CJ7" s="1084"/>
      <c r="CK7" s="1084"/>
      <c r="CL7" s="1085"/>
      <c r="CM7" s="1083">
        <v>401</v>
      </c>
      <c r="CN7" s="1084"/>
      <c r="CO7" s="1084"/>
      <c r="CP7" s="1084"/>
      <c r="CQ7" s="1085"/>
      <c r="CR7" s="1083">
        <v>220</v>
      </c>
      <c r="CS7" s="1084"/>
      <c r="CT7" s="1084"/>
      <c r="CU7" s="1084"/>
      <c r="CV7" s="1085"/>
      <c r="CW7" s="1083">
        <v>250</v>
      </c>
      <c r="CX7" s="1084"/>
      <c r="CY7" s="1084"/>
      <c r="CZ7" s="1084"/>
      <c r="DA7" s="1085"/>
      <c r="DB7" s="1083" t="s">
        <v>482</v>
      </c>
      <c r="DC7" s="1084"/>
      <c r="DD7" s="1084"/>
      <c r="DE7" s="1084"/>
      <c r="DF7" s="1085"/>
      <c r="DG7" s="1083" t="s">
        <v>482</v>
      </c>
      <c r="DH7" s="1084"/>
      <c r="DI7" s="1084"/>
      <c r="DJ7" s="1084"/>
      <c r="DK7" s="1085"/>
      <c r="DL7" s="1083" t="s">
        <v>482</v>
      </c>
      <c r="DM7" s="1084"/>
      <c r="DN7" s="1084"/>
      <c r="DO7" s="1084"/>
      <c r="DP7" s="1085"/>
      <c r="DQ7" s="1083" t="s">
        <v>482</v>
      </c>
      <c r="DR7" s="1084"/>
      <c r="DS7" s="1084"/>
      <c r="DT7" s="1084"/>
      <c r="DU7" s="1085"/>
      <c r="DV7" s="1086"/>
      <c r="DW7" s="1087"/>
      <c r="DX7" s="1087"/>
      <c r="DY7" s="1087"/>
      <c r="DZ7" s="1088"/>
      <c r="EA7" s="217"/>
    </row>
    <row r="8" spans="1:131" s="218" customFormat="1" ht="26.25" customHeight="1" x14ac:dyDescent="0.2">
      <c r="A8" s="221">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549</v>
      </c>
      <c r="BT8" s="980"/>
      <c r="BU8" s="980"/>
      <c r="BV8" s="980"/>
      <c r="BW8" s="980"/>
      <c r="BX8" s="980"/>
      <c r="BY8" s="980"/>
      <c r="BZ8" s="980"/>
      <c r="CA8" s="980"/>
      <c r="CB8" s="980"/>
      <c r="CC8" s="980"/>
      <c r="CD8" s="980"/>
      <c r="CE8" s="980"/>
      <c r="CF8" s="980"/>
      <c r="CG8" s="1001"/>
      <c r="CH8" s="976">
        <v>-13</v>
      </c>
      <c r="CI8" s="977"/>
      <c r="CJ8" s="977"/>
      <c r="CK8" s="977"/>
      <c r="CL8" s="978"/>
      <c r="CM8" s="976">
        <v>725</v>
      </c>
      <c r="CN8" s="977"/>
      <c r="CO8" s="977"/>
      <c r="CP8" s="977"/>
      <c r="CQ8" s="978"/>
      <c r="CR8" s="976">
        <v>530</v>
      </c>
      <c r="CS8" s="977"/>
      <c r="CT8" s="977"/>
      <c r="CU8" s="977"/>
      <c r="CV8" s="978"/>
      <c r="CW8" s="976">
        <v>698</v>
      </c>
      <c r="CX8" s="977"/>
      <c r="CY8" s="977"/>
      <c r="CZ8" s="977"/>
      <c r="DA8" s="978"/>
      <c r="DB8" s="976" t="s">
        <v>482</v>
      </c>
      <c r="DC8" s="977"/>
      <c r="DD8" s="977"/>
      <c r="DE8" s="977"/>
      <c r="DF8" s="978"/>
      <c r="DG8" s="976" t="s">
        <v>482</v>
      </c>
      <c r="DH8" s="977"/>
      <c r="DI8" s="977"/>
      <c r="DJ8" s="977"/>
      <c r="DK8" s="978"/>
      <c r="DL8" s="976" t="s">
        <v>482</v>
      </c>
      <c r="DM8" s="977"/>
      <c r="DN8" s="977"/>
      <c r="DO8" s="977"/>
      <c r="DP8" s="978"/>
      <c r="DQ8" s="976" t="s">
        <v>482</v>
      </c>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550</v>
      </c>
      <c r="BT9" s="980"/>
      <c r="BU9" s="980"/>
      <c r="BV9" s="980"/>
      <c r="BW9" s="980"/>
      <c r="BX9" s="980"/>
      <c r="BY9" s="980"/>
      <c r="BZ9" s="980"/>
      <c r="CA9" s="980"/>
      <c r="CB9" s="980"/>
      <c r="CC9" s="980"/>
      <c r="CD9" s="980"/>
      <c r="CE9" s="980"/>
      <c r="CF9" s="980"/>
      <c r="CG9" s="1001"/>
      <c r="CH9" s="976">
        <v>1</v>
      </c>
      <c r="CI9" s="977"/>
      <c r="CJ9" s="977"/>
      <c r="CK9" s="977"/>
      <c r="CL9" s="978"/>
      <c r="CM9" s="976">
        <v>228</v>
      </c>
      <c r="CN9" s="977"/>
      <c r="CO9" s="977"/>
      <c r="CP9" s="977"/>
      <c r="CQ9" s="978"/>
      <c r="CR9" s="976">
        <v>100</v>
      </c>
      <c r="CS9" s="977"/>
      <c r="CT9" s="977"/>
      <c r="CU9" s="977"/>
      <c r="CV9" s="978"/>
      <c r="CW9" s="976">
        <v>50</v>
      </c>
      <c r="CX9" s="977"/>
      <c r="CY9" s="977"/>
      <c r="CZ9" s="977"/>
      <c r="DA9" s="978"/>
      <c r="DB9" s="976" t="s">
        <v>482</v>
      </c>
      <c r="DC9" s="977"/>
      <c r="DD9" s="977"/>
      <c r="DE9" s="977"/>
      <c r="DF9" s="978"/>
      <c r="DG9" s="976" t="s">
        <v>482</v>
      </c>
      <c r="DH9" s="977"/>
      <c r="DI9" s="977"/>
      <c r="DJ9" s="977"/>
      <c r="DK9" s="978"/>
      <c r="DL9" s="976" t="s">
        <v>482</v>
      </c>
      <c r="DM9" s="977"/>
      <c r="DN9" s="977"/>
      <c r="DO9" s="977"/>
      <c r="DP9" s="978"/>
      <c r="DQ9" s="976" t="s">
        <v>482</v>
      </c>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t="s">
        <v>556</v>
      </c>
      <c r="BS10" s="979" t="s">
        <v>551</v>
      </c>
      <c r="BT10" s="980"/>
      <c r="BU10" s="980"/>
      <c r="BV10" s="980"/>
      <c r="BW10" s="980"/>
      <c r="BX10" s="980"/>
      <c r="BY10" s="980"/>
      <c r="BZ10" s="980"/>
      <c r="CA10" s="980"/>
      <c r="CB10" s="980"/>
      <c r="CC10" s="980"/>
      <c r="CD10" s="980"/>
      <c r="CE10" s="980"/>
      <c r="CF10" s="980"/>
      <c r="CG10" s="1001"/>
      <c r="CH10" s="976">
        <v>1</v>
      </c>
      <c r="CI10" s="977"/>
      <c r="CJ10" s="977"/>
      <c r="CK10" s="977"/>
      <c r="CL10" s="978"/>
      <c r="CM10" s="976">
        <v>62</v>
      </c>
      <c r="CN10" s="977"/>
      <c r="CO10" s="977"/>
      <c r="CP10" s="977"/>
      <c r="CQ10" s="978"/>
      <c r="CR10" s="976">
        <v>10</v>
      </c>
      <c r="CS10" s="977"/>
      <c r="CT10" s="977"/>
      <c r="CU10" s="977"/>
      <c r="CV10" s="978"/>
      <c r="CW10" s="976" t="s">
        <v>482</v>
      </c>
      <c r="CX10" s="977"/>
      <c r="CY10" s="977"/>
      <c r="CZ10" s="977"/>
      <c r="DA10" s="978"/>
      <c r="DB10" s="976">
        <v>5372</v>
      </c>
      <c r="DC10" s="977"/>
      <c r="DD10" s="977"/>
      <c r="DE10" s="977"/>
      <c r="DF10" s="978"/>
      <c r="DG10" s="976">
        <v>1195</v>
      </c>
      <c r="DH10" s="977"/>
      <c r="DI10" s="977"/>
      <c r="DJ10" s="977"/>
      <c r="DK10" s="978"/>
      <c r="DL10" s="976" t="s">
        <v>482</v>
      </c>
      <c r="DM10" s="977"/>
      <c r="DN10" s="977"/>
      <c r="DO10" s="977"/>
      <c r="DP10" s="978"/>
      <c r="DQ10" s="976" t="s">
        <v>482</v>
      </c>
      <c r="DR10" s="977"/>
      <c r="DS10" s="977"/>
      <c r="DT10" s="977"/>
      <c r="DU10" s="978"/>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t="s">
        <v>552</v>
      </c>
      <c r="BT11" s="980"/>
      <c r="BU11" s="980"/>
      <c r="BV11" s="980"/>
      <c r="BW11" s="980"/>
      <c r="BX11" s="980"/>
      <c r="BY11" s="980"/>
      <c r="BZ11" s="980"/>
      <c r="CA11" s="980"/>
      <c r="CB11" s="980"/>
      <c r="CC11" s="980"/>
      <c r="CD11" s="980"/>
      <c r="CE11" s="980"/>
      <c r="CF11" s="980"/>
      <c r="CG11" s="1001"/>
      <c r="CH11" s="976">
        <v>22</v>
      </c>
      <c r="CI11" s="977"/>
      <c r="CJ11" s="977"/>
      <c r="CK11" s="977"/>
      <c r="CL11" s="978"/>
      <c r="CM11" s="976">
        <v>229</v>
      </c>
      <c r="CN11" s="977"/>
      <c r="CO11" s="977"/>
      <c r="CP11" s="977"/>
      <c r="CQ11" s="978"/>
      <c r="CR11" s="976">
        <v>9</v>
      </c>
      <c r="CS11" s="977"/>
      <c r="CT11" s="977"/>
      <c r="CU11" s="977"/>
      <c r="CV11" s="978"/>
      <c r="CW11" s="976" t="s">
        <v>482</v>
      </c>
      <c r="CX11" s="977"/>
      <c r="CY11" s="977"/>
      <c r="CZ11" s="977"/>
      <c r="DA11" s="978"/>
      <c r="DB11" s="976" t="s">
        <v>482</v>
      </c>
      <c r="DC11" s="977"/>
      <c r="DD11" s="977"/>
      <c r="DE11" s="977"/>
      <c r="DF11" s="978"/>
      <c r="DG11" s="976" t="s">
        <v>482</v>
      </c>
      <c r="DH11" s="977"/>
      <c r="DI11" s="977"/>
      <c r="DJ11" s="977"/>
      <c r="DK11" s="978"/>
      <c r="DL11" s="976" t="s">
        <v>482</v>
      </c>
      <c r="DM11" s="977"/>
      <c r="DN11" s="977"/>
      <c r="DO11" s="977"/>
      <c r="DP11" s="978"/>
      <c r="DQ11" s="976" t="s">
        <v>482</v>
      </c>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t="s">
        <v>553</v>
      </c>
      <c r="BT12" s="980"/>
      <c r="BU12" s="980"/>
      <c r="BV12" s="980"/>
      <c r="BW12" s="980"/>
      <c r="BX12" s="980"/>
      <c r="BY12" s="980"/>
      <c r="BZ12" s="980"/>
      <c r="CA12" s="980"/>
      <c r="CB12" s="980"/>
      <c r="CC12" s="980"/>
      <c r="CD12" s="980"/>
      <c r="CE12" s="980"/>
      <c r="CF12" s="980"/>
      <c r="CG12" s="1001"/>
      <c r="CH12" s="976">
        <v>-0.3</v>
      </c>
      <c r="CI12" s="977"/>
      <c r="CJ12" s="977"/>
      <c r="CK12" s="977"/>
      <c r="CL12" s="978"/>
      <c r="CM12" s="976">
        <v>6</v>
      </c>
      <c r="CN12" s="977"/>
      <c r="CO12" s="977"/>
      <c r="CP12" s="977"/>
      <c r="CQ12" s="978"/>
      <c r="CR12" s="976">
        <v>6</v>
      </c>
      <c r="CS12" s="977"/>
      <c r="CT12" s="977"/>
      <c r="CU12" s="977"/>
      <c r="CV12" s="978"/>
      <c r="CW12" s="976" t="s">
        <v>482</v>
      </c>
      <c r="CX12" s="977"/>
      <c r="CY12" s="977"/>
      <c r="CZ12" s="977"/>
      <c r="DA12" s="978"/>
      <c r="DB12" s="976" t="s">
        <v>482</v>
      </c>
      <c r="DC12" s="977"/>
      <c r="DD12" s="977"/>
      <c r="DE12" s="977"/>
      <c r="DF12" s="978"/>
      <c r="DG12" s="976" t="s">
        <v>482</v>
      </c>
      <c r="DH12" s="977"/>
      <c r="DI12" s="977"/>
      <c r="DJ12" s="977"/>
      <c r="DK12" s="978"/>
      <c r="DL12" s="976" t="s">
        <v>482</v>
      </c>
      <c r="DM12" s="977"/>
      <c r="DN12" s="977"/>
      <c r="DO12" s="977"/>
      <c r="DP12" s="978"/>
      <c r="DQ12" s="976" t="s">
        <v>482</v>
      </c>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t="s">
        <v>554</v>
      </c>
      <c r="BT13" s="980"/>
      <c r="BU13" s="980"/>
      <c r="BV13" s="980"/>
      <c r="BW13" s="980"/>
      <c r="BX13" s="980"/>
      <c r="BY13" s="980"/>
      <c r="BZ13" s="980"/>
      <c r="CA13" s="980"/>
      <c r="CB13" s="980"/>
      <c r="CC13" s="980"/>
      <c r="CD13" s="980"/>
      <c r="CE13" s="980"/>
      <c r="CF13" s="980"/>
      <c r="CG13" s="1001"/>
      <c r="CH13" s="976">
        <v>3</v>
      </c>
      <c r="CI13" s="977"/>
      <c r="CJ13" s="977"/>
      <c r="CK13" s="977"/>
      <c r="CL13" s="978"/>
      <c r="CM13" s="976">
        <v>13</v>
      </c>
      <c r="CN13" s="977"/>
      <c r="CO13" s="977"/>
      <c r="CP13" s="977"/>
      <c r="CQ13" s="978"/>
      <c r="CR13" s="976">
        <v>4</v>
      </c>
      <c r="CS13" s="977"/>
      <c r="CT13" s="977"/>
      <c r="CU13" s="977"/>
      <c r="CV13" s="978"/>
      <c r="CW13" s="976">
        <v>114</v>
      </c>
      <c r="CX13" s="977"/>
      <c r="CY13" s="977"/>
      <c r="CZ13" s="977"/>
      <c r="DA13" s="978"/>
      <c r="DB13" s="976" t="s">
        <v>482</v>
      </c>
      <c r="DC13" s="977"/>
      <c r="DD13" s="977"/>
      <c r="DE13" s="977"/>
      <c r="DF13" s="978"/>
      <c r="DG13" s="976" t="s">
        <v>482</v>
      </c>
      <c r="DH13" s="977"/>
      <c r="DI13" s="977"/>
      <c r="DJ13" s="977"/>
      <c r="DK13" s="978"/>
      <c r="DL13" s="976" t="s">
        <v>482</v>
      </c>
      <c r="DM13" s="977"/>
      <c r="DN13" s="977"/>
      <c r="DO13" s="977"/>
      <c r="DP13" s="978"/>
      <c r="DQ13" s="976" t="s">
        <v>482</v>
      </c>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t="s">
        <v>555</v>
      </c>
      <c r="BT14" s="980"/>
      <c r="BU14" s="980"/>
      <c r="BV14" s="980"/>
      <c r="BW14" s="980"/>
      <c r="BX14" s="980"/>
      <c r="BY14" s="980"/>
      <c r="BZ14" s="980"/>
      <c r="CA14" s="980"/>
      <c r="CB14" s="980"/>
      <c r="CC14" s="980"/>
      <c r="CD14" s="980"/>
      <c r="CE14" s="980"/>
      <c r="CF14" s="980"/>
      <c r="CG14" s="1001"/>
      <c r="CH14" s="976">
        <v>-55</v>
      </c>
      <c r="CI14" s="977"/>
      <c r="CJ14" s="977"/>
      <c r="CK14" s="977"/>
      <c r="CL14" s="978"/>
      <c r="CM14" s="976">
        <v>165</v>
      </c>
      <c r="CN14" s="977"/>
      <c r="CO14" s="977"/>
      <c r="CP14" s="977"/>
      <c r="CQ14" s="978"/>
      <c r="CR14" s="976">
        <v>302</v>
      </c>
      <c r="CS14" s="977"/>
      <c r="CT14" s="977"/>
      <c r="CU14" s="977"/>
      <c r="CV14" s="978"/>
      <c r="CW14" s="976" t="s">
        <v>482</v>
      </c>
      <c r="CX14" s="977"/>
      <c r="CY14" s="977"/>
      <c r="CZ14" s="977"/>
      <c r="DA14" s="978"/>
      <c r="DB14" s="976" t="s">
        <v>482</v>
      </c>
      <c r="DC14" s="977"/>
      <c r="DD14" s="977"/>
      <c r="DE14" s="977"/>
      <c r="DF14" s="978"/>
      <c r="DG14" s="976" t="s">
        <v>482</v>
      </c>
      <c r="DH14" s="977"/>
      <c r="DI14" s="977"/>
      <c r="DJ14" s="977"/>
      <c r="DK14" s="978"/>
      <c r="DL14" s="976" t="s">
        <v>482</v>
      </c>
      <c r="DM14" s="977"/>
      <c r="DN14" s="977"/>
      <c r="DO14" s="977"/>
      <c r="DP14" s="978"/>
      <c r="DQ14" s="976" t="s">
        <v>482</v>
      </c>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376</v>
      </c>
      <c r="B23" s="924" t="s">
        <v>377</v>
      </c>
      <c r="C23" s="925"/>
      <c r="D23" s="925"/>
      <c r="E23" s="925"/>
      <c r="F23" s="925"/>
      <c r="G23" s="925"/>
      <c r="H23" s="925"/>
      <c r="I23" s="925"/>
      <c r="J23" s="925"/>
      <c r="K23" s="925"/>
      <c r="L23" s="925"/>
      <c r="M23" s="925"/>
      <c r="N23" s="925"/>
      <c r="O23" s="925"/>
      <c r="P23" s="935"/>
      <c r="Q23" s="1054">
        <v>336919</v>
      </c>
      <c r="R23" s="1048"/>
      <c r="S23" s="1048"/>
      <c r="T23" s="1048"/>
      <c r="U23" s="1048"/>
      <c r="V23" s="1048">
        <v>332440</v>
      </c>
      <c r="W23" s="1048"/>
      <c r="X23" s="1048"/>
      <c r="Y23" s="1048"/>
      <c r="Z23" s="1048"/>
      <c r="AA23" s="1048">
        <v>4479</v>
      </c>
      <c r="AB23" s="1048"/>
      <c r="AC23" s="1048"/>
      <c r="AD23" s="1048"/>
      <c r="AE23" s="1055"/>
      <c r="AF23" s="1056">
        <v>155</v>
      </c>
      <c r="AG23" s="1048"/>
      <c r="AH23" s="1048"/>
      <c r="AI23" s="1048"/>
      <c r="AJ23" s="1057"/>
      <c r="AK23" s="1058"/>
      <c r="AL23" s="1059"/>
      <c r="AM23" s="1059"/>
      <c r="AN23" s="1059"/>
      <c r="AO23" s="1059"/>
      <c r="AP23" s="1048">
        <v>21860</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388</v>
      </c>
      <c r="C28" s="1035"/>
      <c r="D28" s="1035"/>
      <c r="E28" s="1035"/>
      <c r="F28" s="1035"/>
      <c r="G28" s="1035"/>
      <c r="H28" s="1035"/>
      <c r="I28" s="1035"/>
      <c r="J28" s="1035"/>
      <c r="K28" s="1035"/>
      <c r="L28" s="1035"/>
      <c r="M28" s="1035"/>
      <c r="N28" s="1035"/>
      <c r="O28" s="1035"/>
      <c r="P28" s="1036"/>
      <c r="Q28" s="1037">
        <v>66164</v>
      </c>
      <c r="R28" s="1038"/>
      <c r="S28" s="1038"/>
      <c r="T28" s="1038"/>
      <c r="U28" s="1038"/>
      <c r="V28" s="1038">
        <v>65617</v>
      </c>
      <c r="W28" s="1038"/>
      <c r="X28" s="1038"/>
      <c r="Y28" s="1038"/>
      <c r="Z28" s="1038"/>
      <c r="AA28" s="1038">
        <v>547</v>
      </c>
      <c r="AB28" s="1038"/>
      <c r="AC28" s="1038"/>
      <c r="AD28" s="1038"/>
      <c r="AE28" s="1039"/>
      <c r="AF28" s="1040">
        <v>547</v>
      </c>
      <c r="AG28" s="1038"/>
      <c r="AH28" s="1038"/>
      <c r="AI28" s="1038"/>
      <c r="AJ28" s="1041"/>
      <c r="AK28" s="1029">
        <v>7405</v>
      </c>
      <c r="AL28" s="1030"/>
      <c r="AM28" s="1030"/>
      <c r="AN28" s="1030"/>
      <c r="AO28" s="1030"/>
      <c r="AP28" s="1030" t="s">
        <v>482</v>
      </c>
      <c r="AQ28" s="1030"/>
      <c r="AR28" s="1030"/>
      <c r="AS28" s="1030"/>
      <c r="AT28" s="1030"/>
      <c r="AU28" s="1030" t="s">
        <v>482</v>
      </c>
      <c r="AV28" s="1030"/>
      <c r="AW28" s="1030"/>
      <c r="AX28" s="1030"/>
      <c r="AY28" s="1030"/>
      <c r="AZ28" s="1031" t="s">
        <v>482</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389</v>
      </c>
      <c r="C29" s="1018"/>
      <c r="D29" s="1018"/>
      <c r="E29" s="1018"/>
      <c r="F29" s="1018"/>
      <c r="G29" s="1018"/>
      <c r="H29" s="1018"/>
      <c r="I29" s="1018"/>
      <c r="J29" s="1018"/>
      <c r="K29" s="1018"/>
      <c r="L29" s="1018"/>
      <c r="M29" s="1018"/>
      <c r="N29" s="1018"/>
      <c r="O29" s="1018"/>
      <c r="P29" s="1019"/>
      <c r="Q29" s="1025">
        <v>61329</v>
      </c>
      <c r="R29" s="1026"/>
      <c r="S29" s="1026"/>
      <c r="T29" s="1026"/>
      <c r="U29" s="1026"/>
      <c r="V29" s="1026">
        <v>59930</v>
      </c>
      <c r="W29" s="1026"/>
      <c r="X29" s="1026"/>
      <c r="Y29" s="1026"/>
      <c r="Z29" s="1026"/>
      <c r="AA29" s="1026">
        <v>1400</v>
      </c>
      <c r="AB29" s="1026"/>
      <c r="AC29" s="1026"/>
      <c r="AD29" s="1026"/>
      <c r="AE29" s="1027"/>
      <c r="AF29" s="1022">
        <v>1288</v>
      </c>
      <c r="AG29" s="1023"/>
      <c r="AH29" s="1023"/>
      <c r="AI29" s="1023"/>
      <c r="AJ29" s="1024"/>
      <c r="AK29" s="967">
        <v>10063</v>
      </c>
      <c r="AL29" s="958"/>
      <c r="AM29" s="958"/>
      <c r="AN29" s="958"/>
      <c r="AO29" s="958"/>
      <c r="AP29" s="958" t="s">
        <v>482</v>
      </c>
      <c r="AQ29" s="958"/>
      <c r="AR29" s="958"/>
      <c r="AS29" s="958"/>
      <c r="AT29" s="958"/>
      <c r="AU29" s="958" t="s">
        <v>482</v>
      </c>
      <c r="AV29" s="958"/>
      <c r="AW29" s="958"/>
      <c r="AX29" s="958"/>
      <c r="AY29" s="958"/>
      <c r="AZ29" s="1028" t="s">
        <v>482</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390</v>
      </c>
      <c r="C30" s="1018"/>
      <c r="D30" s="1018"/>
      <c r="E30" s="1018"/>
      <c r="F30" s="1018"/>
      <c r="G30" s="1018"/>
      <c r="H30" s="1018"/>
      <c r="I30" s="1018"/>
      <c r="J30" s="1018"/>
      <c r="K30" s="1018"/>
      <c r="L30" s="1018"/>
      <c r="M30" s="1018"/>
      <c r="N30" s="1018"/>
      <c r="O30" s="1018"/>
      <c r="P30" s="1019"/>
      <c r="Q30" s="1025">
        <v>20770</v>
      </c>
      <c r="R30" s="1026"/>
      <c r="S30" s="1026"/>
      <c r="T30" s="1026"/>
      <c r="U30" s="1026"/>
      <c r="V30" s="1026">
        <v>20611</v>
      </c>
      <c r="W30" s="1026"/>
      <c r="X30" s="1026"/>
      <c r="Y30" s="1026"/>
      <c r="Z30" s="1026"/>
      <c r="AA30" s="1026">
        <v>159</v>
      </c>
      <c r="AB30" s="1026"/>
      <c r="AC30" s="1026"/>
      <c r="AD30" s="1026"/>
      <c r="AE30" s="1027"/>
      <c r="AF30" s="1022">
        <v>159</v>
      </c>
      <c r="AG30" s="1023"/>
      <c r="AH30" s="1023"/>
      <c r="AI30" s="1023"/>
      <c r="AJ30" s="1024"/>
      <c r="AK30" s="967">
        <v>9255</v>
      </c>
      <c r="AL30" s="958"/>
      <c r="AM30" s="958"/>
      <c r="AN30" s="958"/>
      <c r="AO30" s="958"/>
      <c r="AP30" s="958" t="s">
        <v>482</v>
      </c>
      <c r="AQ30" s="958"/>
      <c r="AR30" s="958"/>
      <c r="AS30" s="958"/>
      <c r="AT30" s="958"/>
      <c r="AU30" s="958" t="s">
        <v>482</v>
      </c>
      <c r="AV30" s="958"/>
      <c r="AW30" s="958"/>
      <c r="AX30" s="958"/>
      <c r="AY30" s="958"/>
      <c r="AZ30" s="1028" t="s">
        <v>482</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c r="C31" s="1018"/>
      <c r="D31" s="1018"/>
      <c r="E31" s="1018"/>
      <c r="F31" s="1018"/>
      <c r="G31" s="1018"/>
      <c r="H31" s="1018"/>
      <c r="I31" s="1018"/>
      <c r="J31" s="1018"/>
      <c r="K31" s="1018"/>
      <c r="L31" s="1018"/>
      <c r="M31" s="1018"/>
      <c r="N31" s="1018"/>
      <c r="O31" s="1018"/>
      <c r="P31" s="1019"/>
      <c r="Q31" s="1025"/>
      <c r="R31" s="1026"/>
      <c r="S31" s="1026"/>
      <c r="T31" s="1026"/>
      <c r="U31" s="1026"/>
      <c r="V31" s="1026"/>
      <c r="W31" s="1026"/>
      <c r="X31" s="1026"/>
      <c r="Y31" s="1026"/>
      <c r="Z31" s="1026"/>
      <c r="AA31" s="1026"/>
      <c r="AB31" s="1026"/>
      <c r="AC31" s="1026"/>
      <c r="AD31" s="1026"/>
      <c r="AE31" s="1027"/>
      <c r="AF31" s="1022"/>
      <c r="AG31" s="1023"/>
      <c r="AH31" s="1023"/>
      <c r="AI31" s="1023"/>
      <c r="AJ31" s="1024"/>
      <c r="AK31" s="967"/>
      <c r="AL31" s="958"/>
      <c r="AM31" s="958"/>
      <c r="AN31" s="958"/>
      <c r="AO31" s="958"/>
      <c r="AP31" s="958"/>
      <c r="AQ31" s="958"/>
      <c r="AR31" s="958"/>
      <c r="AS31" s="958"/>
      <c r="AT31" s="958"/>
      <c r="AU31" s="958"/>
      <c r="AV31" s="958"/>
      <c r="AW31" s="958"/>
      <c r="AX31" s="958"/>
      <c r="AY31" s="958"/>
      <c r="AZ31" s="1028"/>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391</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376</v>
      </c>
      <c r="B63" s="924" t="s">
        <v>392</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1994</v>
      </c>
      <c r="AG63" s="946"/>
      <c r="AH63" s="946"/>
      <c r="AI63" s="946"/>
      <c r="AJ63" s="1009"/>
      <c r="AK63" s="1010"/>
      <c r="AL63" s="950"/>
      <c r="AM63" s="950"/>
      <c r="AN63" s="950"/>
      <c r="AO63" s="950"/>
      <c r="AP63" s="946" t="s">
        <v>482</v>
      </c>
      <c r="AQ63" s="946"/>
      <c r="AR63" s="946"/>
      <c r="AS63" s="946"/>
      <c r="AT63" s="946"/>
      <c r="AU63" s="946" t="s">
        <v>482</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394</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395</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541</v>
      </c>
      <c r="C68" s="973"/>
      <c r="D68" s="973"/>
      <c r="E68" s="973"/>
      <c r="F68" s="973"/>
      <c r="G68" s="973"/>
      <c r="H68" s="973"/>
      <c r="I68" s="973"/>
      <c r="J68" s="973"/>
      <c r="K68" s="973"/>
      <c r="L68" s="973"/>
      <c r="M68" s="973"/>
      <c r="N68" s="973"/>
      <c r="O68" s="973"/>
      <c r="P68" s="974"/>
      <c r="Q68" s="975">
        <v>9139</v>
      </c>
      <c r="R68" s="969"/>
      <c r="S68" s="969"/>
      <c r="T68" s="969"/>
      <c r="U68" s="969"/>
      <c r="V68" s="969">
        <v>8458</v>
      </c>
      <c r="W68" s="969"/>
      <c r="X68" s="969"/>
      <c r="Y68" s="969"/>
      <c r="Z68" s="969"/>
      <c r="AA68" s="969">
        <v>681</v>
      </c>
      <c r="AB68" s="969"/>
      <c r="AC68" s="969"/>
      <c r="AD68" s="969"/>
      <c r="AE68" s="969"/>
      <c r="AF68" s="969">
        <v>681</v>
      </c>
      <c r="AG68" s="969"/>
      <c r="AH68" s="969"/>
      <c r="AI68" s="969"/>
      <c r="AJ68" s="969"/>
      <c r="AK68" s="969">
        <v>92</v>
      </c>
      <c r="AL68" s="969"/>
      <c r="AM68" s="969"/>
      <c r="AN68" s="969"/>
      <c r="AO68" s="969"/>
      <c r="AP68" s="969">
        <v>2895</v>
      </c>
      <c r="AQ68" s="969"/>
      <c r="AR68" s="969"/>
      <c r="AS68" s="969"/>
      <c r="AT68" s="969"/>
      <c r="AU68" s="969">
        <v>124</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542</v>
      </c>
      <c r="C69" s="962"/>
      <c r="D69" s="962"/>
      <c r="E69" s="962"/>
      <c r="F69" s="962"/>
      <c r="G69" s="962"/>
      <c r="H69" s="962"/>
      <c r="I69" s="962"/>
      <c r="J69" s="962"/>
      <c r="K69" s="962"/>
      <c r="L69" s="962"/>
      <c r="M69" s="962"/>
      <c r="N69" s="962"/>
      <c r="O69" s="962"/>
      <c r="P69" s="963"/>
      <c r="Q69" s="964">
        <v>217938</v>
      </c>
      <c r="R69" s="958"/>
      <c r="S69" s="958"/>
      <c r="T69" s="958"/>
      <c r="U69" s="958"/>
      <c r="V69" s="958">
        <v>200432</v>
      </c>
      <c r="W69" s="958"/>
      <c r="X69" s="958"/>
      <c r="Y69" s="958"/>
      <c r="Z69" s="958"/>
      <c r="AA69" s="958">
        <v>17506</v>
      </c>
      <c r="AB69" s="958"/>
      <c r="AC69" s="958"/>
      <c r="AD69" s="958"/>
      <c r="AE69" s="958"/>
      <c r="AF69" s="958">
        <v>40895</v>
      </c>
      <c r="AG69" s="958"/>
      <c r="AH69" s="958"/>
      <c r="AI69" s="958"/>
      <c r="AJ69" s="958"/>
      <c r="AK69" s="958" t="s">
        <v>482</v>
      </c>
      <c r="AL69" s="958"/>
      <c r="AM69" s="958"/>
      <c r="AN69" s="958"/>
      <c r="AO69" s="958"/>
      <c r="AP69" s="958" t="s">
        <v>482</v>
      </c>
      <c r="AQ69" s="958"/>
      <c r="AR69" s="958"/>
      <c r="AS69" s="958"/>
      <c r="AT69" s="958"/>
      <c r="AU69" s="958" t="s">
        <v>482</v>
      </c>
      <c r="AV69" s="958"/>
      <c r="AW69" s="958"/>
      <c r="AX69" s="958"/>
      <c r="AY69" s="958"/>
      <c r="AZ69" s="959" t="s">
        <v>547</v>
      </c>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543</v>
      </c>
      <c r="C70" s="962"/>
      <c r="D70" s="962"/>
      <c r="E70" s="962"/>
      <c r="F70" s="962"/>
      <c r="G70" s="962"/>
      <c r="H70" s="962"/>
      <c r="I70" s="962"/>
      <c r="J70" s="962"/>
      <c r="K70" s="962"/>
      <c r="L70" s="962"/>
      <c r="M70" s="962"/>
      <c r="N70" s="962"/>
      <c r="O70" s="962"/>
      <c r="P70" s="963"/>
      <c r="Q70" s="964">
        <v>898</v>
      </c>
      <c r="R70" s="958"/>
      <c r="S70" s="958"/>
      <c r="T70" s="958"/>
      <c r="U70" s="958"/>
      <c r="V70" s="958">
        <v>758</v>
      </c>
      <c r="W70" s="958"/>
      <c r="X70" s="958"/>
      <c r="Y70" s="958"/>
      <c r="Z70" s="958"/>
      <c r="AA70" s="958">
        <v>140</v>
      </c>
      <c r="AB70" s="958"/>
      <c r="AC70" s="958"/>
      <c r="AD70" s="958"/>
      <c r="AE70" s="958"/>
      <c r="AF70" s="958">
        <v>140</v>
      </c>
      <c r="AG70" s="958"/>
      <c r="AH70" s="958"/>
      <c r="AI70" s="958"/>
      <c r="AJ70" s="958"/>
      <c r="AK70" s="958">
        <v>85</v>
      </c>
      <c r="AL70" s="958"/>
      <c r="AM70" s="958"/>
      <c r="AN70" s="958"/>
      <c r="AO70" s="958"/>
      <c r="AP70" s="958" t="s">
        <v>482</v>
      </c>
      <c r="AQ70" s="958"/>
      <c r="AR70" s="958"/>
      <c r="AS70" s="958"/>
      <c r="AT70" s="958"/>
      <c r="AU70" s="958" t="s">
        <v>482</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544</v>
      </c>
      <c r="C71" s="962"/>
      <c r="D71" s="962"/>
      <c r="E71" s="962"/>
      <c r="F71" s="962"/>
      <c r="G71" s="962"/>
      <c r="H71" s="962"/>
      <c r="I71" s="962"/>
      <c r="J71" s="962"/>
      <c r="K71" s="962"/>
      <c r="L71" s="962"/>
      <c r="M71" s="962"/>
      <c r="N71" s="962"/>
      <c r="O71" s="962"/>
      <c r="P71" s="963"/>
      <c r="Q71" s="964">
        <v>101278</v>
      </c>
      <c r="R71" s="958"/>
      <c r="S71" s="958"/>
      <c r="T71" s="958"/>
      <c r="U71" s="958"/>
      <c r="V71" s="958">
        <v>98372</v>
      </c>
      <c r="W71" s="958"/>
      <c r="X71" s="958"/>
      <c r="Y71" s="958"/>
      <c r="Z71" s="958"/>
      <c r="AA71" s="958">
        <v>2906</v>
      </c>
      <c r="AB71" s="958"/>
      <c r="AC71" s="958"/>
      <c r="AD71" s="958"/>
      <c r="AE71" s="958"/>
      <c r="AF71" s="958">
        <v>2874</v>
      </c>
      <c r="AG71" s="958"/>
      <c r="AH71" s="958"/>
      <c r="AI71" s="958"/>
      <c r="AJ71" s="958"/>
      <c r="AK71" s="958">
        <v>3777</v>
      </c>
      <c r="AL71" s="958"/>
      <c r="AM71" s="958"/>
      <c r="AN71" s="958"/>
      <c r="AO71" s="958"/>
      <c r="AP71" s="958">
        <v>85217</v>
      </c>
      <c r="AQ71" s="958"/>
      <c r="AR71" s="958"/>
      <c r="AS71" s="958"/>
      <c r="AT71" s="958"/>
      <c r="AU71" s="958">
        <v>4687</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545</v>
      </c>
      <c r="C72" s="962"/>
      <c r="D72" s="962"/>
      <c r="E72" s="962"/>
      <c r="F72" s="962"/>
      <c r="G72" s="962"/>
      <c r="H72" s="962"/>
      <c r="I72" s="962"/>
      <c r="J72" s="962"/>
      <c r="K72" s="962"/>
      <c r="L72" s="962"/>
      <c r="M72" s="962"/>
      <c r="N72" s="962"/>
      <c r="O72" s="962"/>
      <c r="P72" s="963"/>
      <c r="Q72" s="964">
        <v>11048</v>
      </c>
      <c r="R72" s="958"/>
      <c r="S72" s="958"/>
      <c r="T72" s="958"/>
      <c r="U72" s="958"/>
      <c r="V72" s="958">
        <v>10962</v>
      </c>
      <c r="W72" s="958"/>
      <c r="X72" s="958"/>
      <c r="Y72" s="958"/>
      <c r="Z72" s="958"/>
      <c r="AA72" s="958">
        <v>86</v>
      </c>
      <c r="AB72" s="958"/>
      <c r="AC72" s="958"/>
      <c r="AD72" s="958"/>
      <c r="AE72" s="958"/>
      <c r="AF72" s="958">
        <v>86</v>
      </c>
      <c r="AG72" s="958"/>
      <c r="AH72" s="958"/>
      <c r="AI72" s="958"/>
      <c r="AJ72" s="958"/>
      <c r="AK72" s="958">
        <v>4624</v>
      </c>
      <c r="AL72" s="958"/>
      <c r="AM72" s="958"/>
      <c r="AN72" s="958"/>
      <c r="AO72" s="958"/>
      <c r="AP72" s="958" t="s">
        <v>482</v>
      </c>
      <c r="AQ72" s="958"/>
      <c r="AR72" s="958"/>
      <c r="AS72" s="958"/>
      <c r="AT72" s="958"/>
      <c r="AU72" s="958" t="s">
        <v>482</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t="s">
        <v>546</v>
      </c>
      <c r="C73" s="962"/>
      <c r="D73" s="962"/>
      <c r="E73" s="962"/>
      <c r="F73" s="962"/>
      <c r="G73" s="962"/>
      <c r="H73" s="962"/>
      <c r="I73" s="962"/>
      <c r="J73" s="962"/>
      <c r="K73" s="962"/>
      <c r="L73" s="962"/>
      <c r="M73" s="962"/>
      <c r="N73" s="962"/>
      <c r="O73" s="962"/>
      <c r="P73" s="963"/>
      <c r="Q73" s="964">
        <v>1656633</v>
      </c>
      <c r="R73" s="958"/>
      <c r="S73" s="958"/>
      <c r="T73" s="958"/>
      <c r="U73" s="958"/>
      <c r="V73" s="958">
        <v>1631442</v>
      </c>
      <c r="W73" s="958"/>
      <c r="X73" s="958"/>
      <c r="Y73" s="958"/>
      <c r="Z73" s="958"/>
      <c r="AA73" s="958">
        <v>25191</v>
      </c>
      <c r="AB73" s="958"/>
      <c r="AC73" s="958"/>
      <c r="AD73" s="958"/>
      <c r="AE73" s="958"/>
      <c r="AF73" s="958">
        <v>25191</v>
      </c>
      <c r="AG73" s="958"/>
      <c r="AH73" s="958"/>
      <c r="AI73" s="958"/>
      <c r="AJ73" s="958"/>
      <c r="AK73" s="958">
        <v>23240</v>
      </c>
      <c r="AL73" s="958"/>
      <c r="AM73" s="958"/>
      <c r="AN73" s="958"/>
      <c r="AO73" s="958"/>
      <c r="AP73" s="958" t="s">
        <v>482</v>
      </c>
      <c r="AQ73" s="958"/>
      <c r="AR73" s="958"/>
      <c r="AS73" s="958"/>
      <c r="AT73" s="958"/>
      <c r="AU73" s="958" t="s">
        <v>482</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376</v>
      </c>
      <c r="B88" s="924" t="s">
        <v>396</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69868</v>
      </c>
      <c r="AG88" s="946"/>
      <c r="AH88" s="946"/>
      <c r="AI88" s="946"/>
      <c r="AJ88" s="946"/>
      <c r="AK88" s="950"/>
      <c r="AL88" s="950"/>
      <c r="AM88" s="950"/>
      <c r="AN88" s="950"/>
      <c r="AO88" s="950"/>
      <c r="AP88" s="946">
        <v>88111</v>
      </c>
      <c r="AQ88" s="946"/>
      <c r="AR88" s="946"/>
      <c r="AS88" s="946"/>
      <c r="AT88" s="946"/>
      <c r="AU88" s="946">
        <v>4811</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924" t="s">
        <v>397</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1181</v>
      </c>
      <c r="CS102" s="940"/>
      <c r="CT102" s="940"/>
      <c r="CU102" s="940"/>
      <c r="CV102" s="941"/>
      <c r="CW102" s="939">
        <v>1112</v>
      </c>
      <c r="CX102" s="940"/>
      <c r="CY102" s="940"/>
      <c r="CZ102" s="940"/>
      <c r="DA102" s="941"/>
      <c r="DB102" s="939">
        <v>5372</v>
      </c>
      <c r="DC102" s="940"/>
      <c r="DD102" s="940"/>
      <c r="DE102" s="940"/>
      <c r="DF102" s="941"/>
      <c r="DG102" s="939">
        <v>1195</v>
      </c>
      <c r="DH102" s="940"/>
      <c r="DI102" s="940"/>
      <c r="DJ102" s="940"/>
      <c r="DK102" s="941"/>
      <c r="DL102" s="939" t="s">
        <v>482</v>
      </c>
      <c r="DM102" s="940"/>
      <c r="DN102" s="940"/>
      <c r="DO102" s="940"/>
      <c r="DP102" s="941"/>
      <c r="DQ102" s="939" t="s">
        <v>482</v>
      </c>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398</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399</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402</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403</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404</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405</v>
      </c>
      <c r="AB109" s="883"/>
      <c r="AC109" s="883"/>
      <c r="AD109" s="883"/>
      <c r="AE109" s="884"/>
      <c r="AF109" s="885" t="s">
        <v>406</v>
      </c>
      <c r="AG109" s="883"/>
      <c r="AH109" s="883"/>
      <c r="AI109" s="883"/>
      <c r="AJ109" s="884"/>
      <c r="AK109" s="885" t="s">
        <v>294</v>
      </c>
      <c r="AL109" s="883"/>
      <c r="AM109" s="883"/>
      <c r="AN109" s="883"/>
      <c r="AO109" s="884"/>
      <c r="AP109" s="885" t="s">
        <v>407</v>
      </c>
      <c r="AQ109" s="883"/>
      <c r="AR109" s="883"/>
      <c r="AS109" s="883"/>
      <c r="AT109" s="916"/>
      <c r="AU109" s="882" t="s">
        <v>404</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405</v>
      </c>
      <c r="BR109" s="883"/>
      <c r="BS109" s="883"/>
      <c r="BT109" s="883"/>
      <c r="BU109" s="884"/>
      <c r="BV109" s="885" t="s">
        <v>406</v>
      </c>
      <c r="BW109" s="883"/>
      <c r="BX109" s="883"/>
      <c r="BY109" s="883"/>
      <c r="BZ109" s="884"/>
      <c r="CA109" s="885" t="s">
        <v>294</v>
      </c>
      <c r="CB109" s="883"/>
      <c r="CC109" s="883"/>
      <c r="CD109" s="883"/>
      <c r="CE109" s="884"/>
      <c r="CF109" s="923" t="s">
        <v>407</v>
      </c>
      <c r="CG109" s="923"/>
      <c r="CH109" s="923"/>
      <c r="CI109" s="923"/>
      <c r="CJ109" s="923"/>
      <c r="CK109" s="885" t="s">
        <v>408</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405</v>
      </c>
      <c r="DH109" s="883"/>
      <c r="DI109" s="883"/>
      <c r="DJ109" s="883"/>
      <c r="DK109" s="884"/>
      <c r="DL109" s="885" t="s">
        <v>406</v>
      </c>
      <c r="DM109" s="883"/>
      <c r="DN109" s="883"/>
      <c r="DO109" s="883"/>
      <c r="DP109" s="884"/>
      <c r="DQ109" s="885" t="s">
        <v>294</v>
      </c>
      <c r="DR109" s="883"/>
      <c r="DS109" s="883"/>
      <c r="DT109" s="883"/>
      <c r="DU109" s="884"/>
      <c r="DV109" s="885" t="s">
        <v>407</v>
      </c>
      <c r="DW109" s="883"/>
      <c r="DX109" s="883"/>
      <c r="DY109" s="883"/>
      <c r="DZ109" s="916"/>
    </row>
    <row r="110" spans="1:131" s="212" customFormat="1" ht="26.25" customHeight="1" x14ac:dyDescent="0.2">
      <c r="A110" s="794" t="s">
        <v>409</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1884957</v>
      </c>
      <c r="AB110" s="876"/>
      <c r="AC110" s="876"/>
      <c r="AD110" s="876"/>
      <c r="AE110" s="877"/>
      <c r="AF110" s="878">
        <v>1724943</v>
      </c>
      <c r="AG110" s="876"/>
      <c r="AH110" s="876"/>
      <c r="AI110" s="876"/>
      <c r="AJ110" s="877"/>
      <c r="AK110" s="878">
        <v>1513169</v>
      </c>
      <c r="AL110" s="876"/>
      <c r="AM110" s="876"/>
      <c r="AN110" s="876"/>
      <c r="AO110" s="877"/>
      <c r="AP110" s="879">
        <v>0.8</v>
      </c>
      <c r="AQ110" s="880"/>
      <c r="AR110" s="880"/>
      <c r="AS110" s="880"/>
      <c r="AT110" s="881"/>
      <c r="AU110" s="917" t="s">
        <v>69</v>
      </c>
      <c r="AV110" s="918"/>
      <c r="AW110" s="918"/>
      <c r="AX110" s="918"/>
      <c r="AY110" s="918"/>
      <c r="AZ110" s="847" t="s">
        <v>410</v>
      </c>
      <c r="BA110" s="795"/>
      <c r="BB110" s="795"/>
      <c r="BC110" s="795"/>
      <c r="BD110" s="795"/>
      <c r="BE110" s="795"/>
      <c r="BF110" s="795"/>
      <c r="BG110" s="795"/>
      <c r="BH110" s="795"/>
      <c r="BI110" s="795"/>
      <c r="BJ110" s="795"/>
      <c r="BK110" s="795"/>
      <c r="BL110" s="795"/>
      <c r="BM110" s="795"/>
      <c r="BN110" s="795"/>
      <c r="BO110" s="795"/>
      <c r="BP110" s="796"/>
      <c r="BQ110" s="848">
        <v>14864852</v>
      </c>
      <c r="BR110" s="829"/>
      <c r="BS110" s="829"/>
      <c r="BT110" s="829"/>
      <c r="BU110" s="829"/>
      <c r="BV110" s="829">
        <v>15247854</v>
      </c>
      <c r="BW110" s="829"/>
      <c r="BX110" s="829"/>
      <c r="BY110" s="829"/>
      <c r="BZ110" s="829"/>
      <c r="CA110" s="829">
        <v>21859905</v>
      </c>
      <c r="CB110" s="829"/>
      <c r="CC110" s="829"/>
      <c r="CD110" s="829"/>
      <c r="CE110" s="829"/>
      <c r="CF110" s="853">
        <v>11.8</v>
      </c>
      <c r="CG110" s="854"/>
      <c r="CH110" s="854"/>
      <c r="CI110" s="854"/>
      <c r="CJ110" s="854"/>
      <c r="CK110" s="913" t="s">
        <v>411</v>
      </c>
      <c r="CL110" s="806"/>
      <c r="CM110" s="847" t="s">
        <v>412</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413</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414</v>
      </c>
      <c r="BA111" s="739"/>
      <c r="BB111" s="739"/>
      <c r="BC111" s="739"/>
      <c r="BD111" s="739"/>
      <c r="BE111" s="739"/>
      <c r="BF111" s="739"/>
      <c r="BG111" s="739"/>
      <c r="BH111" s="739"/>
      <c r="BI111" s="739"/>
      <c r="BJ111" s="739"/>
      <c r="BK111" s="739"/>
      <c r="BL111" s="739"/>
      <c r="BM111" s="739"/>
      <c r="BN111" s="739"/>
      <c r="BO111" s="739"/>
      <c r="BP111" s="740"/>
      <c r="BQ111" s="803">
        <v>8545734</v>
      </c>
      <c r="BR111" s="804"/>
      <c r="BS111" s="804"/>
      <c r="BT111" s="804"/>
      <c r="BU111" s="804"/>
      <c r="BV111" s="804">
        <v>7006967</v>
      </c>
      <c r="BW111" s="804"/>
      <c r="BX111" s="804"/>
      <c r="BY111" s="804"/>
      <c r="BZ111" s="804"/>
      <c r="CA111" s="804">
        <v>6614835</v>
      </c>
      <c r="CB111" s="804"/>
      <c r="CC111" s="804"/>
      <c r="CD111" s="804"/>
      <c r="CE111" s="804"/>
      <c r="CF111" s="862">
        <v>3.6</v>
      </c>
      <c r="CG111" s="863"/>
      <c r="CH111" s="863"/>
      <c r="CI111" s="863"/>
      <c r="CJ111" s="863"/>
      <c r="CK111" s="914"/>
      <c r="CL111" s="808"/>
      <c r="CM111" s="802" t="s">
        <v>415</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416</v>
      </c>
      <c r="B112" s="900"/>
      <c r="C112" s="739" t="s">
        <v>417</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v>75167</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418</v>
      </c>
      <c r="BA112" s="739"/>
      <c r="BB112" s="739"/>
      <c r="BC112" s="739"/>
      <c r="BD112" s="739"/>
      <c r="BE112" s="739"/>
      <c r="BF112" s="739"/>
      <c r="BG112" s="739"/>
      <c r="BH112" s="739"/>
      <c r="BI112" s="739"/>
      <c r="BJ112" s="739"/>
      <c r="BK112" s="739"/>
      <c r="BL112" s="739"/>
      <c r="BM112" s="739"/>
      <c r="BN112" s="739"/>
      <c r="BO112" s="739"/>
      <c r="BP112" s="740"/>
      <c r="BQ112" s="803" t="s">
        <v>122</v>
      </c>
      <c r="BR112" s="804"/>
      <c r="BS112" s="804"/>
      <c r="BT112" s="804"/>
      <c r="BU112" s="804"/>
      <c r="BV112" s="804" t="s">
        <v>122</v>
      </c>
      <c r="BW112" s="804"/>
      <c r="BX112" s="804"/>
      <c r="BY112" s="804"/>
      <c r="BZ112" s="804"/>
      <c r="CA112" s="804" t="s">
        <v>122</v>
      </c>
      <c r="CB112" s="804"/>
      <c r="CC112" s="804"/>
      <c r="CD112" s="804"/>
      <c r="CE112" s="804"/>
      <c r="CF112" s="862" t="s">
        <v>122</v>
      </c>
      <c r="CG112" s="863"/>
      <c r="CH112" s="863"/>
      <c r="CI112" s="863"/>
      <c r="CJ112" s="863"/>
      <c r="CK112" s="914"/>
      <c r="CL112" s="808"/>
      <c r="CM112" s="802" t="s">
        <v>419</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420</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t="s">
        <v>122</v>
      </c>
      <c r="AB113" s="906"/>
      <c r="AC113" s="906"/>
      <c r="AD113" s="906"/>
      <c r="AE113" s="907"/>
      <c r="AF113" s="908" t="s">
        <v>122</v>
      </c>
      <c r="AG113" s="906"/>
      <c r="AH113" s="906"/>
      <c r="AI113" s="906"/>
      <c r="AJ113" s="907"/>
      <c r="AK113" s="908" t="s">
        <v>122</v>
      </c>
      <c r="AL113" s="906"/>
      <c r="AM113" s="906"/>
      <c r="AN113" s="906"/>
      <c r="AO113" s="907"/>
      <c r="AP113" s="909" t="s">
        <v>122</v>
      </c>
      <c r="AQ113" s="910"/>
      <c r="AR113" s="910"/>
      <c r="AS113" s="910"/>
      <c r="AT113" s="911"/>
      <c r="AU113" s="919"/>
      <c r="AV113" s="920"/>
      <c r="AW113" s="920"/>
      <c r="AX113" s="920"/>
      <c r="AY113" s="920"/>
      <c r="AZ113" s="802" t="s">
        <v>421</v>
      </c>
      <c r="BA113" s="739"/>
      <c r="BB113" s="739"/>
      <c r="BC113" s="739"/>
      <c r="BD113" s="739"/>
      <c r="BE113" s="739"/>
      <c r="BF113" s="739"/>
      <c r="BG113" s="739"/>
      <c r="BH113" s="739"/>
      <c r="BI113" s="739"/>
      <c r="BJ113" s="739"/>
      <c r="BK113" s="739"/>
      <c r="BL113" s="739"/>
      <c r="BM113" s="739"/>
      <c r="BN113" s="739"/>
      <c r="BO113" s="739"/>
      <c r="BP113" s="740"/>
      <c r="BQ113" s="803">
        <v>3877639</v>
      </c>
      <c r="BR113" s="804"/>
      <c r="BS113" s="804"/>
      <c r="BT113" s="804"/>
      <c r="BU113" s="804"/>
      <c r="BV113" s="804">
        <v>3990867</v>
      </c>
      <c r="BW113" s="804"/>
      <c r="BX113" s="804"/>
      <c r="BY113" s="804"/>
      <c r="BZ113" s="804"/>
      <c r="CA113" s="804">
        <v>4811384</v>
      </c>
      <c r="CB113" s="804"/>
      <c r="CC113" s="804"/>
      <c r="CD113" s="804"/>
      <c r="CE113" s="804"/>
      <c r="CF113" s="862">
        <v>2.6</v>
      </c>
      <c r="CG113" s="863"/>
      <c r="CH113" s="863"/>
      <c r="CI113" s="863"/>
      <c r="CJ113" s="863"/>
      <c r="CK113" s="914"/>
      <c r="CL113" s="808"/>
      <c r="CM113" s="802" t="s">
        <v>422</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423</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203219</v>
      </c>
      <c r="AB114" s="767"/>
      <c r="AC114" s="767"/>
      <c r="AD114" s="767"/>
      <c r="AE114" s="768"/>
      <c r="AF114" s="769">
        <v>247204</v>
      </c>
      <c r="AG114" s="767"/>
      <c r="AH114" s="767"/>
      <c r="AI114" s="767"/>
      <c r="AJ114" s="768"/>
      <c r="AK114" s="769">
        <v>362065</v>
      </c>
      <c r="AL114" s="767"/>
      <c r="AM114" s="767"/>
      <c r="AN114" s="767"/>
      <c r="AO114" s="768"/>
      <c r="AP114" s="811">
        <v>0.2</v>
      </c>
      <c r="AQ114" s="812"/>
      <c r="AR114" s="812"/>
      <c r="AS114" s="812"/>
      <c r="AT114" s="813"/>
      <c r="AU114" s="919"/>
      <c r="AV114" s="920"/>
      <c r="AW114" s="920"/>
      <c r="AX114" s="920"/>
      <c r="AY114" s="920"/>
      <c r="AZ114" s="802" t="s">
        <v>424</v>
      </c>
      <c r="BA114" s="739"/>
      <c r="BB114" s="739"/>
      <c r="BC114" s="739"/>
      <c r="BD114" s="739"/>
      <c r="BE114" s="739"/>
      <c r="BF114" s="739"/>
      <c r="BG114" s="739"/>
      <c r="BH114" s="739"/>
      <c r="BI114" s="739"/>
      <c r="BJ114" s="739"/>
      <c r="BK114" s="739"/>
      <c r="BL114" s="739"/>
      <c r="BM114" s="739"/>
      <c r="BN114" s="739"/>
      <c r="BO114" s="739"/>
      <c r="BP114" s="740"/>
      <c r="BQ114" s="803">
        <v>27031949</v>
      </c>
      <c r="BR114" s="804"/>
      <c r="BS114" s="804"/>
      <c r="BT114" s="804"/>
      <c r="BU114" s="804"/>
      <c r="BV114" s="804">
        <v>27006322</v>
      </c>
      <c r="BW114" s="804"/>
      <c r="BX114" s="804"/>
      <c r="BY114" s="804"/>
      <c r="BZ114" s="804"/>
      <c r="CA114" s="804">
        <v>25956388</v>
      </c>
      <c r="CB114" s="804"/>
      <c r="CC114" s="804"/>
      <c r="CD114" s="804"/>
      <c r="CE114" s="804"/>
      <c r="CF114" s="862">
        <v>14</v>
      </c>
      <c r="CG114" s="863"/>
      <c r="CH114" s="863"/>
      <c r="CI114" s="863"/>
      <c r="CJ114" s="863"/>
      <c r="CK114" s="914"/>
      <c r="CL114" s="808"/>
      <c r="CM114" s="802" t="s">
        <v>425</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426</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2368440</v>
      </c>
      <c r="AB115" s="906"/>
      <c r="AC115" s="906"/>
      <c r="AD115" s="906"/>
      <c r="AE115" s="907"/>
      <c r="AF115" s="908">
        <v>4307826</v>
      </c>
      <c r="AG115" s="906"/>
      <c r="AH115" s="906"/>
      <c r="AI115" s="906"/>
      <c r="AJ115" s="907"/>
      <c r="AK115" s="908">
        <v>2378998</v>
      </c>
      <c r="AL115" s="906"/>
      <c r="AM115" s="906"/>
      <c r="AN115" s="906"/>
      <c r="AO115" s="907"/>
      <c r="AP115" s="909">
        <v>1.3</v>
      </c>
      <c r="AQ115" s="910"/>
      <c r="AR115" s="910"/>
      <c r="AS115" s="910"/>
      <c r="AT115" s="911"/>
      <c r="AU115" s="919"/>
      <c r="AV115" s="920"/>
      <c r="AW115" s="920"/>
      <c r="AX115" s="920"/>
      <c r="AY115" s="920"/>
      <c r="AZ115" s="802" t="s">
        <v>427</v>
      </c>
      <c r="BA115" s="739"/>
      <c r="BB115" s="739"/>
      <c r="BC115" s="739"/>
      <c r="BD115" s="739"/>
      <c r="BE115" s="739"/>
      <c r="BF115" s="739"/>
      <c r="BG115" s="739"/>
      <c r="BH115" s="739"/>
      <c r="BI115" s="739"/>
      <c r="BJ115" s="739"/>
      <c r="BK115" s="739"/>
      <c r="BL115" s="739"/>
      <c r="BM115" s="739"/>
      <c r="BN115" s="739"/>
      <c r="BO115" s="739"/>
      <c r="BP115" s="740"/>
      <c r="BQ115" s="803">
        <v>2081</v>
      </c>
      <c r="BR115" s="804"/>
      <c r="BS115" s="804"/>
      <c r="BT115" s="804"/>
      <c r="BU115" s="804"/>
      <c r="BV115" s="804">
        <v>1707</v>
      </c>
      <c r="BW115" s="804"/>
      <c r="BX115" s="804"/>
      <c r="BY115" s="804"/>
      <c r="BZ115" s="804"/>
      <c r="CA115" s="804">
        <v>1164</v>
      </c>
      <c r="CB115" s="804"/>
      <c r="CC115" s="804"/>
      <c r="CD115" s="804"/>
      <c r="CE115" s="804"/>
      <c r="CF115" s="862">
        <v>0</v>
      </c>
      <c r="CG115" s="863"/>
      <c r="CH115" s="863"/>
      <c r="CI115" s="863"/>
      <c r="CJ115" s="863"/>
      <c r="CK115" s="914"/>
      <c r="CL115" s="808"/>
      <c r="CM115" s="802" t="s">
        <v>428</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8510411</v>
      </c>
      <c r="DH115" s="767"/>
      <c r="DI115" s="767"/>
      <c r="DJ115" s="767"/>
      <c r="DK115" s="768"/>
      <c r="DL115" s="769">
        <v>7006967</v>
      </c>
      <c r="DM115" s="767"/>
      <c r="DN115" s="767"/>
      <c r="DO115" s="767"/>
      <c r="DP115" s="768"/>
      <c r="DQ115" s="769">
        <v>6614835</v>
      </c>
      <c r="DR115" s="767"/>
      <c r="DS115" s="767"/>
      <c r="DT115" s="767"/>
      <c r="DU115" s="768"/>
      <c r="DV115" s="811">
        <v>3.6</v>
      </c>
      <c r="DW115" s="812"/>
      <c r="DX115" s="812"/>
      <c r="DY115" s="812"/>
      <c r="DZ115" s="813"/>
    </row>
    <row r="116" spans="1:130" s="212" customFormat="1" ht="26.25" customHeight="1" x14ac:dyDescent="0.2">
      <c r="A116" s="903"/>
      <c r="B116" s="904"/>
      <c r="C116" s="826" t="s">
        <v>429</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430</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431</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v>35323</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432</v>
      </c>
      <c r="Z117" s="884"/>
      <c r="AA117" s="889">
        <v>4531783</v>
      </c>
      <c r="AB117" s="890"/>
      <c r="AC117" s="890"/>
      <c r="AD117" s="890"/>
      <c r="AE117" s="891"/>
      <c r="AF117" s="892">
        <v>6279973</v>
      </c>
      <c r="AG117" s="890"/>
      <c r="AH117" s="890"/>
      <c r="AI117" s="890"/>
      <c r="AJ117" s="891"/>
      <c r="AK117" s="892">
        <v>4254232</v>
      </c>
      <c r="AL117" s="890"/>
      <c r="AM117" s="890"/>
      <c r="AN117" s="890"/>
      <c r="AO117" s="891"/>
      <c r="AP117" s="893"/>
      <c r="AQ117" s="894"/>
      <c r="AR117" s="894"/>
      <c r="AS117" s="894"/>
      <c r="AT117" s="895"/>
      <c r="AU117" s="919"/>
      <c r="AV117" s="920"/>
      <c r="AW117" s="920"/>
      <c r="AX117" s="920"/>
      <c r="AY117" s="920"/>
      <c r="AZ117" s="850" t="s">
        <v>433</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434</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408</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405</v>
      </c>
      <c r="AB118" s="883"/>
      <c r="AC118" s="883"/>
      <c r="AD118" s="883"/>
      <c r="AE118" s="884"/>
      <c r="AF118" s="885" t="s">
        <v>406</v>
      </c>
      <c r="AG118" s="883"/>
      <c r="AH118" s="883"/>
      <c r="AI118" s="883"/>
      <c r="AJ118" s="884"/>
      <c r="AK118" s="885" t="s">
        <v>294</v>
      </c>
      <c r="AL118" s="883"/>
      <c r="AM118" s="883"/>
      <c r="AN118" s="883"/>
      <c r="AO118" s="884"/>
      <c r="AP118" s="886" t="s">
        <v>407</v>
      </c>
      <c r="AQ118" s="887"/>
      <c r="AR118" s="887"/>
      <c r="AS118" s="887"/>
      <c r="AT118" s="888"/>
      <c r="AU118" s="919"/>
      <c r="AV118" s="920"/>
      <c r="AW118" s="920"/>
      <c r="AX118" s="920"/>
      <c r="AY118" s="920"/>
      <c r="AZ118" s="825" t="s">
        <v>435</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436</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411</v>
      </c>
      <c r="B119" s="806"/>
      <c r="C119" s="847" t="s">
        <v>412</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437</v>
      </c>
      <c r="BP119" s="865"/>
      <c r="BQ119" s="866">
        <v>54322255</v>
      </c>
      <c r="BR119" s="832"/>
      <c r="BS119" s="832"/>
      <c r="BT119" s="832"/>
      <c r="BU119" s="832"/>
      <c r="BV119" s="832">
        <v>53253717</v>
      </c>
      <c r="BW119" s="832"/>
      <c r="BX119" s="832"/>
      <c r="BY119" s="832"/>
      <c r="BZ119" s="832"/>
      <c r="CA119" s="832">
        <v>59243676</v>
      </c>
      <c r="CB119" s="832"/>
      <c r="CC119" s="832"/>
      <c r="CD119" s="832"/>
      <c r="CE119" s="832"/>
      <c r="CF119" s="735"/>
      <c r="CG119" s="736"/>
      <c r="CH119" s="736"/>
      <c r="CI119" s="736"/>
      <c r="CJ119" s="821"/>
      <c r="CK119" s="915"/>
      <c r="CL119" s="810"/>
      <c r="CM119" s="825" t="s">
        <v>438</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415</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439</v>
      </c>
      <c r="AV120" s="868"/>
      <c r="AW120" s="868"/>
      <c r="AX120" s="868"/>
      <c r="AY120" s="869"/>
      <c r="AZ120" s="847" t="s">
        <v>440</v>
      </c>
      <c r="BA120" s="795"/>
      <c r="BB120" s="795"/>
      <c r="BC120" s="795"/>
      <c r="BD120" s="795"/>
      <c r="BE120" s="795"/>
      <c r="BF120" s="795"/>
      <c r="BG120" s="795"/>
      <c r="BH120" s="795"/>
      <c r="BI120" s="795"/>
      <c r="BJ120" s="795"/>
      <c r="BK120" s="795"/>
      <c r="BL120" s="795"/>
      <c r="BM120" s="795"/>
      <c r="BN120" s="795"/>
      <c r="BO120" s="795"/>
      <c r="BP120" s="796"/>
      <c r="BQ120" s="848">
        <v>129875135</v>
      </c>
      <c r="BR120" s="829"/>
      <c r="BS120" s="829"/>
      <c r="BT120" s="829"/>
      <c r="BU120" s="829"/>
      <c r="BV120" s="829">
        <v>127685637</v>
      </c>
      <c r="BW120" s="829"/>
      <c r="BX120" s="829"/>
      <c r="BY120" s="829"/>
      <c r="BZ120" s="829"/>
      <c r="CA120" s="829">
        <v>118961361</v>
      </c>
      <c r="CB120" s="829"/>
      <c r="CC120" s="829"/>
      <c r="CD120" s="829"/>
      <c r="CE120" s="829"/>
      <c r="CF120" s="853">
        <v>64.099999999999994</v>
      </c>
      <c r="CG120" s="854"/>
      <c r="CH120" s="854"/>
      <c r="CI120" s="854"/>
      <c r="CJ120" s="854"/>
      <c r="CK120" s="855" t="s">
        <v>441</v>
      </c>
      <c r="CL120" s="839"/>
      <c r="CM120" s="839"/>
      <c r="CN120" s="839"/>
      <c r="CO120" s="840"/>
      <c r="CP120" s="859" t="s">
        <v>389</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t="s">
        <v>122</v>
      </c>
      <c r="DR120" s="829"/>
      <c r="DS120" s="829"/>
      <c r="DT120" s="829"/>
      <c r="DU120" s="829"/>
      <c r="DV120" s="830" t="s">
        <v>122</v>
      </c>
      <c r="DW120" s="830"/>
      <c r="DX120" s="830"/>
      <c r="DY120" s="830"/>
      <c r="DZ120" s="831"/>
    </row>
    <row r="121" spans="1:130" s="212" customFormat="1" ht="26.25" customHeight="1" x14ac:dyDescent="0.2">
      <c r="A121" s="807"/>
      <c r="B121" s="808"/>
      <c r="C121" s="850" t="s">
        <v>442</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443</v>
      </c>
      <c r="BA121" s="739"/>
      <c r="BB121" s="739"/>
      <c r="BC121" s="739"/>
      <c r="BD121" s="739"/>
      <c r="BE121" s="739"/>
      <c r="BF121" s="739"/>
      <c r="BG121" s="739"/>
      <c r="BH121" s="739"/>
      <c r="BI121" s="739"/>
      <c r="BJ121" s="739"/>
      <c r="BK121" s="739"/>
      <c r="BL121" s="739"/>
      <c r="BM121" s="739"/>
      <c r="BN121" s="739"/>
      <c r="BO121" s="739"/>
      <c r="BP121" s="740"/>
      <c r="BQ121" s="803" t="s">
        <v>122</v>
      </c>
      <c r="BR121" s="804"/>
      <c r="BS121" s="804"/>
      <c r="BT121" s="804"/>
      <c r="BU121" s="804"/>
      <c r="BV121" s="804" t="s">
        <v>122</v>
      </c>
      <c r="BW121" s="804"/>
      <c r="BX121" s="804"/>
      <c r="BY121" s="804"/>
      <c r="BZ121" s="804"/>
      <c r="CA121" s="804" t="s">
        <v>122</v>
      </c>
      <c r="CB121" s="804"/>
      <c r="CC121" s="804"/>
      <c r="CD121" s="804"/>
      <c r="CE121" s="804"/>
      <c r="CF121" s="862" t="s">
        <v>122</v>
      </c>
      <c r="CG121" s="863"/>
      <c r="CH121" s="863"/>
      <c r="CI121" s="863"/>
      <c r="CJ121" s="863"/>
      <c r="CK121" s="856"/>
      <c r="CL121" s="842"/>
      <c r="CM121" s="842"/>
      <c r="CN121" s="842"/>
      <c r="CO121" s="843"/>
      <c r="CP121" s="822" t="s">
        <v>390</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12" customFormat="1" ht="26.25" customHeight="1" x14ac:dyDescent="0.2">
      <c r="A122" s="807"/>
      <c r="B122" s="808"/>
      <c r="C122" s="802" t="s">
        <v>425</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444</v>
      </c>
      <c r="BA122" s="826"/>
      <c r="BB122" s="826"/>
      <c r="BC122" s="826"/>
      <c r="BD122" s="826"/>
      <c r="BE122" s="826"/>
      <c r="BF122" s="826"/>
      <c r="BG122" s="826"/>
      <c r="BH122" s="826"/>
      <c r="BI122" s="826"/>
      <c r="BJ122" s="826"/>
      <c r="BK122" s="826"/>
      <c r="BL122" s="826"/>
      <c r="BM122" s="826"/>
      <c r="BN122" s="826"/>
      <c r="BO122" s="826"/>
      <c r="BP122" s="827"/>
      <c r="BQ122" s="866">
        <v>71601640</v>
      </c>
      <c r="BR122" s="832"/>
      <c r="BS122" s="832"/>
      <c r="BT122" s="832"/>
      <c r="BU122" s="832"/>
      <c r="BV122" s="832">
        <v>63318926</v>
      </c>
      <c r="BW122" s="832"/>
      <c r="BX122" s="832"/>
      <c r="BY122" s="832"/>
      <c r="BZ122" s="832"/>
      <c r="CA122" s="832">
        <v>60612589</v>
      </c>
      <c r="CB122" s="832"/>
      <c r="CC122" s="832"/>
      <c r="CD122" s="832"/>
      <c r="CE122" s="832"/>
      <c r="CF122" s="833">
        <v>32.6</v>
      </c>
      <c r="CG122" s="834"/>
      <c r="CH122" s="834"/>
      <c r="CI122" s="834"/>
      <c r="CJ122" s="834"/>
      <c r="CK122" s="856"/>
      <c r="CL122" s="842"/>
      <c r="CM122" s="842"/>
      <c r="CN122" s="842"/>
      <c r="CO122" s="843"/>
      <c r="CP122" s="822" t="s">
        <v>388</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431</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v>35745</v>
      </c>
      <c r="AB123" s="767"/>
      <c r="AC123" s="767"/>
      <c r="AD123" s="767"/>
      <c r="AE123" s="768"/>
      <c r="AF123" s="769">
        <v>35534</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445</v>
      </c>
      <c r="BP123" s="865"/>
      <c r="BQ123" s="819">
        <v>201476775</v>
      </c>
      <c r="BR123" s="820"/>
      <c r="BS123" s="820"/>
      <c r="BT123" s="820"/>
      <c r="BU123" s="820"/>
      <c r="BV123" s="820">
        <v>191004563</v>
      </c>
      <c r="BW123" s="820"/>
      <c r="BX123" s="820"/>
      <c r="BY123" s="820"/>
      <c r="BZ123" s="820"/>
      <c r="CA123" s="820">
        <v>179573950</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12" customFormat="1" ht="26.25" customHeight="1" thickBot="1" x14ac:dyDescent="0.25">
      <c r="A124" s="807"/>
      <c r="B124" s="808"/>
      <c r="C124" s="802" t="s">
        <v>434</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v>1761</v>
      </c>
      <c r="AB124" s="767"/>
      <c r="AC124" s="767"/>
      <c r="AD124" s="767"/>
      <c r="AE124" s="768"/>
      <c r="AF124" s="769">
        <v>1364</v>
      </c>
      <c r="AG124" s="767"/>
      <c r="AH124" s="767"/>
      <c r="AI124" s="767"/>
      <c r="AJ124" s="768"/>
      <c r="AK124" s="769">
        <v>1149</v>
      </c>
      <c r="AL124" s="767"/>
      <c r="AM124" s="767"/>
      <c r="AN124" s="767"/>
      <c r="AO124" s="768"/>
      <c r="AP124" s="811">
        <v>0</v>
      </c>
      <c r="AQ124" s="812"/>
      <c r="AR124" s="812"/>
      <c r="AS124" s="812"/>
      <c r="AT124" s="813"/>
      <c r="AU124" s="814" t="s">
        <v>446</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447</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436</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448</v>
      </c>
      <c r="CL125" s="839"/>
      <c r="CM125" s="839"/>
      <c r="CN125" s="839"/>
      <c r="CO125" s="840"/>
      <c r="CP125" s="847" t="s">
        <v>449</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438</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627857</v>
      </c>
      <c r="AB126" s="767"/>
      <c r="AC126" s="767"/>
      <c r="AD126" s="767"/>
      <c r="AE126" s="768"/>
      <c r="AF126" s="769">
        <v>2664207</v>
      </c>
      <c r="AG126" s="767"/>
      <c r="AH126" s="767"/>
      <c r="AI126" s="767"/>
      <c r="AJ126" s="768"/>
      <c r="AK126" s="769">
        <v>821888</v>
      </c>
      <c r="AL126" s="767"/>
      <c r="AM126" s="767"/>
      <c r="AN126" s="767"/>
      <c r="AO126" s="768"/>
      <c r="AP126" s="811">
        <v>0.4</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450</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451</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v>1703077</v>
      </c>
      <c r="AB127" s="767"/>
      <c r="AC127" s="767"/>
      <c r="AD127" s="767"/>
      <c r="AE127" s="768"/>
      <c r="AF127" s="769">
        <v>1606721</v>
      </c>
      <c r="AG127" s="767"/>
      <c r="AH127" s="767"/>
      <c r="AI127" s="767"/>
      <c r="AJ127" s="768"/>
      <c r="AK127" s="769">
        <v>1555961</v>
      </c>
      <c r="AL127" s="767"/>
      <c r="AM127" s="767"/>
      <c r="AN127" s="767"/>
      <c r="AO127" s="768"/>
      <c r="AP127" s="811">
        <v>0.8</v>
      </c>
      <c r="AQ127" s="812"/>
      <c r="AR127" s="812"/>
      <c r="AS127" s="812"/>
      <c r="AT127" s="813"/>
      <c r="AU127" s="214"/>
      <c r="AV127" s="214"/>
      <c r="AW127" s="214"/>
      <c r="AX127" s="828" t="s">
        <v>452</v>
      </c>
      <c r="AY127" s="799"/>
      <c r="AZ127" s="799"/>
      <c r="BA127" s="799"/>
      <c r="BB127" s="799"/>
      <c r="BC127" s="799"/>
      <c r="BD127" s="799"/>
      <c r="BE127" s="800"/>
      <c r="BF127" s="798" t="s">
        <v>453</v>
      </c>
      <c r="BG127" s="799"/>
      <c r="BH127" s="799"/>
      <c r="BI127" s="799"/>
      <c r="BJ127" s="799"/>
      <c r="BK127" s="799"/>
      <c r="BL127" s="800"/>
      <c r="BM127" s="798" t="s">
        <v>454</v>
      </c>
      <c r="BN127" s="799"/>
      <c r="BO127" s="799"/>
      <c r="BP127" s="799"/>
      <c r="BQ127" s="799"/>
      <c r="BR127" s="799"/>
      <c r="BS127" s="800"/>
      <c r="BT127" s="798" t="s">
        <v>455</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456</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457</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458</v>
      </c>
      <c r="X128" s="785"/>
      <c r="Y128" s="785"/>
      <c r="Z128" s="786"/>
      <c r="AA128" s="787">
        <v>75777</v>
      </c>
      <c r="AB128" s="788"/>
      <c r="AC128" s="788"/>
      <c r="AD128" s="788"/>
      <c r="AE128" s="789"/>
      <c r="AF128" s="790">
        <v>74009</v>
      </c>
      <c r="AG128" s="788"/>
      <c r="AH128" s="788"/>
      <c r="AI128" s="788"/>
      <c r="AJ128" s="789"/>
      <c r="AK128" s="790">
        <v>102231</v>
      </c>
      <c r="AL128" s="788"/>
      <c r="AM128" s="788"/>
      <c r="AN128" s="788"/>
      <c r="AO128" s="789"/>
      <c r="AP128" s="791"/>
      <c r="AQ128" s="792"/>
      <c r="AR128" s="792"/>
      <c r="AS128" s="792"/>
      <c r="AT128" s="793"/>
      <c r="AU128" s="214"/>
      <c r="AV128" s="214"/>
      <c r="AW128" s="214"/>
      <c r="AX128" s="794" t="s">
        <v>459</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460</v>
      </c>
      <c r="CQ128" s="717"/>
      <c r="CR128" s="717"/>
      <c r="CS128" s="717"/>
      <c r="CT128" s="717"/>
      <c r="CU128" s="717"/>
      <c r="CV128" s="717"/>
      <c r="CW128" s="717"/>
      <c r="CX128" s="717"/>
      <c r="CY128" s="717"/>
      <c r="CZ128" s="717"/>
      <c r="DA128" s="717"/>
      <c r="DB128" s="717"/>
      <c r="DC128" s="717"/>
      <c r="DD128" s="717"/>
      <c r="DE128" s="717"/>
      <c r="DF128" s="718"/>
      <c r="DG128" s="777">
        <v>2081</v>
      </c>
      <c r="DH128" s="778"/>
      <c r="DI128" s="778"/>
      <c r="DJ128" s="778"/>
      <c r="DK128" s="778"/>
      <c r="DL128" s="778">
        <v>1707</v>
      </c>
      <c r="DM128" s="778"/>
      <c r="DN128" s="778"/>
      <c r="DO128" s="778"/>
      <c r="DP128" s="778"/>
      <c r="DQ128" s="778">
        <v>1164</v>
      </c>
      <c r="DR128" s="778"/>
      <c r="DS128" s="778"/>
      <c r="DT128" s="778"/>
      <c r="DU128" s="778"/>
      <c r="DV128" s="779">
        <v>0</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461</v>
      </c>
      <c r="X129" s="764"/>
      <c r="Y129" s="764"/>
      <c r="Z129" s="765"/>
      <c r="AA129" s="766">
        <v>174592560</v>
      </c>
      <c r="AB129" s="767"/>
      <c r="AC129" s="767"/>
      <c r="AD129" s="767"/>
      <c r="AE129" s="768"/>
      <c r="AF129" s="769">
        <v>183913231</v>
      </c>
      <c r="AG129" s="767"/>
      <c r="AH129" s="767"/>
      <c r="AI129" s="767"/>
      <c r="AJ129" s="768"/>
      <c r="AK129" s="769">
        <v>193082482</v>
      </c>
      <c r="AL129" s="767"/>
      <c r="AM129" s="767"/>
      <c r="AN129" s="767"/>
      <c r="AO129" s="768"/>
      <c r="AP129" s="770"/>
      <c r="AQ129" s="771"/>
      <c r="AR129" s="771"/>
      <c r="AS129" s="771"/>
      <c r="AT129" s="772"/>
      <c r="AU129" s="215"/>
      <c r="AV129" s="215"/>
      <c r="AW129" s="215"/>
      <c r="AX129" s="738" t="s">
        <v>462</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463</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464</v>
      </c>
      <c r="X130" s="764"/>
      <c r="Y130" s="764"/>
      <c r="Z130" s="765"/>
      <c r="AA130" s="766">
        <v>10464975</v>
      </c>
      <c r="AB130" s="767"/>
      <c r="AC130" s="767"/>
      <c r="AD130" s="767"/>
      <c r="AE130" s="768"/>
      <c r="AF130" s="769">
        <v>9111578</v>
      </c>
      <c r="AG130" s="767"/>
      <c r="AH130" s="767"/>
      <c r="AI130" s="767"/>
      <c r="AJ130" s="768"/>
      <c r="AK130" s="769">
        <v>7394628</v>
      </c>
      <c r="AL130" s="767"/>
      <c r="AM130" s="767"/>
      <c r="AN130" s="767"/>
      <c r="AO130" s="768"/>
      <c r="AP130" s="770"/>
      <c r="AQ130" s="771"/>
      <c r="AR130" s="771"/>
      <c r="AS130" s="771"/>
      <c r="AT130" s="772"/>
      <c r="AU130" s="215"/>
      <c r="AV130" s="215"/>
      <c r="AW130" s="215"/>
      <c r="AX130" s="738" t="s">
        <v>465</v>
      </c>
      <c r="AY130" s="739"/>
      <c r="AZ130" s="739"/>
      <c r="BA130" s="739"/>
      <c r="BB130" s="739"/>
      <c r="BC130" s="739"/>
      <c r="BD130" s="739"/>
      <c r="BE130" s="740"/>
      <c r="BF130" s="741">
        <v>-2.2999999999999998</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466</v>
      </c>
      <c r="X131" s="748"/>
      <c r="Y131" s="748"/>
      <c r="Z131" s="749"/>
      <c r="AA131" s="750">
        <v>164127585</v>
      </c>
      <c r="AB131" s="751"/>
      <c r="AC131" s="751"/>
      <c r="AD131" s="751"/>
      <c r="AE131" s="752"/>
      <c r="AF131" s="753">
        <v>174801653</v>
      </c>
      <c r="AG131" s="751"/>
      <c r="AH131" s="751"/>
      <c r="AI131" s="751"/>
      <c r="AJ131" s="752"/>
      <c r="AK131" s="753">
        <v>185687854</v>
      </c>
      <c r="AL131" s="751"/>
      <c r="AM131" s="751"/>
      <c r="AN131" s="751"/>
      <c r="AO131" s="752"/>
      <c r="AP131" s="754"/>
      <c r="AQ131" s="755"/>
      <c r="AR131" s="755"/>
      <c r="AS131" s="755"/>
      <c r="AT131" s="756"/>
      <c r="AU131" s="215"/>
      <c r="AV131" s="215"/>
      <c r="AW131" s="215"/>
      <c r="AX131" s="716" t="s">
        <v>467</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468</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469</v>
      </c>
      <c r="W132" s="729"/>
      <c r="X132" s="729"/>
      <c r="Y132" s="729"/>
      <c r="Z132" s="730"/>
      <c r="AA132" s="731">
        <v>-3.6611572639999999</v>
      </c>
      <c r="AB132" s="732"/>
      <c r="AC132" s="732"/>
      <c r="AD132" s="732"/>
      <c r="AE132" s="733"/>
      <c r="AF132" s="734">
        <v>-1.662234853</v>
      </c>
      <c r="AG132" s="732"/>
      <c r="AH132" s="732"/>
      <c r="AI132" s="732"/>
      <c r="AJ132" s="733"/>
      <c r="AK132" s="734">
        <v>-1.7462784609999999</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470</v>
      </c>
      <c r="W133" s="708"/>
      <c r="X133" s="708"/>
      <c r="Y133" s="708"/>
      <c r="Z133" s="709"/>
      <c r="AA133" s="710">
        <v>-2.6</v>
      </c>
      <c r="AB133" s="711"/>
      <c r="AC133" s="711"/>
      <c r="AD133" s="711"/>
      <c r="AE133" s="712"/>
      <c r="AF133" s="710">
        <v>-2.1</v>
      </c>
      <c r="AG133" s="711"/>
      <c r="AH133" s="711"/>
      <c r="AI133" s="711"/>
      <c r="AJ133" s="712"/>
      <c r="AK133" s="710">
        <v>-2.2999999999999998</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XzHGuMZNYXZh16+SG/krJvkPLRbWpaRO/k1s0EvHyjbWD7BErIQzr/Z6wVEXCKWNgjkFKTpC3VaRRlaGINilQw==" saltValue="A2kpRxv0YtijxfJIR9XGz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18" orientation="landscape" horizontalDpi="1200" verticalDpi="1200" r:id="rId1"/>
  <headerFooter alignWithMargins="0">
    <oddFooter>&amp;C&amp;P/&amp;N</oddFooter>
  </headerFooter>
  <rowBreaks count="2" manualBreakCount="2">
    <brk id="23" max="130" man="1"/>
    <brk id="63" max="130" man="1"/>
  </rowBreaks>
  <colBreaks count="1" manualBreakCount="1">
    <brk id="68" max="13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rSQxcQdbbISVeeeEmcKV9zSK6pPycvt4LAyA4+LkDGoirWPgXGBDZUZfoLBWiRrjdux3yNayGhC6hx44pVOy8w==" saltValue="0TycJoWq8QJO73H/2sXF0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mMVYGZDnL3kmuHFkJe/dqIu6U6ckCVB4pxgbKYZNUZefgq/Hlj55MSyQ6oGTjztMrtw1z/Ed+5PFAoTObfsNng==" saltValue="u3e8yI1xrHYAS9UM4vjGl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Normal="100"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05" t="s">
        <v>474</v>
      </c>
      <c r="AP7" s="253"/>
      <c r="AQ7" s="254" t="s">
        <v>475</v>
      </c>
      <c r="AR7" s="255"/>
    </row>
    <row r="8" spans="1:46" ht="13.2" x14ac:dyDescent="0.2">
      <c r="A8" s="247"/>
      <c r="AK8" s="256"/>
      <c r="AL8" s="257"/>
      <c r="AM8" s="257"/>
      <c r="AN8" s="258"/>
      <c r="AO8" s="1106"/>
      <c r="AP8" s="259" t="s">
        <v>476</v>
      </c>
      <c r="AQ8" s="260" t="s">
        <v>477</v>
      </c>
      <c r="AR8" s="261" t="s">
        <v>478</v>
      </c>
    </row>
    <row r="9" spans="1:46" ht="13.2" x14ac:dyDescent="0.2">
      <c r="A9" s="247"/>
      <c r="AK9" s="1117" t="s">
        <v>479</v>
      </c>
      <c r="AL9" s="1118"/>
      <c r="AM9" s="1118"/>
      <c r="AN9" s="1119"/>
      <c r="AO9" s="262">
        <v>42149976</v>
      </c>
      <c r="AP9" s="262">
        <v>56920</v>
      </c>
      <c r="AQ9" s="263">
        <v>69750</v>
      </c>
      <c r="AR9" s="264">
        <v>-18.399999999999999</v>
      </c>
    </row>
    <row r="10" spans="1:46" ht="13.5" customHeight="1" x14ac:dyDescent="0.2">
      <c r="A10" s="247"/>
      <c r="AK10" s="1117" t="s">
        <v>480</v>
      </c>
      <c r="AL10" s="1118"/>
      <c r="AM10" s="1118"/>
      <c r="AN10" s="1119"/>
      <c r="AO10" s="265">
        <v>779002</v>
      </c>
      <c r="AP10" s="265">
        <v>1052</v>
      </c>
      <c r="AQ10" s="266">
        <v>1158</v>
      </c>
      <c r="AR10" s="267">
        <v>-9.1999999999999993</v>
      </c>
    </row>
    <row r="11" spans="1:46" ht="13.5" customHeight="1" x14ac:dyDescent="0.2">
      <c r="A11" s="247"/>
      <c r="AK11" s="1117" t="s">
        <v>481</v>
      </c>
      <c r="AL11" s="1118"/>
      <c r="AM11" s="1118"/>
      <c r="AN11" s="1119"/>
      <c r="AO11" s="265" t="s">
        <v>482</v>
      </c>
      <c r="AP11" s="265" t="s">
        <v>482</v>
      </c>
      <c r="AQ11" s="266" t="s">
        <v>482</v>
      </c>
      <c r="AR11" s="267" t="s">
        <v>482</v>
      </c>
    </row>
    <row r="12" spans="1:46" ht="13.5" customHeight="1" x14ac:dyDescent="0.2">
      <c r="A12" s="247"/>
      <c r="AK12" s="1117" t="s">
        <v>483</v>
      </c>
      <c r="AL12" s="1118"/>
      <c r="AM12" s="1118"/>
      <c r="AN12" s="1119"/>
      <c r="AO12" s="265" t="s">
        <v>482</v>
      </c>
      <c r="AP12" s="265" t="s">
        <v>482</v>
      </c>
      <c r="AQ12" s="266" t="s">
        <v>482</v>
      </c>
      <c r="AR12" s="267" t="s">
        <v>482</v>
      </c>
    </row>
    <row r="13" spans="1:46" ht="13.5" customHeight="1" x14ac:dyDescent="0.2">
      <c r="A13" s="247"/>
      <c r="AK13" s="1117" t="s">
        <v>484</v>
      </c>
      <c r="AL13" s="1118"/>
      <c r="AM13" s="1118"/>
      <c r="AN13" s="1119"/>
      <c r="AO13" s="265">
        <v>1374970</v>
      </c>
      <c r="AP13" s="265">
        <v>1857</v>
      </c>
      <c r="AQ13" s="266">
        <v>2380</v>
      </c>
      <c r="AR13" s="267">
        <v>-22</v>
      </c>
    </row>
    <row r="14" spans="1:46" ht="13.5" customHeight="1" x14ac:dyDescent="0.2">
      <c r="A14" s="247"/>
      <c r="AK14" s="1117" t="s">
        <v>485</v>
      </c>
      <c r="AL14" s="1118"/>
      <c r="AM14" s="1118"/>
      <c r="AN14" s="1119"/>
      <c r="AO14" s="265">
        <v>1356506</v>
      </c>
      <c r="AP14" s="265">
        <v>1832</v>
      </c>
      <c r="AQ14" s="266">
        <v>1678</v>
      </c>
      <c r="AR14" s="267">
        <v>9.1999999999999993</v>
      </c>
    </row>
    <row r="15" spans="1:46" ht="13.5" customHeight="1" x14ac:dyDescent="0.2">
      <c r="A15" s="247"/>
      <c r="AK15" s="1120" t="s">
        <v>486</v>
      </c>
      <c r="AL15" s="1121"/>
      <c r="AM15" s="1121"/>
      <c r="AN15" s="1122"/>
      <c r="AO15" s="265">
        <v>-3216215</v>
      </c>
      <c r="AP15" s="265">
        <v>-4343</v>
      </c>
      <c r="AQ15" s="266">
        <v>-4869</v>
      </c>
      <c r="AR15" s="267">
        <v>-10.8</v>
      </c>
    </row>
    <row r="16" spans="1:46" ht="13.2" x14ac:dyDescent="0.2">
      <c r="A16" s="247"/>
      <c r="AK16" s="1120" t="s">
        <v>177</v>
      </c>
      <c r="AL16" s="1121"/>
      <c r="AM16" s="1121"/>
      <c r="AN16" s="1122"/>
      <c r="AO16" s="265">
        <v>42444239</v>
      </c>
      <c r="AP16" s="265">
        <v>57317</v>
      </c>
      <c r="AQ16" s="266">
        <v>70096</v>
      </c>
      <c r="AR16" s="267">
        <v>-18.2</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23" t="s">
        <v>491</v>
      </c>
      <c r="AL21" s="1124"/>
      <c r="AM21" s="1124"/>
      <c r="AN21" s="1125"/>
      <c r="AO21" s="277">
        <v>5.52</v>
      </c>
      <c r="AP21" s="278">
        <v>6.37</v>
      </c>
      <c r="AQ21" s="279">
        <v>-0.85</v>
      </c>
      <c r="AS21" s="280"/>
      <c r="AT21" s="276"/>
    </row>
    <row r="22" spans="1:46" s="248" customFormat="1" ht="13.2" x14ac:dyDescent="0.2">
      <c r="A22" s="276"/>
      <c r="AK22" s="1123" t="s">
        <v>492</v>
      </c>
      <c r="AL22" s="1124"/>
      <c r="AM22" s="1124"/>
      <c r="AN22" s="1125"/>
      <c r="AO22" s="281">
        <v>100.2</v>
      </c>
      <c r="AP22" s="282">
        <v>98.4</v>
      </c>
      <c r="AQ22" s="283">
        <v>1.8</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493</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05" t="s">
        <v>474</v>
      </c>
      <c r="AP30" s="253"/>
      <c r="AQ30" s="254" t="s">
        <v>475</v>
      </c>
      <c r="AR30" s="255"/>
    </row>
    <row r="31" spans="1:46" ht="13.2" x14ac:dyDescent="0.2">
      <c r="A31" s="247"/>
      <c r="AK31" s="256"/>
      <c r="AL31" s="257"/>
      <c r="AM31" s="257"/>
      <c r="AN31" s="258"/>
      <c r="AO31" s="1106"/>
      <c r="AP31" s="259" t="s">
        <v>476</v>
      </c>
      <c r="AQ31" s="260" t="s">
        <v>477</v>
      </c>
      <c r="AR31" s="261" t="s">
        <v>478</v>
      </c>
    </row>
    <row r="32" spans="1:46" ht="27" customHeight="1" x14ac:dyDescent="0.2">
      <c r="A32" s="247"/>
      <c r="AK32" s="1107" t="s">
        <v>496</v>
      </c>
      <c r="AL32" s="1108"/>
      <c r="AM32" s="1108"/>
      <c r="AN32" s="1109"/>
      <c r="AO32" s="291">
        <v>1513169</v>
      </c>
      <c r="AP32" s="291">
        <v>2043</v>
      </c>
      <c r="AQ32" s="292">
        <v>4451</v>
      </c>
      <c r="AR32" s="293">
        <v>-54.1</v>
      </c>
    </row>
    <row r="33" spans="1:46" ht="13.5" customHeight="1" x14ac:dyDescent="0.2">
      <c r="A33" s="247"/>
      <c r="AK33" s="1107" t="s">
        <v>497</v>
      </c>
      <c r="AL33" s="1108"/>
      <c r="AM33" s="1108"/>
      <c r="AN33" s="1109"/>
      <c r="AO33" s="291" t="s">
        <v>482</v>
      </c>
      <c r="AP33" s="291" t="s">
        <v>482</v>
      </c>
      <c r="AQ33" s="292" t="s">
        <v>482</v>
      </c>
      <c r="AR33" s="293" t="s">
        <v>482</v>
      </c>
    </row>
    <row r="34" spans="1:46" ht="27" customHeight="1" x14ac:dyDescent="0.2">
      <c r="A34" s="247"/>
      <c r="AK34" s="1107" t="s">
        <v>498</v>
      </c>
      <c r="AL34" s="1108"/>
      <c r="AM34" s="1108"/>
      <c r="AN34" s="1109"/>
      <c r="AO34" s="291" t="s">
        <v>482</v>
      </c>
      <c r="AP34" s="291" t="s">
        <v>482</v>
      </c>
      <c r="AQ34" s="292">
        <v>416</v>
      </c>
      <c r="AR34" s="293" t="s">
        <v>482</v>
      </c>
    </row>
    <row r="35" spans="1:46" ht="27" customHeight="1" x14ac:dyDescent="0.2">
      <c r="A35" s="247"/>
      <c r="AK35" s="1107" t="s">
        <v>499</v>
      </c>
      <c r="AL35" s="1108"/>
      <c r="AM35" s="1108"/>
      <c r="AN35" s="1109"/>
      <c r="AO35" s="291" t="s">
        <v>482</v>
      </c>
      <c r="AP35" s="291" t="s">
        <v>482</v>
      </c>
      <c r="AQ35" s="292">
        <v>18</v>
      </c>
      <c r="AR35" s="293" t="s">
        <v>482</v>
      </c>
    </row>
    <row r="36" spans="1:46" ht="27" customHeight="1" x14ac:dyDescent="0.2">
      <c r="A36" s="247"/>
      <c r="AK36" s="1107" t="s">
        <v>500</v>
      </c>
      <c r="AL36" s="1108"/>
      <c r="AM36" s="1108"/>
      <c r="AN36" s="1109"/>
      <c r="AO36" s="291">
        <v>362065</v>
      </c>
      <c r="AP36" s="291">
        <v>489</v>
      </c>
      <c r="AQ36" s="292">
        <v>532</v>
      </c>
      <c r="AR36" s="293">
        <v>-8.1</v>
      </c>
    </row>
    <row r="37" spans="1:46" ht="13.5" customHeight="1" x14ac:dyDescent="0.2">
      <c r="A37" s="247"/>
      <c r="AK37" s="1107" t="s">
        <v>501</v>
      </c>
      <c r="AL37" s="1108"/>
      <c r="AM37" s="1108"/>
      <c r="AN37" s="1109"/>
      <c r="AO37" s="291">
        <v>2378998</v>
      </c>
      <c r="AP37" s="291">
        <v>3213</v>
      </c>
      <c r="AQ37" s="292">
        <v>1760</v>
      </c>
      <c r="AR37" s="293">
        <v>82.6</v>
      </c>
    </row>
    <row r="38" spans="1:46" ht="27" customHeight="1" x14ac:dyDescent="0.2">
      <c r="A38" s="247"/>
      <c r="AK38" s="1110" t="s">
        <v>502</v>
      </c>
      <c r="AL38" s="1111"/>
      <c r="AM38" s="1111"/>
      <c r="AN38" s="1112"/>
      <c r="AO38" s="294" t="s">
        <v>482</v>
      </c>
      <c r="AP38" s="294" t="s">
        <v>482</v>
      </c>
      <c r="AQ38" s="295" t="s">
        <v>482</v>
      </c>
      <c r="AR38" s="283" t="s">
        <v>482</v>
      </c>
      <c r="AS38" s="290"/>
    </row>
    <row r="39" spans="1:46" ht="13.2" x14ac:dyDescent="0.2">
      <c r="A39" s="247"/>
      <c r="AK39" s="1110" t="s">
        <v>503</v>
      </c>
      <c r="AL39" s="1111"/>
      <c r="AM39" s="1111"/>
      <c r="AN39" s="1112"/>
      <c r="AO39" s="291">
        <v>-102231</v>
      </c>
      <c r="AP39" s="291">
        <v>-138</v>
      </c>
      <c r="AQ39" s="292">
        <v>-15</v>
      </c>
      <c r="AR39" s="293">
        <v>820</v>
      </c>
      <c r="AS39" s="290"/>
    </row>
    <row r="40" spans="1:46" ht="27" customHeight="1" x14ac:dyDescent="0.2">
      <c r="A40" s="247"/>
      <c r="AK40" s="1107" t="s">
        <v>504</v>
      </c>
      <c r="AL40" s="1108"/>
      <c r="AM40" s="1108"/>
      <c r="AN40" s="1109"/>
      <c r="AO40" s="291">
        <v>-7394628</v>
      </c>
      <c r="AP40" s="291">
        <v>-9986</v>
      </c>
      <c r="AQ40" s="292">
        <v>-9977</v>
      </c>
      <c r="AR40" s="293">
        <v>0.1</v>
      </c>
      <c r="AS40" s="290"/>
    </row>
    <row r="41" spans="1:46" ht="13.2" x14ac:dyDescent="0.2">
      <c r="A41" s="247"/>
      <c r="AK41" s="1113" t="s">
        <v>287</v>
      </c>
      <c r="AL41" s="1114"/>
      <c r="AM41" s="1114"/>
      <c r="AN41" s="1115"/>
      <c r="AO41" s="291">
        <v>-3242627</v>
      </c>
      <c r="AP41" s="291">
        <v>-4379</v>
      </c>
      <c r="AQ41" s="292">
        <v>-2814</v>
      </c>
      <c r="AR41" s="293">
        <v>55.6</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00" t="s">
        <v>474</v>
      </c>
      <c r="AN49" s="1102" t="s">
        <v>507</v>
      </c>
      <c r="AO49" s="1103"/>
      <c r="AP49" s="1103"/>
      <c r="AQ49" s="1103"/>
      <c r="AR49" s="1104"/>
    </row>
    <row r="50" spans="1:44" ht="13.2" x14ac:dyDescent="0.2">
      <c r="A50" s="247"/>
      <c r="AK50" s="305"/>
      <c r="AL50" s="306"/>
      <c r="AM50" s="1101"/>
      <c r="AN50" s="307" t="s">
        <v>508</v>
      </c>
      <c r="AO50" s="308" t="s">
        <v>509</v>
      </c>
      <c r="AP50" s="309" t="s">
        <v>510</v>
      </c>
      <c r="AQ50" s="310" t="s">
        <v>511</v>
      </c>
      <c r="AR50" s="311" t="s">
        <v>512</v>
      </c>
    </row>
    <row r="51" spans="1:44" ht="13.2" x14ac:dyDescent="0.2">
      <c r="A51" s="247"/>
      <c r="AK51" s="303" t="s">
        <v>513</v>
      </c>
      <c r="AL51" s="304"/>
      <c r="AM51" s="312">
        <v>28008564</v>
      </c>
      <c r="AN51" s="313">
        <v>38176</v>
      </c>
      <c r="AO51" s="314">
        <v>10</v>
      </c>
      <c r="AP51" s="315">
        <v>50465</v>
      </c>
      <c r="AQ51" s="316">
        <v>-2.4</v>
      </c>
      <c r="AR51" s="317">
        <v>12.4</v>
      </c>
    </row>
    <row r="52" spans="1:44" ht="13.2" x14ac:dyDescent="0.2">
      <c r="A52" s="247"/>
      <c r="AK52" s="318"/>
      <c r="AL52" s="319" t="s">
        <v>514</v>
      </c>
      <c r="AM52" s="320">
        <v>19974268</v>
      </c>
      <c r="AN52" s="321">
        <v>27225</v>
      </c>
      <c r="AO52" s="322">
        <v>-2.2000000000000002</v>
      </c>
      <c r="AP52" s="323">
        <v>34193</v>
      </c>
      <c r="AQ52" s="324">
        <v>-8.1</v>
      </c>
      <c r="AR52" s="325">
        <v>5.9</v>
      </c>
    </row>
    <row r="53" spans="1:44" ht="13.2" x14ac:dyDescent="0.2">
      <c r="A53" s="247"/>
      <c r="AK53" s="303" t="s">
        <v>515</v>
      </c>
      <c r="AL53" s="304"/>
      <c r="AM53" s="312">
        <v>27233364</v>
      </c>
      <c r="AN53" s="313">
        <v>37372</v>
      </c>
      <c r="AO53" s="314">
        <v>-2.1</v>
      </c>
      <c r="AP53" s="315">
        <v>51679</v>
      </c>
      <c r="AQ53" s="316">
        <v>2.4</v>
      </c>
      <c r="AR53" s="317">
        <v>-4.5</v>
      </c>
    </row>
    <row r="54" spans="1:44" ht="13.2" x14ac:dyDescent="0.2">
      <c r="A54" s="247"/>
      <c r="AK54" s="318"/>
      <c r="AL54" s="319" t="s">
        <v>514</v>
      </c>
      <c r="AM54" s="320">
        <v>20743743</v>
      </c>
      <c r="AN54" s="321">
        <v>28467</v>
      </c>
      <c r="AO54" s="322">
        <v>4.5999999999999996</v>
      </c>
      <c r="AP54" s="323">
        <v>35132</v>
      </c>
      <c r="AQ54" s="324">
        <v>2.7</v>
      </c>
      <c r="AR54" s="325">
        <v>1.9</v>
      </c>
    </row>
    <row r="55" spans="1:44" ht="13.2" x14ac:dyDescent="0.2">
      <c r="A55" s="247"/>
      <c r="AK55" s="303" t="s">
        <v>516</v>
      </c>
      <c r="AL55" s="304"/>
      <c r="AM55" s="312">
        <v>25753356</v>
      </c>
      <c r="AN55" s="313">
        <v>35355</v>
      </c>
      <c r="AO55" s="314">
        <v>-5.4</v>
      </c>
      <c r="AP55" s="315">
        <v>49665</v>
      </c>
      <c r="AQ55" s="316">
        <v>-3.9</v>
      </c>
      <c r="AR55" s="317">
        <v>-1.5</v>
      </c>
    </row>
    <row r="56" spans="1:44" ht="13.2" x14ac:dyDescent="0.2">
      <c r="A56" s="247"/>
      <c r="AK56" s="318"/>
      <c r="AL56" s="319" t="s">
        <v>514</v>
      </c>
      <c r="AM56" s="320">
        <v>20878722</v>
      </c>
      <c r="AN56" s="321">
        <v>28663</v>
      </c>
      <c r="AO56" s="322">
        <v>0.7</v>
      </c>
      <c r="AP56" s="323">
        <v>34678</v>
      </c>
      <c r="AQ56" s="324">
        <v>-1.3</v>
      </c>
      <c r="AR56" s="325">
        <v>2</v>
      </c>
    </row>
    <row r="57" spans="1:44" ht="13.2" x14ac:dyDescent="0.2">
      <c r="A57" s="247"/>
      <c r="AK57" s="303" t="s">
        <v>517</v>
      </c>
      <c r="AL57" s="304"/>
      <c r="AM57" s="312">
        <v>36857743</v>
      </c>
      <c r="AN57" s="313">
        <v>50240</v>
      </c>
      <c r="AO57" s="314">
        <v>42.1</v>
      </c>
      <c r="AP57" s="315">
        <v>63439</v>
      </c>
      <c r="AQ57" s="316">
        <v>27.7</v>
      </c>
      <c r="AR57" s="317">
        <v>14.4</v>
      </c>
    </row>
    <row r="58" spans="1:44" ht="13.2" x14ac:dyDescent="0.2">
      <c r="A58" s="247"/>
      <c r="AK58" s="318"/>
      <c r="AL58" s="319" t="s">
        <v>514</v>
      </c>
      <c r="AM58" s="320">
        <v>30121565</v>
      </c>
      <c r="AN58" s="321">
        <v>41058</v>
      </c>
      <c r="AO58" s="322">
        <v>43.2</v>
      </c>
      <c r="AP58" s="323">
        <v>46463</v>
      </c>
      <c r="AQ58" s="324">
        <v>34</v>
      </c>
      <c r="AR58" s="325">
        <v>9.1999999999999993</v>
      </c>
    </row>
    <row r="59" spans="1:44" ht="13.2" x14ac:dyDescent="0.2">
      <c r="A59" s="247"/>
      <c r="AK59" s="303" t="s">
        <v>518</v>
      </c>
      <c r="AL59" s="304"/>
      <c r="AM59" s="312">
        <v>43243520</v>
      </c>
      <c r="AN59" s="313">
        <v>58396</v>
      </c>
      <c r="AO59" s="314">
        <v>16.2</v>
      </c>
      <c r="AP59" s="315">
        <v>60097</v>
      </c>
      <c r="AQ59" s="316">
        <v>-5.3</v>
      </c>
      <c r="AR59" s="317">
        <v>21.5</v>
      </c>
    </row>
    <row r="60" spans="1:44" ht="13.2" x14ac:dyDescent="0.2">
      <c r="A60" s="247"/>
      <c r="AK60" s="318"/>
      <c r="AL60" s="319" t="s">
        <v>514</v>
      </c>
      <c r="AM60" s="320">
        <v>36288695</v>
      </c>
      <c r="AN60" s="321">
        <v>49004</v>
      </c>
      <c r="AO60" s="322">
        <v>19.399999999999999</v>
      </c>
      <c r="AP60" s="323">
        <v>43011</v>
      </c>
      <c r="AQ60" s="324">
        <v>-7.4</v>
      </c>
      <c r="AR60" s="325">
        <v>26.8</v>
      </c>
    </row>
    <row r="61" spans="1:44" ht="13.2" x14ac:dyDescent="0.2">
      <c r="A61" s="247"/>
      <c r="AK61" s="303" t="s">
        <v>519</v>
      </c>
      <c r="AL61" s="326"/>
      <c r="AM61" s="312">
        <v>32219309</v>
      </c>
      <c r="AN61" s="313">
        <v>43908</v>
      </c>
      <c r="AO61" s="314">
        <v>12.2</v>
      </c>
      <c r="AP61" s="315">
        <v>55069</v>
      </c>
      <c r="AQ61" s="327">
        <v>3.7</v>
      </c>
      <c r="AR61" s="317">
        <v>8.5</v>
      </c>
    </row>
    <row r="62" spans="1:44" ht="13.2" x14ac:dyDescent="0.2">
      <c r="A62" s="247"/>
      <c r="AK62" s="318"/>
      <c r="AL62" s="319" t="s">
        <v>514</v>
      </c>
      <c r="AM62" s="320">
        <v>25601399</v>
      </c>
      <c r="AN62" s="321">
        <v>34883</v>
      </c>
      <c r="AO62" s="322">
        <v>13.1</v>
      </c>
      <c r="AP62" s="323">
        <v>38695</v>
      </c>
      <c r="AQ62" s="324">
        <v>4</v>
      </c>
      <c r="AR62" s="325">
        <v>9.1</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J1+TkuA2EgjViwCX/aWhBW/ggNlVnYDAX25Y/MTNU/RE0SlPA4mb4mm/kQpgZLwh44yeZVs3DRsWc1P1vtPnVQ==" saltValue="3lgkV2XvtVx3sf/dwF6WS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lZEkJrp/hMe/TEFYNaho1GUTAG5IMBO8aa3wJCrHMrN0ONgZ0ixRX2MZraGLuot15fAgpWw7lj1zEWHjpASsFw==" saltValue="BhFRt2+RCBrUb/DMr315Z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tocZJELcb3LbTY34iCsdpbVRj0YTtLdPXl40eK6z0zb0EwkrC2ZfyaBCiJQ/x61A2gXJsT29elLPQwIfJB1rYw==" saltValue="omA6+7HfU+/rF62lXBU6x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30.5</v>
      </c>
      <c r="G47" s="12">
        <v>31.82</v>
      </c>
      <c r="H47" s="12">
        <v>31.48</v>
      </c>
      <c r="I47" s="12">
        <v>26.84</v>
      </c>
      <c r="J47" s="13">
        <v>23.19</v>
      </c>
    </row>
    <row r="48" spans="2:10" ht="57.75" customHeight="1" x14ac:dyDescent="0.2">
      <c r="B48" s="14"/>
      <c r="C48" s="1128" t="s">
        <v>4</v>
      </c>
      <c r="D48" s="1128"/>
      <c r="E48" s="1129"/>
      <c r="F48" s="15">
        <v>4.3600000000000003</v>
      </c>
      <c r="G48" s="16">
        <v>5.7</v>
      </c>
      <c r="H48" s="16">
        <v>1.55</v>
      </c>
      <c r="I48" s="16">
        <v>1.47</v>
      </c>
      <c r="J48" s="17">
        <v>0.08</v>
      </c>
    </row>
    <row r="49" spans="2:10" ht="57.75" customHeight="1" thickBot="1" x14ac:dyDescent="0.25">
      <c r="B49" s="18"/>
      <c r="C49" s="1130" t="s">
        <v>5</v>
      </c>
      <c r="D49" s="1130"/>
      <c r="E49" s="1131"/>
      <c r="F49" s="19" t="s">
        <v>526</v>
      </c>
      <c r="G49" s="20">
        <v>1.46</v>
      </c>
      <c r="H49" s="20" t="s">
        <v>527</v>
      </c>
      <c r="I49" s="20" t="s">
        <v>528</v>
      </c>
      <c r="J49" s="21" t="s">
        <v>529</v>
      </c>
    </row>
    <row r="50" spans="2:10" ht="13.2" x14ac:dyDescent="0.2"/>
  </sheetData>
  <sheetProtection algorithmName="SHA-512" hashValue="bgaGULR/vOdHuXcMD2DsFf89Cvaztkvyevle3/idEsEX3Dym2CU7K5lcF2KSnn0geSaBzekEE60FyGxcHN1HSw==" saltValue="rwU8H8zIDIAq7zivmCMlj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vt:i4>
      </vt:variant>
    </vt:vector>
  </HeadingPairs>
  <TitlesOfParts>
    <vt:vector size="15"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'各会計、関係団体の財政状況及び健全化判断比率'!Print_Area</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2026-03-05T08:21:30Z</cp:lastPrinted>
  <dcterms:created xsi:type="dcterms:W3CDTF">2026-02-23T05:49:48Z</dcterms:created>
  <dcterms:modified xsi:type="dcterms:W3CDTF">2026-03-16T07:12:27Z</dcterms:modified>
  <cp:category/>
</cp:coreProperties>
</file>