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D2C21A6E-3909-470A-BDDB-DC77CE07D28F}"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E39" i="10"/>
  <c r="AM39" i="10"/>
  <c r="U39" i="10"/>
  <c r="C39" i="10"/>
  <c r="BE38" i="10"/>
  <c r="AM38" i="10"/>
  <c r="U38" i="10"/>
  <c r="C38" i="10"/>
  <c r="BE37" i="10"/>
  <c r="AM37" i="10"/>
  <c r="U37" i="10"/>
  <c r="C37" i="10"/>
  <c r="BE36" i="10"/>
  <c r="AM36" i="10"/>
  <c r="C36" i="10"/>
  <c r="BE35" i="10"/>
  <c r="AM35" i="10"/>
  <c r="CO34" i="10"/>
  <c r="CO35" i="10" s="1"/>
  <c r="CO36" i="10" s="1"/>
  <c r="CO37" i="10" s="1"/>
  <c r="CO38" i="10" s="1"/>
  <c r="CO39" i="10" s="1"/>
  <c r="CO40" i="10" s="1"/>
  <c r="BW34" i="10"/>
  <c r="BW35" i="10" s="1"/>
  <c r="BW36" i="10" s="1"/>
  <c r="BW37" i="10" s="1"/>
  <c r="BW38" i="10" s="1"/>
  <c r="BW39" i="10" s="1"/>
  <c r="BE34" i="10"/>
  <c r="AM34" i="10"/>
  <c r="C34" i="10"/>
  <c r="C35" i="10" s="1"/>
  <c r="U34" i="10" s="1"/>
  <c r="U35" i="10" s="1"/>
  <c r="U36"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<sst xmlns="http://schemas.openxmlformats.org/spreadsheetml/2006/main" count="1225" uniqueCount="561">
  <si>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</si>
  <si>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</si>
  <si>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</si>
  <si>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</si>
  <si>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</si>
  <si>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</si>
  <si>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</si>
  <si>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</si>
  <si>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</si>
  <si>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</si>
  <si>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</si>
  <si>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</si>
  <si>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</si>
  <si>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</si>
  <si>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</si>
  <si>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</si>
  <si>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</si>
  <si>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</si>
  <si>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</si>
  <si>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</si>
  <si>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</si>
  <si>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</si>
  <si>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</si>
  <si>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</si>
  <si>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</si>
  <si>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</si>
  <si>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</si>
  <si>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</si>
  <si>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</si>
  <si>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</si>
  <si>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</si>
  <si>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</si>
  <si>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</si>
  <si>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</si>
  <si>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</si>
  <si>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</si>
  <si>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</si>
  <si>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</si>
  <si>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</si>
  <si>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</si>
  <si>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</si>
  <si>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</si>
  <si>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</si>
  <si>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</si>
  <si>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</si>
  <si>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</si>
  <si>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</si>
  <si>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</si>
  <si>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</si>
  <si>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</si>
  <si>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</si>
  <si>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</si>
  <si>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</si>
  <si>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</si>
  <si>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</si>
  <si>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</si>
  <si>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</si>
  <si>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</si>
  <si>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</si>
  <si>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</si>
  <si>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</si>
  <si>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</si>
  <si>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</si>
  <si>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</si>
  <si>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</si>
  <si>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</si>
  <si>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</si>
  <si>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</si>
  <si>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</si>
  <si>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</si>
  <si>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</si>
  <si>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</si>
  <si>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</si>
  <si>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</si>
  <si>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</si>
  <si>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</si>
  <si>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</si>
  <si>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</si>
  <si>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</si>
  <si>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</si>
  <si>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</si>
  <si>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</si>
  <si>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</si>
  <si>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</si>
  <si>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</si>
  <si>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</si>
  <si>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</si>
  <si>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</si>
  <si>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</si>
  <si>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</si>
  <si>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</si>
  <si>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</si>
  <si>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</si>
  <si>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</si>
  <si>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品川区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</si>
  <si>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</si>
  <si>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</si>
  <si>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</si>
  <si>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</si>
  <si>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</si>
  <si>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</si>
  <si>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</si>
  <si>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</si>
  <si>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</si>
  <si>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</si>
  <si>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</si>
  <si>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</si>
  <si>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</si>
  <si>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</si>
  <si>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</si>
  <si>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</si>
  <si>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</si>
  <si>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</si>
  <si>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</si>
  <si>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</si>
  <si>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</si>
  <si>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</si>
  <si>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</si>
  <si>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</si>
  <si>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</si>
  <si>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</si>
  <si>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</si>
  <si>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</si>
  <si>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</si>
  <si>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</si>
  <si>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</si>
  <si>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</si>
  <si>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</si>
  <si>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</si>
  <si>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</si>
  <si>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</si>
  <si>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</si>
  <si>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</si>
  <si>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</si>
  <si>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</si>
  <si>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</si>
  <si>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</si>
  <si>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</si>
  <si>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</si>
  <si>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</si>
  <si>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</si>
  <si>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</si>
  <si>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</si>
  <si>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</si>
  <si>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</si>
  <si>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</si>
  <si>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</si>
  <si>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</si>
  <si>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</si>
  <si>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</si>
  <si>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</si>
  <si>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</si>
  <si>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</si>
  <si>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</si>
  <si>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</si>
  <si>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</si>
  <si>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</si>
  <si>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</si>
  <si>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</si>
  <si>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</si>
  <si>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</si>
  <si>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</si>
  <si>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</si>
  <si>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</si>
  <si>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</si>
  <si>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</si>
  <si>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</si>
  <si>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</si>
  <si>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</si>
  <si>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</si>
  <si>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</si>
  <si>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</si>
  <si>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</si>
  <si>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</si>
  <si>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</si>
  <si>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</si>
  <si>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</si>
  <si>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</si>
  <si>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</si>
  <si>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</si>
  <si>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</si>
  <si>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</si>
  <si>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</si>
  <si>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</si>
  <si>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</si>
  <si>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</si>
  <si>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</si>
  <si>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</si>
  <si>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</si>
  <si>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</si>
  <si>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</si>
  <si>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</si>
  <si>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</si>
  <si>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</si>
  <si>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</si>
  <si>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</si>
  <si>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</si>
  <si>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</si>
  <si>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</si>
  <si>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</si>
  <si>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</si>
  <si>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</si>
  <si>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</si>
  <si>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東京都品川区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</si>
  <si>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</si>
  <si>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</si>
  <si>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</si>
  <si>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</si>
  <si>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</si>
  <si>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</si>
  <si>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</si>
  <si>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</si>
  <si>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</si>
  <si>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</si>
  <si>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</si>
  <si>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</si>
  <si>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</si>
  <si>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</si>
  <si>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</si>
  <si>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</si>
  <si>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</si>
  <si>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</si>
  <si>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</si>
  <si>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</si>
  <si>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</si>
  <si>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</si>
  <si>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</si>
  <si>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</si>
  <si>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</si>
  <si>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</si>
  <si>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</si>
  <si>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</si>
  <si>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</si>
  <si>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</si>
  <si>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</si>
  <si>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</si>
  <si>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</si>
  <si>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</si>
  <si>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</si>
  <si>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</si>
  <si>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</si>
  <si>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</si>
  <si>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</si>
  <si>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</si>
  <si>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</si>
  <si>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</si>
  <si>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</si>
  <si>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</si>
  <si>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</si>
  <si>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</si>
  <si>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</si>
  <si>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</si>
  <si>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</si>
  <si>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</si>
  <si>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</si>
  <si>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</si>
  <si>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</si>
  <si>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</si>
  <si>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</si>
  <si>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</si>
  <si>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</si>
  <si>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</si>
  <si>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</si>
  <si>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</si>
  <si>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</si>
  <si>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</si>
  <si>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</si>
  <si>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</si>
  <si>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</si>
  <si>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</si>
  <si>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</si>
  <si>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</si>
  <si>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</si>
  <si>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</si>
  <si>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</si>
  <si>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</si>
  <si>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</si>
  <si>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</si>
  <si>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</si>
  <si>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</si>
  <si>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</si>
  <si>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</si>
  <si>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</si>
  <si>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</si>
  <si>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</si>
  <si>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</si>
  <si>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</si>
  <si>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</si>
  <si>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</si>
  <si>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</si>
  <si>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</si>
  <si>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</si>
  <si>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</si>
  <si>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</si>
  <si>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</si>
  <si>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</si>
  <si>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</si>
  <si>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</si>
  <si>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</si>
  <si>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</si>
  <si>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</si>
  <si>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</si>
  <si>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</si>
  <si>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</si>
  <si>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</si>
  <si>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</si>
  <si>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</si>
  <si>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</si>
  <si>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</si>
  <si>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</si>
  <si>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</si>
  <si>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</si>
  <si>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</si>
  <si>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</si>
  <si>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</si>
  <si>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</si>
  <si>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</si>
  <si>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</si>
  <si>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</si>
  <si>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</si>
  <si>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</si>
  <si>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</si>
  <si>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</si>
  <si>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</si>
  <si>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</si>
  <si>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</si>
  <si>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</si>
  <si>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</si>
  <si>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</si>
  <si>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</si>
  <si>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</si>
  <si>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</si>
  <si>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</si>
  <si>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</si>
  <si>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</si>
  <si>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</si>
  <si>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</si>
  <si>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</si>
  <si>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</si>
  <si>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</si>
  <si>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</si>
  <si>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</si>
  <si>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</si>
  <si>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</si>
  <si>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</si>
  <si>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</si>
  <si>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</si>
  <si>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</si>
  <si>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</si>
  <si>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</si>
  <si>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</si>
  <si>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</si>
  <si>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</si>
  <si>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</si>
  <si>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東京都品川区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</si>
  <si>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</si>
  <si>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</si>
  <si>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</si>
  <si>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</si>
  <si>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</si>
  <si>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</si>
  <si>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</si>
  <si>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</si>
  <si>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</si>
  <si>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</si>
  <si>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</si>
  <si>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</si>
  <si>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</si>
  <si>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</si>
  <si>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</si>
  <si>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</si>
  <si>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</si>
  <si>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</si>
  <si>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</si>
  <si>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</si>
  <si>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災害復旧特別会計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</si>
  <si>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</si>
  <si>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</si>
  <si>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</si>
  <si>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</si>
  <si>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</si>
  <si>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</si>
  <si>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</si>
  <si>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</si>
  <si>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</si>
  <si>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</si>
  <si>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</si>
  <si>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</si>
  <si>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</si>
  <si>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</si>
  <si>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後期高齢者医療特別会計</t>
    <phoneticPr fontId="5"/>
  </si>
  <si>
    <t>介護保険特別会計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</si>
  <si>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</si>
  <si>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</si>
  <si>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</si>
  <si>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</si>
  <si>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</si>
  <si>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</si>
  <si>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</si>
  <si>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</si>
  <si>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</si>
  <si>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</si>
  <si>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</si>
  <si>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</si>
  <si>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</si>
  <si>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</si>
  <si>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</si>
  <si>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</si>
  <si>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</si>
  <si>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</si>
  <si>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</si>
  <si>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</si>
  <si>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</si>
  <si>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</si>
  <si>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</si>
  <si>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</si>
  <si>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</si>
  <si>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</si>
  <si>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</si>
  <si>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</si>
  <si>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</si>
  <si>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</si>
  <si>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</si>
  <si>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</si>
  <si>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</si>
  <si>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</si>
  <si>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</si>
  <si>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</si>
  <si>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</si>
  <si>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</si>
  <si>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</si>
  <si>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</si>
  <si>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</si>
  <si>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</si>
  <si>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</si>
  <si>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</si>
  <si>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</si>
  <si>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</si>
  <si>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</si>
  <si>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</si>
  <si>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</si>
  <si>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</si>
  <si>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</si>
  <si>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</si>
  <si>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</si>
  <si>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</si>
  <si>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</si>
  <si>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</si>
  <si>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</si>
  <si>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</si>
  <si>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</si>
  <si>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</si>
  <si>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</si>
  <si>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</si>
  <si>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</si>
  <si>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</si>
  <si>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</si>
  <si>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</si>
  <si>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</si>
  <si>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</si>
  <si>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</si>
  <si>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</si>
  <si>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</si>
  <si>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</si>
  <si>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</si>
  <si>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</si>
  <si>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</si>
  <si>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</si>
  <si>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</si>
  <si>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</si>
  <si>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</si>
  <si>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</si>
  <si>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</si>
  <si>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</si>
  <si>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</si>
  <si>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</si>
  <si>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</si>
  <si>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</si>
  <si>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</si>
  <si>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</si>
  <si>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</si>
  <si>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</si>
  <si>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</si>
  <si>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</si>
  <si>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</si>
  <si>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</si>
  <si>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</si>
  <si>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</si>
  <si>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</si>
  <si>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</si>
  <si>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</si>
  <si>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</si>
  <si>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</si>
  <si>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</si>
  <si>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</si>
  <si>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</si>
  <si>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</si>
  <si>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</si>
  <si>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</si>
  <si>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</si>
  <si>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</si>
  <si>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</si>
  <si>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</si>
  <si>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</si>
  <si>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</si>
  <si>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</si>
  <si>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</si>
  <si>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</si>
  <si>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</si>
  <si>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</si>
  <si>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</si>
  <si>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</si>
  <si>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</si>
  <si>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</si>
  <si>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</si>
  <si>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</si>
  <si>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</si>
  <si>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</si>
  <si>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</si>
  <si>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</si>
  <si>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</si>
  <si>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</si>
  <si>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</si>
  <si>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</si>
  <si>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</si>
  <si>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</si>
  <si>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</si>
  <si>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10.96</t>
  </si>
  <si>
    <t>一般会計</t>
  </si>
  <si>
    <t>介護保険特別会計</t>
  </si>
  <si>
    <t>国民健康保険事業会計</t>
  </si>
  <si>
    <t>後期高齢者医療特別会計</t>
  </si>
  <si>
    <t>災害復旧特別会計</t>
  </si>
  <si>
    <t>その他会計（赤字）</t>
  </si>
  <si>
    <t>その他会計（黒字）</t>
  </si>
  <si>
    <t>R02</t>
    <phoneticPr fontId="5"/>
  </si>
  <si>
    <t>R03</t>
    <phoneticPr fontId="5"/>
  </si>
  <si>
    <t>R04</t>
    <phoneticPr fontId="5"/>
  </si>
  <si>
    <t>R05</t>
    <phoneticPr fontId="5"/>
  </si>
  <si>
    <t>R06</t>
    <phoneticPr fontId="5"/>
  </si>
  <si>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</si>
  <si>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</si>
  <si>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臨海部広域斎場組合</t>
    <rPh sb="0" eb="2">
      <t>リンカイ</t>
    </rPh>
    <rPh sb="2" eb="3">
      <t>ブ</t>
    </rPh>
    <rPh sb="3" eb="5">
      <t>コウイキ</t>
    </rPh>
    <rPh sb="5" eb="7">
      <t>サイジョウ</t>
    </rPh>
    <rPh sb="7" eb="9">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</si>
  <si>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</si>
  <si>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</si>
  <si>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</si>
  <si>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(公財)品川文化振興事業団</t>
    <rPh sb="1" eb="3">
      <t>コウザイ</t>
    </rPh>
    <rPh sb="4" eb="6">
      <t>シナガワ</t>
    </rPh>
    <rPh sb="6" eb="8">
      <t>ブンカ</t>
    </rPh>
    <rPh sb="8" eb="10">
      <t>シンコウ</t>
    </rPh>
    <rPh sb="10" eb="13">
      <t>ジギョウダン</t>
    </rPh>
    <phoneticPr fontId="2"/>
  </si>
  <si>
    <t>(公財)品川区スポーツ協会</t>
    <rPh sb="1" eb="3">
      <t>コウザイ</t>
    </rPh>
    <rPh sb="4" eb="7">
      <t>シナガワク</t>
    </rPh>
    <rPh sb="11" eb="13">
      <t>キョウカイ</t>
    </rPh>
    <phoneticPr fontId="2"/>
  </si>
  <si>
    <t>(公財)品川区国際友好協会</t>
    <rPh sb="1" eb="3">
      <t>コウザイ</t>
    </rPh>
    <rPh sb="4" eb="7">
      <t>シナガワク</t>
    </rPh>
    <rPh sb="7" eb="9">
      <t>コクサイ</t>
    </rPh>
    <rPh sb="9" eb="11">
      <t>ユウコウ</t>
    </rPh>
    <rPh sb="11" eb="13">
      <t>キョウカイ</t>
    </rPh>
    <phoneticPr fontId="2"/>
  </si>
  <si>
    <t>(株)品川都市整備公社</t>
    <rPh sb="1" eb="2">
      <t>カブ</t>
    </rPh>
    <rPh sb="3" eb="5">
      <t>シナガワ</t>
    </rPh>
    <rPh sb="5" eb="7">
      <t>トシ</t>
    </rPh>
    <rPh sb="7" eb="9">
      <t>セイビ</t>
    </rPh>
    <rPh sb="9" eb="11">
      <t>コウシャ</t>
    </rPh>
    <phoneticPr fontId="2"/>
  </si>
  <si>
    <t>〇</t>
    <phoneticPr fontId="2"/>
  </si>
  <si>
    <t>品川区土地開発公社</t>
    <rPh sb="0" eb="3">
      <t>シナガワク</t>
    </rPh>
    <rPh sb="3" eb="5">
      <t>トチ</t>
    </rPh>
    <rPh sb="5" eb="7">
      <t>カイハツ</t>
    </rPh>
    <rPh sb="7" eb="9">
      <t>コウシャ</t>
    </rPh>
    <phoneticPr fontId="2"/>
  </si>
  <si>
    <t>(一財)品川ビジネスクラブ</t>
    <rPh sb="1" eb="3">
      <t>イチザイ</t>
    </rPh>
    <rPh sb="4" eb="6">
      <t>シナガワ</t>
    </rPh>
    <phoneticPr fontId="2"/>
  </si>
  <si>
    <t>(株)エフエムしながわ</t>
    <rPh sb="1" eb="2">
      <t>カブ</t>
    </rPh>
    <phoneticPr fontId="2"/>
  </si>
  <si>
    <t>公共施設整備基金</t>
    <phoneticPr fontId="5"/>
  </si>
  <si>
    <t>義務教育施設整備基金</t>
    <phoneticPr fontId="5"/>
  </si>
  <si>
    <t>庁舎整備基金</t>
    <phoneticPr fontId="5"/>
  </si>
  <si>
    <t>子どもの未来応援基金</t>
    <phoneticPr fontId="5"/>
  </si>
  <si>
    <t>法適用</t>
    <rPh sb="0" eb="3">
      <t>ホウテキヨウ</t>
    </rPh>
    <phoneticPr fontId="2"/>
  </si>
  <si>
    <t>-</t>
    <phoneticPr fontId="2"/>
  </si>
  <si>
    <t>地球環境基金</t>
    <rPh sb="0" eb="4">
      <t>チキュウカンキョウ</t>
    </rPh>
    <rPh sb="4" eb="6">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</si>
</sst>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FAF6-4D10-84B5-417B5C03FED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82908</c:v>
                </c:pt>
                <c:pt idx="1">
                  <c:v>66200</c:v>
                </c:pt>
                <c:pt idx="2">
                  <c:v>76576</c:v>
                </c:pt>
                <c:pt idx="3">
                  <c:v>83331</c:v>
                </c:pt>
                <c:pt idx="4">
                  <c:v>70238</c:v>
                </c:pt>
              </c:numCache>
            </c:numRef>
          </c:val>
          <c:smooth val="0"/>
          <c:extLst>
            <c:ext xmlns:c16="http://schemas.microsoft.com/office/drawing/2014/chart" uri="{C3380CC4-5D6E-409C-BE32-E72D297353CC}">
              <c16:uniqueId val="{00000001-FAF6-4D10-84B5-417B5C03FED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3.44</c:v>
                </c:pt>
                <c:pt idx="1">
                  <c:v>6.44</c:v>
                </c:pt>
                <c:pt idx="2">
                  <c:v>5.71</c:v>
                </c:pt>
                <c:pt idx="3">
                  <c:v>5.2</c:v>
                </c:pt>
                <c:pt idx="4">
                  <c:v>5.43</c:v>
                </c:pt>
              </c:numCache>
            </c:numRef>
          </c:val>
          <c:extLst>
            <c:ext xmlns:c16="http://schemas.microsoft.com/office/drawing/2014/chart" uri="{C3380CC4-5D6E-409C-BE32-E72D297353CC}">
              <c16:uniqueId val="{00000000-AABA-4A9F-B780-97A0D2BBF74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10.28</c:v>
                </c:pt>
                <c:pt idx="1">
                  <c:v>14.96</c:v>
                </c:pt>
                <c:pt idx="2">
                  <c:v>16.829999999999998</c:v>
                </c:pt>
                <c:pt idx="3">
                  <c:v>17.100000000000001</c:v>
                </c:pt>
                <c:pt idx="4">
                  <c:v>16.41</c:v>
                </c:pt>
              </c:numCache>
            </c:numRef>
          </c:val>
          <c:extLst>
            <c:ext xmlns:c16="http://schemas.microsoft.com/office/drawing/2014/chart" uri="{C3380CC4-5D6E-409C-BE32-E72D297353CC}">
              <c16:uniqueId val="{00000001-AABA-4A9F-B780-97A0D2BBF74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-10.96</c:v>
                </c:pt>
                <c:pt idx="1">
                  <c:v>8.43</c:v>
                </c:pt>
                <c:pt idx="2">
                  <c:v>1.5</c:v>
                </c:pt>
                <c:pt idx="3">
                  <c:v>0.49</c:v>
                </c:pt>
                <c:pt idx="4">
                  <c:v>1.07</c:v>
                </c:pt>
              </c:numCache>
            </c:numRef>
          </c:val>
          <c:smooth val="0"/>
          <c:extLst>
            <c:ext xmlns:c16="http://schemas.microsoft.com/office/drawing/2014/chart" uri="{C3380CC4-5D6E-409C-BE32-E72D297353CC}">
              <c16:uniqueId val="{00000002-AABA-4A9F-B780-97A0D2BBF74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AF6-4E44-9DD8-DCB67733BDF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AF6-4E44-9DD8-DCB67733BDF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AF6-4E44-9DD8-DCB67733BDF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AF6-4E44-9DD8-DCB67733BDF3}"/>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6AF6-4E44-9DD8-DCB67733BDF3}"/>
            </c:ext>
          </c:extLst>
        </c:ser>
        <c:ser>
          <c:idx val="5"/>
          <c:order val="5"/>
          <c:tx>
            <c:strRef>
              <c:f>データシート!$A$32</c:f>
              <c:strCache>
                <c:ptCount val="1"/>
                <c:pt idx="0">
                  <c:v>災害復旧特別会計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0</c:v>
                </c:pt>
                <c:pt idx="8">
                  <c:v>#N/A</c:v>
                </c:pt>
                <c:pt idx="9">
                  <c:v>0</c:v>
                </c:pt>
              </c:numCache>
            </c:numRef>
          </c:val>
          <c:extLst>
            <c:ext xmlns:c16="http://schemas.microsoft.com/office/drawing/2014/chart" uri="{C3380CC4-5D6E-409C-BE32-E72D297353CC}">
              <c16:uniqueId val="{00000005-6AF6-4E44-9DD8-DCB67733BDF3}"/>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0.08</c:v>
                </c:pt>
                <c:pt idx="2">
                  <c:v>#N/A</c:v>
                </c:pt>
                <c:pt idx="3">
                  <c:v>0.1</c:v>
                </c:pt>
                <c:pt idx="4">
                  <c:v>#N/A</c:v>
                </c:pt>
                <c:pt idx="5">
                  <c:v>0.06</c:v>
                </c:pt>
                <c:pt idx="6">
                  <c:v>#N/A</c:v>
                </c:pt>
                <c:pt idx="7">
                  <c:v>0.03</c:v>
                </c:pt>
                <c:pt idx="8">
                  <c:v>#N/A</c:v>
                </c:pt>
                <c:pt idx="9">
                  <c:v>0.04</c:v>
                </c:pt>
              </c:numCache>
            </c:numRef>
          </c:val>
          <c:extLst>
            <c:ext xmlns:c16="http://schemas.microsoft.com/office/drawing/2014/chart" uri="{C3380CC4-5D6E-409C-BE32-E72D297353CC}">
              <c16:uniqueId val="{00000006-6AF6-4E44-9DD8-DCB67733BDF3}"/>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0.9</c:v>
                </c:pt>
                <c:pt idx="2">
                  <c:v>#N/A</c:v>
                </c:pt>
                <c:pt idx="3">
                  <c:v>0.44</c:v>
                </c:pt>
                <c:pt idx="4">
                  <c:v>#N/A</c:v>
                </c:pt>
                <c:pt idx="5">
                  <c:v>0.41</c:v>
                </c:pt>
                <c:pt idx="6">
                  <c:v>#N/A</c:v>
                </c:pt>
                <c:pt idx="7">
                  <c:v>0.3</c:v>
                </c:pt>
                <c:pt idx="8">
                  <c:v>#N/A</c:v>
                </c:pt>
                <c:pt idx="9">
                  <c:v>0.32</c:v>
                </c:pt>
              </c:numCache>
            </c:numRef>
          </c:val>
          <c:extLst>
            <c:ext xmlns:c16="http://schemas.microsoft.com/office/drawing/2014/chart" uri="{C3380CC4-5D6E-409C-BE32-E72D297353CC}">
              <c16:uniqueId val="{00000007-6AF6-4E44-9DD8-DCB67733BDF3}"/>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0.43</c:v>
                </c:pt>
                <c:pt idx="2">
                  <c:v>#N/A</c:v>
                </c:pt>
                <c:pt idx="3">
                  <c:v>0.91</c:v>
                </c:pt>
                <c:pt idx="4">
                  <c:v>#N/A</c:v>
                </c:pt>
                <c:pt idx="5">
                  <c:v>1.1000000000000001</c:v>
                </c:pt>
                <c:pt idx="6">
                  <c:v>#N/A</c:v>
                </c:pt>
                <c:pt idx="7">
                  <c:v>0.7</c:v>
                </c:pt>
                <c:pt idx="8">
                  <c:v>#N/A</c:v>
                </c:pt>
                <c:pt idx="9">
                  <c:v>1.1100000000000001</c:v>
                </c:pt>
              </c:numCache>
            </c:numRef>
          </c:val>
          <c:extLst>
            <c:ext xmlns:c16="http://schemas.microsoft.com/office/drawing/2014/chart" uri="{C3380CC4-5D6E-409C-BE32-E72D297353CC}">
              <c16:uniqueId val="{00000008-6AF6-4E44-9DD8-DCB67733BDF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3.43</c:v>
                </c:pt>
                <c:pt idx="2">
                  <c:v>#N/A</c:v>
                </c:pt>
                <c:pt idx="3">
                  <c:v>6.43</c:v>
                </c:pt>
                <c:pt idx="4">
                  <c:v>#N/A</c:v>
                </c:pt>
                <c:pt idx="5">
                  <c:v>5.7</c:v>
                </c:pt>
                <c:pt idx="6">
                  <c:v>#N/A</c:v>
                </c:pt>
                <c:pt idx="7">
                  <c:v>5.19</c:v>
                </c:pt>
                <c:pt idx="8">
                  <c:v>#N/A</c:v>
                </c:pt>
                <c:pt idx="9">
                  <c:v>5.42</c:v>
                </c:pt>
              </c:numCache>
            </c:numRef>
          </c:val>
          <c:extLst>
            <c:ext xmlns:c16="http://schemas.microsoft.com/office/drawing/2014/chart" uri="{C3380CC4-5D6E-409C-BE32-E72D297353CC}">
              <c16:uniqueId val="{00000009-6AF6-4E44-9DD8-DCB67733BDF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5818</c:v>
                </c:pt>
                <c:pt idx="5">
                  <c:v>5607</c:v>
                </c:pt>
                <c:pt idx="8">
                  <c:v>5198</c:v>
                </c:pt>
                <c:pt idx="11">
                  <c:v>4712</c:v>
                </c:pt>
                <c:pt idx="14">
                  <c:v>3876</c:v>
                </c:pt>
              </c:numCache>
            </c:numRef>
          </c:val>
          <c:extLst>
            <c:ext xmlns:c16="http://schemas.microsoft.com/office/drawing/2014/chart" uri="{C3380CC4-5D6E-409C-BE32-E72D297353CC}">
              <c16:uniqueId val="{00000000-FBC4-4EE8-AAD0-A7465B8E692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BC4-4EE8-AAD0-A7465B8E692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BC4-4EE8-AAD0-A7465B8E692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126</c:v>
                </c:pt>
                <c:pt idx="3">
                  <c:v>123</c:v>
                </c:pt>
                <c:pt idx="6">
                  <c:v>122</c:v>
                </c:pt>
                <c:pt idx="9">
                  <c:v>147</c:v>
                </c:pt>
                <c:pt idx="12">
                  <c:v>209</c:v>
                </c:pt>
              </c:numCache>
            </c:numRef>
          </c:val>
          <c:extLst>
            <c:ext xmlns:c16="http://schemas.microsoft.com/office/drawing/2014/chart" uri="{C3380CC4-5D6E-409C-BE32-E72D297353CC}">
              <c16:uniqueId val="{00000003-FBC4-4EE8-AAD0-A7465B8E692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BC4-4EE8-AAD0-A7465B8E692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BC4-4EE8-AAD0-A7465B8E692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BC4-4EE8-AAD0-A7465B8E692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1252</c:v>
                </c:pt>
                <c:pt idx="3">
                  <c:v>1194</c:v>
                </c:pt>
                <c:pt idx="6">
                  <c:v>1109</c:v>
                </c:pt>
                <c:pt idx="9">
                  <c:v>1091</c:v>
                </c:pt>
                <c:pt idx="12">
                  <c:v>1177</c:v>
                </c:pt>
              </c:numCache>
            </c:numRef>
          </c:val>
          <c:extLst>
            <c:ext xmlns:c16="http://schemas.microsoft.com/office/drawing/2014/chart" uri="{C3380CC4-5D6E-409C-BE32-E72D297353CC}">
              <c16:uniqueId val="{00000007-FBC4-4EE8-AAD0-A7465B8E692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-4440</c:v>
                </c:pt>
                <c:pt idx="2">
                  <c:v>#N/A</c:v>
                </c:pt>
                <c:pt idx="3">
                  <c:v>#N/A</c:v>
                </c:pt>
                <c:pt idx="4">
                  <c:v>-4290</c:v>
                </c:pt>
                <c:pt idx="5">
                  <c:v>#N/A</c:v>
                </c:pt>
                <c:pt idx="6">
                  <c:v>#N/A</c:v>
                </c:pt>
                <c:pt idx="7">
                  <c:v>-3967</c:v>
                </c:pt>
                <c:pt idx="8">
                  <c:v>#N/A</c:v>
                </c:pt>
                <c:pt idx="9">
                  <c:v>#N/A</c:v>
                </c:pt>
                <c:pt idx="10">
                  <c:v>-3474</c:v>
                </c:pt>
                <c:pt idx="11">
                  <c:v>#N/A</c:v>
                </c:pt>
                <c:pt idx="12">
                  <c:v>#N/A</c:v>
                </c:pt>
                <c:pt idx="13">
                  <c:v>-2490</c:v>
                </c:pt>
                <c:pt idx="14">
                  <c:v>#N/A</c:v>
                </c:pt>
              </c:numCache>
            </c:numRef>
          </c:val>
          <c:smooth val="0"/>
          <c:extLst>
            <c:ext xmlns:c16="http://schemas.microsoft.com/office/drawing/2014/chart" uri="{C3380CC4-5D6E-409C-BE32-E72D297353CC}">
              <c16:uniqueId val="{00000008-FBC4-4EE8-AAD0-A7465B8E692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44786</c:v>
                </c:pt>
                <c:pt idx="5">
                  <c:v>43096</c:v>
                </c:pt>
                <c:pt idx="8">
                  <c:v>39858</c:v>
                </c:pt>
                <c:pt idx="11">
                  <c:v>37007</c:v>
                </c:pt>
                <c:pt idx="14">
                  <c:v>33502</c:v>
                </c:pt>
              </c:numCache>
            </c:numRef>
          </c:val>
          <c:extLst>
            <c:ext xmlns:c16="http://schemas.microsoft.com/office/drawing/2014/chart" uri="{C3380CC4-5D6E-409C-BE32-E72D297353CC}">
              <c16:uniqueId val="{00000000-1921-4B1A-94BB-61868C6C19C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1921-4B1A-94BB-61868C6C19C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82269</c:v>
                </c:pt>
                <c:pt idx="5">
                  <c:v>91606</c:v>
                </c:pt>
                <c:pt idx="8">
                  <c:v>96543</c:v>
                </c:pt>
                <c:pt idx="11">
                  <c:v>97038</c:v>
                </c:pt>
                <c:pt idx="14">
                  <c:v>106424</c:v>
                </c:pt>
              </c:numCache>
            </c:numRef>
          </c:val>
          <c:extLst>
            <c:ext xmlns:c16="http://schemas.microsoft.com/office/drawing/2014/chart" uri="{C3380CC4-5D6E-409C-BE32-E72D297353CC}">
              <c16:uniqueId val="{00000002-1921-4B1A-94BB-61868C6C19C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921-4B1A-94BB-61868C6C19C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921-4B1A-94BB-61868C6C19C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921-4B1A-94BB-61868C6C19C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12772</c:v>
                </c:pt>
                <c:pt idx="3">
                  <c:v>12857</c:v>
                </c:pt>
                <c:pt idx="6">
                  <c:v>11656</c:v>
                </c:pt>
                <c:pt idx="9">
                  <c:v>13860</c:v>
                </c:pt>
                <c:pt idx="12">
                  <c:v>13303</c:v>
                </c:pt>
              </c:numCache>
            </c:numRef>
          </c:val>
          <c:extLst>
            <c:ext xmlns:c16="http://schemas.microsoft.com/office/drawing/2014/chart" uri="{C3380CC4-5D6E-409C-BE32-E72D297353CC}">
              <c16:uniqueId val="{00000006-1921-4B1A-94BB-61868C6C19C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1623</c:v>
                </c:pt>
                <c:pt idx="3">
                  <c:v>1825</c:v>
                </c:pt>
                <c:pt idx="6">
                  <c:v>2245</c:v>
                </c:pt>
                <c:pt idx="9">
                  <c:v>2338</c:v>
                </c:pt>
                <c:pt idx="12">
                  <c:v>2766</c:v>
                </c:pt>
              </c:numCache>
            </c:numRef>
          </c:val>
          <c:extLst>
            <c:ext xmlns:c16="http://schemas.microsoft.com/office/drawing/2014/chart" uri="{C3380CC4-5D6E-409C-BE32-E72D297353CC}">
              <c16:uniqueId val="{00000007-1921-4B1A-94BB-61868C6C19C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1921-4B1A-94BB-61868C6C19C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666</c:v>
                </c:pt>
                <c:pt idx="3">
                  <c:v>633</c:v>
                </c:pt>
                <c:pt idx="6">
                  <c:v>0</c:v>
                </c:pt>
                <c:pt idx="9">
                  <c:v>0</c:v>
                </c:pt>
                <c:pt idx="12">
                  <c:v>0</c:v>
                </c:pt>
              </c:numCache>
            </c:numRef>
          </c:val>
          <c:extLst>
            <c:ext xmlns:c16="http://schemas.microsoft.com/office/drawing/2014/chart" uri="{C3380CC4-5D6E-409C-BE32-E72D297353CC}">
              <c16:uniqueId val="{00000009-1921-4B1A-94BB-61868C6C19C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10634</c:v>
                </c:pt>
                <c:pt idx="3">
                  <c:v>11121</c:v>
                </c:pt>
                <c:pt idx="6">
                  <c:v>11958</c:v>
                </c:pt>
                <c:pt idx="9">
                  <c:v>14260</c:v>
                </c:pt>
                <c:pt idx="12">
                  <c:v>14366</c:v>
                </c:pt>
              </c:numCache>
            </c:numRef>
          </c:val>
          <c:extLst>
            <c:ext xmlns:c16="http://schemas.microsoft.com/office/drawing/2014/chart" uri="{C3380CC4-5D6E-409C-BE32-E72D297353CC}">
              <c16:uniqueId val="{0000000A-1921-4B1A-94BB-61868C6C19C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921-4B1A-94BB-61868C6C19C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18466</c:v>
                </c:pt>
                <c:pt idx="1">
                  <c:v>19389</c:v>
                </c:pt>
                <c:pt idx="2">
                  <c:v>19973</c:v>
                </c:pt>
              </c:numCache>
            </c:numRef>
          </c:val>
          <c:extLst>
            <c:ext xmlns:c16="http://schemas.microsoft.com/office/drawing/2014/chart" uri="{C3380CC4-5D6E-409C-BE32-E72D297353CC}">
              <c16:uniqueId val="{00000000-8D26-4153-B6D4-0AF3C9C8051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8326</c:v>
                </c:pt>
                <c:pt idx="1">
                  <c:v>7522</c:v>
                </c:pt>
                <c:pt idx="2">
                  <c:v>6361</c:v>
                </c:pt>
              </c:numCache>
            </c:numRef>
          </c:val>
          <c:extLst>
            <c:ext xmlns:c16="http://schemas.microsoft.com/office/drawing/2014/chart" uri="{C3380CC4-5D6E-409C-BE32-E72D297353CC}">
              <c16:uniqueId val="{00000001-8D26-4153-B6D4-0AF3C9C8051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69162</c:v>
                </c:pt>
                <c:pt idx="1">
                  <c:v>67621</c:v>
                </c:pt>
                <c:pt idx="2">
                  <c:v>77386</c:v>
                </c:pt>
              </c:numCache>
            </c:numRef>
          </c:val>
          <c:extLst>
            <c:ext xmlns:c16="http://schemas.microsoft.com/office/drawing/2014/chart" uri="{C3380CC4-5D6E-409C-BE32-E72D297353CC}">
              <c16:uniqueId val="{00000002-8D26-4153-B6D4-0AF3C9C8051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元利償還金は過去の起債の償還が進んでいる一方、新規に教育債を発行した事により、対前年</a:t>
          </a:r>
          <a:r>
            <a:rPr kumimoji="1" lang="en-US" altLang="ja-JP" sz="1400">
              <a:latin typeface="ＭＳ Ｐゴシック" panose="020B0600070205080204" pitchFamily="50" charset="-128"/>
              <a:ea typeface="ＭＳ Ｐゴシック" panose="020B0600070205080204" pitchFamily="50" charset="-128"/>
            </a:rPr>
            <a:t>86</a:t>
          </a:r>
          <a:r>
            <a:rPr kumimoji="1" lang="ja-JP" altLang="en-US" sz="1400">
              <a:latin typeface="ＭＳ Ｐゴシック" panose="020B0600070205080204" pitchFamily="50" charset="-128"/>
              <a:ea typeface="ＭＳ Ｐゴシック" panose="020B0600070205080204" pitchFamily="50" charset="-128"/>
            </a:rPr>
            <a:t>百万円の増となった。</a:t>
          </a:r>
        </a:p>
        <a:p>
          <a:r>
            <a:rPr kumimoji="1" lang="ja-JP" altLang="en-US" sz="1400">
              <a:latin typeface="ＭＳ Ｐゴシック" panose="020B0600070205080204" pitchFamily="50" charset="-128"/>
              <a:ea typeface="ＭＳ Ｐゴシック" panose="020B0600070205080204" pitchFamily="50" charset="-128"/>
            </a:rPr>
            <a:t>実質公債費比率の分子は対前年</a:t>
          </a:r>
          <a:r>
            <a:rPr kumimoji="1" lang="en-US" altLang="ja-JP" sz="1400">
              <a:latin typeface="ＭＳ Ｐゴシック" panose="020B0600070205080204" pitchFamily="50" charset="-128"/>
              <a:ea typeface="ＭＳ Ｐゴシック" panose="020B0600070205080204" pitchFamily="50" charset="-128"/>
            </a:rPr>
            <a:t>984</a:t>
          </a:r>
          <a:r>
            <a:rPr kumimoji="1" lang="ja-JP" altLang="en-US" sz="1400">
              <a:latin typeface="ＭＳ Ｐゴシック" panose="020B0600070205080204" pitchFamily="50" charset="-128"/>
              <a:ea typeface="ＭＳ Ｐゴシック" panose="020B0600070205080204" pitchFamily="50" charset="-128"/>
            </a:rPr>
            <a:t>百万円の増となったが、健全性は保たれている。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過去に起債した減税補填債の償還は令和</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年度で完了予定であり、償還完了に向けて適切に基金積立と繰入を行っていく。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将来負担額</a:t>
          </a:r>
          <a:r>
            <a:rPr kumimoji="1" lang="en-US" altLang="ja-JP" sz="1400">
              <a:latin typeface="ＭＳ Ｐゴシック" panose="020B0600070205080204" pitchFamily="50" charset="-128"/>
              <a:ea typeface="ＭＳ Ｐゴシック" panose="020B0600070205080204" pitchFamily="50" charset="-128"/>
            </a:rPr>
            <a:t>(A)</a:t>
          </a:r>
          <a:r>
            <a:rPr kumimoji="1" lang="ja-JP" altLang="en-US" sz="1400">
              <a:latin typeface="ＭＳ Ｐゴシック" panose="020B0600070205080204" pitchFamily="50" charset="-128"/>
              <a:ea typeface="ＭＳ Ｐゴシック" panose="020B0600070205080204" pitchFamily="50" charset="-128"/>
            </a:rPr>
            <a:t>のうち地方債の現在高は、教育債等の発行により対前年</a:t>
          </a:r>
          <a:r>
            <a:rPr kumimoji="1" lang="en-US" altLang="ja-JP" sz="1400">
              <a:latin typeface="ＭＳ Ｐゴシック" panose="020B0600070205080204" pitchFamily="50" charset="-128"/>
              <a:ea typeface="ＭＳ Ｐゴシック" panose="020B0600070205080204" pitchFamily="50" charset="-128"/>
            </a:rPr>
            <a:t>106</a:t>
          </a:r>
          <a:r>
            <a:rPr kumimoji="1" lang="ja-JP" altLang="en-US" sz="1400">
              <a:latin typeface="ＭＳ Ｐゴシック" panose="020B0600070205080204" pitchFamily="50" charset="-128"/>
              <a:ea typeface="ＭＳ Ｐゴシック" panose="020B0600070205080204" pitchFamily="50" charset="-128"/>
            </a:rPr>
            <a:t>百万円の増となった。</a:t>
          </a:r>
        </a:p>
        <a:p>
          <a:r>
            <a:rPr kumimoji="1" lang="ja-JP" altLang="en-US" sz="1400">
              <a:latin typeface="ＭＳ Ｐゴシック" panose="020B0600070205080204" pitchFamily="50" charset="-128"/>
              <a:ea typeface="ＭＳ Ｐゴシック" panose="020B0600070205080204" pitchFamily="50" charset="-128"/>
            </a:rPr>
            <a:t>また、充当可能財源等</a:t>
          </a:r>
          <a:r>
            <a:rPr kumimoji="1" lang="en-US" altLang="ja-JP" sz="1400">
              <a:latin typeface="ＭＳ Ｐゴシック" panose="020B0600070205080204" pitchFamily="50" charset="-128"/>
              <a:ea typeface="ＭＳ Ｐゴシック" panose="020B0600070205080204" pitchFamily="50" charset="-128"/>
            </a:rPr>
            <a:t>(B)</a:t>
          </a:r>
          <a:r>
            <a:rPr kumimoji="1" lang="ja-JP" altLang="en-US" sz="1400">
              <a:latin typeface="ＭＳ Ｐゴシック" panose="020B0600070205080204" pitchFamily="50" charset="-128"/>
              <a:ea typeface="ＭＳ Ｐゴシック" panose="020B0600070205080204" pitchFamily="50" charset="-128"/>
            </a:rPr>
            <a:t>については、基金積立により、充当可能基金が対前年</a:t>
          </a:r>
          <a:r>
            <a:rPr kumimoji="1" lang="en-US" altLang="ja-JP" sz="1400">
              <a:latin typeface="ＭＳ Ｐゴシック" panose="020B0600070205080204" pitchFamily="50" charset="-128"/>
              <a:ea typeface="ＭＳ Ｐゴシック" panose="020B0600070205080204" pitchFamily="50" charset="-128"/>
            </a:rPr>
            <a:t>9,386</a:t>
          </a:r>
          <a:r>
            <a:rPr kumimoji="1" lang="ja-JP" altLang="en-US" sz="1400">
              <a:latin typeface="ＭＳ Ｐゴシック" panose="020B0600070205080204" pitchFamily="50" charset="-128"/>
              <a:ea typeface="ＭＳ Ｐゴシック" panose="020B0600070205080204" pitchFamily="50" charset="-128"/>
            </a:rPr>
            <a:t>百万円の増となり、将来負担額を上回る状態が維持されている。</a:t>
          </a:r>
        </a:p>
        <a:p>
          <a:r>
            <a:rPr kumimoji="1" lang="ja-JP" altLang="en-US" sz="1400">
              <a:latin typeface="ＭＳ Ｐゴシック" panose="020B0600070205080204" pitchFamily="50" charset="-128"/>
              <a:ea typeface="ＭＳ Ｐゴシック" panose="020B0600070205080204" pitchFamily="50" charset="-128"/>
            </a:rPr>
            <a:t>今後も健全な財政運営に努めていく。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東京都品川区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・庁舎整備基金に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億円、子どもの未来応援基金を新設し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億円を積立てた。</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一方、公共施設整備基金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億円、義務教育施設整備基金を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億円取り崩した</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（積立てはそれぞれ、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億円）結果、基金全体では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91.9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・老朽化した公共施設の更新経費や学校改築計画に基づき、計画的に施設整備基金等への積立てを行っていく。</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・今後の景気変動による特別区民税、財政調整交付金の動向、ふるさと納税による減収の影響を考慮しつつ、</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将来の行政需要に対応できるよう計画的に積立てを行っていく。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・公共施設整備基金：区立施設の整備に要する経費</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・義務教育施設整備基金：義務教育施設整備の整備に要する経費</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・庁舎整備基金：庁舎の整備資金に要する経費</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・子どもの未来応援基金：将来にわたり子ども等の幸福が持続する社会の実現を目指して行う事業に要する経費</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・地球環境基金：環境保全、リサイクル活動の推進、みどりの保全等に要する経費</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・公共施設整備基金：運用利子や歳出不用額等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億円を積立てた一方、高齢福祉施設整備や文化センター設備工事、在宅子育て支援施設整備に伴い、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億円取り崩したことにより、対前年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・義務教育施設整備基金：今後の学校改築等経費を計画的に実施するために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億円積み立てた一方、学校施設改築等に伴い、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億円取り崩したことにより、対前年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・庁舎整備基金：新庁舎整備に向け、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億円を積立てたことにより、対前年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・子どもの未来応援基金：子供等を支える事業を計画的に実施するために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億円積み立てた。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・老朽化した公共施設の更新経費や学校改築計画に基づき、計画的に施設整備基金等への積立てを行っていく。</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・財調交付金の増や歳出不用額等を積み立てた結果、財政調整基金に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億円を積立てた。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・今後の将来的な景気変動や経済状況の変化に機敏に対応できるよう計画的な積立てを行っていく。</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・運用益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億円の積み立て、償還のため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億円を取り崩した結果、</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億円の減。</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・減税補填債の償還は令和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年度で完了する予定。</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412,786
395,776
22.85
216,023,395
209,278,826
6,606,456
121,692,885
14,366,456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ポイントの増となった。類似団体との比較では、</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ポイント上回っているが、毎年度ほぼ平均値で推移している。引き続き、歳出の見直しと確実な歳入確保により、財政基盤の強化に努めていく。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162378</xdr:rowOff>
    </xdr:from>
    <xdr:to>
      <xdr:col>23</xdr:col>
      <xdr:colOff>133350</xdr:colOff>
      <xdr:row>42</xdr:row>
      <xdr:rowOff>8165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191828"/>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8165</xdr:rowOff>
    </xdr:from>
    <xdr:to>
      <xdr:col>19</xdr:col>
      <xdr:colOff>133350</xdr:colOff>
      <xdr:row>42</xdr:row>
      <xdr:rowOff>8165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090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8165</xdr:rowOff>
    </xdr:from>
    <xdr:to>
      <xdr:col>15</xdr:col>
      <xdr:colOff>82550</xdr:colOff>
      <xdr:row>42</xdr:row>
      <xdr:rowOff>25400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2090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25400</xdr:rowOff>
    </xdr:from>
    <xdr:to>
      <xdr:col>11</xdr:col>
      <xdr:colOff>31750</xdr:colOff>
      <xdr:row>42</xdr:row>
      <xdr:rowOff>42635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2263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128105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128815</xdr:rowOff>
    </xdr:from>
    <xdr:to>
      <xdr:col>19</xdr:col>
      <xdr:colOff>184150</xdr:colOff>
      <xdr:row>42</xdr:row>
      <xdr:rowOff>58965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128815</xdr:rowOff>
    </xdr:from>
    <xdr:to>
      <xdr:col>15</xdr:col>
      <xdr:colOff>133350</xdr:colOff>
      <xdr:row>42</xdr:row>
      <xdr:rowOff>58965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146050</xdr:rowOff>
    </xdr:from>
    <xdr:to>
      <xdr:col>11</xdr:col>
      <xdr:colOff>82550</xdr:colOff>
      <xdr:row>42</xdr:row>
      <xdr:rowOff>76200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163285</xdr:rowOff>
    </xdr:from>
    <xdr:to>
      <xdr:col>7</xdr:col>
      <xdr:colOff>31750</xdr:colOff>
      <xdr:row>42</xdr:row>
      <xdr:rowOff>93435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78212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地方特例交付金の増等により経常的一般財源は</a:t>
          </a:r>
          <a:r>
            <a:rPr kumimoji="1" lang="en-US" altLang="ja-JP" sz="1300">
              <a:latin typeface="ＭＳ Ｐゴシック" panose="020B0600070205080204" pitchFamily="50" charset="-128"/>
              <a:ea typeface="ＭＳ Ｐゴシック" panose="020B0600070205080204" pitchFamily="50" charset="-128"/>
            </a:rPr>
            <a:t>8.7</a:t>
          </a:r>
          <a:r>
            <a:rPr kumimoji="1" lang="ja-JP" altLang="en-US" sz="1300">
              <a:latin typeface="ＭＳ Ｐゴシック" panose="020B0600070205080204" pitchFamily="50" charset="-128"/>
              <a:ea typeface="ＭＳ Ｐゴシック" panose="020B0600070205080204" pitchFamily="50" charset="-128"/>
            </a:rPr>
            <a:t>％増加したが、人件費、物件費等の増により経常的経費も</a:t>
          </a:r>
          <a:r>
            <a:rPr kumimoji="1" lang="en-US" altLang="ja-JP" sz="1300">
              <a:latin typeface="ＭＳ Ｐゴシック" panose="020B0600070205080204" pitchFamily="50" charset="-128"/>
              <a:ea typeface="ＭＳ Ｐゴシック" panose="020B0600070205080204" pitchFamily="50" charset="-128"/>
            </a:rPr>
            <a:t>10.4</a:t>
          </a:r>
          <a:r>
            <a:rPr kumimoji="1" lang="ja-JP" altLang="en-US" sz="1300">
              <a:latin typeface="ＭＳ Ｐゴシック" panose="020B0600070205080204" pitchFamily="50" charset="-128"/>
              <a:ea typeface="ＭＳ Ｐゴシック" panose="020B0600070205080204" pitchFamily="50" charset="-128"/>
            </a:rPr>
            <a:t>％増になったことから、前年度比</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ポイント増となった。類似団体平均より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％上回ったが、今後も経常的な経費の見直しと縮減に努めていく。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138430</xdr:rowOff>
    </xdr:from>
    <xdr:to>
      <xdr:col>23</xdr:col>
      <xdr:colOff>133350</xdr:colOff>
      <xdr:row>64</xdr:row>
      <xdr:rowOff>71544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939780"/>
          <a:ext cx="8382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0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149013</xdr:rowOff>
    </xdr:from>
    <xdr:to>
      <xdr:col>19</xdr:col>
      <xdr:colOff>133350</xdr:colOff>
      <xdr:row>63</xdr:row>
      <xdr:rowOff>138430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778913"/>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149013</xdr:rowOff>
    </xdr:from>
    <xdr:to>
      <xdr:col>15</xdr:col>
      <xdr:colOff>82550</xdr:colOff>
      <xdr:row>62</xdr:row>
      <xdr:rowOff>149013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7789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165964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149013</xdr:rowOff>
    </xdr:from>
    <xdr:to>
      <xdr:col>11</xdr:col>
      <xdr:colOff>31750</xdr:colOff>
      <xdr:row>64</xdr:row>
      <xdr:rowOff>47413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778913"/>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20744</xdr:rowOff>
    </xdr:from>
    <xdr:to>
      <xdr:col>23</xdr:col>
      <xdr:colOff>184150</xdr:colOff>
      <xdr:row>64</xdr:row>
      <xdr:rowOff>122344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9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164271</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96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87630</xdr:rowOff>
    </xdr:from>
    <xdr:to>
      <xdr:col>19</xdr:col>
      <xdr:colOff>184150</xdr:colOff>
      <xdr:row>64</xdr:row>
      <xdr:rowOff>17780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2557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97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98213</xdr:rowOff>
    </xdr:from>
    <xdr:to>
      <xdr:col>15</xdr:col>
      <xdr:colOff>133350</xdr:colOff>
      <xdr:row>63</xdr:row>
      <xdr:rowOff>28363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38540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49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98213</xdr:rowOff>
    </xdr:from>
    <xdr:to>
      <xdr:col>11</xdr:col>
      <xdr:colOff>82550</xdr:colOff>
      <xdr:row>63</xdr:row>
      <xdr:rowOff>28363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38540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49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168063</xdr:rowOff>
    </xdr:from>
    <xdr:to>
      <xdr:col>7</xdr:col>
      <xdr:colOff>31750</xdr:colOff>
      <xdr:row>64</xdr:row>
      <xdr:rowOff>98213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96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108390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73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[181,626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人当たりの人件費・物件費等は対前年</a:t>
          </a:r>
          <a:r>
            <a:rPr kumimoji="1" lang="en-US" altLang="ja-JP" sz="1300">
              <a:latin typeface="ＭＳ Ｐゴシック" panose="020B0600070205080204" pitchFamily="50" charset="-128"/>
              <a:ea typeface="ＭＳ Ｐゴシック" panose="020B0600070205080204" pitchFamily="50" charset="-128"/>
            </a:rPr>
            <a:t>15,957</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181,626</a:t>
          </a:r>
          <a:r>
            <a:rPr kumimoji="1" lang="ja-JP" altLang="en-US" sz="1300">
              <a:latin typeface="ＭＳ Ｐゴシック" panose="020B0600070205080204" pitchFamily="50" charset="-128"/>
              <a:ea typeface="ＭＳ Ｐゴシック" panose="020B0600070205080204" pitchFamily="50" charset="-128"/>
            </a:rPr>
            <a:t>円となった。</a:t>
          </a:r>
        </a:p>
        <a:p>
          <a:r>
            <a:rPr kumimoji="1" lang="ja-JP" altLang="en-US" sz="1300">
              <a:latin typeface="ＭＳ Ｐゴシック" panose="020B0600070205080204" pitchFamily="50" charset="-128"/>
              <a:ea typeface="ＭＳ Ｐゴシック" panose="020B0600070205080204" pitchFamily="50" charset="-128"/>
            </a:rPr>
            <a:t>増要因としては、人件費は定年延長による経過措置の影響により、退職金が増になったことから対前年</a:t>
          </a:r>
          <a:r>
            <a:rPr kumimoji="1" lang="en-US" altLang="ja-JP" sz="1300">
              <a:latin typeface="ＭＳ Ｐゴシック" panose="020B0600070205080204" pitchFamily="50" charset="-128"/>
              <a:ea typeface="ＭＳ Ｐゴシック" panose="020B0600070205080204" pitchFamily="50" charset="-128"/>
            </a:rPr>
            <a:t>15.3</a:t>
          </a:r>
          <a:r>
            <a:rPr kumimoji="1" lang="ja-JP" altLang="en-US" sz="1300">
              <a:latin typeface="ＭＳ Ｐゴシック" panose="020B0600070205080204" pitchFamily="50" charset="-128"/>
              <a:ea typeface="ＭＳ Ｐゴシック" panose="020B0600070205080204" pitchFamily="50" charset="-128"/>
            </a:rPr>
            <a:t>％の増、物件費は共通商品券普及促進事業等の増で対前年</a:t>
          </a:r>
          <a:r>
            <a:rPr kumimoji="1" lang="en-US" altLang="ja-JP" sz="1300">
              <a:latin typeface="ＭＳ Ｐゴシック" panose="020B0600070205080204" pitchFamily="50" charset="-128"/>
              <a:ea typeface="ＭＳ Ｐゴシック" panose="020B0600070205080204" pitchFamily="50" charset="-128"/>
            </a:rPr>
            <a:t>10.9%</a:t>
          </a:r>
          <a:r>
            <a:rPr kumimoji="1" lang="ja-JP" altLang="en-US" sz="1300">
              <a:latin typeface="ＭＳ Ｐゴシック" panose="020B0600070205080204" pitchFamily="50" charset="-128"/>
              <a:ea typeface="ＭＳ Ｐゴシック" panose="020B0600070205080204" pitchFamily="50" charset="-128"/>
            </a:rPr>
            <a:t>の増となった。</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5865</xdr:rowOff>
    </xdr:from>
    <xdr:to>
      <xdr:col>23</xdr:col>
      <xdr:colOff>133350</xdr:colOff>
      <xdr:row>82</xdr:row>
      <xdr:rowOff>70039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064765"/>
          <a:ext cx="838200" cy="6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145761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61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5865</xdr:rowOff>
    </xdr:from>
    <xdr:to>
      <xdr:col>19</xdr:col>
      <xdr:colOff>133350</xdr:colOff>
      <xdr:row>82</xdr:row>
      <xdr:rowOff>6031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064765"/>
          <a:ext cx="889000" cy="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26956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742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159125</xdr:rowOff>
    </xdr:from>
    <xdr:to>
      <xdr:col>15</xdr:col>
      <xdr:colOff>82550</xdr:colOff>
      <xdr:row>82</xdr:row>
      <xdr:rowOff>6031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46575"/>
          <a:ext cx="889000" cy="1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46682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101704</xdr:rowOff>
    </xdr:from>
    <xdr:to>
      <xdr:col>11</xdr:col>
      <xdr:colOff>31750</xdr:colOff>
      <xdr:row>81</xdr:row>
      <xdr:rowOff>159125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89154"/>
          <a:ext cx="889000" cy="57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22624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132872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19239</xdr:rowOff>
    </xdr:from>
    <xdr:to>
      <xdr:col>23</xdr:col>
      <xdr:colOff>184150</xdr:colOff>
      <xdr:row>82</xdr:row>
      <xdr:rowOff>120839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07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162766</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50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126515</xdr:rowOff>
    </xdr:from>
    <xdr:to>
      <xdr:col>19</xdr:col>
      <xdr:colOff>184150</xdr:colOff>
      <xdr:row>82</xdr:row>
      <xdr:rowOff>56665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1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41442</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100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126681</xdr:rowOff>
    </xdr:from>
    <xdr:to>
      <xdr:col>15</xdr:col>
      <xdr:colOff>133350</xdr:colOff>
      <xdr:row>82</xdr:row>
      <xdr:rowOff>56831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1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41608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100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108325</xdr:rowOff>
    </xdr:from>
    <xdr:to>
      <xdr:col>11</xdr:col>
      <xdr:colOff>82550</xdr:colOff>
      <xdr:row>82</xdr:row>
      <xdr:rowOff>38475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9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23252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08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50904</xdr:rowOff>
    </xdr:from>
    <xdr:to>
      <xdr:col>7</xdr:col>
      <xdr:colOff>31750</xdr:colOff>
      <xdr:row>81</xdr:row>
      <xdr:rowOff>152504</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3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137281</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024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職員の給与水準は</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区の民間従業員の給与水準と均等させることを基本とし、特別区人事委員会の勧告に基づき決定している。本年度は</a:t>
          </a:r>
          <a:r>
            <a:rPr kumimoji="1" lang="en-US" altLang="ja-JP" sz="1300">
              <a:latin typeface="ＭＳ Ｐゴシック" panose="020B0600070205080204" pitchFamily="50" charset="-128"/>
              <a:ea typeface="ＭＳ Ｐゴシック" panose="020B0600070205080204" pitchFamily="50" charset="-128"/>
            </a:rPr>
            <a:t>99.0</a:t>
          </a:r>
          <a:r>
            <a:rPr kumimoji="1" lang="ja-JP" altLang="en-US" sz="1300">
              <a:latin typeface="ＭＳ Ｐゴシック" panose="020B0600070205080204" pitchFamily="50" charset="-128"/>
              <a:ea typeface="ＭＳ Ｐゴシック" panose="020B0600070205080204" pitchFamily="50" charset="-128"/>
            </a:rPr>
            <a:t>となり、対前年</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減となった。引き続き適正な給与水準を維持していく。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32657</xdr:rowOff>
    </xdr:from>
    <xdr:to>
      <xdr:col>81</xdr:col>
      <xdr:colOff>44450</xdr:colOff>
      <xdr:row>86</xdr:row>
      <xdr:rowOff>67129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777357"/>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67129</xdr:rowOff>
    </xdr:from>
    <xdr:to>
      <xdr:col>77</xdr:col>
      <xdr:colOff>44450</xdr:colOff>
      <xdr:row>86</xdr:row>
      <xdr:rowOff>67129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8118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86</xdr:row>
      <xdr:rowOff>170543</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811829"/>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86</xdr:row>
      <xdr:rowOff>170543</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8463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125384</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6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16329</xdr:rowOff>
    </xdr:from>
    <xdr:to>
      <xdr:col>77</xdr:col>
      <xdr:colOff>95250</xdr:colOff>
      <xdr:row>86</xdr:row>
      <xdr:rowOff>117929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102706</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8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16329</xdr:rowOff>
    </xdr:from>
    <xdr:to>
      <xdr:col>73</xdr:col>
      <xdr:colOff>44450</xdr:colOff>
      <xdr:row>86</xdr:row>
      <xdr:rowOff>117929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102706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119743</xdr:rowOff>
    </xdr:from>
    <xdr:to>
      <xdr:col>68</xdr:col>
      <xdr:colOff>203200</xdr:colOff>
      <xdr:row>87</xdr:row>
      <xdr:rowOff>49893</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34670</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人当たりの職員数は</a:t>
          </a:r>
          <a:r>
            <a:rPr kumimoji="1" lang="en-US" altLang="ja-JP" sz="1300">
              <a:latin typeface="ＭＳ Ｐゴシック" panose="020B0600070205080204" pitchFamily="50" charset="-128"/>
              <a:ea typeface="ＭＳ Ｐゴシック" panose="020B0600070205080204" pitchFamily="50" charset="-128"/>
            </a:rPr>
            <a:t>6.59</a:t>
          </a:r>
          <a:r>
            <a:rPr kumimoji="1" lang="ja-JP" altLang="en-US" sz="1300">
              <a:latin typeface="ＭＳ Ｐゴシック" panose="020B0600070205080204" pitchFamily="50" charset="-128"/>
              <a:ea typeface="ＭＳ Ｐゴシック" panose="020B0600070205080204" pitchFamily="50" charset="-128"/>
            </a:rPr>
            <a:t>人で対前年比</a:t>
          </a:r>
          <a:r>
            <a:rPr kumimoji="1" lang="en-US" altLang="ja-JP" sz="1300">
              <a:latin typeface="ＭＳ Ｐゴシック" panose="020B0600070205080204" pitchFamily="50" charset="-128"/>
              <a:ea typeface="ＭＳ Ｐゴシック" panose="020B0600070205080204" pitchFamily="50" charset="-128"/>
            </a:rPr>
            <a:t>0.11</a:t>
          </a:r>
          <a:r>
            <a:rPr kumimoji="1" lang="ja-JP" altLang="en-US" sz="1300">
              <a:latin typeface="ＭＳ Ｐゴシック" panose="020B0600070205080204" pitchFamily="50" charset="-128"/>
              <a:ea typeface="ＭＳ Ｐゴシック" panose="020B0600070205080204" pitchFamily="50" charset="-128"/>
            </a:rPr>
            <a:t>人の増となった。引き続き職員配置の見直しを通じて、事務効率化などの内部努力を重ね、適切な定員管理に努めていく。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46083</xdr:rowOff>
    </xdr:from>
    <xdr:to>
      <xdr:col>81</xdr:col>
      <xdr:colOff>44450</xdr:colOff>
      <xdr:row>60</xdr:row>
      <xdr:rowOff>58722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333083"/>
          <a:ext cx="8382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170621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1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46083</xdr:rowOff>
    </xdr:from>
    <xdr:to>
      <xdr:col>77</xdr:col>
      <xdr:colOff>44450</xdr:colOff>
      <xdr:row>60</xdr:row>
      <xdr:rowOff>47232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333083"/>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47232</xdr:rowOff>
    </xdr:from>
    <xdr:to>
      <xdr:col>72</xdr:col>
      <xdr:colOff>203200</xdr:colOff>
      <xdr:row>60</xdr:row>
      <xdr:rowOff>47232</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3342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92122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42635</xdr:rowOff>
    </xdr:from>
    <xdr:to>
      <xdr:col>68</xdr:col>
      <xdr:colOff>152400</xdr:colOff>
      <xdr:row>60</xdr:row>
      <xdr:rowOff>47232</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329635"/>
          <a:ext cx="889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7922</xdr:rowOff>
    </xdr:from>
    <xdr:to>
      <xdr:col>81</xdr:col>
      <xdr:colOff>95250</xdr:colOff>
      <xdr:row>60</xdr:row>
      <xdr:rowOff>109522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29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151449</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26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166733</xdr:rowOff>
    </xdr:from>
    <xdr:to>
      <xdr:col>77</xdr:col>
      <xdr:colOff>95250</xdr:colOff>
      <xdr:row>60</xdr:row>
      <xdr:rowOff>96883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28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81660</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368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167882</xdr:rowOff>
    </xdr:from>
    <xdr:to>
      <xdr:col>73</xdr:col>
      <xdr:colOff>44450</xdr:colOff>
      <xdr:row>60</xdr:row>
      <xdr:rowOff>98032</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28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82809</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36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167882</xdr:rowOff>
    </xdr:from>
    <xdr:to>
      <xdr:col>68</xdr:col>
      <xdr:colOff>203200</xdr:colOff>
      <xdr:row>60</xdr:row>
      <xdr:rowOff>98032</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28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82809</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36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163285</xdr:rowOff>
    </xdr:from>
    <xdr:to>
      <xdr:col>64</xdr:col>
      <xdr:colOff>152400</xdr:colOff>
      <xdr:row>60</xdr:row>
      <xdr:rowOff>93435</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27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78212</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365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過去の起債の償還が進んでいる一方、新規に教育債を発行した結果、地方債年度末残高が対前年</a:t>
          </a:r>
          <a:r>
            <a:rPr kumimoji="1" lang="en-US" altLang="ja-JP" sz="1300">
              <a:latin typeface="ＭＳ Ｐゴシック" panose="020B0600070205080204" pitchFamily="50" charset="-128"/>
              <a:ea typeface="ＭＳ Ｐゴシック" panose="020B0600070205080204" pitchFamily="50" charset="-128"/>
            </a:rPr>
            <a:t>106,514</a:t>
          </a:r>
          <a:r>
            <a:rPr kumimoji="1" lang="ja-JP" altLang="en-US" sz="1300">
              <a:latin typeface="ＭＳ Ｐゴシック" panose="020B0600070205080204" pitchFamily="50" charset="-128"/>
              <a:ea typeface="ＭＳ Ｐゴシック" panose="020B0600070205080204" pitchFamily="50" charset="-128"/>
            </a:rPr>
            <a:t>千円増となり、△</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％となった。類似団体との比較では平均を</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％下回っており、今後も起債の必要性を精査するとともに、健全な財政運営に努めていく。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68792</xdr:rowOff>
    </xdr:from>
    <xdr:to>
      <xdr:col>81</xdr:col>
      <xdr:colOff>44450</xdr:colOff>
      <xdr:row>37</xdr:row>
      <xdr:rowOff>38100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240992"/>
          <a:ext cx="8382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9119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524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35</xdr:row>
      <xdr:rowOff>139700</xdr:rowOff>
    </xdr:from>
    <xdr:to>
      <xdr:col>77</xdr:col>
      <xdr:colOff>44450</xdr:colOff>
      <xdr:row>36</xdr:row>
      <xdr:rowOff>68792</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140450"/>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154110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497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35</xdr:row>
      <xdr:rowOff>99483</xdr:rowOff>
    </xdr:from>
    <xdr:to>
      <xdr:col>72</xdr:col>
      <xdr:colOff>203200</xdr:colOff>
      <xdr:row>35</xdr:row>
      <xdr:rowOff>139700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1002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53569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397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35</xdr:row>
      <xdr:rowOff>79375</xdr:rowOff>
    </xdr:from>
    <xdr:to>
      <xdr:col>68</xdr:col>
      <xdr:colOff>152400</xdr:colOff>
      <xdr:row>35</xdr:row>
      <xdr:rowOff>99483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0801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33460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164694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158750</xdr:rowOff>
    </xdr:from>
    <xdr:to>
      <xdr:col>81</xdr:col>
      <xdr:colOff>95250</xdr:colOff>
      <xdr:row>37</xdr:row>
      <xdr:rowOff>88900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3827</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17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17992</xdr:rowOff>
    </xdr:from>
    <xdr:to>
      <xdr:col>77</xdr:col>
      <xdr:colOff>95250</xdr:colOff>
      <xdr:row>36</xdr:row>
      <xdr:rowOff>119592</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190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129769</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5959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88900</xdr:rowOff>
    </xdr:from>
    <xdr:to>
      <xdr:col>73</xdr:col>
      <xdr:colOff>44450</xdr:colOff>
      <xdr:row>36</xdr:row>
      <xdr:rowOff>19050</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08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29227</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585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48683</xdr:rowOff>
    </xdr:from>
    <xdr:to>
      <xdr:col>68</xdr:col>
      <xdr:colOff>203200</xdr:colOff>
      <xdr:row>35</xdr:row>
      <xdr:rowOff>150283</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04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33</xdr:row>
      <xdr:rowOff>160460</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5818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28575</xdr:rowOff>
    </xdr:from>
    <xdr:to>
      <xdr:col>64</xdr:col>
      <xdr:colOff>152400</xdr:colOff>
      <xdr:row>35</xdr:row>
      <xdr:rowOff>130175</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02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33</xdr:row>
      <xdr:rowOff>140352</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5798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基金等の財源が将来負担を上回っている。引き続き財政の健全性を維持していく。</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412,786
395,776
22.85
216,023,395
209,278,826
6,606,456
121,692,885
14,366,456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定年延長による経過措置の影響により、退職金が増となったことから、人件費にかかる経常収支比率は</a:t>
          </a:r>
          <a:r>
            <a:rPr kumimoji="1" lang="en-US" altLang="ja-JP" sz="1300">
              <a:latin typeface="ＭＳ Ｐゴシック" panose="020B0600070205080204" pitchFamily="50" charset="-128"/>
              <a:ea typeface="ＭＳ Ｐゴシック" panose="020B0600070205080204" pitchFamily="50" charset="-128"/>
            </a:rPr>
            <a:t>20.6</a:t>
          </a:r>
          <a:r>
            <a:rPr kumimoji="1" lang="ja-JP" altLang="en-US" sz="1300">
              <a:latin typeface="ＭＳ Ｐゴシック" panose="020B0600070205080204" pitchFamily="50" charset="-128"/>
              <a:ea typeface="ＭＳ Ｐゴシック" panose="020B0600070205080204" pitchFamily="50" charset="-128"/>
            </a:rPr>
            <a:t>％と対前年</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％の増となった。今後も住民サービスの向上を図りつつ、民間活力の向上や先端技術の導入を推進し、職員定数の適正化に努めていく。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50800</xdr:rowOff>
    </xdr:from>
    <xdr:to>
      <xdr:col>24</xdr:col>
      <xdr:colOff>25400</xdr:colOff>
      <xdr:row>37</xdr:row>
      <xdr:rowOff>31750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2230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159402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160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50800</xdr:rowOff>
    </xdr:from>
    <xdr:to>
      <xdr:col>19</xdr:col>
      <xdr:colOff>187325</xdr:colOff>
      <xdr:row>36</xdr:row>
      <xdr:rowOff>127000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223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127000</xdr:rowOff>
    </xdr:from>
    <xdr:to>
      <xdr:col>15</xdr:col>
      <xdr:colOff>98425</xdr:colOff>
      <xdr:row>36</xdr:row>
      <xdr:rowOff>146050</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299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146050</xdr:rowOff>
    </xdr:from>
    <xdr:to>
      <xdr:col>11</xdr:col>
      <xdr:colOff>9525</xdr:colOff>
      <xdr:row>37</xdr:row>
      <xdr:rowOff>98425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318250"/>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153052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66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152400</xdr:rowOff>
    </xdr:from>
    <xdr:to>
      <xdr:col>24</xdr:col>
      <xdr:colOff>76200</xdr:colOff>
      <xdr:row>37</xdr:row>
      <xdr:rowOff>82550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124477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0</xdr:rowOff>
    </xdr:from>
    <xdr:to>
      <xdr:col>20</xdr:col>
      <xdr:colOff>38100</xdr:colOff>
      <xdr:row>36</xdr:row>
      <xdr:rowOff>101600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111777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94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76200</xdr:rowOff>
    </xdr:from>
    <xdr:to>
      <xdr:col>15</xdr:col>
      <xdr:colOff>149225</xdr:colOff>
      <xdr:row>37</xdr:row>
      <xdr:rowOff>6350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95250</xdr:rowOff>
    </xdr:from>
    <xdr:to>
      <xdr:col>11</xdr:col>
      <xdr:colOff>60325</xdr:colOff>
      <xdr:row>37</xdr:row>
      <xdr:rowOff>25400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26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35577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03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47625</xdr:rowOff>
    </xdr:from>
    <xdr:to>
      <xdr:col>6</xdr:col>
      <xdr:colOff>171450</xdr:colOff>
      <xdr:row>37</xdr:row>
      <xdr:rowOff>149225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159402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16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物件費では</a:t>
          </a:r>
          <a:r>
            <a:rPr kumimoji="1" lang="en-US" altLang="ja-JP" sz="1300">
              <a:latin typeface="ＭＳ Ｐゴシック" panose="020B0600070205080204" pitchFamily="50" charset="-128"/>
              <a:ea typeface="ＭＳ Ｐゴシック" panose="020B0600070205080204" pitchFamily="50" charset="-128"/>
            </a:rPr>
            <a:t>27.2</a:t>
          </a:r>
          <a:r>
            <a:rPr kumimoji="1" lang="ja-JP" altLang="en-US" sz="1300">
              <a:latin typeface="ＭＳ Ｐゴシック" panose="020B0600070205080204" pitchFamily="50" charset="-128"/>
              <a:ea typeface="ＭＳ Ｐゴシック" panose="020B0600070205080204" pitchFamily="50" charset="-128"/>
            </a:rPr>
            <a:t>％、対前年</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％の増となった。主な増要因は、共通商品券普及促進事業や予防接種事業などの増によるものである。類似団体との比較では平均を</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％上回っている。今後も各事務や業務の見直しを図り、適正な委託のあり方を検討し、引き続き適正支出に努めていく。</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78014</xdr:rowOff>
    </xdr:from>
    <xdr:to>
      <xdr:col>82</xdr:col>
      <xdr:colOff>107950</xdr:colOff>
      <xdr:row>19</xdr:row>
      <xdr:rowOff>86178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3164114"/>
          <a:ext cx="8382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19248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419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37193</xdr:rowOff>
    </xdr:from>
    <xdr:to>
      <xdr:col>78</xdr:col>
      <xdr:colOff>69850</xdr:colOff>
      <xdr:row>18</xdr:row>
      <xdr:rowOff>78014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4782800" y="2951843"/>
          <a:ext cx="889000" cy="21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32856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261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94343</xdr:rowOff>
    </xdr:from>
    <xdr:to>
      <xdr:col>73</xdr:col>
      <xdr:colOff>180975</xdr:colOff>
      <xdr:row>17</xdr:row>
      <xdr:rowOff>37193</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837543"/>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106334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16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94343</xdr:rowOff>
    </xdr:from>
    <xdr:to>
      <xdr:col>69</xdr:col>
      <xdr:colOff>92075</xdr:colOff>
      <xdr:row>16</xdr:row>
      <xdr:rowOff>143329</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flipV="1">
          <a:off x="13004800" y="2837543"/>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57348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138991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19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35378</xdr:rowOff>
    </xdr:from>
    <xdr:to>
      <xdr:col>82</xdr:col>
      <xdr:colOff>158750</xdr:colOff>
      <xdr:row>19</xdr:row>
      <xdr:rowOff>136978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329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7455</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326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27214</xdr:rowOff>
    </xdr:from>
    <xdr:to>
      <xdr:col>78</xdr:col>
      <xdr:colOff>120650</xdr:colOff>
      <xdr:row>18</xdr:row>
      <xdr:rowOff>128814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311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113591</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3199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157843</xdr:rowOff>
    </xdr:from>
    <xdr:to>
      <xdr:col>74</xdr:col>
      <xdr:colOff>31750</xdr:colOff>
      <xdr:row>17</xdr:row>
      <xdr:rowOff>87993</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90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72770</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298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43543</xdr:rowOff>
    </xdr:from>
    <xdr:to>
      <xdr:col>69</xdr:col>
      <xdr:colOff>142875</xdr:colOff>
      <xdr:row>16</xdr:row>
      <xdr:rowOff>145143</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786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129920</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87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92529</xdr:rowOff>
    </xdr:from>
    <xdr:to>
      <xdr:col>65</xdr:col>
      <xdr:colOff>53975</xdr:colOff>
      <xdr:row>17</xdr:row>
      <xdr:rowOff>22679</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7456</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2922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扶助費にかかる経常収支比率は、</a:t>
          </a:r>
          <a:r>
            <a:rPr kumimoji="1" lang="en-US" altLang="ja-JP" sz="1300">
              <a:latin typeface="ＭＳ Ｐゴシック" panose="020B0600070205080204" pitchFamily="50" charset="-128"/>
              <a:ea typeface="ＭＳ Ｐゴシック" panose="020B0600070205080204" pitchFamily="50" charset="-128"/>
            </a:rPr>
            <a:t>15.0</a:t>
          </a:r>
          <a:r>
            <a:rPr kumimoji="1" lang="ja-JP" altLang="en-US" sz="1300">
              <a:latin typeface="ＭＳ Ｐゴシック" panose="020B0600070205080204" pitchFamily="50" charset="-128"/>
              <a:ea typeface="ＭＳ Ｐゴシック" panose="020B0600070205080204" pitchFamily="50" charset="-128"/>
            </a:rPr>
            <a:t>％となった。障害者訓練等給付事務の増等により支出額は増加したが、財調交付金等の一般財源の増額により、対前年比</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％の減となった。類似団体との比較では平均を</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％下回っており、引き続き適正な財政運営に努めていく。</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78015</xdr:rowOff>
    </xdr:from>
    <xdr:to>
      <xdr:col>24</xdr:col>
      <xdr:colOff>25400</xdr:colOff>
      <xdr:row>57</xdr:row>
      <xdr:rowOff>48078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987800" y="9679215"/>
          <a:ext cx="838200" cy="14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4734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154215</xdr:rowOff>
    </xdr:from>
    <xdr:to>
      <xdr:col>19</xdr:col>
      <xdr:colOff>187325</xdr:colOff>
      <xdr:row>57</xdr:row>
      <xdr:rowOff>48078</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3098800" y="97554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154215</xdr:rowOff>
    </xdr:from>
    <xdr:to>
      <xdr:col>15</xdr:col>
      <xdr:colOff>98425</xdr:colOff>
      <xdr:row>57</xdr:row>
      <xdr:rowOff>37193</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2209800" y="97554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151692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37193</xdr:rowOff>
    </xdr:from>
    <xdr:to>
      <xdr:col>11</xdr:col>
      <xdr:colOff>9525</xdr:colOff>
      <xdr:row>57</xdr:row>
      <xdr:rowOff>91622</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flipV="1">
          <a:off x="1320800" y="98098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27215</xdr:rowOff>
    </xdr:from>
    <xdr:to>
      <xdr:col>24</xdr:col>
      <xdr:colOff>76200</xdr:colOff>
      <xdr:row>56</xdr:row>
      <xdr:rowOff>128815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43742</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947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168728</xdr:rowOff>
    </xdr:from>
    <xdr:to>
      <xdr:col>20</xdr:col>
      <xdr:colOff>38100</xdr:colOff>
      <xdr:row>57</xdr:row>
      <xdr:rowOff>98878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109055</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953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103415</xdr:rowOff>
    </xdr:from>
    <xdr:to>
      <xdr:col>15</xdr:col>
      <xdr:colOff>149225</xdr:colOff>
      <xdr:row>57</xdr:row>
      <xdr:rowOff>33565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970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43742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947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157843</xdr:rowOff>
    </xdr:from>
    <xdr:to>
      <xdr:col>11</xdr:col>
      <xdr:colOff>60325</xdr:colOff>
      <xdr:row>57</xdr:row>
      <xdr:rowOff>87993</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98170</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40822</xdr:rowOff>
    </xdr:from>
    <xdr:to>
      <xdr:col>6</xdr:col>
      <xdr:colOff>171450</xdr:colOff>
      <xdr:row>57</xdr:row>
      <xdr:rowOff>142422</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152599</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958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300">
              <a:effectLst/>
              <a:latin typeface="ＭＳ Ｐゴシック" panose="020B0600070205080204" pitchFamily="50" charset="-128"/>
              <a:ea typeface="ＭＳ Ｐゴシック" panose="020B0600070205080204" pitchFamily="50" charset="-128"/>
            </a:rPr>
            <a:t>介護保険特別会計への繰出金の増により支出額は増加したが、財調交付金等の一般財源の増額により、対前年</a:t>
          </a:r>
          <a:r>
            <a:rPr lang="en-US" altLang="ja-JP" sz="1300">
              <a:effectLst/>
              <a:latin typeface="ＭＳ Ｐゴシック" panose="020B0600070205080204" pitchFamily="50" charset="-128"/>
              <a:ea typeface="ＭＳ Ｐゴシック" panose="020B0600070205080204" pitchFamily="50" charset="-128"/>
            </a:rPr>
            <a:t>0.2</a:t>
          </a:r>
          <a:r>
            <a:rPr lang="ja-JP" altLang="en-US" sz="1300">
              <a:effectLst/>
              <a:latin typeface="ＭＳ Ｐゴシック" panose="020B0600070205080204" pitchFamily="50" charset="-128"/>
              <a:ea typeface="ＭＳ Ｐゴシック" panose="020B0600070205080204" pitchFamily="50" charset="-128"/>
            </a:rPr>
            <a:t>％の減となった。類似団体との比較では、平均を</a:t>
          </a:r>
          <a:r>
            <a:rPr lang="en-US" altLang="ja-JP" sz="1300">
              <a:effectLst/>
              <a:latin typeface="ＭＳ Ｐゴシック" panose="020B0600070205080204" pitchFamily="50" charset="-128"/>
              <a:ea typeface="ＭＳ Ｐゴシック" panose="020B0600070205080204" pitchFamily="50" charset="-128"/>
            </a:rPr>
            <a:t>1.1</a:t>
          </a:r>
          <a:r>
            <a:rPr lang="ja-JP" altLang="en-US" sz="1300">
              <a:effectLst/>
              <a:latin typeface="ＭＳ Ｐゴシック" panose="020B0600070205080204" pitchFamily="50" charset="-128"/>
              <a:ea typeface="ＭＳ Ｐゴシック" panose="020B0600070205080204" pitchFamily="50" charset="-128"/>
            </a:rPr>
            <a:t>％下回っており、引き続き健全な財政運営に努めていく。</a:t>
          </a:r>
        </a:p>
        <a:p>
          <a:pPr eaLnBrk="1" fontAlgn="auto" latinLnBrk="0" hangingPunct="1"/>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127000</xdr:rowOff>
    </xdr:from>
    <xdr:to>
      <xdr:col>82</xdr:col>
      <xdr:colOff>107950</xdr:colOff>
      <xdr:row>57</xdr:row>
      <xdr:rowOff>165100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5671800" y="98996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86377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165100</xdr:rowOff>
    </xdr:from>
    <xdr:to>
      <xdr:col>78</xdr:col>
      <xdr:colOff>69850</xdr:colOff>
      <xdr:row>58</xdr:row>
      <xdr:rowOff>31750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4782800" y="9937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146050</xdr:rowOff>
    </xdr:from>
    <xdr:to>
      <xdr:col>73</xdr:col>
      <xdr:colOff>180975</xdr:colOff>
      <xdr:row>58</xdr:row>
      <xdr:rowOff>31750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13893800" y="99187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146050</xdr:rowOff>
    </xdr:from>
    <xdr:to>
      <xdr:col>69</xdr:col>
      <xdr:colOff>92075</xdr:colOff>
      <xdr:row>58</xdr:row>
      <xdr:rowOff>146050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99187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92727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969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114300</xdr:rowOff>
    </xdr:from>
    <xdr:to>
      <xdr:col>78</xdr:col>
      <xdr:colOff>120650</xdr:colOff>
      <xdr:row>58</xdr:row>
      <xdr:rowOff>44450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54627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965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152400</xdr:rowOff>
    </xdr:from>
    <xdr:to>
      <xdr:col>74</xdr:col>
      <xdr:colOff>31750</xdr:colOff>
      <xdr:row>58</xdr:row>
      <xdr:rowOff>82550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92727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969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95250</xdr:rowOff>
    </xdr:from>
    <xdr:to>
      <xdr:col>69</xdr:col>
      <xdr:colOff>142875</xdr:colOff>
      <xdr:row>58</xdr:row>
      <xdr:rowOff>25400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95250</xdr:rowOff>
    </xdr:from>
    <xdr:to>
      <xdr:col>65</xdr:col>
      <xdr:colOff>53975</xdr:colOff>
      <xdr:row>59</xdr:row>
      <xdr:rowOff>25400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35577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980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教材教具費や児童入所施設措置費等支弁経費などの増により、補助費等は</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％と対前年</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％の増となった。類似団体との比較では平均より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％高くなっているため、毎年度執行している補助金の内容と効果の見直しを図り、事業経費の適正化を徹底していく。</a:t>
          </a: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xdr:rowOff>
    </xdr:from>
    <xdr:to>
      <xdr:col>82</xdr:col>
      <xdr:colOff>107950</xdr:colOff>
      <xdr:row>36</xdr:row>
      <xdr:rowOff>35560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5671800" y="61849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69867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72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104140</xdr:rowOff>
    </xdr:from>
    <xdr:to>
      <xdr:col>78</xdr:col>
      <xdr:colOff>69850</xdr:colOff>
      <xdr:row>36</xdr:row>
      <xdr:rowOff>12700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59334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104140</xdr:rowOff>
    </xdr:from>
    <xdr:to>
      <xdr:col>73</xdr:col>
      <xdr:colOff>180975</xdr:colOff>
      <xdr:row>34</xdr:row>
      <xdr:rowOff>149860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flipV="1">
          <a:off x="13893800" y="59334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104140</xdr:rowOff>
    </xdr:from>
    <xdr:to>
      <xdr:col>69</xdr:col>
      <xdr:colOff>92075</xdr:colOff>
      <xdr:row>34</xdr:row>
      <xdr:rowOff>149860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a:off x="13004800" y="59334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128287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48277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53340</xdr:rowOff>
    </xdr:from>
    <xdr:to>
      <xdr:col>74</xdr:col>
      <xdr:colOff>31750</xdr:colOff>
      <xdr:row>34</xdr:row>
      <xdr:rowOff>154940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139717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96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99060</xdr:rowOff>
    </xdr:from>
    <xdr:to>
      <xdr:col>69</xdr:col>
      <xdr:colOff>142875</xdr:colOff>
      <xdr:row>35</xdr:row>
      <xdr:rowOff>29210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13987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601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53340</xdr:rowOff>
    </xdr:from>
    <xdr:to>
      <xdr:col>65</xdr:col>
      <xdr:colOff>53975</xdr:colOff>
      <xdr:row>34</xdr:row>
      <xdr:rowOff>154940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139717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96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％と対前年比同となった。類似団体との比較では平均を</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％下回っており、今後も、起債発行においては将来負担を考慮しつつ、財政の健全化に努めていく。</a:t>
          </a: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165100</xdr:rowOff>
    </xdr:from>
    <xdr:to>
      <xdr:col>24</xdr:col>
      <xdr:colOff>25400</xdr:colOff>
      <xdr:row>73</xdr:row>
      <xdr:rowOff>165100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2680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105427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792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165100</xdr:rowOff>
    </xdr:from>
    <xdr:to>
      <xdr:col>19</xdr:col>
      <xdr:colOff>187325</xdr:colOff>
      <xdr:row>73</xdr:row>
      <xdr:rowOff>165100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098800" y="12680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29227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88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165100</xdr:rowOff>
    </xdr:from>
    <xdr:to>
      <xdr:col>15</xdr:col>
      <xdr:colOff>98425</xdr:colOff>
      <xdr:row>74</xdr:row>
      <xdr:rowOff>12700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2680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12700</xdr:rowOff>
    </xdr:from>
    <xdr:to>
      <xdr:col>11</xdr:col>
      <xdr:colOff>9525</xdr:colOff>
      <xdr:row>74</xdr:row>
      <xdr:rowOff>50800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2700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105427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114300</xdr:rowOff>
    </xdr:from>
    <xdr:to>
      <xdr:col>24</xdr:col>
      <xdr:colOff>76200</xdr:colOff>
      <xdr:row>74</xdr:row>
      <xdr:rowOff>44450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63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130827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47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114300</xdr:rowOff>
    </xdr:from>
    <xdr:to>
      <xdr:col>20</xdr:col>
      <xdr:colOff>38100</xdr:colOff>
      <xdr:row>74</xdr:row>
      <xdr:rowOff>44450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63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54627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39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114300</xdr:rowOff>
    </xdr:from>
    <xdr:to>
      <xdr:col>15</xdr:col>
      <xdr:colOff>149225</xdr:colOff>
      <xdr:row>74</xdr:row>
      <xdr:rowOff>44450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63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54627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39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133350</xdr:rowOff>
    </xdr:from>
    <xdr:to>
      <xdr:col>11</xdr:col>
      <xdr:colOff>60325</xdr:colOff>
      <xdr:row>74</xdr:row>
      <xdr:rowOff>63500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73677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41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0</xdr:rowOff>
    </xdr:from>
    <xdr:to>
      <xdr:col>6</xdr:col>
      <xdr:colOff>171450</xdr:colOff>
      <xdr:row>74</xdr:row>
      <xdr:rowOff>101600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111777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45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公債費を除いた経費の経常収支比率は、</a:t>
          </a:r>
          <a:r>
            <a:rPr kumimoji="1" lang="en-US" altLang="ja-JP" sz="1300">
              <a:latin typeface="ＭＳ Ｐゴシック" panose="020B0600070205080204" pitchFamily="50" charset="-128"/>
              <a:ea typeface="ＭＳ Ｐゴシック" panose="020B0600070205080204" pitchFamily="50" charset="-128"/>
            </a:rPr>
            <a:t>77.2</a:t>
          </a:r>
          <a:r>
            <a:rPr kumimoji="1" lang="ja-JP" altLang="en-US" sz="1300">
              <a:latin typeface="ＭＳ Ｐゴシック" panose="020B0600070205080204" pitchFamily="50" charset="-128"/>
              <a:ea typeface="ＭＳ Ｐゴシック" panose="020B0600070205080204" pitchFamily="50" charset="-128"/>
            </a:rPr>
            <a:t>％と対前年</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％の増となった。類似団体との比較では、平均を</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％上回っている。経済情勢に注視しつつ、事務事業の見直しや、効率化の一層の推進を図りながら、良好な財政状況の維持に努めていく。</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138430</xdr:rowOff>
    </xdr:from>
    <xdr:to>
      <xdr:col>82</xdr:col>
      <xdr:colOff>107950</xdr:colOff>
      <xdr:row>78</xdr:row>
      <xdr:rowOff>66039</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5671800" y="13340080"/>
          <a:ext cx="8382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157480</xdr:rowOff>
    </xdr:from>
    <xdr:to>
      <xdr:col>78</xdr:col>
      <xdr:colOff>69850</xdr:colOff>
      <xdr:row>77</xdr:row>
      <xdr:rowOff>138430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4782800" y="1318768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149861</xdr:rowOff>
    </xdr:from>
    <xdr:to>
      <xdr:col>73</xdr:col>
      <xdr:colOff>180975</xdr:colOff>
      <xdr:row>76</xdr:row>
      <xdr:rowOff>157480</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3893800" y="131800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90188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149861</xdr:rowOff>
    </xdr:from>
    <xdr:to>
      <xdr:col>69</xdr:col>
      <xdr:colOff>92075</xdr:colOff>
      <xdr:row>78</xdr:row>
      <xdr:rowOff>20320</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3180061"/>
          <a:ext cx="88900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40657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135907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15239</xdr:rowOff>
    </xdr:from>
    <xdr:to>
      <xdr:col>82</xdr:col>
      <xdr:colOff>158750</xdr:colOff>
      <xdr:row>78</xdr:row>
      <xdr:rowOff>116839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158766</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87630</xdr:rowOff>
    </xdr:from>
    <xdr:to>
      <xdr:col>78</xdr:col>
      <xdr:colOff>120650</xdr:colOff>
      <xdr:row>78</xdr:row>
      <xdr:rowOff>17780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2557</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106680</xdr:rowOff>
    </xdr:from>
    <xdr:to>
      <xdr:col>74</xdr:col>
      <xdr:colOff>31750</xdr:colOff>
      <xdr:row>77</xdr:row>
      <xdr:rowOff>36830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47007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99061</xdr:rowOff>
    </xdr:from>
    <xdr:to>
      <xdr:col>69</xdr:col>
      <xdr:colOff>142875</xdr:colOff>
      <xdr:row>77</xdr:row>
      <xdr:rowOff>29211</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140970</xdr:rowOff>
    </xdr:from>
    <xdr:to>
      <xdr:col>65</xdr:col>
      <xdr:colOff>53975</xdr:colOff>
      <xdr:row>78</xdr:row>
      <xdr:rowOff>71120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81297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311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37585</xdr:rowOff>
    </xdr:from>
    <xdr:to>
      <xdr:col>29</xdr:col>
      <xdr:colOff>127000</xdr:colOff>
      <xdr:row>18</xdr:row>
      <xdr:rowOff>106088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171310"/>
          <a:ext cx="647700" cy="685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22362</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560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106088</xdr:rowOff>
    </xdr:from>
    <xdr:to>
      <xdr:col>26</xdr:col>
      <xdr:colOff>50800</xdr:colOff>
      <xdr:row>18</xdr:row>
      <xdr:rowOff>120283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39813"/>
          <a:ext cx="698500" cy="141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150498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120283</xdr:rowOff>
    </xdr:from>
    <xdr:to>
      <xdr:col>22</xdr:col>
      <xdr:colOff>114300</xdr:colOff>
      <xdr:row>18</xdr:row>
      <xdr:rowOff>124431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54008"/>
          <a:ext cx="698500" cy="41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156528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124431</xdr:rowOff>
    </xdr:from>
    <xdr:to>
      <xdr:col>18</xdr:col>
      <xdr:colOff>177800</xdr:colOff>
      <xdr:row>18</xdr:row>
      <xdr:rowOff>133324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58156"/>
          <a:ext cx="698500" cy="88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159075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160012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158235</xdr:rowOff>
    </xdr:from>
    <xdr:to>
      <xdr:col>29</xdr:col>
      <xdr:colOff>177800</xdr:colOff>
      <xdr:row>18</xdr:row>
      <xdr:rowOff>88385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20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3312</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96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55288</xdr:rowOff>
    </xdr:from>
    <xdr:to>
      <xdr:col>26</xdr:col>
      <xdr:colOff>101600</xdr:colOff>
      <xdr:row>18</xdr:row>
      <xdr:rowOff>156888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890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141665</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75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69484</xdr:rowOff>
    </xdr:from>
    <xdr:to>
      <xdr:col>22</xdr:col>
      <xdr:colOff>165100</xdr:colOff>
      <xdr:row>18</xdr:row>
      <xdr:rowOff>171083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03209"/>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155860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89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73631</xdr:rowOff>
    </xdr:from>
    <xdr:to>
      <xdr:col>19</xdr:col>
      <xdr:colOff>38100</xdr:colOff>
      <xdr:row>19</xdr:row>
      <xdr:rowOff>3781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07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160008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29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82525</xdr:rowOff>
    </xdr:from>
    <xdr:to>
      <xdr:col>15</xdr:col>
      <xdr:colOff>101600</xdr:colOff>
      <xdr:row>19</xdr:row>
      <xdr:rowOff>12674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16250"/>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168901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02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14700</xdr:rowOff>
    </xdr:from>
    <xdr:to>
      <xdr:col>29</xdr:col>
      <xdr:colOff>127000</xdr:colOff>
      <xdr:row>37</xdr:row>
      <xdr:rowOff>156090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139400"/>
          <a:ext cx="647700" cy="1413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139247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4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156090</xdr:rowOff>
    </xdr:from>
    <xdr:to>
      <xdr:col>26</xdr:col>
      <xdr:colOff>50800</xdr:colOff>
      <xdr:row>37</xdr:row>
      <xdr:rowOff>230727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280790"/>
          <a:ext cx="698500" cy="746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203293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3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230727</xdr:rowOff>
    </xdr:from>
    <xdr:to>
      <xdr:col>22</xdr:col>
      <xdr:colOff>114300</xdr:colOff>
      <xdr:row>37</xdr:row>
      <xdr:rowOff>277019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355427"/>
          <a:ext cx="698500" cy="46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310678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92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277019</xdr:rowOff>
    </xdr:from>
    <xdr:to>
      <xdr:col>18</xdr:col>
      <xdr:colOff>177800</xdr:colOff>
      <xdr:row>37</xdr:row>
      <xdr:rowOff>294163</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401719"/>
          <a:ext cx="698500" cy="171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329481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39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339424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49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135350</xdr:rowOff>
    </xdr:from>
    <xdr:to>
      <xdr:col>29</xdr:col>
      <xdr:colOff>177800</xdr:colOff>
      <xdr:row>37</xdr:row>
      <xdr:rowOff>65500</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0886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107427</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6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105290</xdr:rowOff>
    </xdr:from>
    <xdr:to>
      <xdr:col>26</xdr:col>
      <xdr:colOff>101600</xdr:colOff>
      <xdr:row>37</xdr:row>
      <xdr:rowOff>206890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229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191667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316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179927</xdr:rowOff>
    </xdr:from>
    <xdr:to>
      <xdr:col>22</xdr:col>
      <xdr:colOff>165100</xdr:colOff>
      <xdr:row>37</xdr:row>
      <xdr:rowOff>281527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304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266304</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39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226219</xdr:rowOff>
    </xdr:from>
    <xdr:to>
      <xdr:col>19</xdr:col>
      <xdr:colOff>38100</xdr:colOff>
      <xdr:row>37</xdr:row>
      <xdr:rowOff>327819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3509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312596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437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243363</xdr:rowOff>
    </xdr:from>
    <xdr:to>
      <xdr:col>15</xdr:col>
      <xdr:colOff>101600</xdr:colOff>
      <xdr:row>38</xdr:row>
      <xdr:rowOff>2063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3680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329740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45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412,786
395,776
22.85
216,023,395
209,278,826
6,606,456
121,692,885
14,366,456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12185</xdr:rowOff>
    </xdr:from>
    <xdr:to>
      <xdr:col>24</xdr:col>
      <xdr:colOff>63500</xdr:colOff>
      <xdr:row>37</xdr:row>
      <xdr:rowOff>105454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55835"/>
          <a:ext cx="838200" cy="9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5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84226</xdr:rowOff>
    </xdr:from>
    <xdr:to>
      <xdr:col>19</xdr:col>
      <xdr:colOff>177800</xdr:colOff>
      <xdr:row>37</xdr:row>
      <xdr:rowOff>105454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27876"/>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152631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5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84226</xdr:rowOff>
    </xdr:from>
    <xdr:to>
      <xdr:col>15</xdr:col>
      <xdr:colOff>50800</xdr:colOff>
      <xdr:row>37</xdr:row>
      <xdr:rowOff>90507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27876"/>
          <a:ext cx="889000" cy="6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90507</xdr:rowOff>
    </xdr:from>
    <xdr:to>
      <xdr:col>10</xdr:col>
      <xdr:colOff>114300</xdr:colOff>
      <xdr:row>37</xdr:row>
      <xdr:rowOff>100838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34157"/>
          <a:ext cx="889000" cy="1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131589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128737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132835</xdr:rowOff>
    </xdr:from>
    <xdr:to>
      <xdr:col>24</xdr:col>
      <xdr:colOff>114300</xdr:colOff>
      <xdr:row>37</xdr:row>
      <xdr:rowOff>62985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05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111262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83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54654</xdr:rowOff>
    </xdr:from>
    <xdr:to>
      <xdr:col>20</xdr:col>
      <xdr:colOff>38100</xdr:colOff>
      <xdr:row>37</xdr:row>
      <xdr:rowOff>156254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9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147380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9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33426</xdr:rowOff>
    </xdr:from>
    <xdr:to>
      <xdr:col>15</xdr:col>
      <xdr:colOff>101600</xdr:colOff>
      <xdr:row>37</xdr:row>
      <xdr:rowOff>135026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126154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6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39707</xdr:rowOff>
    </xdr:from>
    <xdr:to>
      <xdr:col>10</xdr:col>
      <xdr:colOff>165100</xdr:colOff>
      <xdr:row>37</xdr:row>
      <xdr:rowOff>141307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8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132435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76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50038</xdr:rowOff>
    </xdr:from>
    <xdr:to>
      <xdr:col>6</xdr:col>
      <xdr:colOff>38100</xdr:colOff>
      <xdr:row>37</xdr:row>
      <xdr:rowOff>151638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9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142765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8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145721</xdr:rowOff>
    </xdr:from>
    <xdr:to>
      <xdr:col>24</xdr:col>
      <xdr:colOff>63500</xdr:colOff>
      <xdr:row>56</xdr:row>
      <xdr:rowOff>19196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575471"/>
          <a:ext cx="838200" cy="4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144667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4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11908</xdr:rowOff>
    </xdr:from>
    <xdr:to>
      <xdr:col>19</xdr:col>
      <xdr:colOff>177800</xdr:colOff>
      <xdr:row>56</xdr:row>
      <xdr:rowOff>19196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13108"/>
          <a:ext cx="889000" cy="7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116380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11908</xdr:rowOff>
    </xdr:from>
    <xdr:to>
      <xdr:col>15</xdr:col>
      <xdr:colOff>50800</xdr:colOff>
      <xdr:row>56</xdr:row>
      <xdr:rowOff>32331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13108"/>
          <a:ext cx="889000" cy="20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89995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32331</xdr:rowOff>
    </xdr:from>
    <xdr:to>
      <xdr:col>10</xdr:col>
      <xdr:colOff>114300</xdr:colOff>
      <xdr:row>56</xdr:row>
      <xdr:rowOff>96590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33531"/>
          <a:ext cx="889000" cy="64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115557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94921</xdr:rowOff>
    </xdr:from>
    <xdr:to>
      <xdr:col>24</xdr:col>
      <xdr:colOff>114300</xdr:colOff>
      <xdr:row>56</xdr:row>
      <xdr:rowOff>25071</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524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117798</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376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139846</xdr:rowOff>
    </xdr:from>
    <xdr:to>
      <xdr:col>20</xdr:col>
      <xdr:colOff>38100</xdr:colOff>
      <xdr:row>56</xdr:row>
      <xdr:rowOff>69996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56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86523</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344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132558</xdr:rowOff>
    </xdr:from>
    <xdr:to>
      <xdr:col>15</xdr:col>
      <xdr:colOff>101600</xdr:colOff>
      <xdr:row>56</xdr:row>
      <xdr:rowOff>62708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6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79235</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33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152981</xdr:rowOff>
    </xdr:from>
    <xdr:to>
      <xdr:col>10</xdr:col>
      <xdr:colOff>165100</xdr:colOff>
      <xdr:row>56</xdr:row>
      <xdr:rowOff>83131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58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99658</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35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45790</xdr:rowOff>
    </xdr:from>
    <xdr:to>
      <xdr:col>6</xdr:col>
      <xdr:colOff>38100</xdr:colOff>
      <xdr:row>56</xdr:row>
      <xdr:rowOff>147390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4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163917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2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124537</xdr:rowOff>
    </xdr:from>
    <xdr:to>
      <xdr:col>24</xdr:col>
      <xdr:colOff>63500</xdr:colOff>
      <xdr:row>77</xdr:row>
      <xdr:rowOff>139548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326187"/>
          <a:ext cx="838200" cy="15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69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139548</xdr:rowOff>
    </xdr:from>
    <xdr:to>
      <xdr:col>19</xdr:col>
      <xdr:colOff>177800</xdr:colOff>
      <xdr:row>78</xdr:row>
      <xdr:rowOff>558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341198"/>
          <a:ext cx="889000" cy="3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145838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0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160122</xdr:rowOff>
    </xdr:from>
    <xdr:to>
      <xdr:col>15</xdr:col>
      <xdr:colOff>50800</xdr:colOff>
      <xdr:row>78</xdr:row>
      <xdr:rowOff>558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361772"/>
          <a:ext cx="889000" cy="1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165727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105411</xdr:rowOff>
    </xdr:from>
    <xdr:to>
      <xdr:col>10</xdr:col>
      <xdr:colOff>114300</xdr:colOff>
      <xdr:row>77</xdr:row>
      <xdr:rowOff>160122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307061"/>
          <a:ext cx="889000" cy="5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73737</xdr:rowOff>
    </xdr:from>
    <xdr:to>
      <xdr:col>24</xdr:col>
      <xdr:colOff>114300</xdr:colOff>
      <xdr:row>78</xdr:row>
      <xdr:rowOff>3887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75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52164</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2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88748</xdr:rowOff>
    </xdr:from>
    <xdr:to>
      <xdr:col>20</xdr:col>
      <xdr:colOff>38100</xdr:colOff>
      <xdr:row>78</xdr:row>
      <xdr:rowOff>18898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90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10025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383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121208</xdr:rowOff>
    </xdr:from>
    <xdr:to>
      <xdr:col>15</xdr:col>
      <xdr:colOff>101600</xdr:colOff>
      <xdr:row>78</xdr:row>
      <xdr:rowOff>51358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22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42485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15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109322</xdr:rowOff>
    </xdr:from>
    <xdr:to>
      <xdr:col>10</xdr:col>
      <xdr:colOff>165100</xdr:colOff>
      <xdr:row>78</xdr:row>
      <xdr:rowOff>39472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30599</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0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54611</xdr:rowOff>
    </xdr:from>
    <xdr:to>
      <xdr:col>6</xdr:col>
      <xdr:colOff>38100</xdr:colOff>
      <xdr:row>77</xdr:row>
      <xdr:rowOff>156211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5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147338</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34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10035</xdr:rowOff>
    </xdr:from>
    <xdr:to>
      <xdr:col>24</xdr:col>
      <xdr:colOff>62865</xdr:colOff>
      <xdr:row>97</xdr:row>
      <xdr:rowOff>105639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611985"/>
          <a:ext cx="1270" cy="112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109466</xdr:rowOff>
    </xdr:from>
    <xdr:ext cx="599010"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4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105639</xdr:rowOff>
    </xdr:from>
    <xdr:to>
      <xdr:col>24</xdr:col>
      <xdr:colOff>152400</xdr:colOff>
      <xdr:row>97</xdr:row>
      <xdr:rowOff>105639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3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128162</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8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10035</xdr:rowOff>
    </xdr:from>
    <xdr:to>
      <xdr:col>24</xdr:col>
      <xdr:colOff>152400</xdr:colOff>
      <xdr:row>91</xdr:row>
      <xdr:rowOff>10035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6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145089</xdr:rowOff>
    </xdr:from>
    <xdr:to>
      <xdr:col>24</xdr:col>
      <xdr:colOff>63500</xdr:colOff>
      <xdr:row>97</xdr:row>
      <xdr:rowOff>26118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604289"/>
          <a:ext cx="838200" cy="5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166853</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59402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143976</xdr:rowOff>
    </xdr:from>
    <xdr:to>
      <xdr:col>24</xdr:col>
      <xdr:colOff>114300</xdr:colOff>
      <xdr:row>94</xdr:row>
      <xdr:rowOff>74126</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08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26118</xdr:rowOff>
    </xdr:from>
    <xdr:to>
      <xdr:col>19</xdr:col>
      <xdr:colOff>177800</xdr:colOff>
      <xdr:row>97</xdr:row>
      <xdr:rowOff>123747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656768"/>
          <a:ext cx="889000" cy="97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22557</xdr:rowOff>
    </xdr:from>
    <xdr:to>
      <xdr:col>20</xdr:col>
      <xdr:colOff>38100</xdr:colOff>
      <xdr:row>94</xdr:row>
      <xdr:rowOff>124157</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1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140684</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5914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105411</xdr:rowOff>
    </xdr:from>
    <xdr:to>
      <xdr:col>15</xdr:col>
      <xdr:colOff>50800</xdr:colOff>
      <xdr:row>97</xdr:row>
      <xdr:rowOff>123747</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564611"/>
          <a:ext cx="889000" cy="189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110911</xdr:rowOff>
    </xdr:from>
    <xdr:to>
      <xdr:col>15</xdr:col>
      <xdr:colOff>101600</xdr:colOff>
      <xdr:row>95</xdr:row>
      <xdr:rowOff>41061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22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57588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002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105411</xdr:rowOff>
    </xdr:from>
    <xdr:to>
      <xdr:col>10</xdr:col>
      <xdr:colOff>114300</xdr:colOff>
      <xdr:row>98</xdr:row>
      <xdr:rowOff>119421</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564611"/>
          <a:ext cx="889000" cy="356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148124</xdr:rowOff>
    </xdr:from>
    <xdr:to>
      <xdr:col>10</xdr:col>
      <xdr:colOff>165100</xdr:colOff>
      <xdr:row>94</xdr:row>
      <xdr:rowOff>78274</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09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94801</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5868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157921</xdr:rowOff>
    </xdr:from>
    <xdr:to>
      <xdr:col>6</xdr:col>
      <xdr:colOff>38100</xdr:colOff>
      <xdr:row>96</xdr:row>
      <xdr:rowOff>88071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44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104598</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22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94289</xdr:rowOff>
    </xdr:from>
    <xdr:to>
      <xdr:col>24</xdr:col>
      <xdr:colOff>114300</xdr:colOff>
      <xdr:row>97</xdr:row>
      <xdr:rowOff>24439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55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72716</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531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146768</xdr:rowOff>
    </xdr:from>
    <xdr:to>
      <xdr:col>20</xdr:col>
      <xdr:colOff>38100</xdr:colOff>
      <xdr:row>97</xdr:row>
      <xdr:rowOff>76918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60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68045</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698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72947</xdr:rowOff>
    </xdr:from>
    <xdr:to>
      <xdr:col>15</xdr:col>
      <xdr:colOff>101600</xdr:colOff>
      <xdr:row>98</xdr:row>
      <xdr:rowOff>3097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70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165674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796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54611</xdr:rowOff>
    </xdr:from>
    <xdr:to>
      <xdr:col>10</xdr:col>
      <xdr:colOff>165100</xdr:colOff>
      <xdr:row>96</xdr:row>
      <xdr:rowOff>156211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51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147338</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660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68621</xdr:rowOff>
    </xdr:from>
    <xdr:to>
      <xdr:col>6</xdr:col>
      <xdr:colOff>38100</xdr:colOff>
      <xdr:row>98</xdr:row>
      <xdr:rowOff>170221</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87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161348</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6963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73896</xdr:rowOff>
    </xdr:from>
    <xdr:to>
      <xdr:col>54</xdr:col>
      <xdr:colOff>189865</xdr:colOff>
      <xdr:row>39</xdr:row>
      <xdr:rowOff>160405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6074646"/>
          <a:ext cx="1270" cy="772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164232</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85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160405</xdr:rowOff>
    </xdr:from>
    <xdr:to>
      <xdr:col>55</xdr:col>
      <xdr:colOff>88900</xdr:colOff>
      <xdr:row>39</xdr:row>
      <xdr:rowOff>160405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84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20573</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849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73896</xdr:rowOff>
    </xdr:from>
    <xdr:to>
      <xdr:col>55</xdr:col>
      <xdr:colOff>88900</xdr:colOff>
      <xdr:row>35</xdr:row>
      <xdr:rowOff>73896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074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85947</xdr:rowOff>
    </xdr:from>
    <xdr:to>
      <xdr:col>55</xdr:col>
      <xdr:colOff>0</xdr:colOff>
      <xdr:row>38</xdr:row>
      <xdr:rowOff>125385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6601047"/>
          <a:ext cx="838200" cy="3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129191</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644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150764</xdr:rowOff>
    </xdr:from>
    <xdr:to>
      <xdr:col>55</xdr:col>
      <xdr:colOff>50800</xdr:colOff>
      <xdr:row>39</xdr:row>
      <xdr:rowOff>80914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665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125385</xdr:rowOff>
    </xdr:from>
    <xdr:to>
      <xdr:col>50</xdr:col>
      <xdr:colOff>114300</xdr:colOff>
      <xdr:row>38</xdr:row>
      <xdr:rowOff>145491</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640485"/>
          <a:ext cx="889000" cy="20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156652</xdr:rowOff>
    </xdr:from>
    <xdr:to>
      <xdr:col>50</xdr:col>
      <xdr:colOff>165100</xdr:colOff>
      <xdr:row>39</xdr:row>
      <xdr:rowOff>86802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67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77929</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7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145491</xdr:rowOff>
    </xdr:from>
    <xdr:to>
      <xdr:col>45</xdr:col>
      <xdr:colOff>177800</xdr:colOff>
      <xdr:row>39</xdr:row>
      <xdr:rowOff>52484</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660591"/>
          <a:ext cx="889000" cy="78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162966</xdr:rowOff>
    </xdr:from>
    <xdr:to>
      <xdr:col>46</xdr:col>
      <xdr:colOff>38100</xdr:colOff>
      <xdr:row>39</xdr:row>
      <xdr:rowOff>93116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6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84243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77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156943</xdr:rowOff>
    </xdr:from>
    <xdr:to>
      <xdr:col>41</xdr:col>
      <xdr:colOff>50800</xdr:colOff>
      <xdr:row>39</xdr:row>
      <xdr:rowOff>52484</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300443"/>
          <a:ext cx="889000" cy="143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63275</xdr:rowOff>
    </xdr:from>
    <xdr:to>
      <xdr:col>41</xdr:col>
      <xdr:colOff>101600</xdr:colOff>
      <xdr:row>39</xdr:row>
      <xdr:rowOff>164875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74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156002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842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25567</xdr:rowOff>
    </xdr:from>
    <xdr:to>
      <xdr:col>36</xdr:col>
      <xdr:colOff>165100</xdr:colOff>
      <xdr:row>33</xdr:row>
      <xdr:rowOff>127167</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683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118294</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5776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35147</xdr:rowOff>
    </xdr:from>
    <xdr:to>
      <xdr:col>55</xdr:col>
      <xdr:colOff>50800</xdr:colOff>
      <xdr:row>38</xdr:row>
      <xdr:rowOff>136747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55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58023</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40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74585</xdr:rowOff>
    </xdr:from>
    <xdr:to>
      <xdr:col>50</xdr:col>
      <xdr:colOff>165100</xdr:colOff>
      <xdr:row>39</xdr:row>
      <xdr:rowOff>4735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5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21262</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364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94691</xdr:rowOff>
    </xdr:from>
    <xdr:to>
      <xdr:col>46</xdr:col>
      <xdr:colOff>38100</xdr:colOff>
      <xdr:row>39</xdr:row>
      <xdr:rowOff>24841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60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41368</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385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1684</xdr:rowOff>
    </xdr:from>
    <xdr:to>
      <xdr:col>41</xdr:col>
      <xdr:colOff>101600</xdr:colOff>
      <xdr:row>39</xdr:row>
      <xdr:rowOff>103284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68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119811</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463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106143</xdr:rowOff>
    </xdr:from>
    <xdr:to>
      <xdr:col>36</xdr:col>
      <xdr:colOff>165100</xdr:colOff>
      <xdr:row>31</xdr:row>
      <xdr:rowOff>36293</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24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52820</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5024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95268</xdr:rowOff>
    </xdr:from>
    <xdr:to>
      <xdr:col>55</xdr:col>
      <xdr:colOff>0</xdr:colOff>
      <xdr:row>56</xdr:row>
      <xdr:rowOff>23586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9639300" y="9525018"/>
          <a:ext cx="838200" cy="99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28488</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62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95268</xdr:rowOff>
    </xdr:from>
    <xdr:to>
      <xdr:col>50</xdr:col>
      <xdr:colOff>114300</xdr:colOff>
      <xdr:row>55</xdr:row>
      <xdr:rowOff>146741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750300" y="9525018"/>
          <a:ext cx="889000" cy="5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117322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718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146741</xdr:rowOff>
    </xdr:from>
    <xdr:to>
      <xdr:col>45</xdr:col>
      <xdr:colOff>177800</xdr:colOff>
      <xdr:row>56</xdr:row>
      <xdr:rowOff>54356</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861300" y="9576491"/>
          <a:ext cx="889000" cy="7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50830</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82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98491</xdr:rowOff>
    </xdr:from>
    <xdr:to>
      <xdr:col>41</xdr:col>
      <xdr:colOff>50800</xdr:colOff>
      <xdr:row>56</xdr:row>
      <xdr:rowOff>54356</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6972300" y="9528241"/>
          <a:ext cx="889000" cy="12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35483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80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44734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81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144236</xdr:rowOff>
    </xdr:from>
    <xdr:to>
      <xdr:col>55</xdr:col>
      <xdr:colOff>50800</xdr:colOff>
      <xdr:row>56</xdr:row>
      <xdr:rowOff>74386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57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167113</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42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44468</xdr:rowOff>
    </xdr:from>
    <xdr:to>
      <xdr:col>50</xdr:col>
      <xdr:colOff>165100</xdr:colOff>
      <xdr:row>55</xdr:row>
      <xdr:rowOff>146068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474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162595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24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95941</xdr:rowOff>
    </xdr:from>
    <xdr:to>
      <xdr:col>46</xdr:col>
      <xdr:colOff>38100</xdr:colOff>
      <xdr:row>56</xdr:row>
      <xdr:rowOff>26091</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52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42618</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930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3556</xdr:rowOff>
    </xdr:from>
    <xdr:to>
      <xdr:col>41</xdr:col>
      <xdr:colOff>101600</xdr:colOff>
      <xdr:row>56</xdr:row>
      <xdr:rowOff>105156</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60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121683</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379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47691</xdr:rowOff>
    </xdr:from>
    <xdr:to>
      <xdr:col>36</xdr:col>
      <xdr:colOff>165100</xdr:colOff>
      <xdr:row>55</xdr:row>
      <xdr:rowOff>149291</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477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165818</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25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31801</xdr:rowOff>
    </xdr:from>
    <xdr:to>
      <xdr:col>55</xdr:col>
      <xdr:colOff>0</xdr:colOff>
      <xdr:row>79</xdr:row>
      <xdr:rowOff>52113</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9639300" y="13576351"/>
          <a:ext cx="838200" cy="2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90778</xdr:rowOff>
    </xdr:from>
    <xdr:ext cx="469744"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120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66743</xdr:rowOff>
    </xdr:from>
    <xdr:to>
      <xdr:col>50</xdr:col>
      <xdr:colOff>114300</xdr:colOff>
      <xdr:row>79</xdr:row>
      <xdr:rowOff>52113</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8750300" y="13439843"/>
          <a:ext cx="889000" cy="156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66743</xdr:rowOff>
    </xdr:from>
    <xdr:to>
      <xdr:col>45</xdr:col>
      <xdr:colOff>177800</xdr:colOff>
      <xdr:row>78</xdr:row>
      <xdr:rowOff>114227</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7861300" y="13439843"/>
          <a:ext cx="889000" cy="47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114227</xdr:rowOff>
    </xdr:from>
    <xdr:to>
      <xdr:col>41</xdr:col>
      <xdr:colOff>50800</xdr:colOff>
      <xdr:row>78</xdr:row>
      <xdr:rowOff>125952</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6972300" y="13487327"/>
          <a:ext cx="889000" cy="11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85869</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37428" y="131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152451</xdr:rowOff>
    </xdr:from>
    <xdr:to>
      <xdr:col>55</xdr:col>
      <xdr:colOff>50800</xdr:colOff>
      <xdr:row>79</xdr:row>
      <xdr:rowOff>82601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52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67378</xdr:rowOff>
    </xdr:from>
    <xdr:ext cx="469744"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440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1313</xdr:rowOff>
    </xdr:from>
    <xdr:to>
      <xdr:col>50</xdr:col>
      <xdr:colOff>165100</xdr:colOff>
      <xdr:row>79</xdr:row>
      <xdr:rowOff>102913</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545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94040</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04428" y="13638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15943</xdr:rowOff>
    </xdr:from>
    <xdr:to>
      <xdr:col>46</xdr:col>
      <xdr:colOff>38100</xdr:colOff>
      <xdr:row>78</xdr:row>
      <xdr:rowOff>117543</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38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108670</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515428" y="13481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63427</xdr:rowOff>
    </xdr:from>
    <xdr:to>
      <xdr:col>41</xdr:col>
      <xdr:colOff>101600</xdr:colOff>
      <xdr:row>78</xdr:row>
      <xdr:rowOff>165027</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43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156154</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26428" y="1352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75152</xdr:rowOff>
    </xdr:from>
    <xdr:to>
      <xdr:col>36</xdr:col>
      <xdr:colOff>165100</xdr:colOff>
      <xdr:row>79</xdr:row>
      <xdr:rowOff>5302</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44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167879</xdr:rowOff>
    </xdr:from>
    <xdr:ext cx="469744"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37428" y="13540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2730</xdr:rowOff>
    </xdr:from>
    <xdr:to>
      <xdr:col>55</xdr:col>
      <xdr:colOff>0</xdr:colOff>
      <xdr:row>97</xdr:row>
      <xdr:rowOff>71368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9639300" y="16290480"/>
          <a:ext cx="838200" cy="411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51573</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682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2730</xdr:rowOff>
    </xdr:from>
    <xdr:to>
      <xdr:col>50</xdr:col>
      <xdr:colOff>114300</xdr:colOff>
      <xdr:row>96</xdr:row>
      <xdr:rowOff>4293</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290480"/>
          <a:ext cx="889000" cy="17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18617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8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4293</xdr:rowOff>
    </xdr:from>
    <xdr:to>
      <xdr:col>45</xdr:col>
      <xdr:colOff>177800</xdr:colOff>
      <xdr:row>97</xdr:row>
      <xdr:rowOff>5093</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463493"/>
          <a:ext cx="889000" cy="172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119657</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92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53575</xdr:rowOff>
    </xdr:from>
    <xdr:to>
      <xdr:col>41</xdr:col>
      <xdr:colOff>50800</xdr:colOff>
      <xdr:row>97</xdr:row>
      <xdr:rowOff>5093</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512775"/>
          <a:ext cx="889000" cy="122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165073</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96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152309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9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20568</xdr:rowOff>
    </xdr:from>
    <xdr:to>
      <xdr:col>55</xdr:col>
      <xdr:colOff>50800</xdr:colOff>
      <xdr:row>97</xdr:row>
      <xdr:rowOff>122168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65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43445</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50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123380</xdr:rowOff>
    </xdr:from>
    <xdr:to>
      <xdr:col>50</xdr:col>
      <xdr:colOff>165100</xdr:colOff>
      <xdr:row>95</xdr:row>
      <xdr:rowOff>53530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23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70057</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01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124943</xdr:rowOff>
    </xdr:from>
    <xdr:to>
      <xdr:col>46</xdr:col>
      <xdr:colOff>38100</xdr:colOff>
      <xdr:row>96</xdr:row>
      <xdr:rowOff>55093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41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71620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18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125743</xdr:rowOff>
    </xdr:from>
    <xdr:to>
      <xdr:col>41</xdr:col>
      <xdr:colOff>101600</xdr:colOff>
      <xdr:row>97</xdr:row>
      <xdr:rowOff>55893</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58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72420</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360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2775</xdr:rowOff>
    </xdr:from>
    <xdr:to>
      <xdr:col>36</xdr:col>
      <xdr:colOff>165100</xdr:colOff>
      <xdr:row>96</xdr:row>
      <xdr:rowOff>104375</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46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120902</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23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170180</xdr:rowOff>
    </xdr:from>
    <xdr:to>
      <xdr:col>85</xdr:col>
      <xdr:colOff>127000</xdr:colOff>
      <xdr:row>78</xdr:row>
      <xdr:rowOff>12370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5481300" y="13371830"/>
          <a:ext cx="838200" cy="13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86707</xdr:rowOff>
    </xdr:from>
    <xdr:ext cx="469744" cy="259045"/>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6370300" y="12945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6807</xdr:rowOff>
    </xdr:from>
    <xdr:to>
      <xdr:col>81</xdr:col>
      <xdr:colOff>50800</xdr:colOff>
      <xdr:row>78</xdr:row>
      <xdr:rowOff>12370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4592300" y="13379907"/>
          <a:ext cx="889000" cy="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161950</xdr:rowOff>
    </xdr:from>
    <xdr:to>
      <xdr:col>76</xdr:col>
      <xdr:colOff>114300</xdr:colOff>
      <xdr:row>78</xdr:row>
      <xdr:rowOff>6807</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3703300" y="13363600"/>
          <a:ext cx="889000" cy="1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32834</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57428" y="1289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152578</xdr:rowOff>
    </xdr:from>
    <xdr:to>
      <xdr:col>71</xdr:col>
      <xdr:colOff>177800</xdr:colOff>
      <xdr:row>77</xdr:row>
      <xdr:rowOff>161950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2814300" y="13354228"/>
          <a:ext cx="889000" cy="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131056</xdr:rowOff>
    </xdr:from>
    <xdr:ext cx="469744"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68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161841</xdr:rowOff>
    </xdr:from>
    <xdr:ext cx="469744"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79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119380</xdr:rowOff>
    </xdr:from>
    <xdr:to>
      <xdr:col>85</xdr:col>
      <xdr:colOff>177800</xdr:colOff>
      <xdr:row>78</xdr:row>
      <xdr:rowOff>49530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6268700" y="1332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97807</xdr:rowOff>
    </xdr:from>
    <xdr:ext cx="469744" cy="259045"/>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6370300" y="1329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133020</xdr:rowOff>
    </xdr:from>
    <xdr:to>
      <xdr:col>81</xdr:col>
      <xdr:colOff>101600</xdr:colOff>
      <xdr:row>78</xdr:row>
      <xdr:rowOff>63170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5430500" y="1333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54297</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46428" y="1342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127457</xdr:rowOff>
    </xdr:from>
    <xdr:to>
      <xdr:col>76</xdr:col>
      <xdr:colOff>165100</xdr:colOff>
      <xdr:row>78</xdr:row>
      <xdr:rowOff>57607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541500" y="13329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48734</xdr:rowOff>
    </xdr:from>
    <xdr:ext cx="469744"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357428" y="1342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111150</xdr:rowOff>
    </xdr:from>
    <xdr:to>
      <xdr:col>72</xdr:col>
      <xdr:colOff>38100</xdr:colOff>
      <xdr:row>78</xdr:row>
      <xdr:rowOff>41300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652500" y="1331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32427</xdr:rowOff>
    </xdr:from>
    <xdr:ext cx="469744"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468428" y="1340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101778</xdr:rowOff>
    </xdr:from>
    <xdr:to>
      <xdr:col>67</xdr:col>
      <xdr:colOff>101600</xdr:colOff>
      <xdr:row>78</xdr:row>
      <xdr:rowOff>31928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2763500" y="1330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23055</xdr:rowOff>
    </xdr:from>
    <xdr:ext cx="469744"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579428" y="1339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90055</xdr:rowOff>
    </xdr:from>
    <xdr:to>
      <xdr:col>85</xdr:col>
      <xdr:colOff>127000</xdr:colOff>
      <xdr:row>97</xdr:row>
      <xdr:rowOff>107486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5481300" y="16377805"/>
          <a:ext cx="838200" cy="36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146384</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434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52146</xdr:rowOff>
    </xdr:from>
    <xdr:to>
      <xdr:col>81</xdr:col>
      <xdr:colOff>50800</xdr:colOff>
      <xdr:row>97</xdr:row>
      <xdr:rowOff>107486</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4592300" y="16511346"/>
          <a:ext cx="889000" cy="22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64552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18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127433</xdr:rowOff>
    </xdr:from>
    <xdr:to>
      <xdr:col>76</xdr:col>
      <xdr:colOff>114300</xdr:colOff>
      <xdr:row>96</xdr:row>
      <xdr:rowOff>52146</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3703300" y="16415183"/>
          <a:ext cx="889000" cy="9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160165</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1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24143</xdr:rowOff>
    </xdr:from>
    <xdr:to>
      <xdr:col>71</xdr:col>
      <xdr:colOff>177800</xdr:colOff>
      <xdr:row>95</xdr:row>
      <xdr:rowOff>127433</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2814300" y="16311893"/>
          <a:ext cx="889000" cy="10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28464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93026</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39255</xdr:rowOff>
    </xdr:from>
    <xdr:to>
      <xdr:col>85</xdr:col>
      <xdr:colOff>177800</xdr:colOff>
      <xdr:row>95</xdr:row>
      <xdr:rowOff>140855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32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62132</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17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56686</xdr:rowOff>
    </xdr:from>
    <xdr:to>
      <xdr:col>81</xdr:col>
      <xdr:colOff>101600</xdr:colOff>
      <xdr:row>97</xdr:row>
      <xdr:rowOff>158286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68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149413</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780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1346</xdr:rowOff>
    </xdr:from>
    <xdr:to>
      <xdr:col>76</xdr:col>
      <xdr:colOff>165100</xdr:colOff>
      <xdr:row>96</xdr:row>
      <xdr:rowOff>102946</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46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94073</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655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76633</xdr:rowOff>
    </xdr:from>
    <xdr:to>
      <xdr:col>72</xdr:col>
      <xdr:colOff>38100</xdr:colOff>
      <xdr:row>96</xdr:row>
      <xdr:rowOff>6783</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36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23310</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613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144793</xdr:rowOff>
    </xdr:from>
    <xdr:to>
      <xdr:col>67</xdr:col>
      <xdr:colOff>101600</xdr:colOff>
      <xdr:row>95</xdr:row>
      <xdr:rowOff>74943</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26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91470</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036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8745</xdr:rowOff>
    </xdr:from>
    <xdr:to>
      <xdr:col>116</xdr:col>
      <xdr:colOff>63500</xdr:colOff>
      <xdr:row>59</xdr:row>
      <xdr:rowOff>16473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124295"/>
          <a:ext cx="838200" cy="7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8745</xdr:rowOff>
    </xdr:from>
    <xdr:to>
      <xdr:col>111</xdr:col>
      <xdr:colOff>177800</xdr:colOff>
      <xdr:row>59</xdr:row>
      <xdr:rowOff>23876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124295"/>
          <a:ext cx="889000" cy="1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23876</xdr:rowOff>
    </xdr:from>
    <xdr:to>
      <xdr:col>107</xdr:col>
      <xdr:colOff>50800</xdr:colOff>
      <xdr:row>59</xdr:row>
      <xdr:rowOff>39987</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9545300" y="10139426"/>
          <a:ext cx="889000" cy="16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61158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35197</xdr:rowOff>
    </xdr:from>
    <xdr:to>
      <xdr:col>102</xdr:col>
      <xdr:colOff>114300</xdr:colOff>
      <xdr:row>59</xdr:row>
      <xdr:rowOff>39987</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150747"/>
          <a:ext cx="889000" cy="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137123</xdr:rowOff>
    </xdr:from>
    <xdr:to>
      <xdr:col>116</xdr:col>
      <xdr:colOff>114300</xdr:colOff>
      <xdr:row>59</xdr:row>
      <xdr:rowOff>67273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8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52050</xdr:rowOff>
    </xdr:from>
    <xdr:ext cx="378565"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96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129395</xdr:rowOff>
    </xdr:from>
    <xdr:to>
      <xdr:col>112</xdr:col>
      <xdr:colOff>38100</xdr:colOff>
      <xdr:row>59</xdr:row>
      <xdr:rowOff>59545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7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50672</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4017" y="101662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144526</xdr:rowOff>
    </xdr:from>
    <xdr:to>
      <xdr:col>107</xdr:col>
      <xdr:colOff>101600</xdr:colOff>
      <xdr:row>59</xdr:row>
      <xdr:rowOff>74676</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8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65803</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45017" y="10181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160637</xdr:rowOff>
    </xdr:from>
    <xdr:to>
      <xdr:col>102</xdr:col>
      <xdr:colOff>165100</xdr:colOff>
      <xdr:row>59</xdr:row>
      <xdr:rowOff>90787</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81914</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6017" y="10197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155847</xdr:rowOff>
    </xdr:from>
    <xdr:to>
      <xdr:col>98</xdr:col>
      <xdr:colOff>38100</xdr:colOff>
      <xdr:row>59</xdr:row>
      <xdr:rowOff>85997</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9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77124</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192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90139</xdr:rowOff>
    </xdr:from>
    <xdr:to>
      <xdr:col>116</xdr:col>
      <xdr:colOff>63500</xdr:colOff>
      <xdr:row>73</xdr:row>
      <xdr:rowOff>134351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605989"/>
          <a:ext cx="838200" cy="44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2862</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6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134351</xdr:rowOff>
    </xdr:from>
    <xdr:to>
      <xdr:col>111</xdr:col>
      <xdr:colOff>177800</xdr:colOff>
      <xdr:row>75</xdr:row>
      <xdr:rowOff>138511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2650201"/>
          <a:ext cx="889000" cy="347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34500</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72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131196</xdr:rowOff>
    </xdr:from>
    <xdr:to>
      <xdr:col>107</xdr:col>
      <xdr:colOff>50800</xdr:colOff>
      <xdr:row>75</xdr:row>
      <xdr:rowOff>138511</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9545300" y="12989946"/>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64426</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118257</xdr:rowOff>
    </xdr:from>
    <xdr:to>
      <xdr:col>102</xdr:col>
      <xdr:colOff>114300</xdr:colOff>
      <xdr:row>75</xdr:row>
      <xdr:rowOff>131196</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656300" y="12977007"/>
          <a:ext cx="889000" cy="1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159295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39339</xdr:rowOff>
    </xdr:from>
    <xdr:to>
      <xdr:col>116</xdr:col>
      <xdr:colOff>114300</xdr:colOff>
      <xdr:row>73</xdr:row>
      <xdr:rowOff>140939</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555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62216</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40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83551</xdr:rowOff>
    </xdr:from>
    <xdr:to>
      <xdr:col>112</xdr:col>
      <xdr:colOff>38100</xdr:colOff>
      <xdr:row>74</xdr:row>
      <xdr:rowOff>13701</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59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30228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37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87711</xdr:rowOff>
    </xdr:from>
    <xdr:to>
      <xdr:col>107</xdr:col>
      <xdr:colOff>101600</xdr:colOff>
      <xdr:row>76</xdr:row>
      <xdr:rowOff>17861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94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8988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039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80396</xdr:rowOff>
    </xdr:from>
    <xdr:to>
      <xdr:col>102</xdr:col>
      <xdr:colOff>165100</xdr:colOff>
      <xdr:row>76</xdr:row>
      <xdr:rowOff>10545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93914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1674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03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67457</xdr:rowOff>
    </xdr:from>
    <xdr:to>
      <xdr:col>98</xdr:col>
      <xdr:colOff>38100</xdr:colOff>
      <xdr:row>75</xdr:row>
      <xdr:rowOff>169056</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9262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160185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01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506,991</a:t>
          </a:r>
          <a:r>
            <a:rPr kumimoji="1" lang="ja-JP" altLang="en-US" sz="1300">
              <a:latin typeface="ＭＳ Ｐゴシック" panose="020B0600070205080204" pitchFamily="50" charset="-128"/>
              <a:ea typeface="ＭＳ Ｐゴシック" panose="020B0600070205080204" pitchFamily="50" charset="-128"/>
            </a:rPr>
            <a:t>円で対前年</a:t>
          </a:r>
          <a:r>
            <a:rPr kumimoji="1" lang="en-US" altLang="ja-JP" sz="1300">
              <a:latin typeface="ＭＳ Ｐゴシック" panose="020B0600070205080204" pitchFamily="50" charset="-128"/>
              <a:ea typeface="ＭＳ Ｐゴシック" panose="020B0600070205080204" pitchFamily="50" charset="-128"/>
            </a:rPr>
            <a:t>32,326</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6.8</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主な増要因は、積立金が</a:t>
          </a:r>
          <a:r>
            <a:rPr kumimoji="1" lang="en-US" altLang="ja-JP" sz="1300">
              <a:latin typeface="ＭＳ Ｐゴシック" panose="020B0600070205080204" pitchFamily="50" charset="-128"/>
              <a:ea typeface="ＭＳ Ｐゴシック" panose="020B0600070205080204" pitchFamily="50" charset="-128"/>
            </a:rPr>
            <a:t>33,606</a:t>
          </a:r>
          <a:r>
            <a:rPr kumimoji="1" lang="ja-JP" altLang="en-US" sz="1300">
              <a:latin typeface="ＭＳ Ｐゴシック" panose="020B0600070205080204" pitchFamily="50" charset="-128"/>
              <a:ea typeface="ＭＳ Ｐゴシック" panose="020B0600070205080204" pitchFamily="50" charset="-128"/>
            </a:rPr>
            <a:t>円で対前年</a:t>
          </a:r>
          <a:r>
            <a:rPr kumimoji="1" lang="en-US" altLang="ja-JP" sz="1300">
              <a:latin typeface="ＭＳ Ｐゴシック" panose="020B0600070205080204" pitchFamily="50" charset="-128"/>
              <a:ea typeface="ＭＳ Ｐゴシック" panose="020B0600070205080204" pitchFamily="50" charset="-128"/>
            </a:rPr>
            <a:t>18,915</a:t>
          </a:r>
          <a:r>
            <a:rPr kumimoji="1" lang="ja-JP" altLang="en-US" sz="1300">
              <a:latin typeface="ＭＳ Ｐゴシック" panose="020B0600070205080204" pitchFamily="50" charset="-128"/>
              <a:ea typeface="ＭＳ Ｐゴシック" panose="020B0600070205080204" pitchFamily="50" charset="-128"/>
            </a:rPr>
            <a:t>円の増、物件費が</a:t>
          </a:r>
          <a:r>
            <a:rPr kumimoji="1" lang="en-US" altLang="ja-JP" sz="1300">
              <a:latin typeface="ＭＳ Ｐゴシック" panose="020B0600070205080204" pitchFamily="50" charset="-128"/>
              <a:ea typeface="ＭＳ Ｐゴシック" panose="020B0600070205080204" pitchFamily="50" charset="-128"/>
            </a:rPr>
            <a:t>111,183</a:t>
          </a:r>
          <a:r>
            <a:rPr kumimoji="1" lang="ja-JP" altLang="en-US" sz="1300">
              <a:latin typeface="ＭＳ Ｐゴシック" panose="020B0600070205080204" pitchFamily="50" charset="-128"/>
              <a:ea typeface="ＭＳ Ｐゴシック" panose="020B0600070205080204" pitchFamily="50" charset="-128"/>
            </a:rPr>
            <a:t>円で対前年</a:t>
          </a:r>
          <a:r>
            <a:rPr kumimoji="1" lang="en-US" altLang="ja-JP" sz="1300">
              <a:latin typeface="ＭＳ Ｐゴシック" panose="020B0600070205080204" pitchFamily="50" charset="-128"/>
              <a:ea typeface="ＭＳ Ｐゴシック" panose="020B0600070205080204" pitchFamily="50" charset="-128"/>
            </a:rPr>
            <a:t>9,826</a:t>
          </a:r>
          <a:r>
            <a:rPr kumimoji="1" lang="ja-JP" altLang="en-US" sz="1300">
              <a:latin typeface="ＭＳ Ｐゴシック" panose="020B0600070205080204" pitchFamily="50" charset="-128"/>
              <a:ea typeface="ＭＳ Ｐゴシック" panose="020B0600070205080204" pitchFamily="50" charset="-128"/>
            </a:rPr>
            <a:t>円の増などである。</a:t>
          </a:r>
        </a:p>
        <a:p>
          <a:r>
            <a:rPr kumimoji="1" lang="ja-JP" altLang="en-US" sz="1300">
              <a:latin typeface="ＭＳ Ｐゴシック" panose="020B0600070205080204" pitchFamily="50" charset="-128"/>
              <a:ea typeface="ＭＳ Ｐゴシック" panose="020B0600070205080204" pitchFamily="50" charset="-128"/>
            </a:rPr>
            <a:t>積立金は、子どもの未来応援基金積立金の皆増などにより、</a:t>
          </a:r>
          <a:r>
            <a:rPr kumimoji="1" lang="en-US" altLang="ja-JP" sz="1300">
              <a:latin typeface="ＭＳ Ｐゴシック" panose="020B0600070205080204" pitchFamily="50" charset="-128"/>
              <a:ea typeface="ＭＳ Ｐゴシック" panose="020B0600070205080204" pitchFamily="50" charset="-128"/>
            </a:rPr>
            <a:t>128.8</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物件費は、共通商品券普及促進事業や防災普及教育費等により</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％の増となり、類似団体との比較でも、平均を</a:t>
          </a:r>
          <a:r>
            <a:rPr kumimoji="1" lang="en-US" altLang="ja-JP" sz="1300">
              <a:latin typeface="ＭＳ Ｐゴシック" panose="020B0600070205080204" pitchFamily="50" charset="-128"/>
              <a:ea typeface="ＭＳ Ｐゴシック" panose="020B0600070205080204" pitchFamily="50" charset="-128"/>
            </a:rPr>
            <a:t>15,599</a:t>
          </a:r>
          <a:r>
            <a:rPr kumimoji="1" lang="ja-JP" altLang="en-US" sz="1300">
              <a:latin typeface="ＭＳ Ｐゴシック" panose="020B0600070205080204" pitchFamily="50" charset="-128"/>
              <a:ea typeface="ＭＳ Ｐゴシック" panose="020B0600070205080204" pitchFamily="50" charset="-128"/>
            </a:rPr>
            <a:t>円上回っている。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412,786
395,776
22.85
216,023,395
209,278,826
6,606,456
121,692,885
14,366,456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11684</xdr:rowOff>
    </xdr:from>
    <xdr:to>
      <xdr:col>24</xdr:col>
      <xdr:colOff>63500</xdr:colOff>
      <xdr:row>37</xdr:row>
      <xdr:rowOff>14922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355334"/>
          <a:ext cx="838200" cy="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129620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11684</xdr:rowOff>
    </xdr:from>
    <xdr:to>
      <xdr:col>19</xdr:col>
      <xdr:colOff>177800</xdr:colOff>
      <xdr:row>37</xdr:row>
      <xdr:rowOff>26353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355334"/>
          <a:ext cx="889000" cy="14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76661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22733</xdr:rowOff>
    </xdr:from>
    <xdr:to>
      <xdr:col>15</xdr:col>
      <xdr:colOff>50800</xdr:colOff>
      <xdr:row>37</xdr:row>
      <xdr:rowOff>26353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366383"/>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82567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6731</xdr:rowOff>
    </xdr:from>
    <xdr:to>
      <xdr:col>10</xdr:col>
      <xdr:colOff>114300</xdr:colOff>
      <xdr:row>37</xdr:row>
      <xdr:rowOff>22733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350381"/>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89806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83138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135572</xdr:rowOff>
    </xdr:from>
    <xdr:to>
      <xdr:col>24</xdr:col>
      <xdr:colOff>114300</xdr:colOff>
      <xdr:row>37</xdr:row>
      <xdr:rowOff>65722</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0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158449</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159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132334</xdr:rowOff>
    </xdr:from>
    <xdr:to>
      <xdr:col>20</xdr:col>
      <xdr:colOff>38100</xdr:colOff>
      <xdr:row>37</xdr:row>
      <xdr:rowOff>62484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0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79011</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079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147003</xdr:rowOff>
    </xdr:from>
    <xdr:to>
      <xdr:col>15</xdr:col>
      <xdr:colOff>101600</xdr:colOff>
      <xdr:row>37</xdr:row>
      <xdr:rowOff>77153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1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93680</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09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143383</xdr:rowOff>
    </xdr:from>
    <xdr:to>
      <xdr:col>10</xdr:col>
      <xdr:colOff>165100</xdr:colOff>
      <xdr:row>37</xdr:row>
      <xdr:rowOff>73533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15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90060</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090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127381</xdr:rowOff>
    </xdr:from>
    <xdr:to>
      <xdr:col>6</xdr:col>
      <xdr:colOff>38100</xdr:colOff>
      <xdr:row>37</xdr:row>
      <xdr:rowOff>57531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9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74058</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07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7021</xdr:rowOff>
    </xdr:from>
    <xdr:to>
      <xdr:col>24</xdr:col>
      <xdr:colOff>62865</xdr:colOff>
      <xdr:row>59</xdr:row>
      <xdr:rowOff>82504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922421"/>
          <a:ext cx="1270" cy="127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86331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20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82504</xdr:rowOff>
    </xdr:from>
    <xdr:to>
      <xdr:col>24</xdr:col>
      <xdr:colOff>152400</xdr:colOff>
      <xdr:row>59</xdr:row>
      <xdr:rowOff>82504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19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125148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697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7021</xdr:rowOff>
    </xdr:from>
    <xdr:to>
      <xdr:col>24</xdr:col>
      <xdr:colOff>152400</xdr:colOff>
      <xdr:row>52</xdr:row>
      <xdr:rowOff>7021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922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16192</xdr:rowOff>
    </xdr:from>
    <xdr:to>
      <xdr:col>24</xdr:col>
      <xdr:colOff>63500</xdr:colOff>
      <xdr:row>58</xdr:row>
      <xdr:rowOff>89701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960292"/>
          <a:ext cx="838200" cy="73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125575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898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147148</xdr:rowOff>
    </xdr:from>
    <xdr:to>
      <xdr:col>24</xdr:col>
      <xdr:colOff>114300</xdr:colOff>
      <xdr:row>58</xdr:row>
      <xdr:rowOff>77298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19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165111</xdr:rowOff>
    </xdr:from>
    <xdr:to>
      <xdr:col>19</xdr:col>
      <xdr:colOff>177800</xdr:colOff>
      <xdr:row>58</xdr:row>
      <xdr:rowOff>89701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937761"/>
          <a:ext cx="889000" cy="96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132974</xdr:rowOff>
    </xdr:from>
    <xdr:to>
      <xdr:col>20</xdr:col>
      <xdr:colOff>38100</xdr:colOff>
      <xdr:row>58</xdr:row>
      <xdr:rowOff>63124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0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79651</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68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156342</xdr:rowOff>
    </xdr:from>
    <xdr:to>
      <xdr:col>15</xdr:col>
      <xdr:colOff>50800</xdr:colOff>
      <xdr:row>57</xdr:row>
      <xdr:rowOff>165111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928992"/>
          <a:ext cx="889000" cy="8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1621</xdr:rowOff>
    </xdr:from>
    <xdr:to>
      <xdr:col>15</xdr:col>
      <xdr:colOff>101600</xdr:colOff>
      <xdr:row>58</xdr:row>
      <xdr:rowOff>103221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94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94348</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10038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66466</xdr:rowOff>
    </xdr:from>
    <xdr:to>
      <xdr:col>10</xdr:col>
      <xdr:colOff>114300</xdr:colOff>
      <xdr:row>57</xdr:row>
      <xdr:rowOff>156342</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8810416"/>
          <a:ext cx="889000" cy="111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10957</xdr:rowOff>
    </xdr:from>
    <xdr:to>
      <xdr:col>10</xdr:col>
      <xdr:colOff>165100</xdr:colOff>
      <xdr:row>58</xdr:row>
      <xdr:rowOff>112557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5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103684</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1004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33313</xdr:rowOff>
    </xdr:from>
    <xdr:to>
      <xdr:col>6</xdr:col>
      <xdr:colOff>38100</xdr:colOff>
      <xdr:row>53</xdr:row>
      <xdr:rowOff>134913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12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126040</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212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136842</xdr:rowOff>
    </xdr:from>
    <xdr:to>
      <xdr:col>24</xdr:col>
      <xdr:colOff>114300</xdr:colOff>
      <xdr:row>58</xdr:row>
      <xdr:rowOff>66992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90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159719</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60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38901</xdr:rowOff>
    </xdr:from>
    <xdr:to>
      <xdr:col>20</xdr:col>
      <xdr:colOff>38100</xdr:colOff>
      <xdr:row>58</xdr:row>
      <xdr:rowOff>140501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83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131628</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1007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114311</xdr:rowOff>
    </xdr:from>
    <xdr:to>
      <xdr:col>15</xdr:col>
      <xdr:colOff>101600</xdr:colOff>
      <xdr:row>58</xdr:row>
      <xdr:rowOff>44461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8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60988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662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105542</xdr:rowOff>
    </xdr:from>
    <xdr:to>
      <xdr:col>10</xdr:col>
      <xdr:colOff>165100</xdr:colOff>
      <xdr:row>58</xdr:row>
      <xdr:rowOff>35692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87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52219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65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15666</xdr:rowOff>
    </xdr:from>
    <xdr:to>
      <xdr:col>6</xdr:col>
      <xdr:colOff>38100</xdr:colOff>
      <xdr:row>51</xdr:row>
      <xdr:rowOff>117266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875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133793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8534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146515</xdr:rowOff>
    </xdr:from>
    <xdr:to>
      <xdr:col>24</xdr:col>
      <xdr:colOff>63500</xdr:colOff>
      <xdr:row>77</xdr:row>
      <xdr:rowOff>146329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76715"/>
          <a:ext cx="838200" cy="17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88358</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118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146329</xdr:rowOff>
    </xdr:from>
    <xdr:to>
      <xdr:col>19</xdr:col>
      <xdr:colOff>177800</xdr:colOff>
      <xdr:row>77</xdr:row>
      <xdr:rowOff>149431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347979"/>
          <a:ext cx="889000" cy="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111592</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7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149431</xdr:rowOff>
    </xdr:from>
    <xdr:to>
      <xdr:col>15</xdr:col>
      <xdr:colOff>50800</xdr:colOff>
      <xdr:row>78</xdr:row>
      <xdr:rowOff>93185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351081"/>
          <a:ext cx="889000" cy="11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28447</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5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93185</xdr:rowOff>
    </xdr:from>
    <xdr:to>
      <xdr:col>10</xdr:col>
      <xdr:colOff>114300</xdr:colOff>
      <xdr:row>79</xdr:row>
      <xdr:rowOff>75191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466285"/>
          <a:ext cx="889000" cy="15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26531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56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93555</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295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95715</xdr:rowOff>
    </xdr:from>
    <xdr:to>
      <xdr:col>24</xdr:col>
      <xdr:colOff>114300</xdr:colOff>
      <xdr:row>77</xdr:row>
      <xdr:rowOff>25865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2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118592</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977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95529</xdr:rowOff>
    </xdr:from>
    <xdr:to>
      <xdr:col>20</xdr:col>
      <xdr:colOff>38100</xdr:colOff>
      <xdr:row>78</xdr:row>
      <xdr:rowOff>25679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29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16806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389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98631</xdr:rowOff>
    </xdr:from>
    <xdr:to>
      <xdr:col>15</xdr:col>
      <xdr:colOff>101600</xdr:colOff>
      <xdr:row>78</xdr:row>
      <xdr:rowOff>28781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00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19908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93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42385</xdr:rowOff>
    </xdr:from>
    <xdr:to>
      <xdr:col>10</xdr:col>
      <xdr:colOff>165100</xdr:colOff>
      <xdr:row>78</xdr:row>
      <xdr:rowOff>143985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41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135112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508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24391</xdr:rowOff>
    </xdr:from>
    <xdr:to>
      <xdr:col>6</xdr:col>
      <xdr:colOff>38100</xdr:colOff>
      <xdr:row>79</xdr:row>
      <xdr:rowOff>125991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568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117118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661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148140</xdr:rowOff>
    </xdr:from>
    <xdr:to>
      <xdr:col>24</xdr:col>
      <xdr:colOff>63500</xdr:colOff>
      <xdr:row>97</xdr:row>
      <xdr:rowOff>10389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607340"/>
          <a:ext cx="838200" cy="3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149508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0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45974</xdr:rowOff>
    </xdr:from>
    <xdr:to>
      <xdr:col>19</xdr:col>
      <xdr:colOff>177800</xdr:colOff>
      <xdr:row>96</xdr:row>
      <xdr:rowOff>148140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505174"/>
          <a:ext cx="889000" cy="10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61346</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69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13094</xdr:rowOff>
    </xdr:from>
    <xdr:to>
      <xdr:col>15</xdr:col>
      <xdr:colOff>50800</xdr:colOff>
      <xdr:row>96</xdr:row>
      <xdr:rowOff>45974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472294"/>
          <a:ext cx="889000" cy="3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89888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2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13094</xdr:rowOff>
    </xdr:from>
    <xdr:to>
      <xdr:col>10</xdr:col>
      <xdr:colOff>114300</xdr:colOff>
      <xdr:row>97</xdr:row>
      <xdr:rowOff>87085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472294"/>
          <a:ext cx="889000" cy="24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81672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35247</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131039</xdr:rowOff>
    </xdr:from>
    <xdr:to>
      <xdr:col>24</xdr:col>
      <xdr:colOff>114300</xdr:colOff>
      <xdr:row>97</xdr:row>
      <xdr:rowOff>61189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9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153916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441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97340</xdr:rowOff>
    </xdr:from>
    <xdr:to>
      <xdr:col>20</xdr:col>
      <xdr:colOff>38100</xdr:colOff>
      <xdr:row>97</xdr:row>
      <xdr:rowOff>27490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55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44017</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33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166624</xdr:rowOff>
    </xdr:from>
    <xdr:to>
      <xdr:col>15</xdr:col>
      <xdr:colOff>101600</xdr:colOff>
      <xdr:row>96</xdr:row>
      <xdr:rowOff>96774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45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87901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54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133744</xdr:rowOff>
    </xdr:from>
    <xdr:to>
      <xdr:col>10</xdr:col>
      <xdr:colOff>165100</xdr:colOff>
      <xdr:row>96</xdr:row>
      <xdr:rowOff>63894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42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80421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19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36285</xdr:rowOff>
    </xdr:from>
    <xdr:to>
      <xdr:col>6</xdr:col>
      <xdr:colOff>38100</xdr:colOff>
      <xdr:row>97</xdr:row>
      <xdr:rowOff>137885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6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154412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442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48260</xdr:rowOff>
    </xdr:from>
    <xdr:to>
      <xdr:col>55</xdr:col>
      <xdr:colOff>0</xdr:colOff>
      <xdr:row>37</xdr:row>
      <xdr:rowOff>49403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391910"/>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33799</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77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34544</xdr:rowOff>
    </xdr:from>
    <xdr:to>
      <xdr:col>50</xdr:col>
      <xdr:colOff>114300</xdr:colOff>
      <xdr:row>37</xdr:row>
      <xdr:rowOff>48260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37819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171340</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34544</xdr:rowOff>
    </xdr:from>
    <xdr:to>
      <xdr:col>45</xdr:col>
      <xdr:colOff>177800</xdr:colOff>
      <xdr:row>37</xdr:row>
      <xdr:rowOff>51308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378194"/>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165625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30353</xdr:rowOff>
    </xdr:from>
    <xdr:to>
      <xdr:col>41</xdr:col>
      <xdr:colOff>50800</xdr:colOff>
      <xdr:row>37</xdr:row>
      <xdr:rowOff>51308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374003"/>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18559</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171340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170053</xdr:rowOff>
    </xdr:from>
    <xdr:to>
      <xdr:col>55</xdr:col>
      <xdr:colOff>50800</xdr:colOff>
      <xdr:row>37</xdr:row>
      <xdr:rowOff>100203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34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21480</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193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168910</xdr:rowOff>
    </xdr:from>
    <xdr:to>
      <xdr:col>50</xdr:col>
      <xdr:colOff>165100</xdr:colOff>
      <xdr:row>37</xdr:row>
      <xdr:rowOff>99060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34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115587</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1163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155194</xdr:rowOff>
    </xdr:from>
    <xdr:to>
      <xdr:col>46</xdr:col>
      <xdr:colOff>38100</xdr:colOff>
      <xdr:row>37</xdr:row>
      <xdr:rowOff>85344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327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101871</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102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508</xdr:rowOff>
    </xdr:from>
    <xdr:to>
      <xdr:col>41</xdr:col>
      <xdr:colOff>101600</xdr:colOff>
      <xdr:row>37</xdr:row>
      <xdr:rowOff>102108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34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118635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1193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151003</xdr:rowOff>
    </xdr:from>
    <xdr:to>
      <xdr:col>36</xdr:col>
      <xdr:colOff>165100</xdr:colOff>
      <xdr:row>37</xdr:row>
      <xdr:rowOff>81153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323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97680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098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19137</xdr:rowOff>
    </xdr:from>
    <xdr:to>
      <xdr:col>55</xdr:col>
      <xdr:colOff>0</xdr:colOff>
      <xdr:row>76</xdr:row>
      <xdr:rowOff>49403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049337"/>
          <a:ext cx="838200" cy="30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41130</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071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49403</xdr:rowOff>
    </xdr:from>
    <xdr:to>
      <xdr:col>50</xdr:col>
      <xdr:colOff>114300</xdr:colOff>
      <xdr:row>76</xdr:row>
      <xdr:rowOff>71668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079603"/>
          <a:ext cx="889000" cy="2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144228</xdr:rowOff>
    </xdr:from>
    <xdr:ext cx="469744"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404428" y="1317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71668</xdr:rowOff>
    </xdr:from>
    <xdr:to>
      <xdr:col>45</xdr:col>
      <xdr:colOff>177800</xdr:colOff>
      <xdr:row>76</xdr:row>
      <xdr:rowOff>87260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101868"/>
          <a:ext cx="889000" cy="15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147429</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515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4460</xdr:rowOff>
    </xdr:from>
    <xdr:to>
      <xdr:col>41</xdr:col>
      <xdr:colOff>50800</xdr:colOff>
      <xdr:row>76</xdr:row>
      <xdr:rowOff>87260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034660"/>
          <a:ext cx="889000" cy="8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23801</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26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39895</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139786</xdr:rowOff>
    </xdr:from>
    <xdr:to>
      <xdr:col>55</xdr:col>
      <xdr:colOff>50800</xdr:colOff>
      <xdr:row>76</xdr:row>
      <xdr:rowOff>69937</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299853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162663</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2849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170053</xdr:rowOff>
    </xdr:from>
    <xdr:to>
      <xdr:col>50</xdr:col>
      <xdr:colOff>165100</xdr:colOff>
      <xdr:row>76</xdr:row>
      <xdr:rowOff>100203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02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116730</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2804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20868</xdr:rowOff>
    </xdr:from>
    <xdr:to>
      <xdr:col>46</xdr:col>
      <xdr:colOff>38100</xdr:colOff>
      <xdr:row>76</xdr:row>
      <xdr:rowOff>122468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05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138995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282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36460</xdr:rowOff>
    </xdr:from>
    <xdr:to>
      <xdr:col>41</xdr:col>
      <xdr:colOff>101600</xdr:colOff>
      <xdr:row>76</xdr:row>
      <xdr:rowOff>138060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06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154586</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2841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125110</xdr:rowOff>
    </xdr:from>
    <xdr:to>
      <xdr:col>36</xdr:col>
      <xdr:colOff>165100</xdr:colOff>
      <xdr:row>76</xdr:row>
      <xdr:rowOff>55260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298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71787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2759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165029</xdr:rowOff>
    </xdr:from>
    <xdr:to>
      <xdr:col>55</xdr:col>
      <xdr:colOff>0</xdr:colOff>
      <xdr:row>97</xdr:row>
      <xdr:rowOff>75143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624229"/>
          <a:ext cx="838200" cy="8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138932</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98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75143</xdr:rowOff>
    </xdr:from>
    <xdr:to>
      <xdr:col>50</xdr:col>
      <xdr:colOff>114300</xdr:colOff>
      <xdr:row>97</xdr:row>
      <xdr:rowOff>136187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705793"/>
          <a:ext cx="889000" cy="61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111106</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9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109533</xdr:rowOff>
    </xdr:from>
    <xdr:to>
      <xdr:col>45</xdr:col>
      <xdr:colOff>177800</xdr:colOff>
      <xdr:row>97</xdr:row>
      <xdr:rowOff>136187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740183"/>
          <a:ext cx="889000" cy="2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157832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4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25888</xdr:rowOff>
    </xdr:from>
    <xdr:to>
      <xdr:col>41</xdr:col>
      <xdr:colOff>50800</xdr:colOff>
      <xdr:row>97</xdr:row>
      <xdr:rowOff>109533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656538"/>
          <a:ext cx="889000" cy="83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135740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114229</xdr:rowOff>
    </xdr:from>
    <xdr:to>
      <xdr:col>55</xdr:col>
      <xdr:colOff>50800</xdr:colOff>
      <xdr:row>97</xdr:row>
      <xdr:rowOff>44379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573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137106</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424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24343</xdr:rowOff>
    </xdr:from>
    <xdr:to>
      <xdr:col>50</xdr:col>
      <xdr:colOff>165100</xdr:colOff>
      <xdr:row>97</xdr:row>
      <xdr:rowOff>125943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5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117070</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4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85387</xdr:rowOff>
    </xdr:from>
    <xdr:to>
      <xdr:col>46</xdr:col>
      <xdr:colOff>38100</xdr:colOff>
      <xdr:row>98</xdr:row>
      <xdr:rowOff>15537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1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6664</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08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58733</xdr:rowOff>
    </xdr:from>
    <xdr:to>
      <xdr:col>41</xdr:col>
      <xdr:colOff>101600</xdr:colOff>
      <xdr:row>97</xdr:row>
      <xdr:rowOff>160333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8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151460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82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146538</xdr:rowOff>
    </xdr:from>
    <xdr:to>
      <xdr:col>36</xdr:col>
      <xdr:colOff>165100</xdr:colOff>
      <xdr:row>97</xdr:row>
      <xdr:rowOff>76688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0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93215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380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132956</xdr:rowOff>
    </xdr:from>
    <xdr:to>
      <xdr:col>85</xdr:col>
      <xdr:colOff>127000</xdr:colOff>
      <xdr:row>37</xdr:row>
      <xdr:rowOff>83464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305156"/>
          <a:ext cx="838200" cy="12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107256</xdr:rowOff>
    </xdr:from>
    <xdr:ext cx="469744"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450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83464</xdr:rowOff>
    </xdr:from>
    <xdr:to>
      <xdr:col>81</xdr:col>
      <xdr:colOff>50800</xdr:colOff>
      <xdr:row>37</xdr:row>
      <xdr:rowOff>150940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27114"/>
          <a:ext cx="889000" cy="67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110685</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46428" y="6625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150940</xdr:rowOff>
    </xdr:from>
    <xdr:to>
      <xdr:col>76</xdr:col>
      <xdr:colOff>114300</xdr:colOff>
      <xdr:row>37</xdr:row>
      <xdr:rowOff>163055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94590"/>
          <a:ext cx="889000" cy="1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113504</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57428" y="6628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163055</xdr:rowOff>
    </xdr:from>
    <xdr:to>
      <xdr:col>71</xdr:col>
      <xdr:colOff>177800</xdr:colOff>
      <xdr:row>38</xdr:row>
      <xdr:rowOff>32524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506705"/>
          <a:ext cx="889000" cy="40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140403</xdr:rowOff>
    </xdr:from>
    <xdr:ext cx="469744"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68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125125</xdr:rowOff>
    </xdr:from>
    <xdr:ext cx="469744"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79428" y="664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82156</xdr:rowOff>
    </xdr:from>
    <xdr:to>
      <xdr:col>85</xdr:col>
      <xdr:colOff>177800</xdr:colOff>
      <xdr:row>37</xdr:row>
      <xdr:rowOff>12306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25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105033</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10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32664</xdr:rowOff>
    </xdr:from>
    <xdr:to>
      <xdr:col>81</xdr:col>
      <xdr:colOff>101600</xdr:colOff>
      <xdr:row>37</xdr:row>
      <xdr:rowOff>134264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7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150791</xdr:rowOff>
    </xdr:from>
    <xdr:ext cx="469744"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46428" y="6151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100140</xdr:rowOff>
    </xdr:from>
    <xdr:to>
      <xdr:col>76</xdr:col>
      <xdr:colOff>165100</xdr:colOff>
      <xdr:row>38</xdr:row>
      <xdr:rowOff>30290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4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46817</xdr:rowOff>
    </xdr:from>
    <xdr:ext cx="469744"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57428" y="621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112255</xdr:rowOff>
    </xdr:from>
    <xdr:to>
      <xdr:col>72</xdr:col>
      <xdr:colOff>38100</xdr:colOff>
      <xdr:row>38</xdr:row>
      <xdr:rowOff>42405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5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58932</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68428" y="6231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153175</xdr:rowOff>
    </xdr:from>
    <xdr:to>
      <xdr:col>67</xdr:col>
      <xdr:colOff>101600</xdr:colOff>
      <xdr:row>38</xdr:row>
      <xdr:rowOff>83325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9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99852</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79428" y="6272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106586</xdr:rowOff>
    </xdr:from>
    <xdr:to>
      <xdr:col>85</xdr:col>
      <xdr:colOff>127000</xdr:colOff>
      <xdr:row>56</xdr:row>
      <xdr:rowOff>154515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707786"/>
          <a:ext cx="838200" cy="47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97158</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5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106586</xdr:rowOff>
    </xdr:from>
    <xdr:to>
      <xdr:col>81</xdr:col>
      <xdr:colOff>50800</xdr:colOff>
      <xdr:row>57</xdr:row>
      <xdr:rowOff>71849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707786"/>
          <a:ext cx="889000" cy="136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55516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82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71849</xdr:rowOff>
    </xdr:from>
    <xdr:to>
      <xdr:col>76</xdr:col>
      <xdr:colOff>114300</xdr:colOff>
      <xdr:row>57</xdr:row>
      <xdr:rowOff>79502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844499"/>
          <a:ext cx="889000" cy="7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128314</xdr:rowOff>
    </xdr:from>
    <xdr:to>
      <xdr:col>71</xdr:col>
      <xdr:colOff>177800</xdr:colOff>
      <xdr:row>57</xdr:row>
      <xdr:rowOff>79502</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729514"/>
          <a:ext cx="889000" cy="12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4386</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103715</xdr:rowOff>
    </xdr:from>
    <xdr:to>
      <xdr:col>85</xdr:col>
      <xdr:colOff>177800</xdr:colOff>
      <xdr:row>57</xdr:row>
      <xdr:rowOff>33865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0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82142</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683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55786</xdr:rowOff>
    </xdr:from>
    <xdr:to>
      <xdr:col>81</xdr:col>
      <xdr:colOff>101600</xdr:colOff>
      <xdr:row>56</xdr:row>
      <xdr:rowOff>157386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65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2463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43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21049</xdr:rowOff>
    </xdr:from>
    <xdr:to>
      <xdr:col>76</xdr:col>
      <xdr:colOff>165100</xdr:colOff>
      <xdr:row>57</xdr:row>
      <xdr:rowOff>122649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93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113776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886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28702</xdr:rowOff>
    </xdr:from>
    <xdr:to>
      <xdr:col>72</xdr:col>
      <xdr:colOff>38100</xdr:colOff>
      <xdr:row>57</xdr:row>
      <xdr:rowOff>130302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80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121429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89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77514</xdr:rowOff>
    </xdr:from>
    <xdr:to>
      <xdr:col>67</xdr:col>
      <xdr:colOff>101600</xdr:colOff>
      <xdr:row>57</xdr:row>
      <xdr:rowOff>7664</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67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24191</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45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170180</xdr:rowOff>
    </xdr:from>
    <xdr:to>
      <xdr:col>85</xdr:col>
      <xdr:colOff>127000</xdr:colOff>
      <xdr:row>98</xdr:row>
      <xdr:rowOff>12370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800830"/>
          <a:ext cx="838200" cy="13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86555</xdr:rowOff>
    </xdr:from>
    <xdr:ext cx="469744"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374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6807</xdr:rowOff>
    </xdr:from>
    <xdr:to>
      <xdr:col>81</xdr:col>
      <xdr:colOff>50800</xdr:colOff>
      <xdr:row>98</xdr:row>
      <xdr:rowOff>12370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808907"/>
          <a:ext cx="889000" cy="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161950</xdr:rowOff>
    </xdr:from>
    <xdr:to>
      <xdr:col>76</xdr:col>
      <xdr:colOff>114300</xdr:colOff>
      <xdr:row>98</xdr:row>
      <xdr:rowOff>6807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792600"/>
          <a:ext cx="889000" cy="1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32605</xdr:rowOff>
    </xdr:from>
    <xdr:ext cx="469744"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57428" y="1632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152578</xdr:rowOff>
    </xdr:from>
    <xdr:to>
      <xdr:col>71</xdr:col>
      <xdr:colOff>177800</xdr:colOff>
      <xdr:row>97</xdr:row>
      <xdr:rowOff>161950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783228"/>
          <a:ext cx="889000" cy="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130827</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68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161383</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79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119380</xdr:rowOff>
    </xdr:from>
    <xdr:to>
      <xdr:col>85</xdr:col>
      <xdr:colOff>177800</xdr:colOff>
      <xdr:row>98</xdr:row>
      <xdr:rowOff>49530</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75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97807</xdr:rowOff>
    </xdr:from>
    <xdr:ext cx="469744"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728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133020</xdr:rowOff>
    </xdr:from>
    <xdr:to>
      <xdr:col>81</xdr:col>
      <xdr:colOff>101600</xdr:colOff>
      <xdr:row>98</xdr:row>
      <xdr:rowOff>63170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76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54297</xdr:rowOff>
    </xdr:from>
    <xdr:ext cx="469744"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46428" y="1685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127457</xdr:rowOff>
    </xdr:from>
    <xdr:to>
      <xdr:col>76</xdr:col>
      <xdr:colOff>165100</xdr:colOff>
      <xdr:row>98</xdr:row>
      <xdr:rowOff>57607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75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48734</xdr:rowOff>
    </xdr:from>
    <xdr:ext cx="469744"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57428" y="16850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111150</xdr:rowOff>
    </xdr:from>
    <xdr:to>
      <xdr:col>72</xdr:col>
      <xdr:colOff>38100</xdr:colOff>
      <xdr:row>98</xdr:row>
      <xdr:rowOff>41300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74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32427</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68428" y="1683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101778</xdr:rowOff>
    </xdr:from>
    <xdr:to>
      <xdr:col>67</xdr:col>
      <xdr:colOff>101600</xdr:colOff>
      <xdr:row>98</xdr:row>
      <xdr:rowOff>31928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73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23055</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79428" y="16825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a:t>
          </a:r>
          <a:r>
            <a:rPr kumimoji="1" lang="en-US" altLang="ja-JP" sz="1300">
              <a:latin typeface="ＭＳ Ｐゴシック" panose="020B0600070205080204" pitchFamily="50" charset="-128"/>
              <a:ea typeface="ＭＳ Ｐゴシック" panose="020B0600070205080204" pitchFamily="50" charset="-128"/>
            </a:rPr>
            <a:t>63,507</a:t>
          </a:r>
          <a:r>
            <a:rPr kumimoji="1" lang="ja-JP" altLang="en-US" sz="1300">
              <a:latin typeface="ＭＳ Ｐゴシック" panose="020B0600070205080204" pitchFamily="50" charset="-128"/>
              <a:ea typeface="ＭＳ Ｐゴシック" panose="020B0600070205080204" pitchFamily="50" charset="-128"/>
            </a:rPr>
            <a:t>円となり、公共施設整備基金積立金や庁舎整備基金積立金等の増により、対前年</a:t>
          </a:r>
          <a:r>
            <a:rPr kumimoji="1" lang="en-US" altLang="ja-JP" sz="1300">
              <a:latin typeface="ＭＳ Ｐゴシック" panose="020B0600070205080204" pitchFamily="50" charset="-128"/>
              <a:ea typeface="ＭＳ Ｐゴシック" panose="020B0600070205080204" pitchFamily="50" charset="-128"/>
            </a:rPr>
            <a:t>8,039</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14.5</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民生費は、</a:t>
          </a:r>
          <a:r>
            <a:rPr kumimoji="1" lang="en-US" altLang="ja-JP" sz="1300">
              <a:latin typeface="ＭＳ Ｐゴシック" panose="020B0600070205080204" pitchFamily="50" charset="-128"/>
              <a:ea typeface="ＭＳ Ｐゴシック" panose="020B0600070205080204" pitchFamily="50" charset="-128"/>
            </a:rPr>
            <a:t>252,874</a:t>
          </a:r>
          <a:r>
            <a:rPr kumimoji="1" lang="ja-JP" altLang="en-US" sz="1300">
              <a:latin typeface="ＭＳ Ｐゴシック" panose="020B0600070205080204" pitchFamily="50" charset="-128"/>
              <a:ea typeface="ＭＳ Ｐゴシック" panose="020B0600070205080204" pitchFamily="50" charset="-128"/>
            </a:rPr>
            <a:t>円となり、子どもの未来応援基金積立金や定額減税補足給付金の皆増等により、対前年</a:t>
          </a:r>
          <a:r>
            <a:rPr kumimoji="1" lang="en-US" altLang="ja-JP" sz="1300">
              <a:latin typeface="ＭＳ Ｐゴシック" panose="020B0600070205080204" pitchFamily="50" charset="-128"/>
              <a:ea typeface="ＭＳ Ｐゴシック" panose="020B0600070205080204" pitchFamily="50" charset="-128"/>
            </a:rPr>
            <a:t>15,733</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衛生費は、</a:t>
          </a:r>
          <a:r>
            <a:rPr kumimoji="1" lang="en-US" altLang="ja-JP" sz="1300">
              <a:latin typeface="ＭＳ Ｐゴシック" panose="020B0600070205080204" pitchFamily="50" charset="-128"/>
              <a:ea typeface="ＭＳ Ｐゴシック" panose="020B0600070205080204" pitchFamily="50" charset="-128"/>
            </a:rPr>
            <a:t>39,788</a:t>
          </a:r>
          <a:r>
            <a:rPr kumimoji="1" lang="ja-JP" altLang="en-US" sz="1300">
              <a:latin typeface="ＭＳ Ｐゴシック" panose="020B0600070205080204" pitchFamily="50" charset="-128"/>
              <a:ea typeface="ＭＳ Ｐゴシック" panose="020B0600070205080204" pitchFamily="50" charset="-128"/>
            </a:rPr>
            <a:t>円となり、予防接種事業に係る返還金等の減により、対前年</a:t>
          </a:r>
          <a:r>
            <a:rPr kumimoji="1" lang="en-US" altLang="ja-JP" sz="1300">
              <a:latin typeface="ＭＳ Ｐゴシック" panose="020B0600070205080204" pitchFamily="50" charset="-128"/>
              <a:ea typeface="ＭＳ Ｐゴシック" panose="020B0600070205080204" pitchFamily="50" charset="-128"/>
            </a:rPr>
            <a:t>1,769</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％の減となった。　商工費は、</a:t>
          </a:r>
          <a:r>
            <a:rPr kumimoji="1" lang="en-US" altLang="ja-JP" sz="1300">
              <a:latin typeface="ＭＳ Ｐゴシック" panose="020B0600070205080204" pitchFamily="50" charset="-128"/>
              <a:ea typeface="ＭＳ Ｐゴシック" panose="020B0600070205080204" pitchFamily="50" charset="-128"/>
            </a:rPr>
            <a:t>10,137</a:t>
          </a:r>
          <a:r>
            <a:rPr kumimoji="1" lang="ja-JP" altLang="en-US" sz="1300">
              <a:latin typeface="ＭＳ Ｐゴシック" panose="020B0600070205080204" pitchFamily="50" charset="-128"/>
              <a:ea typeface="ＭＳ Ｐゴシック" panose="020B0600070205080204" pitchFamily="50" charset="-128"/>
            </a:rPr>
            <a:t>円となり、共通商品券普及促進事業等の増により、対前年</a:t>
          </a:r>
          <a:r>
            <a:rPr kumimoji="1" lang="en-US" altLang="ja-JP" sz="1300">
              <a:latin typeface="ＭＳ Ｐゴシック" panose="020B0600070205080204" pitchFamily="50" charset="-128"/>
              <a:ea typeface="ＭＳ Ｐゴシック" panose="020B0600070205080204" pitchFamily="50" charset="-128"/>
            </a:rPr>
            <a:t>662</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土木費は、</a:t>
          </a:r>
          <a:r>
            <a:rPr kumimoji="1" lang="en-US" altLang="ja-JP" sz="1300">
              <a:latin typeface="ＭＳ Ｐゴシック" panose="020B0600070205080204" pitchFamily="50" charset="-128"/>
              <a:ea typeface="ＭＳ Ｐゴシック" panose="020B0600070205080204" pitchFamily="50" charset="-128"/>
            </a:rPr>
            <a:t>51,676</a:t>
          </a:r>
          <a:r>
            <a:rPr kumimoji="1" lang="ja-JP" altLang="en-US" sz="1300">
              <a:latin typeface="ＭＳ Ｐゴシック" panose="020B0600070205080204" pitchFamily="50" charset="-128"/>
              <a:ea typeface="ＭＳ Ｐゴシック" panose="020B0600070205080204" pitchFamily="50" charset="-128"/>
            </a:rPr>
            <a:t>円となり、大崎駅周辺地区再開発事業等の増により、対前年</a:t>
          </a:r>
          <a:r>
            <a:rPr kumimoji="1" lang="en-US" altLang="ja-JP" sz="1300">
              <a:latin typeface="ＭＳ Ｐゴシック" panose="020B0600070205080204" pitchFamily="50" charset="-128"/>
              <a:ea typeface="ＭＳ Ｐゴシック" panose="020B0600070205080204" pitchFamily="50" charset="-128"/>
            </a:rPr>
            <a:t>10,704</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26.1</a:t>
          </a:r>
          <a:r>
            <a:rPr kumimoji="1" lang="ja-JP" altLang="en-US" sz="1300">
              <a:latin typeface="ＭＳ Ｐゴシック" panose="020B0600070205080204" pitchFamily="50" charset="-128"/>
              <a:ea typeface="ＭＳ Ｐゴシック" panose="020B0600070205080204" pitchFamily="50" charset="-128"/>
            </a:rPr>
            <a:t>％の増となった。　教育費は、</a:t>
          </a:r>
          <a:r>
            <a:rPr kumimoji="1" lang="en-US" altLang="ja-JP" sz="1300">
              <a:latin typeface="ＭＳ Ｐゴシック" panose="020B0600070205080204" pitchFamily="50" charset="-128"/>
              <a:ea typeface="ＭＳ Ｐゴシック" panose="020B0600070205080204" pitchFamily="50" charset="-128"/>
            </a:rPr>
            <a:t>72,139</a:t>
          </a:r>
          <a:r>
            <a:rPr kumimoji="1" lang="ja-JP" altLang="en-US" sz="1300">
              <a:latin typeface="ＭＳ Ｐゴシック" panose="020B0600070205080204" pitchFamily="50" charset="-128"/>
              <a:ea typeface="ＭＳ Ｐゴシック" panose="020B0600070205080204" pitchFamily="50" charset="-128"/>
            </a:rPr>
            <a:t>円となり、学校改築推進経費や歴史館運営費等の減により、対前年</a:t>
          </a:r>
          <a:r>
            <a:rPr kumimoji="1" lang="en-US" altLang="ja-JP" sz="1300">
              <a:latin typeface="ＭＳ Ｐゴシック" panose="020B0600070205080204" pitchFamily="50" charset="-128"/>
              <a:ea typeface="ＭＳ Ｐゴシック" panose="020B0600070205080204" pitchFamily="50" charset="-128"/>
            </a:rPr>
            <a:t>4,403</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％の減となった。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財調交付金の増等により、財政調整基金は</a:t>
          </a:r>
          <a:r>
            <a:rPr kumimoji="1" lang="en-US" altLang="ja-JP" sz="1400">
              <a:latin typeface="ＭＳ Ｐゴシック" panose="020B0600070205080204" pitchFamily="50" charset="-128"/>
              <a:ea typeface="ＭＳ Ｐゴシック" panose="020B0600070205080204" pitchFamily="50" charset="-128"/>
            </a:rPr>
            <a:t>5.8</a:t>
          </a:r>
          <a:r>
            <a:rPr kumimoji="1" lang="ja-JP" altLang="en-US" sz="1400">
              <a:latin typeface="ＭＳ Ｐゴシック" panose="020B0600070205080204" pitchFamily="50" charset="-128"/>
              <a:ea typeface="ＭＳ Ｐゴシック" panose="020B0600070205080204" pitchFamily="50" charset="-128"/>
            </a:rPr>
            <a:t>億円の積立を行ったたが、標準財政規模が前年度から</a:t>
          </a:r>
          <a:r>
            <a:rPr kumimoji="1" lang="en-US" altLang="ja-JP" sz="1400">
              <a:latin typeface="ＭＳ Ｐゴシック" panose="020B0600070205080204" pitchFamily="50" charset="-128"/>
              <a:ea typeface="ＭＳ Ｐゴシック" panose="020B0600070205080204" pitchFamily="50" charset="-128"/>
            </a:rPr>
            <a:t>82.9</a:t>
          </a:r>
          <a:r>
            <a:rPr kumimoji="1" lang="ja-JP" altLang="en-US" sz="1400">
              <a:latin typeface="ＭＳ Ｐゴシック" panose="020B0600070205080204" pitchFamily="50" charset="-128"/>
              <a:ea typeface="ＭＳ Ｐゴシック" panose="020B0600070205080204" pitchFamily="50" charset="-128"/>
            </a:rPr>
            <a:t>億円増加したため、対前年</a:t>
          </a:r>
          <a:r>
            <a:rPr kumimoji="1" lang="en-US" altLang="ja-JP" sz="1400">
              <a:latin typeface="ＭＳ Ｐゴシック" panose="020B0600070205080204" pitchFamily="50" charset="-128"/>
              <a:ea typeface="ＭＳ Ｐゴシック" panose="020B0600070205080204" pitchFamily="50" charset="-128"/>
            </a:rPr>
            <a:t>0.69</a:t>
          </a:r>
          <a:r>
            <a:rPr kumimoji="1" lang="ja-JP" altLang="en-US" sz="1400">
              <a:latin typeface="ＭＳ Ｐゴシック" panose="020B0600070205080204" pitchFamily="50" charset="-128"/>
              <a:ea typeface="ＭＳ Ｐゴシック" panose="020B0600070205080204" pitchFamily="50" charset="-128"/>
            </a:rPr>
            <a:t>ポイントの減となった。</a:t>
          </a:r>
        </a:p>
        <a:p>
          <a:r>
            <a:rPr kumimoji="1" lang="ja-JP" altLang="en-US" sz="1400">
              <a:latin typeface="ＭＳ Ｐゴシック" panose="020B0600070205080204" pitchFamily="50" charset="-128"/>
              <a:ea typeface="ＭＳ Ｐゴシック" panose="020B0600070205080204" pitchFamily="50" charset="-128"/>
            </a:rPr>
            <a:t>実質収支額は前年度比</a:t>
          </a:r>
          <a:r>
            <a:rPr kumimoji="1" lang="en-US" altLang="ja-JP" sz="1400">
              <a:latin typeface="ＭＳ Ｐゴシック" panose="020B0600070205080204" pitchFamily="50" charset="-128"/>
              <a:ea typeface="ＭＳ Ｐゴシック" panose="020B0600070205080204" pitchFamily="50" charset="-128"/>
            </a:rPr>
            <a:t>0.23</a:t>
          </a:r>
          <a:r>
            <a:rPr kumimoji="1" lang="ja-JP" altLang="en-US" sz="1400">
              <a:latin typeface="ＭＳ Ｐゴシック" panose="020B0600070205080204" pitchFamily="50" charset="-128"/>
              <a:ea typeface="ＭＳ Ｐゴシック" panose="020B0600070205080204" pitchFamily="50" charset="-128"/>
            </a:rPr>
            <a:t>ポイントの増となったが、</a:t>
          </a:r>
          <a:r>
            <a:rPr kumimoji="1" lang="en-US" altLang="ja-JP" sz="1400">
              <a:latin typeface="ＭＳ Ｐゴシック" panose="020B0600070205080204" pitchFamily="50" charset="-128"/>
              <a:ea typeface="ＭＳ Ｐゴシック" panose="020B0600070205080204" pitchFamily="50" charset="-128"/>
            </a:rPr>
            <a:t>23</a:t>
          </a:r>
          <a:r>
            <a:rPr kumimoji="1" lang="ja-JP" altLang="en-US" sz="1400">
              <a:latin typeface="ＭＳ Ｐゴシック" panose="020B0600070205080204" pitchFamily="50" charset="-128"/>
              <a:ea typeface="ＭＳ Ｐゴシック" panose="020B0600070205080204" pitchFamily="50" charset="-128"/>
            </a:rPr>
            <a:t>区平均は</a:t>
          </a:r>
          <a:r>
            <a:rPr kumimoji="1" lang="en-US" altLang="ja-JP" sz="1400">
              <a:latin typeface="ＭＳ Ｐゴシック" panose="020B0600070205080204" pitchFamily="50" charset="-128"/>
              <a:ea typeface="ＭＳ Ｐゴシック" panose="020B0600070205080204" pitchFamily="50" charset="-128"/>
            </a:rPr>
            <a:t>1.00</a:t>
          </a:r>
          <a:r>
            <a:rPr kumimoji="1" lang="ja-JP" altLang="en-US" sz="1400">
              <a:latin typeface="ＭＳ Ｐゴシック" panose="020B0600070205080204" pitchFamily="50" charset="-128"/>
              <a:ea typeface="ＭＳ Ｐゴシック" panose="020B0600070205080204" pitchFamily="50" charset="-128"/>
            </a:rPr>
            <a:t>ポイント下回っている。実質単年度収支額は、</a:t>
          </a:r>
          <a:r>
            <a:rPr kumimoji="1" lang="en-US" altLang="ja-JP" sz="1400">
              <a:latin typeface="ＭＳ Ｐゴシック" panose="020B0600070205080204" pitchFamily="50" charset="-128"/>
              <a:ea typeface="ＭＳ Ｐゴシック" panose="020B0600070205080204" pitchFamily="50" charset="-128"/>
            </a:rPr>
            <a:t>1,296,821</a:t>
          </a:r>
          <a:r>
            <a:rPr kumimoji="1" lang="ja-JP" altLang="en-US" sz="1400">
              <a:latin typeface="ＭＳ Ｐゴシック" panose="020B0600070205080204" pitchFamily="50" charset="-128"/>
              <a:ea typeface="ＭＳ Ｐゴシック" panose="020B0600070205080204" pitchFamily="50" charset="-128"/>
            </a:rPr>
            <a:t>千円で対前年</a:t>
          </a:r>
          <a:r>
            <a:rPr kumimoji="1" lang="en-US" altLang="ja-JP" sz="1400">
              <a:latin typeface="ＭＳ Ｐゴシック" panose="020B0600070205080204" pitchFamily="50" charset="-128"/>
              <a:ea typeface="ＭＳ Ｐゴシック" panose="020B0600070205080204" pitchFamily="50" charset="-128"/>
            </a:rPr>
            <a:t>740,678</a:t>
          </a:r>
          <a:r>
            <a:rPr kumimoji="1" lang="ja-JP" altLang="en-US" sz="1400">
              <a:latin typeface="ＭＳ Ｐゴシック" panose="020B0600070205080204" pitchFamily="50" charset="-128"/>
              <a:ea typeface="ＭＳ Ｐゴシック" panose="020B0600070205080204" pitchFamily="50" charset="-128"/>
            </a:rPr>
            <a:t>千円の増となり、単年度収支の増等により、対前年比が</a:t>
          </a:r>
          <a:r>
            <a:rPr kumimoji="1" lang="en-US" altLang="ja-JP" sz="1400">
              <a:latin typeface="ＭＳ Ｐゴシック" panose="020B0600070205080204" pitchFamily="50" charset="-128"/>
              <a:ea typeface="ＭＳ Ｐゴシック" panose="020B0600070205080204" pitchFamily="50" charset="-128"/>
            </a:rPr>
            <a:t>0.58</a:t>
          </a:r>
          <a:r>
            <a:rPr kumimoji="1" lang="ja-JP" altLang="en-US" sz="1400">
              <a:latin typeface="ＭＳ Ｐゴシック" panose="020B0600070205080204" pitchFamily="50" charset="-128"/>
              <a:ea typeface="ＭＳ Ｐゴシック" panose="020B0600070205080204" pitchFamily="50" charset="-128"/>
            </a:rPr>
            <a:t>ポイント増加した。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一般会計、国民健康保険事業会計をはじめ全ての特別会計において実質収支は継続して黒字になっている。</a:t>
          </a:r>
        </a:p>
        <a:p>
          <a:r>
            <a:rPr kumimoji="1" lang="ja-JP" altLang="en-US" sz="1400">
              <a:latin typeface="ＭＳ Ｐゴシック" panose="020B0600070205080204" pitchFamily="50" charset="-128"/>
              <a:ea typeface="ＭＳ Ｐゴシック" panose="020B0600070205080204" pitchFamily="50" charset="-128"/>
            </a:rPr>
            <a:t>財政健全性は良好に維持されており、今後も適切な財政運営に努めていく。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216023395</v>
      </c>
      <c r="BO4" s="436"/>
      <c r="BP4" s="436"/>
      <c r="BQ4" s="436"/>
      <c r="BR4" s="436"/>
      <c r="BS4" s="436"/>
      <c r="BT4" s="436"/>
      <c r="BU4" s="437"/>
      <c r="BV4" s="435">
        <v>200169797</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5.4</v>
      </c>
      <c r="CU4" s="576"/>
      <c r="CV4" s="576"/>
      <c r="CW4" s="576"/>
      <c r="CX4" s="576"/>
      <c r="CY4" s="576"/>
      <c r="CZ4" s="576"/>
      <c r="DA4" s="577"/>
      <c r="DB4" s="575">
        <v>5.2</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209278826</v>
      </c>
      <c r="BO5" s="407"/>
      <c r="BP5" s="407"/>
      <c r="BQ5" s="407"/>
      <c r="BR5" s="407"/>
      <c r="BS5" s="407"/>
      <c r="BT5" s="407"/>
      <c r="BU5" s="408"/>
      <c r="BV5" s="406">
        <v>193796055</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78.099999999999994</v>
      </c>
      <c r="CU5" s="404"/>
      <c r="CV5" s="404"/>
      <c r="CW5" s="404"/>
      <c r="CX5" s="404"/>
      <c r="CY5" s="404"/>
      <c r="CZ5" s="404"/>
      <c r="DA5" s="405"/>
      <c r="DB5" s="403">
        <v>76.8</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6744569</v>
      </c>
      <c r="BO6" s="407"/>
      <c r="BP6" s="407"/>
      <c r="BQ6" s="407"/>
      <c r="BR6" s="407"/>
      <c r="BS6" s="407"/>
      <c r="BT6" s="407"/>
      <c r="BU6" s="408"/>
      <c r="BV6" s="406">
        <v>6373742</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78.099999999999994</v>
      </c>
      <c r="CU6" s="550"/>
      <c r="CV6" s="550"/>
      <c r="CW6" s="550"/>
      <c r="CX6" s="550"/>
      <c r="CY6" s="550"/>
      <c r="CZ6" s="550"/>
      <c r="DA6" s="551"/>
      <c r="DB6" s="549">
        <v>76.8</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138113</v>
      </c>
      <c r="BO7" s="407"/>
      <c r="BP7" s="407"/>
      <c r="BQ7" s="407"/>
      <c r="BR7" s="407"/>
      <c r="BS7" s="407"/>
      <c r="BT7" s="407"/>
      <c r="BU7" s="408"/>
      <c r="BV7" s="406">
        <v>479549</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121692885</v>
      </c>
      <c r="CU7" s="407"/>
      <c r="CV7" s="407"/>
      <c r="CW7" s="407"/>
      <c r="CX7" s="407"/>
      <c r="CY7" s="407"/>
      <c r="CZ7" s="407"/>
      <c r="DA7" s="408"/>
      <c r="DB7" s="406">
        <v>113402767</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6606456</v>
      </c>
      <c r="BO8" s="407"/>
      <c r="BP8" s="407"/>
      <c r="BQ8" s="407"/>
      <c r="BR8" s="407"/>
      <c r="BS8" s="407"/>
      <c r="BT8" s="407"/>
      <c r="BU8" s="408"/>
      <c r="BV8" s="406">
        <v>5894193</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0.57999999999999996</v>
      </c>
      <c r="CU8" s="510"/>
      <c r="CV8" s="510"/>
      <c r="CW8" s="510"/>
      <c r="CX8" s="510"/>
      <c r="CY8" s="510"/>
      <c r="CZ8" s="510"/>
      <c r="DA8" s="511"/>
      <c r="DB8" s="509">
        <v>0.56999999999999995</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422488</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712263</v>
      </c>
      <c r="BO9" s="407"/>
      <c r="BP9" s="407"/>
      <c r="BQ9" s="407"/>
      <c r="BR9" s="407"/>
      <c r="BS9" s="407"/>
      <c r="BT9" s="407"/>
      <c r="BU9" s="408"/>
      <c r="BV9" s="406">
        <v>-366588</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0.8</v>
      </c>
      <c r="CU9" s="404"/>
      <c r="CV9" s="404"/>
      <c r="CW9" s="404"/>
      <c r="CX9" s="404"/>
      <c r="CY9" s="404"/>
      <c r="CZ9" s="404"/>
      <c r="DA9" s="405"/>
      <c r="DB9" s="403">
        <v>0.8</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386855</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584558</v>
      </c>
      <c r="BO10" s="407"/>
      <c r="BP10" s="407"/>
      <c r="BQ10" s="407"/>
      <c r="BR10" s="407"/>
      <c r="BS10" s="407"/>
      <c r="BT10" s="407"/>
      <c r="BU10" s="408"/>
      <c r="BV10" s="406">
        <v>922731</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412786</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395776</v>
      </c>
      <c r="S13" s="494"/>
      <c r="T13" s="494"/>
      <c r="U13" s="494"/>
      <c r="V13" s="495"/>
      <c r="W13" s="496" t="s">
        <v>131</v>
      </c>
      <c r="X13" s="392"/>
      <c r="Y13" s="392"/>
      <c r="Z13" s="392"/>
      <c r="AA13" s="392"/>
      <c r="AB13" s="393"/>
      <c r="AC13" s="359">
        <v>186</v>
      </c>
      <c r="AD13" s="360"/>
      <c r="AE13" s="360"/>
      <c r="AF13" s="360"/>
      <c r="AG13" s="361"/>
      <c r="AH13" s="359">
        <v>168</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1296821</v>
      </c>
      <c r="BO13" s="407"/>
      <c r="BP13" s="407"/>
      <c r="BQ13" s="407"/>
      <c r="BR13" s="407"/>
      <c r="BS13" s="407"/>
      <c r="BT13" s="407"/>
      <c r="BU13" s="408"/>
      <c r="BV13" s="406">
        <v>556143</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-3</v>
      </c>
      <c r="CU13" s="404"/>
      <c r="CV13" s="404"/>
      <c r="CW13" s="404"/>
      <c r="CX13" s="404"/>
      <c r="CY13" s="404"/>
      <c r="CZ13" s="404"/>
      <c r="DA13" s="405"/>
      <c r="DB13" s="403">
        <v>-3.7</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408280</v>
      </c>
      <c r="S14" s="494"/>
      <c r="T14" s="494"/>
      <c r="U14" s="494"/>
      <c r="V14" s="495"/>
      <c r="W14" s="497"/>
      <c r="X14" s="395"/>
      <c r="Y14" s="395"/>
      <c r="Z14" s="395"/>
      <c r="AA14" s="395"/>
      <c r="AB14" s="396"/>
      <c r="AC14" s="486">
        <v>0.1</v>
      </c>
      <c r="AD14" s="487"/>
      <c r="AE14" s="487"/>
      <c r="AF14" s="487"/>
      <c r="AG14" s="488"/>
      <c r="AH14" s="486">
        <v>0.1</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392795</v>
      </c>
      <c r="S15" s="494"/>
      <c r="T15" s="494"/>
      <c r="U15" s="494"/>
      <c r="V15" s="495"/>
      <c r="W15" s="496" t="s">
        <v>137</v>
      </c>
      <c r="X15" s="392"/>
      <c r="Y15" s="392"/>
      <c r="Z15" s="392"/>
      <c r="AA15" s="392"/>
      <c r="AB15" s="393"/>
      <c r="AC15" s="359">
        <v>27296</v>
      </c>
      <c r="AD15" s="360"/>
      <c r="AE15" s="360"/>
      <c r="AF15" s="360"/>
      <c r="AG15" s="361"/>
      <c r="AH15" s="359">
        <v>26835</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63847136</v>
      </c>
      <c r="BO15" s="436"/>
      <c r="BP15" s="436"/>
      <c r="BQ15" s="436"/>
      <c r="BR15" s="436"/>
      <c r="BS15" s="436"/>
      <c r="BT15" s="436"/>
      <c r="BU15" s="437"/>
      <c r="BV15" s="435">
        <v>61209420</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14.4</v>
      </c>
      <c r="AD16" s="487"/>
      <c r="AE16" s="487"/>
      <c r="AF16" s="487"/>
      <c r="AG16" s="488"/>
      <c r="AH16" s="486">
        <v>16.600000000000001</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110826231</v>
      </c>
      <c r="BO16" s="407"/>
      <c r="BP16" s="407"/>
      <c r="BQ16" s="407"/>
      <c r="BR16" s="407"/>
      <c r="BS16" s="407"/>
      <c r="BT16" s="407"/>
      <c r="BU16" s="408"/>
      <c r="BV16" s="406">
        <v>103191793</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162606</v>
      </c>
      <c r="AD17" s="360"/>
      <c r="AE17" s="360"/>
      <c r="AF17" s="360"/>
      <c r="AG17" s="361"/>
      <c r="AH17" s="359">
        <v>134610</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121692885</v>
      </c>
      <c r="BO17" s="407"/>
      <c r="BP17" s="407"/>
      <c r="BQ17" s="407"/>
      <c r="BR17" s="407"/>
      <c r="BS17" s="407"/>
      <c r="BT17" s="407"/>
      <c r="BU17" s="408"/>
      <c r="BV17" s="406">
        <v>113402767</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22.85</v>
      </c>
      <c r="M18" s="459"/>
      <c r="N18" s="459"/>
      <c r="O18" s="459"/>
      <c r="P18" s="459"/>
      <c r="Q18" s="459"/>
      <c r="R18" s="460"/>
      <c r="S18" s="460"/>
      <c r="T18" s="460"/>
      <c r="U18" s="460"/>
      <c r="V18" s="461"/>
      <c r="W18" s="477"/>
      <c r="X18" s="478"/>
      <c r="Y18" s="478"/>
      <c r="Z18" s="478"/>
      <c r="AA18" s="478"/>
      <c r="AB18" s="502"/>
      <c r="AC18" s="376">
        <v>85.5</v>
      </c>
      <c r="AD18" s="377"/>
      <c r="AE18" s="377"/>
      <c r="AF18" s="377"/>
      <c r="AG18" s="462"/>
      <c r="AH18" s="376">
        <v>83.3</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100039019</v>
      </c>
      <c r="BO18" s="407"/>
      <c r="BP18" s="407"/>
      <c r="BQ18" s="407"/>
      <c r="BR18" s="407"/>
      <c r="BS18" s="407"/>
      <c r="BT18" s="407"/>
      <c r="BU18" s="408"/>
      <c r="BV18" s="406">
        <v>90579592</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18490</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149663192</v>
      </c>
      <c r="BO19" s="407"/>
      <c r="BP19" s="407"/>
      <c r="BQ19" s="407"/>
      <c r="BR19" s="407"/>
      <c r="BS19" s="407"/>
      <c r="BT19" s="407"/>
      <c r="BU19" s="408"/>
      <c r="BV19" s="406">
        <v>137718960</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237641</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14366456</v>
      </c>
      <c r="BO22" s="436"/>
      <c r="BP22" s="436"/>
      <c r="BQ22" s="436"/>
      <c r="BR22" s="436"/>
      <c r="BS22" s="436"/>
      <c r="BT22" s="436"/>
      <c r="BU22" s="437"/>
      <c r="BV22" s="435">
        <v>14259942</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12808356</v>
      </c>
      <c r="BO23" s="407"/>
      <c r="BP23" s="407"/>
      <c r="BQ23" s="407"/>
      <c r="BR23" s="407"/>
      <c r="BS23" s="407"/>
      <c r="BT23" s="407"/>
      <c r="BU23" s="408"/>
      <c r="BV23" s="406">
        <v>12701842</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9144</v>
      </c>
      <c r="R24" s="360"/>
      <c r="S24" s="360"/>
      <c r="T24" s="360"/>
      <c r="U24" s="360"/>
      <c r="V24" s="361"/>
      <c r="W24" s="449"/>
      <c r="X24" s="386"/>
      <c r="Y24" s="387"/>
      <c r="Z24" s="362" t="s">
        <v>162</v>
      </c>
      <c r="AA24" s="363"/>
      <c r="AB24" s="363"/>
      <c r="AC24" s="363"/>
      <c r="AD24" s="363"/>
      <c r="AE24" s="363"/>
      <c r="AF24" s="363"/>
      <c r="AG24" s="364"/>
      <c r="AH24" s="359">
        <v>2647</v>
      </c>
      <c r="AI24" s="360"/>
      <c r="AJ24" s="360"/>
      <c r="AK24" s="360"/>
      <c r="AL24" s="361"/>
      <c r="AM24" s="359">
        <v>7644536</v>
      </c>
      <c r="AN24" s="360"/>
      <c r="AO24" s="360"/>
      <c r="AP24" s="360"/>
      <c r="AQ24" s="360"/>
      <c r="AR24" s="361"/>
      <c r="AS24" s="359">
        <v>2888</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14366456</v>
      </c>
      <c r="BO24" s="407"/>
      <c r="BP24" s="407"/>
      <c r="BQ24" s="407"/>
      <c r="BR24" s="407"/>
      <c r="BS24" s="407"/>
      <c r="BT24" s="407"/>
      <c r="BU24" s="408"/>
      <c r="BV24" s="406">
        <v>14259942</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2</v>
      </c>
      <c r="M25" s="360"/>
      <c r="N25" s="360"/>
      <c r="O25" s="360"/>
      <c r="P25" s="361"/>
      <c r="Q25" s="359">
        <v>9190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45570474</v>
      </c>
      <c r="BO25" s="436"/>
      <c r="BP25" s="436"/>
      <c r="BQ25" s="436"/>
      <c r="BR25" s="436"/>
      <c r="BS25" s="436"/>
      <c r="BT25" s="436"/>
      <c r="BU25" s="437"/>
      <c r="BV25" s="435">
        <v>30171273</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7990</v>
      </c>
      <c r="R26" s="360"/>
      <c r="S26" s="360"/>
      <c r="T26" s="360"/>
      <c r="U26" s="360"/>
      <c r="V26" s="361"/>
      <c r="W26" s="449"/>
      <c r="X26" s="386"/>
      <c r="Y26" s="387"/>
      <c r="Z26" s="362" t="s">
        <v>168</v>
      </c>
      <c r="AA26" s="417"/>
      <c r="AB26" s="417"/>
      <c r="AC26" s="417"/>
      <c r="AD26" s="417"/>
      <c r="AE26" s="417"/>
      <c r="AF26" s="417"/>
      <c r="AG26" s="418"/>
      <c r="AH26" s="359">
        <v>204</v>
      </c>
      <c r="AI26" s="360"/>
      <c r="AJ26" s="360"/>
      <c r="AK26" s="360"/>
      <c r="AL26" s="361"/>
      <c r="AM26" s="359">
        <v>586704</v>
      </c>
      <c r="AN26" s="360"/>
      <c r="AO26" s="360"/>
      <c r="AP26" s="360"/>
      <c r="AQ26" s="360"/>
      <c r="AR26" s="361"/>
      <c r="AS26" s="359">
        <v>2876</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600000</v>
      </c>
      <c r="BO26" s="407"/>
      <c r="BP26" s="407"/>
      <c r="BQ26" s="407"/>
      <c r="BR26" s="407"/>
      <c r="BS26" s="407"/>
      <c r="BT26" s="407"/>
      <c r="BU26" s="408"/>
      <c r="BV26" s="406">
        <v>600000</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9210</v>
      </c>
      <c r="R27" s="360"/>
      <c r="S27" s="360"/>
      <c r="T27" s="360"/>
      <c r="U27" s="360"/>
      <c r="V27" s="361"/>
      <c r="W27" s="449"/>
      <c r="X27" s="386"/>
      <c r="Y27" s="387"/>
      <c r="Z27" s="362" t="s">
        <v>171</v>
      </c>
      <c r="AA27" s="363"/>
      <c r="AB27" s="363"/>
      <c r="AC27" s="363"/>
      <c r="AD27" s="363"/>
      <c r="AE27" s="363"/>
      <c r="AF27" s="363"/>
      <c r="AG27" s="364"/>
      <c r="AH27" s="359">
        <v>74</v>
      </c>
      <c r="AI27" s="360"/>
      <c r="AJ27" s="360"/>
      <c r="AK27" s="360"/>
      <c r="AL27" s="361"/>
      <c r="AM27" s="359">
        <v>242818</v>
      </c>
      <c r="AN27" s="360"/>
      <c r="AO27" s="360"/>
      <c r="AP27" s="360"/>
      <c r="AQ27" s="360"/>
      <c r="AR27" s="361"/>
      <c r="AS27" s="359">
        <v>3281</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7880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19973119</v>
      </c>
      <c r="BO28" s="436"/>
      <c r="BP28" s="436"/>
      <c r="BQ28" s="436"/>
      <c r="BR28" s="436"/>
      <c r="BS28" s="436"/>
      <c r="BT28" s="436"/>
      <c r="BU28" s="437"/>
      <c r="BV28" s="435">
        <v>19388561</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38</v>
      </c>
      <c r="M29" s="360"/>
      <c r="N29" s="360"/>
      <c r="O29" s="360"/>
      <c r="P29" s="361"/>
      <c r="Q29" s="359">
        <v>6040</v>
      </c>
      <c r="R29" s="360"/>
      <c r="S29" s="360"/>
      <c r="T29" s="360"/>
      <c r="U29" s="360"/>
      <c r="V29" s="361"/>
      <c r="W29" s="450"/>
      <c r="X29" s="451"/>
      <c r="Y29" s="452"/>
      <c r="Z29" s="362" t="s">
        <v>177</v>
      </c>
      <c r="AA29" s="363"/>
      <c r="AB29" s="363"/>
      <c r="AC29" s="363"/>
      <c r="AD29" s="363"/>
      <c r="AE29" s="363"/>
      <c r="AF29" s="363"/>
      <c r="AG29" s="364"/>
      <c r="AH29" s="359">
        <v>2721</v>
      </c>
      <c r="AI29" s="360"/>
      <c r="AJ29" s="360"/>
      <c r="AK29" s="360"/>
      <c r="AL29" s="361"/>
      <c r="AM29" s="359">
        <v>7887354</v>
      </c>
      <c r="AN29" s="360"/>
      <c r="AO29" s="360"/>
      <c r="AP29" s="360"/>
      <c r="AQ29" s="360"/>
      <c r="AR29" s="361"/>
      <c r="AS29" s="359">
        <v>2899</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6360754</v>
      </c>
      <c r="BO29" s="407"/>
      <c r="BP29" s="407"/>
      <c r="BQ29" s="407"/>
      <c r="BR29" s="407"/>
      <c r="BS29" s="407"/>
      <c r="BT29" s="407"/>
      <c r="BU29" s="408"/>
      <c r="BV29" s="406">
        <v>7522114</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99</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77385653</v>
      </c>
      <c r="BO30" s="441"/>
      <c r="BP30" s="441"/>
      <c r="BQ30" s="441"/>
      <c r="BR30" s="441"/>
      <c r="BS30" s="441"/>
      <c r="BT30" s="441"/>
      <c r="BU30" s="442"/>
      <c r="BV30" s="440">
        <v>67621405</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国民健康保険事業会計</v>
      </c>
      <c r="X34" s="355"/>
      <c r="Y34" s="355"/>
      <c r="Z34" s="355"/>
      <c r="AA34" s="355"/>
      <c r="AB34" s="355"/>
      <c r="AC34" s="355"/>
      <c r="AD34" s="355"/>
      <c r="AE34" s="355"/>
      <c r="AF34" s="355"/>
      <c r="AG34" s="355"/>
      <c r="AH34" s="355"/>
      <c r="AI34" s="355"/>
      <c r="AJ34" s="355"/>
      <c r="AK34" s="355"/>
      <c r="AL34" s="163"/>
      <c r="AM34" s="354" t="str">
        <f>IF(AO34="","",MAX(C34:D43,U34:V43)+1)</f>
        <v/>
      </c>
      <c r="AN34" s="354"/>
      <c r="AO34" s="355"/>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6</v>
      </c>
      <c r="BX34" s="354"/>
      <c r="BY34" s="355" t="str">
        <f>IF('各会計、関係団体の財政状況及び健全化判断比率'!B68="","",'各会計、関係団体の財政状況及び健全化判断比率'!B68)</f>
        <v>特別区人事・厚生事務組合</v>
      </c>
      <c r="BZ34" s="355"/>
      <c r="CA34" s="355"/>
      <c r="CB34" s="355"/>
      <c r="CC34" s="355"/>
      <c r="CD34" s="355"/>
      <c r="CE34" s="355"/>
      <c r="CF34" s="355"/>
      <c r="CG34" s="355"/>
      <c r="CH34" s="355"/>
      <c r="CI34" s="355"/>
      <c r="CJ34" s="355"/>
      <c r="CK34" s="355"/>
      <c r="CL34" s="355"/>
      <c r="CM34" s="355"/>
      <c r="CN34" s="163"/>
      <c r="CO34" s="354">
        <f>IF(CQ34="","",MAX(C34:D43,U34:V43,AM34:AN43,BE34:BF43,BW34:BX43)+1)</f>
        <v>12</v>
      </c>
      <c r="CP34" s="354"/>
      <c r="CQ34" s="355" t="str">
        <f>IF('各会計、関係団体の財政状況及び健全化判断比率'!BS7="","",'各会計、関係団体の財政状況及び健全化判断比率'!BS7)</f>
        <v>(公財)品川文化振興事業団</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
      <c r="A35" s="163"/>
      <c r="B35" s="190"/>
      <c r="C35" s="354">
        <f>IF(E35="","",C34+1)</f>
        <v>2</v>
      </c>
      <c r="D35" s="354"/>
      <c r="E35" s="355" t="str">
        <f>IF('各会計、関係団体の財政状況及び健全化判断比率'!B8="","",'各会計、関係団体の財政状況及び健全化判断比率'!B8)</f>
        <v>災害復旧特別会計</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後期高齢者医療特別会計</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7</v>
      </c>
      <c r="BX35" s="354"/>
      <c r="BY35" s="355" t="str">
        <f>IF('各会計、関係団体の財政状況及び健全化判断比率'!B69="","",'各会計、関係団体の財政状況及び健全化判断比率'!B69)</f>
        <v>特別区競馬組合</v>
      </c>
      <c r="BZ35" s="355"/>
      <c r="CA35" s="355"/>
      <c r="CB35" s="355"/>
      <c r="CC35" s="355"/>
      <c r="CD35" s="355"/>
      <c r="CE35" s="355"/>
      <c r="CF35" s="355"/>
      <c r="CG35" s="355"/>
      <c r="CH35" s="355"/>
      <c r="CI35" s="355"/>
      <c r="CJ35" s="355"/>
      <c r="CK35" s="355"/>
      <c r="CL35" s="355"/>
      <c r="CM35" s="355"/>
      <c r="CN35" s="163"/>
      <c r="CO35" s="354">
        <f t="shared" ref="CO35:CO43" si="3">IF(CQ35="","",CO34+1)</f>
        <v>13</v>
      </c>
      <c r="CP35" s="354"/>
      <c r="CQ35" s="355" t="str">
        <f>IF('各会計、関係団体の財政状況及び健全化判断比率'!BS8="","",'各会計、関係団体の財政状況及び健全化判断比率'!BS8)</f>
        <v>(公財)品川区スポーツ協会</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介護保険特別会計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8</v>
      </c>
      <c r="BX36" s="354"/>
      <c r="BY36" s="355" t="str">
        <f>IF('各会計、関係団体の財政状況及び健全化判断比率'!B70="","",'各会計、関係団体の財政状況及び健全化判断比率'!B70)</f>
        <v>臨海部広域斎場組合</v>
      </c>
      <c r="BZ36" s="355"/>
      <c r="CA36" s="355"/>
      <c r="CB36" s="355"/>
      <c r="CC36" s="355"/>
      <c r="CD36" s="355"/>
      <c r="CE36" s="355"/>
      <c r="CF36" s="355"/>
      <c r="CG36" s="355"/>
      <c r="CH36" s="355"/>
      <c r="CI36" s="355"/>
      <c r="CJ36" s="355"/>
      <c r="CK36" s="355"/>
      <c r="CL36" s="355"/>
      <c r="CM36" s="355"/>
      <c r="CN36" s="163"/>
      <c r="CO36" s="354">
        <f t="shared" si="3"/>
        <v>14</v>
      </c>
      <c r="CP36" s="354"/>
      <c r="CQ36" s="355" t="str">
        <f>IF('各会計、関係団体の財政状況及び健全化判断比率'!BS9="","",'各会計、関係団体の財政状況及び健全化判断比率'!BS9)</f>
        <v>(公財)品川区国際友好協会</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9</v>
      </c>
      <c r="BX37" s="354"/>
      <c r="BY37" s="355" t="str">
        <f>IF('各会計、関係団体の財政状況及び健全化判断比率'!B71="","",'各会計、関係団体の財政状況及び健全化判断比率'!B71)</f>
        <v>東京二十三区清掃一部事務組合</v>
      </c>
      <c r="BZ37" s="355"/>
      <c r="CA37" s="355"/>
      <c r="CB37" s="355"/>
      <c r="CC37" s="355"/>
      <c r="CD37" s="355"/>
      <c r="CE37" s="355"/>
      <c r="CF37" s="355"/>
      <c r="CG37" s="355"/>
      <c r="CH37" s="355"/>
      <c r="CI37" s="355"/>
      <c r="CJ37" s="355"/>
      <c r="CK37" s="355"/>
      <c r="CL37" s="355"/>
      <c r="CM37" s="355"/>
      <c r="CN37" s="163"/>
      <c r="CO37" s="354">
        <f t="shared" si="3"/>
        <v>15</v>
      </c>
      <c r="CP37" s="354"/>
      <c r="CQ37" s="355" t="str">
        <f>IF('各会計、関係団体の財政状況及び健全化判断比率'!BS10="","",'各会計、関係団体の財政状況及び健全化判断比率'!BS10)</f>
        <v>(株)品川都市整備公社</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10</v>
      </c>
      <c r="BX38" s="354"/>
      <c r="BY38" s="355" t="str">
        <f>IF('各会計、関係団体の財政状況及び健全化判断比率'!B72="","",'各会計、関係団体の財政状況及び健全化判断比率'!B72)</f>
        <v>東京都後期高齢者医療広域連合（一般会計）</v>
      </c>
      <c r="BZ38" s="355"/>
      <c r="CA38" s="355"/>
      <c r="CB38" s="355"/>
      <c r="CC38" s="355"/>
      <c r="CD38" s="355"/>
      <c r="CE38" s="355"/>
      <c r="CF38" s="355"/>
      <c r="CG38" s="355"/>
      <c r="CH38" s="355"/>
      <c r="CI38" s="355"/>
      <c r="CJ38" s="355"/>
      <c r="CK38" s="355"/>
      <c r="CL38" s="355"/>
      <c r="CM38" s="355"/>
      <c r="CN38" s="163"/>
      <c r="CO38" s="354">
        <f t="shared" si="3"/>
        <v>16</v>
      </c>
      <c r="CP38" s="354"/>
      <c r="CQ38" s="355" t="str">
        <f>IF('各会計、関係団体の財政状況及び健全化判断比率'!BS11="","",'各会計、関係団体の財政状況及び健全化判断比率'!BS11)</f>
        <v>品川区土地開発公社</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〇</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11</v>
      </c>
      <c r="BX39" s="354"/>
      <c r="BY39" s="355" t="str">
        <f>IF('各会計、関係団体の財政状況及び健全化判断比率'!B73="","",'各会計、関係団体の財政状況及び健全化判断比率'!B73)</f>
        <v>東京都後期高齢者医療広域連合
（後期高齢者医療特別会計）</v>
      </c>
      <c r="BZ39" s="355"/>
      <c r="CA39" s="355"/>
      <c r="CB39" s="355"/>
      <c r="CC39" s="355"/>
      <c r="CD39" s="355"/>
      <c r="CE39" s="355"/>
      <c r="CF39" s="355"/>
      <c r="CG39" s="355"/>
      <c r="CH39" s="355"/>
      <c r="CI39" s="355"/>
      <c r="CJ39" s="355"/>
      <c r="CK39" s="355"/>
      <c r="CL39" s="355"/>
      <c r="CM39" s="355"/>
      <c r="CN39" s="163"/>
      <c r="CO39" s="354">
        <f t="shared" si="3"/>
        <v>17</v>
      </c>
      <c r="CP39" s="354"/>
      <c r="CQ39" s="355" t="str">
        <f>IF('各会計、関係団体の財政状況及び健全化判断比率'!BS12="","",'各会計、関係団体の財政状況及び健全化判断比率'!BS12)</f>
        <v>(一財)品川ビジネスクラブ</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f t="shared" si="3"/>
        <v>18</v>
      </c>
      <c r="CP40" s="354"/>
      <c r="CQ40" s="355" t="str">
        <f>IF('各会計、関係団体の財政状況及び健全化判断比率'!BS13="","",'各会計、関係団体の財政状況及び健全化判断比率'!BS13)</f>
        <v>(株)エフエムしながわ</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9ynd1m2F70tEOniX9DKXw9wlReNWJmyfYrEo3uiweAAaZDKqMDT3pBCkx+ILNX/7HMMzj4pvGwBFkjlkxd7mhQ==" saltValue="mJ5roiHnu6Ec+hfuAV+WL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522</v>
      </c>
      <c r="G33" s="29" t="s">
        <v>523</v>
      </c>
      <c r="H33" s="29" t="s">
        <v>524</v>
      </c>
      <c r="I33" s="29" t="s">
        <v>525</v>
      </c>
      <c r="J33" s="30" t="s">
        <v>526</v>
      </c>
      <c r="K33" s="22"/>
      <c r="L33" s="22"/>
      <c r="M33" s="22"/>
      <c r="N33" s="22"/>
      <c r="O33" s="22"/>
      <c r="P33" s="22"/>
    </row>
    <row r="34" spans="1:16" ht="39" customHeight="1" x14ac:dyDescent="0.2">
      <c r="A34" s="22"/>
      <c r="B34" s="31"/>
      <c r="C34" s="1136" t="s">
        <v>528</v>
      </c>
      <c r="D34" s="1136"/>
      <c r="E34" s="1137"/>
      <c r="F34" s="32">
        <v>3.43</v>
      </c>
      <c r="G34" s="33">
        <v>6.43</v>
      </c>
      <c r="H34" s="33">
        <v>5.7</v>
      </c>
      <c r="I34" s="33">
        <v>5.19</v>
      </c>
      <c r="J34" s="34">
        <v>5.42</v>
      </c>
      <c r="K34" s="22"/>
      <c r="L34" s="22"/>
      <c r="M34" s="22"/>
      <c r="N34" s="22"/>
      <c r="O34" s="22"/>
      <c r="P34" s="22"/>
    </row>
    <row r="35" spans="1:16" ht="39" customHeight="1" x14ac:dyDescent="0.2">
      <c r="A35" s="22"/>
      <c r="B35" s="35"/>
      <c r="C35" s="1132" t="s">
        <v>529</v>
      </c>
      <c r="D35" s="1132"/>
      <c r="E35" s="1133"/>
      <c r="F35" s="36">
        <v>0.43</v>
      </c>
      <c r="G35" s="37">
        <v>0.91</v>
      </c>
      <c r="H35" s="37">
        <v>1.1000000000000001</v>
      </c>
      <c r="I35" s="37">
        <v>0.7</v>
      </c>
      <c r="J35" s="38">
        <v>1.1100000000000001</v>
      </c>
      <c r="K35" s="22"/>
      <c r="L35" s="22"/>
      <c r="M35" s="22"/>
      <c r="N35" s="22"/>
      <c r="O35" s="22"/>
      <c r="P35" s="22"/>
    </row>
    <row r="36" spans="1:16" ht="39" customHeight="1" x14ac:dyDescent="0.2">
      <c r="A36" s="22"/>
      <c r="B36" s="35"/>
      <c r="C36" s="1132" t="s">
        <v>530</v>
      </c>
      <c r="D36" s="1132"/>
      <c r="E36" s="1133"/>
      <c r="F36" s="36">
        <v>0.9</v>
      </c>
      <c r="G36" s="37">
        <v>0.44</v>
      </c>
      <c r="H36" s="37">
        <v>0.41</v>
      </c>
      <c r="I36" s="37">
        <v>0.3</v>
      </c>
      <c r="J36" s="38">
        <v>0.32</v>
      </c>
      <c r="K36" s="22"/>
      <c r="L36" s="22"/>
      <c r="M36" s="22"/>
      <c r="N36" s="22"/>
      <c r="O36" s="22"/>
      <c r="P36" s="22"/>
    </row>
    <row r="37" spans="1:16" ht="39" customHeight="1" x14ac:dyDescent="0.2">
      <c r="A37" s="22"/>
      <c r="B37" s="35"/>
      <c r="C37" s="1132" t="s">
        <v>531</v>
      </c>
      <c r="D37" s="1132"/>
      <c r="E37" s="1133"/>
      <c r="F37" s="36">
        <v>0.08</v>
      </c>
      <c r="G37" s="37">
        <v>0.1</v>
      </c>
      <c r="H37" s="37">
        <v>0.06</v>
      </c>
      <c r="I37" s="37">
        <v>0.03</v>
      </c>
      <c r="J37" s="38">
        <v>0.04</v>
      </c>
      <c r="K37" s="22"/>
      <c r="L37" s="22"/>
      <c r="M37" s="22"/>
      <c r="N37" s="22"/>
      <c r="O37" s="22"/>
      <c r="P37" s="22"/>
    </row>
    <row r="38" spans="1:16" ht="39" customHeight="1" x14ac:dyDescent="0.2">
      <c r="A38" s="22"/>
      <c r="B38" s="35"/>
      <c r="C38" s="1132" t="s">
        <v>532</v>
      </c>
      <c r="D38" s="1132"/>
      <c r="E38" s="1133"/>
      <c r="F38" s="36" t="s">
        <v>483</v>
      </c>
      <c r="G38" s="37" t="s">
        <v>483</v>
      </c>
      <c r="H38" s="37" t="s">
        <v>483</v>
      </c>
      <c r="I38" s="37">
        <v>0</v>
      </c>
      <c r="J38" s="38">
        <v>0</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533</v>
      </c>
      <c r="D42" s="1132"/>
      <c r="E42" s="1133"/>
      <c r="F42" s="36" t="s">
        <v>483</v>
      </c>
      <c r="G42" s="37" t="s">
        <v>483</v>
      </c>
      <c r="H42" s="37" t="s">
        <v>483</v>
      </c>
      <c r="I42" s="37" t="s">
        <v>483</v>
      </c>
      <c r="J42" s="38" t="s">
        <v>483</v>
      </c>
      <c r="K42" s="22"/>
      <c r="L42" s="22"/>
      <c r="M42" s="22"/>
      <c r="N42" s="22"/>
      <c r="O42" s="22"/>
      <c r="P42" s="22"/>
    </row>
    <row r="43" spans="1:16" ht="39" customHeight="1" thickBot="1" x14ac:dyDescent="0.25">
      <c r="A43" s="22"/>
      <c r="B43" s="40"/>
      <c r="C43" s="1134" t="s">
        <v>534</v>
      </c>
      <c r="D43" s="1134"/>
      <c r="E43" s="1135"/>
      <c r="F43" s="41" t="s">
        <v>483</v>
      </c>
      <c r="G43" s="42" t="s">
        <v>483</v>
      </c>
      <c r="H43" s="42" t="s">
        <v>483</v>
      </c>
      <c r="I43" s="42" t="s">
        <v>483</v>
      </c>
      <c r="J43" s="43" t="s">
        <v>483</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hxvGYh6U7mpKh1f5Dh+az0ILc6bD4XV4ajqXt+ECJNEKEwA2eQQrxDDXfwwdH6oHC5lABJ7gdKHsqlYE42fg+w==" saltValue="yuIrGhbDj+AQHi5/ksNdD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522</v>
      </c>
      <c r="L44" s="54" t="s">
        <v>523</v>
      </c>
      <c r="M44" s="54" t="s">
        <v>524</v>
      </c>
      <c r="N44" s="54" t="s">
        <v>525</v>
      </c>
      <c r="O44" s="55" t="s">
        <v>526</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1252</v>
      </c>
      <c r="L45" s="58">
        <v>1194</v>
      </c>
      <c r="M45" s="58">
        <v>1109</v>
      </c>
      <c r="N45" s="58">
        <v>1091</v>
      </c>
      <c r="O45" s="59">
        <v>1177</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483</v>
      </c>
      <c r="L46" s="62" t="s">
        <v>483</v>
      </c>
      <c r="M46" s="62" t="s">
        <v>483</v>
      </c>
      <c r="N46" s="62" t="s">
        <v>483</v>
      </c>
      <c r="O46" s="63" t="s">
        <v>483</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483</v>
      </c>
      <c r="L47" s="62" t="s">
        <v>483</v>
      </c>
      <c r="M47" s="62" t="s">
        <v>483</v>
      </c>
      <c r="N47" s="62" t="s">
        <v>483</v>
      </c>
      <c r="O47" s="63" t="s">
        <v>483</v>
      </c>
      <c r="P47" s="46"/>
      <c r="Q47" s="46"/>
      <c r="R47" s="46"/>
      <c r="S47" s="46"/>
      <c r="T47" s="46"/>
      <c r="U47" s="46"/>
    </row>
    <row r="48" spans="1:21" ht="30.75" customHeight="1" x14ac:dyDescent="0.2">
      <c r="A48" s="46"/>
      <c r="B48" s="1163"/>
      <c r="C48" s="1164"/>
      <c r="D48" s="60"/>
      <c r="E48" s="1140" t="s">
        <v>13</v>
      </c>
      <c r="F48" s="1140"/>
      <c r="G48" s="1140"/>
      <c r="H48" s="1140"/>
      <c r="I48" s="1140"/>
      <c r="J48" s="1141"/>
      <c r="K48" s="61" t="s">
        <v>483</v>
      </c>
      <c r="L48" s="62" t="s">
        <v>483</v>
      </c>
      <c r="M48" s="62" t="s">
        <v>483</v>
      </c>
      <c r="N48" s="62" t="s">
        <v>483</v>
      </c>
      <c r="O48" s="63" t="s">
        <v>483</v>
      </c>
      <c r="P48" s="46"/>
      <c r="Q48" s="46"/>
      <c r="R48" s="46"/>
      <c r="S48" s="46"/>
      <c r="T48" s="46"/>
      <c r="U48" s="46"/>
    </row>
    <row r="49" spans="1:21" ht="30.75" customHeight="1" x14ac:dyDescent="0.2">
      <c r="A49" s="46"/>
      <c r="B49" s="1163"/>
      <c r="C49" s="1164"/>
      <c r="D49" s="60"/>
      <c r="E49" s="1140" t="s">
        <v>14</v>
      </c>
      <c r="F49" s="1140"/>
      <c r="G49" s="1140"/>
      <c r="H49" s="1140"/>
      <c r="I49" s="1140"/>
      <c r="J49" s="1141"/>
      <c r="K49" s="61">
        <v>126</v>
      </c>
      <c r="L49" s="62">
        <v>123</v>
      </c>
      <c r="M49" s="62">
        <v>122</v>
      </c>
      <c r="N49" s="62">
        <v>147</v>
      </c>
      <c r="O49" s="63">
        <v>209</v>
      </c>
      <c r="P49" s="46"/>
      <c r="Q49" s="46"/>
      <c r="R49" s="46"/>
      <c r="S49" s="46"/>
      <c r="T49" s="46"/>
      <c r="U49" s="46"/>
    </row>
    <row r="50" spans="1:21" ht="30.75" customHeight="1" x14ac:dyDescent="0.2">
      <c r="A50" s="46"/>
      <c r="B50" s="1163"/>
      <c r="C50" s="1164"/>
      <c r="D50" s="60"/>
      <c r="E50" s="1140" t="s">
        <v>15</v>
      </c>
      <c r="F50" s="1140"/>
      <c r="G50" s="1140"/>
      <c r="H50" s="1140"/>
      <c r="I50" s="1140"/>
      <c r="J50" s="1141"/>
      <c r="K50" s="61" t="s">
        <v>483</v>
      </c>
      <c r="L50" s="62" t="s">
        <v>483</v>
      </c>
      <c r="M50" s="62" t="s">
        <v>483</v>
      </c>
      <c r="N50" s="62" t="s">
        <v>483</v>
      </c>
      <c r="O50" s="63" t="s">
        <v>483</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483</v>
      </c>
      <c r="L51" s="62" t="s">
        <v>483</v>
      </c>
      <c r="M51" s="62" t="s">
        <v>483</v>
      </c>
      <c r="N51" s="62" t="s">
        <v>483</v>
      </c>
      <c r="O51" s="63" t="s">
        <v>483</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5818</v>
      </c>
      <c r="L52" s="62">
        <v>5607</v>
      </c>
      <c r="M52" s="62">
        <v>5198</v>
      </c>
      <c r="N52" s="62">
        <v>4712</v>
      </c>
      <c r="O52" s="63">
        <v>3876</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-4440</v>
      </c>
      <c r="L53" s="67">
        <v>-4290</v>
      </c>
      <c r="M53" s="67">
        <v>-3967</v>
      </c>
      <c r="N53" s="67">
        <v>-3474</v>
      </c>
      <c r="O53" s="68">
        <v>-2490</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535</v>
      </c>
      <c r="L57" s="79" t="s">
        <v>536</v>
      </c>
      <c r="M57" s="79" t="s">
        <v>537</v>
      </c>
      <c r="N57" s="79" t="s">
        <v>538</v>
      </c>
      <c r="O57" s="80" t="s">
        <v>539</v>
      </c>
      <c r="P57" s="46"/>
      <c r="Q57" s="46"/>
      <c r="R57" s="46"/>
      <c r="S57" s="46"/>
      <c r="T57" s="46"/>
      <c r="U57" s="46"/>
    </row>
    <row r="58" spans="1:21" ht="31.5" customHeight="1" x14ac:dyDescent="0.2">
      <c r="B58" s="1146" t="s">
        <v>24</v>
      </c>
      <c r="C58" s="1147"/>
      <c r="D58" s="1152" t="s">
        <v>25</v>
      </c>
      <c r="E58" s="1153"/>
      <c r="F58" s="1153"/>
      <c r="G58" s="1153"/>
      <c r="H58" s="1153"/>
      <c r="I58" s="1153"/>
      <c r="J58" s="1154"/>
      <c r="K58" s="81" t="s">
        <v>483</v>
      </c>
      <c r="L58" s="82" t="s">
        <v>483</v>
      </c>
      <c r="M58" s="82" t="s">
        <v>483</v>
      </c>
      <c r="N58" s="82" t="s">
        <v>483</v>
      </c>
      <c r="O58" s="83" t="s">
        <v>483</v>
      </c>
    </row>
    <row r="59" spans="1:21" ht="31.5" customHeight="1" x14ac:dyDescent="0.2">
      <c r="B59" s="1148"/>
      <c r="C59" s="1149"/>
      <c r="D59" s="1155" t="s">
        <v>26</v>
      </c>
      <c r="E59" s="1156"/>
      <c r="F59" s="1156"/>
      <c r="G59" s="1156"/>
      <c r="H59" s="1156"/>
      <c r="I59" s="1156"/>
      <c r="J59" s="1157"/>
      <c r="K59" s="84" t="s">
        <v>483</v>
      </c>
      <c r="L59" s="85" t="s">
        <v>483</v>
      </c>
      <c r="M59" s="85" t="s">
        <v>483</v>
      </c>
      <c r="N59" s="85" t="s">
        <v>483</v>
      </c>
      <c r="O59" s="86" t="s">
        <v>483</v>
      </c>
    </row>
    <row r="60" spans="1:21" ht="31.5" customHeight="1" thickBot="1" x14ac:dyDescent="0.25">
      <c r="B60" s="1150"/>
      <c r="C60" s="1151"/>
      <c r="D60" s="1158" t="s">
        <v>27</v>
      </c>
      <c r="E60" s="1159"/>
      <c r="F60" s="1159"/>
      <c r="G60" s="1159"/>
      <c r="H60" s="1159"/>
      <c r="I60" s="1159"/>
      <c r="J60" s="1160"/>
      <c r="K60" s="87" t="s">
        <v>483</v>
      </c>
      <c r="L60" s="88" t="s">
        <v>483</v>
      </c>
      <c r="M60" s="88" t="s">
        <v>483</v>
      </c>
      <c r="N60" s="88" t="s">
        <v>483</v>
      </c>
      <c r="O60" s="89" t="s">
        <v>483</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Fz/7Fn3Yc4ztuVIyCiRk2byqDeHoG96B8lcCOatEmFBj21VW0Ym2I5hEs+btHpYCMML+qXyDw/FLKu7ssTE9MQ==" saltValue="G2XGDdaoN3KY/FFumFrnT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522</v>
      </c>
      <c r="J40" s="101" t="s">
        <v>523</v>
      </c>
      <c r="K40" s="101" t="s">
        <v>524</v>
      </c>
      <c r="L40" s="101" t="s">
        <v>525</v>
      </c>
      <c r="M40" s="102" t="s">
        <v>526</v>
      </c>
    </row>
    <row r="41" spans="2:13" ht="27.75" customHeight="1" x14ac:dyDescent="0.2">
      <c r="B41" s="1181" t="s">
        <v>30</v>
      </c>
      <c r="C41" s="1182"/>
      <c r="D41" s="103"/>
      <c r="E41" s="1183" t="s">
        <v>31</v>
      </c>
      <c r="F41" s="1183"/>
      <c r="G41" s="1183"/>
      <c r="H41" s="1184"/>
      <c r="I41" s="330">
        <v>10634</v>
      </c>
      <c r="J41" s="331">
        <v>11121</v>
      </c>
      <c r="K41" s="331">
        <v>11958</v>
      </c>
      <c r="L41" s="331">
        <v>14260</v>
      </c>
      <c r="M41" s="332">
        <v>14366</v>
      </c>
    </row>
    <row r="42" spans="2:13" ht="27.75" customHeight="1" x14ac:dyDescent="0.2">
      <c r="B42" s="1171"/>
      <c r="C42" s="1172"/>
      <c r="D42" s="104"/>
      <c r="E42" s="1175" t="s">
        <v>32</v>
      </c>
      <c r="F42" s="1175"/>
      <c r="G42" s="1175"/>
      <c r="H42" s="1176"/>
      <c r="I42" s="333">
        <v>666</v>
      </c>
      <c r="J42" s="334">
        <v>633</v>
      </c>
      <c r="K42" s="334" t="s">
        <v>483</v>
      </c>
      <c r="L42" s="334" t="s">
        <v>483</v>
      </c>
      <c r="M42" s="335" t="s">
        <v>483</v>
      </c>
    </row>
    <row r="43" spans="2:13" ht="27.75" customHeight="1" x14ac:dyDescent="0.2">
      <c r="B43" s="1171"/>
      <c r="C43" s="1172"/>
      <c r="D43" s="104"/>
      <c r="E43" s="1175" t="s">
        <v>33</v>
      </c>
      <c r="F43" s="1175"/>
      <c r="G43" s="1175"/>
      <c r="H43" s="1176"/>
      <c r="I43" s="333" t="s">
        <v>483</v>
      </c>
      <c r="J43" s="334" t="s">
        <v>483</v>
      </c>
      <c r="K43" s="334" t="s">
        <v>483</v>
      </c>
      <c r="L43" s="334" t="s">
        <v>483</v>
      </c>
      <c r="M43" s="335" t="s">
        <v>483</v>
      </c>
    </row>
    <row r="44" spans="2:13" ht="27.75" customHeight="1" x14ac:dyDescent="0.2">
      <c r="B44" s="1171"/>
      <c r="C44" s="1172"/>
      <c r="D44" s="104"/>
      <c r="E44" s="1175" t="s">
        <v>34</v>
      </c>
      <c r="F44" s="1175"/>
      <c r="G44" s="1175"/>
      <c r="H44" s="1176"/>
      <c r="I44" s="333">
        <v>1623</v>
      </c>
      <c r="J44" s="334">
        <v>1825</v>
      </c>
      <c r="K44" s="334">
        <v>2245</v>
      </c>
      <c r="L44" s="334">
        <v>2338</v>
      </c>
      <c r="M44" s="335">
        <v>2766</v>
      </c>
    </row>
    <row r="45" spans="2:13" ht="27.75" customHeight="1" x14ac:dyDescent="0.2">
      <c r="B45" s="1171"/>
      <c r="C45" s="1172"/>
      <c r="D45" s="104"/>
      <c r="E45" s="1175" t="s">
        <v>35</v>
      </c>
      <c r="F45" s="1175"/>
      <c r="G45" s="1175"/>
      <c r="H45" s="1176"/>
      <c r="I45" s="333">
        <v>12772</v>
      </c>
      <c r="J45" s="334">
        <v>12857</v>
      </c>
      <c r="K45" s="334">
        <v>11656</v>
      </c>
      <c r="L45" s="334">
        <v>13860</v>
      </c>
      <c r="M45" s="335">
        <v>13303</v>
      </c>
    </row>
    <row r="46" spans="2:13" ht="27.75" customHeight="1" x14ac:dyDescent="0.2">
      <c r="B46" s="1171"/>
      <c r="C46" s="1172"/>
      <c r="D46" s="105"/>
      <c r="E46" s="1175" t="s">
        <v>36</v>
      </c>
      <c r="F46" s="1175"/>
      <c r="G46" s="1175"/>
      <c r="H46" s="1176"/>
      <c r="I46" s="333" t="s">
        <v>483</v>
      </c>
      <c r="J46" s="334" t="s">
        <v>483</v>
      </c>
      <c r="K46" s="334" t="s">
        <v>483</v>
      </c>
      <c r="L46" s="334" t="s">
        <v>483</v>
      </c>
      <c r="M46" s="335" t="s">
        <v>483</v>
      </c>
    </row>
    <row r="47" spans="2:13" ht="27.75" customHeight="1" x14ac:dyDescent="0.2">
      <c r="B47" s="1171"/>
      <c r="C47" s="1172"/>
      <c r="D47" s="106"/>
      <c r="E47" s="1185" t="s">
        <v>37</v>
      </c>
      <c r="F47" s="1186"/>
      <c r="G47" s="1186"/>
      <c r="H47" s="1187"/>
      <c r="I47" s="333" t="s">
        <v>483</v>
      </c>
      <c r="J47" s="334" t="s">
        <v>483</v>
      </c>
      <c r="K47" s="334" t="s">
        <v>483</v>
      </c>
      <c r="L47" s="334" t="s">
        <v>483</v>
      </c>
      <c r="M47" s="335" t="s">
        <v>483</v>
      </c>
    </row>
    <row r="48" spans="2:13" ht="27.75" customHeight="1" x14ac:dyDescent="0.2">
      <c r="B48" s="1171"/>
      <c r="C48" s="1172"/>
      <c r="D48" s="104"/>
      <c r="E48" s="1175" t="s">
        <v>38</v>
      </c>
      <c r="F48" s="1175"/>
      <c r="G48" s="1175"/>
      <c r="H48" s="1176"/>
      <c r="I48" s="333" t="s">
        <v>483</v>
      </c>
      <c r="J48" s="334" t="s">
        <v>483</v>
      </c>
      <c r="K48" s="334" t="s">
        <v>483</v>
      </c>
      <c r="L48" s="334" t="s">
        <v>483</v>
      </c>
      <c r="M48" s="335" t="s">
        <v>483</v>
      </c>
    </row>
    <row r="49" spans="2:13" ht="27.75" customHeight="1" x14ac:dyDescent="0.2">
      <c r="B49" s="1173"/>
      <c r="C49" s="1174"/>
      <c r="D49" s="104"/>
      <c r="E49" s="1175" t="s">
        <v>39</v>
      </c>
      <c r="F49" s="1175"/>
      <c r="G49" s="1175"/>
      <c r="H49" s="1176"/>
      <c r="I49" s="333" t="s">
        <v>483</v>
      </c>
      <c r="J49" s="334" t="s">
        <v>483</v>
      </c>
      <c r="K49" s="334" t="s">
        <v>483</v>
      </c>
      <c r="L49" s="334" t="s">
        <v>483</v>
      </c>
      <c r="M49" s="335" t="s">
        <v>483</v>
      </c>
    </row>
    <row r="50" spans="2:13" ht="27.75" customHeight="1" x14ac:dyDescent="0.2">
      <c r="B50" s="1169" t="s">
        <v>40</v>
      </c>
      <c r="C50" s="1170"/>
      <c r="D50" s="107"/>
      <c r="E50" s="1175" t="s">
        <v>41</v>
      </c>
      <c r="F50" s="1175"/>
      <c r="G50" s="1175"/>
      <c r="H50" s="1176"/>
      <c r="I50" s="333">
        <v>82269</v>
      </c>
      <c r="J50" s="334">
        <v>91606</v>
      </c>
      <c r="K50" s="334">
        <v>96543</v>
      </c>
      <c r="L50" s="334">
        <v>97038</v>
      </c>
      <c r="M50" s="335">
        <v>106424</v>
      </c>
    </row>
    <row r="51" spans="2:13" ht="27.75" customHeight="1" x14ac:dyDescent="0.2">
      <c r="B51" s="1171"/>
      <c r="C51" s="1172"/>
      <c r="D51" s="104"/>
      <c r="E51" s="1175" t="s">
        <v>42</v>
      </c>
      <c r="F51" s="1175"/>
      <c r="G51" s="1175"/>
      <c r="H51" s="1176"/>
      <c r="I51" s="333" t="s">
        <v>483</v>
      </c>
      <c r="J51" s="334" t="s">
        <v>483</v>
      </c>
      <c r="K51" s="334" t="s">
        <v>483</v>
      </c>
      <c r="L51" s="334" t="s">
        <v>483</v>
      </c>
      <c r="M51" s="335" t="s">
        <v>483</v>
      </c>
    </row>
    <row r="52" spans="2:13" ht="27.75" customHeight="1" x14ac:dyDescent="0.2">
      <c r="B52" s="1173"/>
      <c r="C52" s="1174"/>
      <c r="D52" s="104"/>
      <c r="E52" s="1175" t="s">
        <v>43</v>
      </c>
      <c r="F52" s="1175"/>
      <c r="G52" s="1175"/>
      <c r="H52" s="1176"/>
      <c r="I52" s="333">
        <v>44786</v>
      </c>
      <c r="J52" s="334">
        <v>43096</v>
      </c>
      <c r="K52" s="334">
        <v>39858</v>
      </c>
      <c r="L52" s="334">
        <v>37007</v>
      </c>
      <c r="M52" s="335">
        <v>33502</v>
      </c>
    </row>
    <row r="53" spans="2:13" ht="27.75" customHeight="1" thickBot="1" x14ac:dyDescent="0.25">
      <c r="B53" s="1177" t="s">
        <v>19</v>
      </c>
      <c r="C53" s="1178"/>
      <c r="D53" s="108"/>
      <c r="E53" s="1179" t="s">
        <v>44</v>
      </c>
      <c r="F53" s="1179"/>
      <c r="G53" s="1179"/>
      <c r="H53" s="1180"/>
      <c r="I53" s="336">
        <v>-101359</v>
      </c>
      <c r="J53" s="337">
        <v>-108266</v>
      </c>
      <c r="K53" s="337">
        <v>-110543</v>
      </c>
      <c r="L53" s="337">
        <v>-103587</v>
      </c>
      <c r="M53" s="338">
        <v>-109491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QCQqhE8tiLmMCFgCjIUO8J1lELL0Csjqiswios6q5A+PySip1OrSSxkjuXLLwZBoT3RAvpXd32w5v7zfbNCTHQ==" saltValue="sfox5jlSFnvPtV2afDSdk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524</v>
      </c>
      <c r="G54" s="117" t="s">
        <v>525</v>
      </c>
      <c r="H54" s="118" t="s">
        <v>526</v>
      </c>
    </row>
    <row r="55" spans="2:8" ht="52.5" customHeight="1" x14ac:dyDescent="0.2">
      <c r="B55" s="119"/>
      <c r="C55" s="1196" t="s">
        <v>46</v>
      </c>
      <c r="D55" s="1196"/>
      <c r="E55" s="1197"/>
      <c r="F55" s="339">
        <v>18466</v>
      </c>
      <c r="G55" s="339">
        <v>19389</v>
      </c>
      <c r="H55" s="340">
        <v>19973</v>
      </c>
    </row>
    <row r="56" spans="2:8" ht="52.5" customHeight="1" x14ac:dyDescent="0.2">
      <c r="B56" s="120"/>
      <c r="C56" s="1198" t="s">
        <v>47</v>
      </c>
      <c r="D56" s="1198"/>
      <c r="E56" s="1199"/>
      <c r="F56" s="341">
        <v>8326</v>
      </c>
      <c r="G56" s="341">
        <v>7522</v>
      </c>
      <c r="H56" s="342">
        <v>6361</v>
      </c>
    </row>
    <row r="57" spans="2:8" ht="53.25" customHeight="1" x14ac:dyDescent="0.2">
      <c r="B57" s="120"/>
      <c r="C57" s="1200" t="s">
        <v>48</v>
      </c>
      <c r="D57" s="1200"/>
      <c r="E57" s="1201"/>
      <c r="F57" s="343">
        <v>69162</v>
      </c>
      <c r="G57" s="343">
        <v>67621</v>
      </c>
      <c r="H57" s="344">
        <v>77386</v>
      </c>
    </row>
    <row r="58" spans="2:8" ht="45.75" customHeight="1" x14ac:dyDescent="0.2">
      <c r="B58" s="121"/>
      <c r="C58" s="1188" t="s">
        <v>554</v>
      </c>
      <c r="D58" s="1189"/>
      <c r="E58" s="1190"/>
      <c r="F58" s="345">
        <v>33488</v>
      </c>
      <c r="G58" s="345">
        <v>30249</v>
      </c>
      <c r="H58" s="346">
        <v>31309</v>
      </c>
    </row>
    <row r="59" spans="2:8" ht="45.75" customHeight="1" x14ac:dyDescent="0.2">
      <c r="B59" s="121"/>
      <c r="C59" s="1188" t="s">
        <v>555</v>
      </c>
      <c r="D59" s="1189"/>
      <c r="E59" s="1190"/>
      <c r="F59" s="345">
        <v>24080</v>
      </c>
      <c r="G59" s="345">
        <v>22910</v>
      </c>
      <c r="H59" s="346">
        <v>24052</v>
      </c>
    </row>
    <row r="60" spans="2:8" ht="45.75" customHeight="1" x14ac:dyDescent="0.2">
      <c r="B60" s="121"/>
      <c r="C60" s="1188" t="s">
        <v>556</v>
      </c>
      <c r="D60" s="1189"/>
      <c r="E60" s="1190"/>
      <c r="F60" s="345">
        <v>6001</v>
      </c>
      <c r="G60" s="345">
        <v>9006</v>
      </c>
      <c r="H60" s="346">
        <v>14022</v>
      </c>
    </row>
    <row r="61" spans="2:8" ht="45.75" customHeight="1" x14ac:dyDescent="0.2">
      <c r="B61" s="121"/>
      <c r="C61" s="1188" t="s">
        <v>557</v>
      </c>
      <c r="D61" s="1189"/>
      <c r="E61" s="1190"/>
      <c r="F61" s="345" t="s">
        <v>483</v>
      </c>
      <c r="G61" s="345" t="s">
        <v>483</v>
      </c>
      <c r="H61" s="346">
        <v>2500</v>
      </c>
    </row>
    <row r="62" spans="2:8" ht="45.75" customHeight="1" thickBot="1" x14ac:dyDescent="0.25">
      <c r="B62" s="122"/>
      <c r="C62" s="1191" t="s">
        <v>560</v>
      </c>
      <c r="D62" s="1192"/>
      <c r="E62" s="1193"/>
      <c r="F62" s="347">
        <v>2000</v>
      </c>
      <c r="G62" s="347">
        <v>2000</v>
      </c>
      <c r="H62" s="348">
        <v>2000</v>
      </c>
    </row>
    <row r="63" spans="2:8" ht="52.5" customHeight="1" thickBot="1" x14ac:dyDescent="0.25">
      <c r="B63" s="123"/>
      <c r="C63" s="1194" t="s">
        <v>49</v>
      </c>
      <c r="D63" s="1194"/>
      <c r="E63" s="1195"/>
      <c r="F63" s="349">
        <v>95954</v>
      </c>
      <c r="G63" s="349">
        <v>94532</v>
      </c>
      <c r="H63" s="350">
        <v>103720</v>
      </c>
    </row>
    <row r="64" spans="2:8" ht="13.2" x14ac:dyDescent="0.2"/>
  </sheetData>
  <sheetProtection algorithmName="SHA-512" hashValue="4wcOYQFosQpdyafs3oof/N23Yy15v5r4ktL7dpYcC2ktyBt7F6yARNUg2v4oMsAFgkAt5Bz7csRApT+VqTuymw==" saltValue="ABIDwxqUDT0+SR8wwx9H9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521</v>
      </c>
      <c r="G2" s="137"/>
      <c r="H2" s="138"/>
    </row>
    <row r="3" spans="1:8" x14ac:dyDescent="0.2">
      <c r="A3" s="134" t="s">
        <v>514</v>
      </c>
      <c r="B3" s="139"/>
      <c r="C3" s="140"/>
      <c r="D3" s="141">
        <v>82908</v>
      </c>
      <c r="E3" s="142"/>
      <c r="F3" s="143">
        <v>50465</v>
      </c>
      <c r="G3" s="144"/>
      <c r="H3" s="145"/>
    </row>
    <row r="4" spans="1:8" x14ac:dyDescent="0.2">
      <c r="A4" s="146"/>
      <c r="B4" s="147"/>
      <c r="C4" s="148"/>
      <c r="D4" s="149">
        <v>64028</v>
      </c>
      <c r="E4" s="150"/>
      <c r="F4" s="151">
        <v>34193</v>
      </c>
      <c r="G4" s="152"/>
      <c r="H4" s="153"/>
    </row>
    <row r="5" spans="1:8" x14ac:dyDescent="0.2">
      <c r="A5" s="134" t="s">
        <v>516</v>
      </c>
      <c r="B5" s="139"/>
      <c r="C5" s="140"/>
      <c r="D5" s="141">
        <v>66200</v>
      </c>
      <c r="E5" s="142"/>
      <c r="F5" s="143">
        <v>51679</v>
      </c>
      <c r="G5" s="144"/>
      <c r="H5" s="145"/>
    </row>
    <row r="6" spans="1:8" x14ac:dyDescent="0.2">
      <c r="A6" s="146"/>
      <c r="B6" s="147"/>
      <c r="C6" s="148"/>
      <c r="D6" s="149">
        <v>50677</v>
      </c>
      <c r="E6" s="150"/>
      <c r="F6" s="151">
        <v>35132</v>
      </c>
      <c r="G6" s="152"/>
      <c r="H6" s="153"/>
    </row>
    <row r="7" spans="1:8" x14ac:dyDescent="0.2">
      <c r="A7" s="134" t="s">
        <v>517</v>
      </c>
      <c r="B7" s="139"/>
      <c r="C7" s="140"/>
      <c r="D7" s="141">
        <v>76576</v>
      </c>
      <c r="E7" s="142"/>
      <c r="F7" s="143">
        <v>49665</v>
      </c>
      <c r="G7" s="144"/>
      <c r="H7" s="145"/>
    </row>
    <row r="8" spans="1:8" x14ac:dyDescent="0.2">
      <c r="A8" s="146"/>
      <c r="B8" s="147"/>
      <c r="C8" s="148"/>
      <c r="D8" s="149">
        <v>66366</v>
      </c>
      <c r="E8" s="150"/>
      <c r="F8" s="151">
        <v>34678</v>
      </c>
      <c r="G8" s="152"/>
      <c r="H8" s="153"/>
    </row>
    <row r="9" spans="1:8" x14ac:dyDescent="0.2">
      <c r="A9" s="134" t="s">
        <v>518</v>
      </c>
      <c r="B9" s="139"/>
      <c r="C9" s="140"/>
      <c r="D9" s="141">
        <v>83331</v>
      </c>
      <c r="E9" s="142"/>
      <c r="F9" s="143">
        <v>63439</v>
      </c>
      <c r="G9" s="144"/>
      <c r="H9" s="145"/>
    </row>
    <row r="10" spans="1:8" x14ac:dyDescent="0.2">
      <c r="A10" s="146"/>
      <c r="B10" s="147"/>
      <c r="C10" s="148"/>
      <c r="D10" s="149">
        <v>62532</v>
      </c>
      <c r="E10" s="150"/>
      <c r="F10" s="151">
        <v>46463</v>
      </c>
      <c r="G10" s="152"/>
      <c r="H10" s="153"/>
    </row>
    <row r="11" spans="1:8" x14ac:dyDescent="0.2">
      <c r="A11" s="134" t="s">
        <v>519</v>
      </c>
      <c r="B11" s="139"/>
      <c r="C11" s="140"/>
      <c r="D11" s="141">
        <v>70238</v>
      </c>
      <c r="E11" s="142"/>
      <c r="F11" s="143">
        <v>60097</v>
      </c>
      <c r="G11" s="144"/>
      <c r="H11" s="145"/>
    </row>
    <row r="12" spans="1:8" x14ac:dyDescent="0.2">
      <c r="A12" s="146"/>
      <c r="B12" s="147"/>
      <c r="C12" s="154"/>
      <c r="D12" s="149">
        <v>49335</v>
      </c>
      <c r="E12" s="150"/>
      <c r="F12" s="151">
        <v>43011</v>
      </c>
      <c r="G12" s="152"/>
      <c r="H12" s="153"/>
    </row>
    <row r="13" spans="1:8" x14ac:dyDescent="0.2">
      <c r="A13" s="134"/>
      <c r="B13" s="139"/>
      <c r="C13" s="140"/>
      <c r="D13" s="141">
        <v>75851</v>
      </c>
      <c r="E13" s="142"/>
      <c r="F13" s="143">
        <v>55069</v>
      </c>
      <c r="G13" s="155"/>
      <c r="H13" s="145"/>
    </row>
    <row r="14" spans="1:8" x14ac:dyDescent="0.2">
      <c r="A14" s="146"/>
      <c r="B14" s="147"/>
      <c r="C14" s="148"/>
      <c r="D14" s="149">
        <v>58588</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3.44</v>
      </c>
      <c r="C19" s="156">
        <f>ROUND(VALUE(SUBSTITUTE(実質収支比率等に係る経年分析!G$48,"▲","-")),2)</f>
        <v>6.44</v>
      </c>
      <c r="D19" s="156">
        <f>ROUND(VALUE(SUBSTITUTE(実質収支比率等に係る経年分析!H$48,"▲","-")),2)</f>
        <v>5.71</v>
      </c>
      <c r="E19" s="156">
        <f>ROUND(VALUE(SUBSTITUTE(実質収支比率等に係る経年分析!I$48,"▲","-")),2)</f>
        <v>5.2</v>
      </c>
      <c r="F19" s="156">
        <f>ROUND(VALUE(SUBSTITUTE(実質収支比率等に係る経年分析!J$48,"▲","-")),2)</f>
        <v>5.43</v>
      </c>
    </row>
    <row r="20" spans="1:11" x14ac:dyDescent="0.2">
      <c r="A20" s="156" t="s">
        <v>53</v>
      </c>
      <c r="B20" s="156">
        <f>ROUND(VALUE(SUBSTITUTE(実質収支比率等に係る経年分析!F$47,"▲","-")),2)</f>
        <v>10.28</v>
      </c>
      <c r="C20" s="156">
        <f>ROUND(VALUE(SUBSTITUTE(実質収支比率等に係る経年分析!G$47,"▲","-")),2)</f>
        <v>14.96</v>
      </c>
      <c r="D20" s="156">
        <f>ROUND(VALUE(SUBSTITUTE(実質収支比率等に係る経年分析!H$47,"▲","-")),2)</f>
        <v>16.829999999999998</v>
      </c>
      <c r="E20" s="156">
        <f>ROUND(VALUE(SUBSTITUTE(実質収支比率等に係る経年分析!I$47,"▲","-")),2)</f>
        <v>17.100000000000001</v>
      </c>
      <c r="F20" s="156">
        <f>ROUND(VALUE(SUBSTITUTE(実質収支比率等に係る経年分析!J$47,"▲","-")),2)</f>
        <v>16.41</v>
      </c>
    </row>
    <row r="21" spans="1:11" x14ac:dyDescent="0.2">
      <c r="A21" s="156" t="s">
        <v>54</v>
      </c>
      <c r="B21" s="156">
        <f>IF(ISNUMBER(VALUE(SUBSTITUTE(実質収支比率等に係る経年分析!F$49,"▲","-"))),ROUND(VALUE(SUBSTITUTE(実質収支比率等に係る経年分析!F$49,"▲","-")),2),NA())</f>
        <v>-10.96</v>
      </c>
      <c r="C21" s="156">
        <f>IF(ISNUMBER(VALUE(SUBSTITUTE(実質収支比率等に係る経年分析!G$49,"▲","-"))),ROUND(VALUE(SUBSTITUTE(実質収支比率等に係る経年分析!G$49,"▲","-")),2),NA())</f>
        <v>8.43</v>
      </c>
      <c r="D21" s="156">
        <f>IF(ISNUMBER(VALUE(SUBSTITUTE(実質収支比率等に係る経年分析!H$49,"▲","-"))),ROUND(VALUE(SUBSTITUTE(実質収支比率等に係る経年分析!H$49,"▲","-")),2),NA())</f>
        <v>1.5</v>
      </c>
      <c r="E21" s="156">
        <f>IF(ISNUMBER(VALUE(SUBSTITUTE(実質収支比率等に係る経年分析!I$49,"▲","-"))),ROUND(VALUE(SUBSTITUTE(実質収支比率等に係る経年分析!I$49,"▲","-")),2),NA())</f>
        <v>0.49</v>
      </c>
      <c r="F21" s="156">
        <f>IF(ISNUMBER(VALUE(SUBSTITUTE(実質収支比率等に係る経年分析!J$49,"▲","-"))),ROUND(VALUE(SUBSTITUTE(実質収支比率等に係る経年分析!J$49,"▲","-")),2),NA())</f>
        <v>1.07</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str">
        <f>IF(連結実質赤字比率に係る赤字・黒字の構成分析!C$38="",NA(),連結実質赤字比率に係る赤字・黒字の構成分析!C$38)</f>
        <v>災害復旧特別会計</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v>
      </c>
    </row>
    <row r="33" spans="1:16" x14ac:dyDescent="0.2">
      <c r="A33" s="157" t="str">
        <f>IF(連結実質赤字比率に係る赤字・黒字の構成分析!C$37="",NA(),連結実質赤字比率に係る赤字・黒字の構成分析!C$37)</f>
        <v>後期高齢者医療特別会計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0.08</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0.06</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0.03</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0.04</v>
      </c>
    </row>
    <row r="34" spans="1:16" x14ac:dyDescent="0.2">
      <c r="A34" s="157" t="str">
        <f>IF(連結実質赤字比率に係る赤字・黒字の構成分析!C$36="",NA(),連結実質赤字比率に係る赤字・黒字の構成分析!C$36)</f>
        <v>国民健康保険事業会計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0.9</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0.44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0.41</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0.32</v>
      </c>
    </row>
    <row r="35" spans="1:16" x14ac:dyDescent="0.2">
      <c r="A35" s="157" t="str">
        <f>IF(連結実質赤字比率に係る赤字・黒字の構成分析!C$35="",NA(),連結実質赤字比率に係る赤字・黒字の構成分析!C$35)</f>
        <v>介護保険特別会計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0.43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0.91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1.1000000000000001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0.7</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1.1100000000000001</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3.43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6.43</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5.7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5.19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5.42</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5818</v>
      </c>
      <c r="E42" s="158"/>
      <c r="F42" s="158"/>
      <c r="G42" s="158">
        <f>'実質公債費比率（分子）の構造'!L$52</f>
        <v>5607</v>
      </c>
      <c r="H42" s="158"/>
      <c r="I42" s="158"/>
      <c r="J42" s="158">
        <f>'実質公債費比率（分子）の構造'!M$52</f>
        <v>5198</v>
      </c>
      <c r="K42" s="158"/>
      <c r="L42" s="158"/>
      <c r="M42" s="158">
        <f>'実質公債費比率（分子）の構造'!N$52</f>
        <v>4712</v>
      </c>
      <c r="N42" s="158"/>
      <c r="O42" s="158"/>
      <c r="P42" s="158">
        <f>'実質公債費比率（分子）の構造'!O$52</f>
        <v>3876</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126</v>
      </c>
      <c r="C45" s="158"/>
      <c r="D45" s="158"/>
      <c r="E45" s="158">
        <f>'実質公債費比率（分子）の構造'!L$49</f>
        <v>123</v>
      </c>
      <c r="F45" s="158"/>
      <c r="G45" s="158"/>
      <c r="H45" s="158">
        <f>'実質公債費比率（分子）の構造'!M$49</f>
        <v>122</v>
      </c>
      <c r="I45" s="158"/>
      <c r="J45" s="158"/>
      <c r="K45" s="158">
        <f>'実質公債費比率（分子）の構造'!N$49</f>
        <v>147</v>
      </c>
      <c r="L45" s="158"/>
      <c r="M45" s="158"/>
      <c r="N45" s="158">
        <f>'実質公債費比率（分子）の構造'!O$49</f>
        <v>209</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1252</v>
      </c>
      <c r="C49" s="158"/>
      <c r="D49" s="158"/>
      <c r="E49" s="158">
        <f>'実質公債費比率（分子）の構造'!L$45</f>
        <v>1194</v>
      </c>
      <c r="F49" s="158"/>
      <c r="G49" s="158"/>
      <c r="H49" s="158">
        <f>'実質公債費比率（分子）の構造'!M$45</f>
        <v>1109</v>
      </c>
      <c r="I49" s="158"/>
      <c r="J49" s="158"/>
      <c r="K49" s="158">
        <f>'実質公債費比率（分子）の構造'!N$45</f>
        <v>1091</v>
      </c>
      <c r="L49" s="158"/>
      <c r="M49" s="158"/>
      <c r="N49" s="158">
        <f>'実質公債費比率（分子）の構造'!O$45</f>
        <v>1177</v>
      </c>
      <c r="O49" s="158"/>
      <c r="P49" s="158"/>
    </row>
    <row r="50" spans="1:16" x14ac:dyDescent="0.2">
      <c r="A50" s="158" t="s">
        <v>67</v>
      </c>
      <c r="B50" s="158" t="e">
        <f>NA()</f>
        <v>#N/A</v>
      </c>
      <c r="C50" s="158">
        <f>IF(ISNUMBER('実質公債費比率（分子）の構造'!K$53),'実質公債費比率（分子）の構造'!K$53,NA())</f>
        <v>-4440</v>
      </c>
      <c r="D50" s="158" t="e">
        <f>NA()</f>
        <v>#N/A</v>
      </c>
      <c r="E50" s="158" t="e">
        <f>NA()</f>
        <v>#N/A</v>
      </c>
      <c r="F50" s="158">
        <f>IF(ISNUMBER('実質公債費比率（分子）の構造'!L$53),'実質公債費比率（分子）の構造'!L$53,NA())</f>
        <v>-4290</v>
      </c>
      <c r="G50" s="158" t="e">
        <f>NA()</f>
        <v>#N/A</v>
      </c>
      <c r="H50" s="158" t="e">
        <f>NA()</f>
        <v>#N/A</v>
      </c>
      <c r="I50" s="158">
        <f>IF(ISNUMBER('実質公債費比率（分子）の構造'!M$53),'実質公債費比率（分子）の構造'!M$53,NA())</f>
        <v>-3967</v>
      </c>
      <c r="J50" s="158" t="e">
        <f>NA()</f>
        <v>#N/A</v>
      </c>
      <c r="K50" s="158" t="e">
        <f>NA()</f>
        <v>#N/A</v>
      </c>
      <c r="L50" s="158">
        <f>IF(ISNUMBER('実質公債費比率（分子）の構造'!N$53),'実質公債費比率（分子）の構造'!N$53,NA())</f>
        <v>-3474</v>
      </c>
      <c r="M50" s="158" t="e">
        <f>NA()</f>
        <v>#N/A</v>
      </c>
      <c r="N50" s="158" t="e">
        <f>NA()</f>
        <v>#N/A</v>
      </c>
      <c r="O50" s="158">
        <f>IF(ISNUMBER('実質公債費比率（分子）の構造'!O$53),'実質公債費比率（分子）の構造'!O$53,NA())</f>
        <v>-2490</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44786</v>
      </c>
      <c r="E56" s="157"/>
      <c r="F56" s="157"/>
      <c r="G56" s="157">
        <f>'将来負担比率（分子）の構造'!J$52</f>
        <v>43096</v>
      </c>
      <c r="H56" s="157"/>
      <c r="I56" s="157"/>
      <c r="J56" s="157">
        <f>'将来負担比率（分子）の構造'!K$52</f>
        <v>39858</v>
      </c>
      <c r="K56" s="157"/>
      <c r="L56" s="157"/>
      <c r="M56" s="157">
        <f>'将来負担比率（分子）の構造'!L$52</f>
        <v>37007</v>
      </c>
      <c r="N56" s="157"/>
      <c r="O56" s="157"/>
      <c r="P56" s="157">
        <f>'将来負担比率（分子）の構造'!M$52</f>
        <v>33502</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82269</v>
      </c>
      <c r="E58" s="157"/>
      <c r="F58" s="157"/>
      <c r="G58" s="157">
        <f>'将来負担比率（分子）の構造'!J$50</f>
        <v>91606</v>
      </c>
      <c r="H58" s="157"/>
      <c r="I58" s="157"/>
      <c r="J58" s="157">
        <f>'将来負担比率（分子）の構造'!K$50</f>
        <v>96543</v>
      </c>
      <c r="K58" s="157"/>
      <c r="L58" s="157"/>
      <c r="M58" s="157">
        <f>'将来負担比率（分子）の構造'!L$50</f>
        <v>97038</v>
      </c>
      <c r="N58" s="157"/>
      <c r="O58" s="157"/>
      <c r="P58" s="157">
        <f>'将来負担比率（分子）の構造'!M$50</f>
        <v>106424</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12772</v>
      </c>
      <c r="C62" s="157"/>
      <c r="D62" s="157"/>
      <c r="E62" s="157">
        <f>'将来負担比率（分子）の構造'!J$45</f>
        <v>12857</v>
      </c>
      <c r="F62" s="157"/>
      <c r="G62" s="157"/>
      <c r="H62" s="157">
        <f>'将来負担比率（分子）の構造'!K$45</f>
        <v>11656</v>
      </c>
      <c r="I62" s="157"/>
      <c r="J62" s="157"/>
      <c r="K62" s="157">
        <f>'将来負担比率（分子）の構造'!L$45</f>
        <v>13860</v>
      </c>
      <c r="L62" s="157"/>
      <c r="M62" s="157"/>
      <c r="N62" s="157">
        <f>'将来負担比率（分子）の構造'!M$45</f>
        <v>13303</v>
      </c>
      <c r="O62" s="157"/>
      <c r="P62" s="157"/>
    </row>
    <row r="63" spans="1:16" x14ac:dyDescent="0.2">
      <c r="A63" s="157" t="s">
        <v>34</v>
      </c>
      <c r="B63" s="157">
        <f>'将来負担比率（分子）の構造'!I$44</f>
        <v>1623</v>
      </c>
      <c r="C63" s="157"/>
      <c r="D63" s="157"/>
      <c r="E63" s="157">
        <f>'将来負担比率（分子）の構造'!J$44</f>
        <v>1825</v>
      </c>
      <c r="F63" s="157"/>
      <c r="G63" s="157"/>
      <c r="H63" s="157">
        <f>'将来負担比率（分子）の構造'!K$44</f>
        <v>2245</v>
      </c>
      <c r="I63" s="157"/>
      <c r="J63" s="157"/>
      <c r="K63" s="157">
        <f>'将来負担比率（分子）の構造'!L$44</f>
        <v>2338</v>
      </c>
      <c r="L63" s="157"/>
      <c r="M63" s="157"/>
      <c r="N63" s="157">
        <f>'将来負担比率（分子）の構造'!M$44</f>
        <v>2766</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666</v>
      </c>
      <c r="C65" s="157"/>
      <c r="D65" s="157"/>
      <c r="E65" s="157">
        <f>'将来負担比率（分子）の構造'!J$42</f>
        <v>633</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10634</v>
      </c>
      <c r="C66" s="157"/>
      <c r="D66" s="157"/>
      <c r="E66" s="157">
        <f>'将来負担比率（分子）の構造'!J$41</f>
        <v>11121</v>
      </c>
      <c r="F66" s="157"/>
      <c r="G66" s="157"/>
      <c r="H66" s="157">
        <f>'将来負担比率（分子）の構造'!K$41</f>
        <v>11958</v>
      </c>
      <c r="I66" s="157"/>
      <c r="J66" s="157"/>
      <c r="K66" s="157">
        <f>'将来負担比率（分子）の構造'!L$41</f>
        <v>14260</v>
      </c>
      <c r="L66" s="157"/>
      <c r="M66" s="157"/>
      <c r="N66" s="157">
        <f>'将来負担比率（分子）の構造'!M$41</f>
        <v>14366</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18466</v>
      </c>
      <c r="C72" s="161">
        <f>基金残高に係る経年分析!G55</f>
        <v>19389</v>
      </c>
      <c r="D72" s="161">
        <f>基金残高に係る経年分析!H55</f>
        <v>19973</v>
      </c>
    </row>
    <row r="73" spans="1:16" x14ac:dyDescent="0.2">
      <c r="A73" s="160" t="s">
        <v>74</v>
      </c>
      <c r="B73" s="161">
        <f>基金残高に係る経年分析!F56</f>
        <v>8326</v>
      </c>
      <c r="C73" s="161">
        <f>基金残高に係る経年分析!G56</f>
        <v>7522</v>
      </c>
      <c r="D73" s="161">
        <f>基金残高に係る経年分析!H56</f>
        <v>6361</v>
      </c>
    </row>
    <row r="74" spans="1:16" x14ac:dyDescent="0.2">
      <c r="A74" s="160" t="s">
        <v>75</v>
      </c>
      <c r="B74" s="161">
        <f>基金残高に係る経年分析!F57</f>
        <v>69162</v>
      </c>
      <c r="C74" s="161">
        <f>基金残高に係る経年分析!G57</f>
        <v>67621</v>
      </c>
      <c r="D74" s="161">
        <f>基金残高に係る経年分析!H57</f>
        <v>77386</v>
      </c>
    </row>
  </sheetData>
  <sheetProtection algorithmName="SHA-512" hashValue="wU8HJ4mycWF8DoxSZSBPl1FVunmfePIz2Q4n/1DxYhXph7+kxR4iHtkRs5Q2JLRZt525l0Ofdbguuy4iCIN83w==" saltValue="DNmeWDS/i9brRF3ZWsZalA=="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58668632</v>
      </c>
      <c r="S5" s="664"/>
      <c r="T5" s="664"/>
      <c r="U5" s="664"/>
      <c r="V5" s="664"/>
      <c r="W5" s="664"/>
      <c r="X5" s="664"/>
      <c r="Y5" s="689"/>
      <c r="Z5" s="702">
        <v>27.2</v>
      </c>
      <c r="AA5" s="702"/>
      <c r="AB5" s="702"/>
      <c r="AC5" s="702"/>
      <c r="AD5" s="703">
        <v>58668632</v>
      </c>
      <c r="AE5" s="703"/>
      <c r="AF5" s="703"/>
      <c r="AG5" s="703"/>
      <c r="AH5" s="703"/>
      <c r="AI5" s="703"/>
      <c r="AJ5" s="703"/>
      <c r="AK5" s="703"/>
      <c r="AL5" s="690">
        <v>45.8</v>
      </c>
      <c r="AM5" s="672"/>
      <c r="AN5" s="672"/>
      <c r="AO5" s="691"/>
      <c r="AP5" s="666" t="s">
        <v>216</v>
      </c>
      <c r="AQ5" s="667"/>
      <c r="AR5" s="667"/>
      <c r="AS5" s="667"/>
      <c r="AT5" s="667"/>
      <c r="AU5" s="667"/>
      <c r="AV5" s="667"/>
      <c r="AW5" s="667"/>
      <c r="AX5" s="667"/>
      <c r="AY5" s="667"/>
      <c r="AZ5" s="667"/>
      <c r="BA5" s="667"/>
      <c r="BB5" s="667"/>
      <c r="BC5" s="667"/>
      <c r="BD5" s="667"/>
      <c r="BE5" s="667"/>
      <c r="BF5" s="668"/>
      <c r="BG5" s="608">
        <v>58668632</v>
      </c>
      <c r="BH5" s="609"/>
      <c r="BI5" s="609"/>
      <c r="BJ5" s="609"/>
      <c r="BK5" s="609"/>
      <c r="BL5" s="609"/>
      <c r="BM5" s="609"/>
      <c r="BN5" s="610"/>
      <c r="BO5" s="646">
        <v>100</v>
      </c>
      <c r="BP5" s="646"/>
      <c r="BQ5" s="646"/>
      <c r="BR5" s="646"/>
      <c r="BS5" s="647" t="s">
        <v>122</v>
      </c>
      <c r="BT5" s="647"/>
      <c r="BU5" s="647"/>
      <c r="BV5" s="647"/>
      <c r="BW5" s="647"/>
      <c r="BX5" s="647"/>
      <c r="BY5" s="647"/>
      <c r="BZ5" s="647"/>
      <c r="CA5" s="647"/>
      <c r="CB5" s="682"/>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574894</v>
      </c>
      <c r="S6" s="609"/>
      <c r="T6" s="609"/>
      <c r="U6" s="609"/>
      <c r="V6" s="609"/>
      <c r="W6" s="609"/>
      <c r="X6" s="609"/>
      <c r="Y6" s="610"/>
      <c r="Z6" s="646">
        <v>0.3</v>
      </c>
      <c r="AA6" s="646"/>
      <c r="AB6" s="646"/>
      <c r="AC6" s="646"/>
      <c r="AD6" s="647">
        <v>574894</v>
      </c>
      <c r="AE6" s="647"/>
      <c r="AF6" s="647"/>
      <c r="AG6" s="647"/>
      <c r="AH6" s="647"/>
      <c r="AI6" s="647"/>
      <c r="AJ6" s="647"/>
      <c r="AK6" s="647"/>
      <c r="AL6" s="611">
        <v>0.4</v>
      </c>
      <c r="AM6" s="612"/>
      <c r="AN6" s="612"/>
      <c r="AO6" s="648"/>
      <c r="AP6" s="605" t="s">
        <v>221</v>
      </c>
      <c r="AQ6" s="606"/>
      <c r="AR6" s="606"/>
      <c r="AS6" s="606"/>
      <c r="AT6" s="606"/>
      <c r="AU6" s="606"/>
      <c r="AV6" s="606"/>
      <c r="AW6" s="606"/>
      <c r="AX6" s="606"/>
      <c r="AY6" s="606"/>
      <c r="AZ6" s="606"/>
      <c r="BA6" s="606"/>
      <c r="BB6" s="606"/>
      <c r="BC6" s="606"/>
      <c r="BD6" s="606"/>
      <c r="BE6" s="606"/>
      <c r="BF6" s="607"/>
      <c r="BG6" s="608">
        <v>58668632</v>
      </c>
      <c r="BH6" s="609"/>
      <c r="BI6" s="609"/>
      <c r="BJ6" s="609"/>
      <c r="BK6" s="609"/>
      <c r="BL6" s="609"/>
      <c r="BM6" s="609"/>
      <c r="BN6" s="610"/>
      <c r="BO6" s="646">
        <v>100</v>
      </c>
      <c r="BP6" s="646"/>
      <c r="BQ6" s="646"/>
      <c r="BR6" s="646"/>
      <c r="BS6" s="647" t="s">
        <v>122</v>
      </c>
      <c r="BT6" s="647"/>
      <c r="BU6" s="647"/>
      <c r="BV6" s="647"/>
      <c r="BW6" s="647"/>
      <c r="BX6" s="647"/>
      <c r="BY6" s="647"/>
      <c r="BZ6" s="647"/>
      <c r="CA6" s="647"/>
      <c r="CB6" s="682"/>
      <c r="CD6" s="666" t="s">
        <v>222</v>
      </c>
      <c r="CE6" s="667"/>
      <c r="CF6" s="667"/>
      <c r="CG6" s="667"/>
      <c r="CH6" s="667"/>
      <c r="CI6" s="667"/>
      <c r="CJ6" s="667"/>
      <c r="CK6" s="667"/>
      <c r="CL6" s="667"/>
      <c r="CM6" s="667"/>
      <c r="CN6" s="667"/>
      <c r="CO6" s="667"/>
      <c r="CP6" s="667"/>
      <c r="CQ6" s="668"/>
      <c r="CR6" s="608">
        <v>806847</v>
      </c>
      <c r="CS6" s="609"/>
      <c r="CT6" s="609"/>
      <c r="CU6" s="609"/>
      <c r="CV6" s="609"/>
      <c r="CW6" s="609"/>
      <c r="CX6" s="609"/>
      <c r="CY6" s="610"/>
      <c r="CZ6" s="690">
        <v>0.4</v>
      </c>
      <c r="DA6" s="672"/>
      <c r="DB6" s="672"/>
      <c r="DC6" s="692"/>
      <c r="DD6" s="614" t="s">
        <v>122</v>
      </c>
      <c r="DE6" s="609"/>
      <c r="DF6" s="609"/>
      <c r="DG6" s="609"/>
      <c r="DH6" s="609"/>
      <c r="DI6" s="609"/>
      <c r="DJ6" s="609"/>
      <c r="DK6" s="609"/>
      <c r="DL6" s="609"/>
      <c r="DM6" s="609"/>
      <c r="DN6" s="609"/>
      <c r="DO6" s="609"/>
      <c r="DP6" s="610"/>
      <c r="DQ6" s="614">
        <v>806301</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302457</v>
      </c>
      <c r="S7" s="609"/>
      <c r="T7" s="609"/>
      <c r="U7" s="609"/>
      <c r="V7" s="609"/>
      <c r="W7" s="609"/>
      <c r="X7" s="609"/>
      <c r="Y7" s="610"/>
      <c r="Z7" s="646">
        <v>0.1</v>
      </c>
      <c r="AA7" s="646"/>
      <c r="AB7" s="646"/>
      <c r="AC7" s="646"/>
      <c r="AD7" s="647">
        <v>302457</v>
      </c>
      <c r="AE7" s="647"/>
      <c r="AF7" s="647"/>
      <c r="AG7" s="647"/>
      <c r="AH7" s="647"/>
      <c r="AI7" s="647"/>
      <c r="AJ7" s="647"/>
      <c r="AK7" s="647"/>
      <c r="AL7" s="611">
        <v>0.2</v>
      </c>
      <c r="AM7" s="612"/>
      <c r="AN7" s="612"/>
      <c r="AO7" s="648"/>
      <c r="AP7" s="605" t="s">
        <v>224</v>
      </c>
      <c r="AQ7" s="606"/>
      <c r="AR7" s="606"/>
      <c r="AS7" s="606"/>
      <c r="AT7" s="606"/>
      <c r="AU7" s="606"/>
      <c r="AV7" s="606"/>
      <c r="AW7" s="606"/>
      <c r="AX7" s="606"/>
      <c r="AY7" s="606"/>
      <c r="AZ7" s="606"/>
      <c r="BA7" s="606"/>
      <c r="BB7" s="606"/>
      <c r="BC7" s="606"/>
      <c r="BD7" s="606"/>
      <c r="BE7" s="606"/>
      <c r="BF7" s="607"/>
      <c r="BG7" s="608">
        <v>55178984</v>
      </c>
      <c r="BH7" s="609"/>
      <c r="BI7" s="609"/>
      <c r="BJ7" s="609"/>
      <c r="BK7" s="609"/>
      <c r="BL7" s="609"/>
      <c r="BM7" s="609"/>
      <c r="BN7" s="610"/>
      <c r="BO7" s="646">
        <v>94.1</v>
      </c>
      <c r="BP7" s="646"/>
      <c r="BQ7" s="646"/>
      <c r="BR7" s="646"/>
      <c r="BS7" s="647" t="s">
        <v>122</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26214773</v>
      </c>
      <c r="CS7" s="609"/>
      <c r="CT7" s="609"/>
      <c r="CU7" s="609"/>
      <c r="CV7" s="609"/>
      <c r="CW7" s="609"/>
      <c r="CX7" s="609"/>
      <c r="CY7" s="610"/>
      <c r="CZ7" s="646">
        <v>12.5</v>
      </c>
      <c r="DA7" s="646"/>
      <c r="DB7" s="646"/>
      <c r="DC7" s="646"/>
      <c r="DD7" s="614">
        <v>575049</v>
      </c>
      <c r="DE7" s="609"/>
      <c r="DF7" s="609"/>
      <c r="DG7" s="609"/>
      <c r="DH7" s="609"/>
      <c r="DI7" s="609"/>
      <c r="DJ7" s="609"/>
      <c r="DK7" s="609"/>
      <c r="DL7" s="609"/>
      <c r="DM7" s="609"/>
      <c r="DN7" s="609"/>
      <c r="DO7" s="609"/>
      <c r="DP7" s="610"/>
      <c r="DQ7" s="614">
        <v>22004908</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1561658</v>
      </c>
      <c r="S8" s="609"/>
      <c r="T8" s="609"/>
      <c r="U8" s="609"/>
      <c r="V8" s="609"/>
      <c r="W8" s="609"/>
      <c r="X8" s="609"/>
      <c r="Y8" s="610"/>
      <c r="Z8" s="646">
        <v>0.7</v>
      </c>
      <c r="AA8" s="646"/>
      <c r="AB8" s="646"/>
      <c r="AC8" s="646"/>
      <c r="AD8" s="647">
        <v>1561658</v>
      </c>
      <c r="AE8" s="647"/>
      <c r="AF8" s="647"/>
      <c r="AG8" s="647"/>
      <c r="AH8" s="647"/>
      <c r="AI8" s="647"/>
      <c r="AJ8" s="647"/>
      <c r="AK8" s="647"/>
      <c r="AL8" s="611">
        <v>1.2</v>
      </c>
      <c r="AM8" s="612"/>
      <c r="AN8" s="612"/>
      <c r="AO8" s="648"/>
      <c r="AP8" s="605" t="s">
        <v>227</v>
      </c>
      <c r="AQ8" s="606"/>
      <c r="AR8" s="606"/>
      <c r="AS8" s="606"/>
      <c r="AT8" s="606"/>
      <c r="AU8" s="606"/>
      <c r="AV8" s="606"/>
      <c r="AW8" s="606"/>
      <c r="AX8" s="606"/>
      <c r="AY8" s="606"/>
      <c r="AZ8" s="606"/>
      <c r="BA8" s="606"/>
      <c r="BB8" s="606"/>
      <c r="BC8" s="606"/>
      <c r="BD8" s="606"/>
      <c r="BE8" s="606"/>
      <c r="BF8" s="607"/>
      <c r="BG8" s="608">
        <v>772889</v>
      </c>
      <c r="BH8" s="609"/>
      <c r="BI8" s="609"/>
      <c r="BJ8" s="609"/>
      <c r="BK8" s="609"/>
      <c r="BL8" s="609"/>
      <c r="BM8" s="609"/>
      <c r="BN8" s="610"/>
      <c r="BO8" s="646">
        <v>1.3</v>
      </c>
      <c r="BP8" s="646"/>
      <c r="BQ8" s="646"/>
      <c r="BR8" s="646"/>
      <c r="BS8" s="647" t="s">
        <v>122</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104382967</v>
      </c>
      <c r="CS8" s="609"/>
      <c r="CT8" s="609"/>
      <c r="CU8" s="609"/>
      <c r="CV8" s="609"/>
      <c r="CW8" s="609"/>
      <c r="CX8" s="609"/>
      <c r="CY8" s="610"/>
      <c r="CZ8" s="646">
        <v>49.9</v>
      </c>
      <c r="DA8" s="646"/>
      <c r="DB8" s="646"/>
      <c r="DC8" s="646"/>
      <c r="DD8" s="614">
        <v>2623677</v>
      </c>
      <c r="DE8" s="609"/>
      <c r="DF8" s="609"/>
      <c r="DG8" s="609"/>
      <c r="DH8" s="609"/>
      <c r="DI8" s="609"/>
      <c r="DJ8" s="609"/>
      <c r="DK8" s="609"/>
      <c r="DL8" s="609"/>
      <c r="DM8" s="609"/>
      <c r="DN8" s="609"/>
      <c r="DO8" s="609"/>
      <c r="DP8" s="610"/>
      <c r="DQ8" s="614">
        <v>62284700</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2284327</v>
      </c>
      <c r="S9" s="609"/>
      <c r="T9" s="609"/>
      <c r="U9" s="609"/>
      <c r="V9" s="609"/>
      <c r="W9" s="609"/>
      <c r="X9" s="609"/>
      <c r="Y9" s="610"/>
      <c r="Z9" s="646">
        <v>1.1000000000000001</v>
      </c>
      <c r="AA9" s="646"/>
      <c r="AB9" s="646"/>
      <c r="AC9" s="646"/>
      <c r="AD9" s="647">
        <v>2284327</v>
      </c>
      <c r="AE9" s="647"/>
      <c r="AF9" s="647"/>
      <c r="AG9" s="647"/>
      <c r="AH9" s="647"/>
      <c r="AI9" s="647"/>
      <c r="AJ9" s="647"/>
      <c r="AK9" s="647"/>
      <c r="AL9" s="611">
        <v>1.8</v>
      </c>
      <c r="AM9" s="612"/>
      <c r="AN9" s="612"/>
      <c r="AO9" s="648"/>
      <c r="AP9" s="605" t="s">
        <v>230</v>
      </c>
      <c r="AQ9" s="606"/>
      <c r="AR9" s="606"/>
      <c r="AS9" s="606"/>
      <c r="AT9" s="606"/>
      <c r="AU9" s="606"/>
      <c r="AV9" s="606"/>
      <c r="AW9" s="606"/>
      <c r="AX9" s="606"/>
      <c r="AY9" s="606"/>
      <c r="AZ9" s="606"/>
      <c r="BA9" s="606"/>
      <c r="BB9" s="606"/>
      <c r="BC9" s="606"/>
      <c r="BD9" s="606"/>
      <c r="BE9" s="606"/>
      <c r="BF9" s="607"/>
      <c r="BG9" s="608">
        <v>54406095</v>
      </c>
      <c r="BH9" s="609"/>
      <c r="BI9" s="609"/>
      <c r="BJ9" s="609"/>
      <c r="BK9" s="609"/>
      <c r="BL9" s="609"/>
      <c r="BM9" s="609"/>
      <c r="BN9" s="610"/>
      <c r="BO9" s="646">
        <v>92.7</v>
      </c>
      <c r="BP9" s="646"/>
      <c r="BQ9" s="646"/>
      <c r="BR9" s="646"/>
      <c r="BS9" s="647" t="s">
        <v>122</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16423996</v>
      </c>
      <c r="CS9" s="609"/>
      <c r="CT9" s="609"/>
      <c r="CU9" s="609"/>
      <c r="CV9" s="609"/>
      <c r="CW9" s="609"/>
      <c r="CX9" s="609"/>
      <c r="CY9" s="610"/>
      <c r="CZ9" s="646">
        <v>7.8</v>
      </c>
      <c r="DA9" s="646"/>
      <c r="DB9" s="646"/>
      <c r="DC9" s="646"/>
      <c r="DD9" s="614">
        <v>275620</v>
      </c>
      <c r="DE9" s="609"/>
      <c r="DF9" s="609"/>
      <c r="DG9" s="609"/>
      <c r="DH9" s="609"/>
      <c r="DI9" s="609"/>
      <c r="DJ9" s="609"/>
      <c r="DK9" s="609"/>
      <c r="DL9" s="609"/>
      <c r="DM9" s="609"/>
      <c r="DN9" s="609"/>
      <c r="DO9" s="609"/>
      <c r="DP9" s="610"/>
      <c r="DQ9" s="614">
        <v>14153567</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t="s">
        <v>122</v>
      </c>
      <c r="BH10" s="609"/>
      <c r="BI10" s="609"/>
      <c r="BJ10" s="609"/>
      <c r="BK10" s="609"/>
      <c r="BL10" s="609"/>
      <c r="BM10" s="609"/>
      <c r="BN10" s="610"/>
      <c r="BO10" s="646" t="s">
        <v>122</v>
      </c>
      <c r="BP10" s="646"/>
      <c r="BQ10" s="646"/>
      <c r="BR10" s="646"/>
      <c r="BS10" s="647" t="s">
        <v>122</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366276</v>
      </c>
      <c r="CS10" s="609"/>
      <c r="CT10" s="609"/>
      <c r="CU10" s="609"/>
      <c r="CV10" s="609"/>
      <c r="CW10" s="609"/>
      <c r="CX10" s="609"/>
      <c r="CY10" s="610"/>
      <c r="CZ10" s="646">
        <v>0.2</v>
      </c>
      <c r="DA10" s="646"/>
      <c r="DB10" s="646"/>
      <c r="DC10" s="646"/>
      <c r="DD10" s="614" t="s">
        <v>122</v>
      </c>
      <c r="DE10" s="609"/>
      <c r="DF10" s="609"/>
      <c r="DG10" s="609"/>
      <c r="DH10" s="609"/>
      <c r="DI10" s="609"/>
      <c r="DJ10" s="609"/>
      <c r="DK10" s="609"/>
      <c r="DL10" s="609"/>
      <c r="DM10" s="609"/>
      <c r="DN10" s="609"/>
      <c r="DO10" s="609"/>
      <c r="DP10" s="610"/>
      <c r="DQ10" s="614">
        <v>215369</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12862709</v>
      </c>
      <c r="S11" s="609"/>
      <c r="T11" s="609"/>
      <c r="U11" s="609"/>
      <c r="V11" s="609"/>
      <c r="W11" s="609"/>
      <c r="X11" s="609"/>
      <c r="Y11" s="610"/>
      <c r="Z11" s="611">
        <v>6</v>
      </c>
      <c r="AA11" s="612"/>
      <c r="AB11" s="612"/>
      <c r="AC11" s="613"/>
      <c r="AD11" s="614">
        <v>12862709</v>
      </c>
      <c r="AE11" s="609"/>
      <c r="AF11" s="609"/>
      <c r="AG11" s="609"/>
      <c r="AH11" s="609"/>
      <c r="AI11" s="609"/>
      <c r="AJ11" s="609"/>
      <c r="AK11" s="610"/>
      <c r="AL11" s="611">
        <v>10</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t="s">
        <v>122</v>
      </c>
      <c r="BH11" s="609"/>
      <c r="BI11" s="609"/>
      <c r="BJ11" s="609"/>
      <c r="BK11" s="609"/>
      <c r="BL11" s="609"/>
      <c r="BM11" s="609"/>
      <c r="BN11" s="610"/>
      <c r="BO11" s="646" t="s">
        <v>122</v>
      </c>
      <c r="BP11" s="646"/>
      <c r="BQ11" s="646"/>
      <c r="BR11" s="646"/>
      <c r="BS11" s="647" t="s">
        <v>122</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t="s">
        <v>122</v>
      </c>
      <c r="CS11" s="609"/>
      <c r="CT11" s="609"/>
      <c r="CU11" s="609"/>
      <c r="CV11" s="609"/>
      <c r="CW11" s="609"/>
      <c r="CX11" s="609"/>
      <c r="CY11" s="610"/>
      <c r="CZ11" s="646" t="s">
        <v>122</v>
      </c>
      <c r="DA11" s="646"/>
      <c r="DB11" s="646"/>
      <c r="DC11" s="646"/>
      <c r="DD11" s="614" t="s">
        <v>122</v>
      </c>
      <c r="DE11" s="609"/>
      <c r="DF11" s="609"/>
      <c r="DG11" s="609"/>
      <c r="DH11" s="609"/>
      <c r="DI11" s="609"/>
      <c r="DJ11" s="609"/>
      <c r="DK11" s="609"/>
      <c r="DL11" s="609"/>
      <c r="DM11" s="609"/>
      <c r="DN11" s="609"/>
      <c r="DO11" s="609"/>
      <c r="DP11" s="610"/>
      <c r="DQ11" s="614" t="s">
        <v>122</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t="s">
        <v>122</v>
      </c>
      <c r="BH12" s="609"/>
      <c r="BI12" s="609"/>
      <c r="BJ12" s="609"/>
      <c r="BK12" s="609"/>
      <c r="BL12" s="609"/>
      <c r="BM12" s="609"/>
      <c r="BN12" s="610"/>
      <c r="BO12" s="646" t="s">
        <v>122</v>
      </c>
      <c r="BP12" s="646"/>
      <c r="BQ12" s="646"/>
      <c r="BR12" s="646"/>
      <c r="BS12" s="647" t="s">
        <v>122</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4184271</v>
      </c>
      <c r="CS12" s="609"/>
      <c r="CT12" s="609"/>
      <c r="CU12" s="609"/>
      <c r="CV12" s="609"/>
      <c r="CW12" s="609"/>
      <c r="CX12" s="609"/>
      <c r="CY12" s="610"/>
      <c r="CZ12" s="646">
        <v>2</v>
      </c>
      <c r="DA12" s="646"/>
      <c r="DB12" s="646"/>
      <c r="DC12" s="646"/>
      <c r="DD12" s="614">
        <v>49248</v>
      </c>
      <c r="DE12" s="609"/>
      <c r="DF12" s="609"/>
      <c r="DG12" s="609"/>
      <c r="DH12" s="609"/>
      <c r="DI12" s="609"/>
      <c r="DJ12" s="609"/>
      <c r="DK12" s="609"/>
      <c r="DL12" s="609"/>
      <c r="DM12" s="609"/>
      <c r="DN12" s="609"/>
      <c r="DO12" s="609"/>
      <c r="DP12" s="610"/>
      <c r="DQ12" s="614">
        <v>3637211</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v>1938</v>
      </c>
      <c r="S13" s="609"/>
      <c r="T13" s="609"/>
      <c r="U13" s="609"/>
      <c r="V13" s="609"/>
      <c r="W13" s="609"/>
      <c r="X13" s="609"/>
      <c r="Y13" s="610"/>
      <c r="Z13" s="646">
        <v>0</v>
      </c>
      <c r="AA13" s="646"/>
      <c r="AB13" s="646"/>
      <c r="AC13" s="646"/>
      <c r="AD13" s="647">
        <v>1938</v>
      </c>
      <c r="AE13" s="647"/>
      <c r="AF13" s="647"/>
      <c r="AG13" s="647"/>
      <c r="AH13" s="647"/>
      <c r="AI13" s="647"/>
      <c r="AJ13" s="647"/>
      <c r="AK13" s="647"/>
      <c r="AL13" s="611">
        <v>0</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t="s">
        <v>122</v>
      </c>
      <c r="BH13" s="609"/>
      <c r="BI13" s="609"/>
      <c r="BJ13" s="609"/>
      <c r="BK13" s="609"/>
      <c r="BL13" s="609"/>
      <c r="BM13" s="609"/>
      <c r="BN13" s="610"/>
      <c r="BO13" s="646" t="s">
        <v>122</v>
      </c>
      <c r="BP13" s="646"/>
      <c r="BQ13" s="646"/>
      <c r="BR13" s="646"/>
      <c r="BS13" s="647" t="s">
        <v>122</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21331251</v>
      </c>
      <c r="CS13" s="609"/>
      <c r="CT13" s="609"/>
      <c r="CU13" s="609"/>
      <c r="CV13" s="609"/>
      <c r="CW13" s="609"/>
      <c r="CX13" s="609"/>
      <c r="CY13" s="610"/>
      <c r="CZ13" s="646">
        <v>10.199999999999999</v>
      </c>
      <c r="DA13" s="646"/>
      <c r="DB13" s="646"/>
      <c r="DC13" s="646"/>
      <c r="DD13" s="614">
        <v>15296070</v>
      </c>
      <c r="DE13" s="609"/>
      <c r="DF13" s="609"/>
      <c r="DG13" s="609"/>
      <c r="DH13" s="609"/>
      <c r="DI13" s="609"/>
      <c r="DJ13" s="609"/>
      <c r="DK13" s="609"/>
      <c r="DL13" s="609"/>
      <c r="DM13" s="609"/>
      <c r="DN13" s="609"/>
      <c r="DO13" s="609"/>
      <c r="DP13" s="610"/>
      <c r="DQ13" s="614">
        <v>11452757</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149645</v>
      </c>
      <c r="BH14" s="609"/>
      <c r="BI14" s="609"/>
      <c r="BJ14" s="609"/>
      <c r="BK14" s="609"/>
      <c r="BL14" s="609"/>
      <c r="BM14" s="609"/>
      <c r="BN14" s="610"/>
      <c r="BO14" s="646">
        <v>0.3</v>
      </c>
      <c r="BP14" s="646"/>
      <c r="BQ14" s="646"/>
      <c r="BR14" s="646"/>
      <c r="BS14" s="647" t="s">
        <v>122</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4613823</v>
      </c>
      <c r="CS14" s="609"/>
      <c r="CT14" s="609"/>
      <c r="CU14" s="609"/>
      <c r="CV14" s="609"/>
      <c r="CW14" s="609"/>
      <c r="CX14" s="609"/>
      <c r="CY14" s="610"/>
      <c r="CZ14" s="646">
        <v>2.2000000000000002</v>
      </c>
      <c r="DA14" s="646"/>
      <c r="DB14" s="646"/>
      <c r="DC14" s="646"/>
      <c r="DD14" s="614">
        <v>2716099</v>
      </c>
      <c r="DE14" s="609"/>
      <c r="DF14" s="609"/>
      <c r="DG14" s="609"/>
      <c r="DH14" s="609"/>
      <c r="DI14" s="609"/>
      <c r="DJ14" s="609"/>
      <c r="DK14" s="609"/>
      <c r="DL14" s="609"/>
      <c r="DM14" s="609"/>
      <c r="DN14" s="609"/>
      <c r="DO14" s="609"/>
      <c r="DP14" s="610"/>
      <c r="DQ14" s="614">
        <v>3068989</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209372</v>
      </c>
      <c r="S15" s="609"/>
      <c r="T15" s="609"/>
      <c r="U15" s="609"/>
      <c r="V15" s="609"/>
      <c r="W15" s="609"/>
      <c r="X15" s="609"/>
      <c r="Y15" s="610"/>
      <c r="Z15" s="646">
        <v>0.1</v>
      </c>
      <c r="AA15" s="646"/>
      <c r="AB15" s="646"/>
      <c r="AC15" s="646"/>
      <c r="AD15" s="647">
        <v>209372</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3340003</v>
      </c>
      <c r="BH15" s="609"/>
      <c r="BI15" s="609"/>
      <c r="BJ15" s="609"/>
      <c r="BK15" s="609"/>
      <c r="BL15" s="609"/>
      <c r="BM15" s="609"/>
      <c r="BN15" s="610"/>
      <c r="BO15" s="646">
        <v>5.7</v>
      </c>
      <c r="BP15" s="646"/>
      <c r="BQ15" s="646"/>
      <c r="BR15" s="646"/>
      <c r="BS15" s="647" t="s">
        <v>122</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29778017</v>
      </c>
      <c r="CS15" s="609"/>
      <c r="CT15" s="609"/>
      <c r="CU15" s="609"/>
      <c r="CV15" s="609"/>
      <c r="CW15" s="609"/>
      <c r="CX15" s="609"/>
      <c r="CY15" s="610"/>
      <c r="CZ15" s="646">
        <v>14.2</v>
      </c>
      <c r="DA15" s="646"/>
      <c r="DB15" s="646"/>
      <c r="DC15" s="646"/>
      <c r="DD15" s="614">
        <v>7457588</v>
      </c>
      <c r="DE15" s="609"/>
      <c r="DF15" s="609"/>
      <c r="DG15" s="609"/>
      <c r="DH15" s="609"/>
      <c r="DI15" s="609"/>
      <c r="DJ15" s="609"/>
      <c r="DK15" s="609"/>
      <c r="DL15" s="609"/>
      <c r="DM15" s="609"/>
      <c r="DN15" s="609"/>
      <c r="DO15" s="609"/>
      <c r="DP15" s="610"/>
      <c r="DQ15" s="614">
        <v>24118216</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t="s">
        <v>122</v>
      </c>
      <c r="S16" s="609"/>
      <c r="T16" s="609"/>
      <c r="U16" s="609"/>
      <c r="V16" s="609"/>
      <c r="W16" s="609"/>
      <c r="X16" s="609"/>
      <c r="Y16" s="610"/>
      <c r="Z16" s="646" t="s">
        <v>122</v>
      </c>
      <c r="AA16" s="646"/>
      <c r="AB16" s="646"/>
      <c r="AC16" s="646"/>
      <c r="AD16" s="647" t="s">
        <v>122</v>
      </c>
      <c r="AE16" s="647"/>
      <c r="AF16" s="647"/>
      <c r="AG16" s="647"/>
      <c r="AH16" s="647"/>
      <c r="AI16" s="647"/>
      <c r="AJ16" s="647"/>
      <c r="AK16" s="647"/>
      <c r="AL16" s="611" t="s">
        <v>122</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2161617</v>
      </c>
      <c r="S17" s="609"/>
      <c r="T17" s="609"/>
      <c r="U17" s="609"/>
      <c r="V17" s="609"/>
      <c r="W17" s="609"/>
      <c r="X17" s="609"/>
      <c r="Y17" s="610"/>
      <c r="Z17" s="646">
        <v>1</v>
      </c>
      <c r="AA17" s="646"/>
      <c r="AB17" s="646"/>
      <c r="AC17" s="646"/>
      <c r="AD17" s="647">
        <v>2161617</v>
      </c>
      <c r="AE17" s="647"/>
      <c r="AF17" s="647"/>
      <c r="AG17" s="647"/>
      <c r="AH17" s="647"/>
      <c r="AI17" s="647"/>
      <c r="AJ17" s="647"/>
      <c r="AK17" s="647"/>
      <c r="AL17" s="611">
        <v>1.7</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1176605</v>
      </c>
      <c r="CS17" s="609"/>
      <c r="CT17" s="609"/>
      <c r="CU17" s="609"/>
      <c r="CV17" s="609"/>
      <c r="CW17" s="609"/>
      <c r="CX17" s="609"/>
      <c r="CY17" s="610"/>
      <c r="CZ17" s="646">
        <v>0.6</v>
      </c>
      <c r="DA17" s="646"/>
      <c r="DB17" s="646"/>
      <c r="DC17" s="646"/>
      <c r="DD17" s="614" t="s">
        <v>122</v>
      </c>
      <c r="DE17" s="609"/>
      <c r="DF17" s="609"/>
      <c r="DG17" s="609"/>
      <c r="DH17" s="609"/>
      <c r="DI17" s="609"/>
      <c r="DJ17" s="609"/>
      <c r="DK17" s="609"/>
      <c r="DL17" s="609"/>
      <c r="DM17" s="609"/>
      <c r="DN17" s="609"/>
      <c r="DO17" s="609"/>
      <c r="DP17" s="610"/>
      <c r="DQ17" s="614">
        <v>1176605</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207462</v>
      </c>
      <c r="S18" s="609"/>
      <c r="T18" s="609"/>
      <c r="U18" s="609"/>
      <c r="V18" s="609"/>
      <c r="W18" s="609"/>
      <c r="X18" s="609"/>
      <c r="Y18" s="610"/>
      <c r="Z18" s="646">
        <v>0.1</v>
      </c>
      <c r="AA18" s="646"/>
      <c r="AB18" s="646"/>
      <c r="AC18" s="646"/>
      <c r="AD18" s="647">
        <v>207462</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1954155</v>
      </c>
      <c r="S19" s="609"/>
      <c r="T19" s="609"/>
      <c r="U19" s="609"/>
      <c r="V19" s="609"/>
      <c r="W19" s="609"/>
      <c r="X19" s="609"/>
      <c r="Y19" s="610"/>
      <c r="Z19" s="646">
        <v>0.9</v>
      </c>
      <c r="AA19" s="646"/>
      <c r="AB19" s="646"/>
      <c r="AC19" s="646"/>
      <c r="AD19" s="647">
        <v>1954155</v>
      </c>
      <c r="AE19" s="647"/>
      <c r="AF19" s="647"/>
      <c r="AG19" s="647"/>
      <c r="AH19" s="647"/>
      <c r="AI19" s="647"/>
      <c r="AJ19" s="647"/>
      <c r="AK19" s="647"/>
      <c r="AL19" s="611">
        <v>1.5</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t="s">
        <v>122</v>
      </c>
      <c r="BH19" s="609"/>
      <c r="BI19" s="609"/>
      <c r="BJ19" s="609"/>
      <c r="BK19" s="609"/>
      <c r="BL19" s="609"/>
      <c r="BM19" s="609"/>
      <c r="BN19" s="610"/>
      <c r="BO19" s="646" t="s">
        <v>122</v>
      </c>
      <c r="BP19" s="646"/>
      <c r="BQ19" s="646"/>
      <c r="BR19" s="646"/>
      <c r="BS19" s="647" t="s">
        <v>122</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83" t="s">
        <v>262</v>
      </c>
      <c r="C20" s="684"/>
      <c r="D20" s="684"/>
      <c r="E20" s="684"/>
      <c r="F20" s="684"/>
      <c r="G20" s="684"/>
      <c r="H20" s="684"/>
      <c r="I20" s="684"/>
      <c r="J20" s="684"/>
      <c r="K20" s="684"/>
      <c r="L20" s="684"/>
      <c r="M20" s="684"/>
      <c r="N20" s="684"/>
      <c r="O20" s="684"/>
      <c r="P20" s="684"/>
      <c r="Q20" s="685"/>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t="s">
        <v>122</v>
      </c>
      <c r="BH20" s="609"/>
      <c r="BI20" s="609"/>
      <c r="BJ20" s="609"/>
      <c r="BK20" s="609"/>
      <c r="BL20" s="609"/>
      <c r="BM20" s="609"/>
      <c r="BN20" s="610"/>
      <c r="BO20" s="646" t="s">
        <v>122</v>
      </c>
      <c r="BP20" s="646"/>
      <c r="BQ20" s="646"/>
      <c r="BR20" s="646"/>
      <c r="BS20" s="647" t="s">
        <v>122</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209278826</v>
      </c>
      <c r="CS20" s="609"/>
      <c r="CT20" s="609"/>
      <c r="CU20" s="609"/>
      <c r="CV20" s="609"/>
      <c r="CW20" s="609"/>
      <c r="CX20" s="609"/>
      <c r="CY20" s="610"/>
      <c r="CZ20" s="646">
        <v>100</v>
      </c>
      <c r="DA20" s="646"/>
      <c r="DB20" s="646"/>
      <c r="DC20" s="646"/>
      <c r="DD20" s="614">
        <v>28993351</v>
      </c>
      <c r="DE20" s="609"/>
      <c r="DF20" s="609"/>
      <c r="DG20" s="609"/>
      <c r="DH20" s="609"/>
      <c r="DI20" s="609"/>
      <c r="DJ20" s="609"/>
      <c r="DK20" s="609"/>
      <c r="DL20" s="609"/>
      <c r="DM20" s="609"/>
      <c r="DN20" s="609"/>
      <c r="DO20" s="609"/>
      <c r="DP20" s="610"/>
      <c r="DQ20" s="614">
        <v>142918623</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t="s">
        <v>122</v>
      </c>
      <c r="S21" s="609"/>
      <c r="T21" s="609"/>
      <c r="U21" s="609"/>
      <c r="V21" s="609"/>
      <c r="W21" s="609"/>
      <c r="X21" s="609"/>
      <c r="Y21" s="610"/>
      <c r="Z21" s="646" t="s">
        <v>122</v>
      </c>
      <c r="AA21" s="646"/>
      <c r="AB21" s="646"/>
      <c r="AC21" s="646"/>
      <c r="AD21" s="647" t="s">
        <v>122</v>
      </c>
      <c r="AE21" s="647"/>
      <c r="AF21" s="647"/>
      <c r="AG21" s="647"/>
      <c r="AH21" s="647"/>
      <c r="AI21" s="647"/>
      <c r="AJ21" s="647"/>
      <c r="AK21" s="647"/>
      <c r="AL21" s="611" t="s">
        <v>122</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t="s">
        <v>122</v>
      </c>
      <c r="S23" s="609"/>
      <c r="T23" s="609"/>
      <c r="U23" s="609"/>
      <c r="V23" s="609"/>
      <c r="W23" s="609"/>
      <c r="X23" s="609"/>
      <c r="Y23" s="610"/>
      <c r="Z23" s="646" t="s">
        <v>122</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2"/>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6" t="s">
        <v>279</v>
      </c>
      <c r="CE24" s="667"/>
      <c r="CF24" s="667"/>
      <c r="CG24" s="667"/>
      <c r="CH24" s="667"/>
      <c r="CI24" s="667"/>
      <c r="CJ24" s="667"/>
      <c r="CK24" s="667"/>
      <c r="CL24" s="667"/>
      <c r="CM24" s="667"/>
      <c r="CN24" s="667"/>
      <c r="CO24" s="667"/>
      <c r="CP24" s="667"/>
      <c r="CQ24" s="668"/>
      <c r="CR24" s="663">
        <v>82963757</v>
      </c>
      <c r="CS24" s="664"/>
      <c r="CT24" s="664"/>
      <c r="CU24" s="664"/>
      <c r="CV24" s="664"/>
      <c r="CW24" s="664"/>
      <c r="CX24" s="664"/>
      <c r="CY24" s="689"/>
      <c r="CZ24" s="690">
        <v>39.6</v>
      </c>
      <c r="DA24" s="672"/>
      <c r="DB24" s="672"/>
      <c r="DC24" s="692"/>
      <c r="DD24" s="688">
        <v>50761661</v>
      </c>
      <c r="DE24" s="664"/>
      <c r="DF24" s="664"/>
      <c r="DG24" s="664"/>
      <c r="DH24" s="664"/>
      <c r="DI24" s="664"/>
      <c r="DJ24" s="664"/>
      <c r="DK24" s="689"/>
      <c r="DL24" s="688">
        <v>46776966</v>
      </c>
      <c r="DM24" s="664"/>
      <c r="DN24" s="664"/>
      <c r="DO24" s="664"/>
      <c r="DP24" s="664"/>
      <c r="DQ24" s="664"/>
      <c r="DR24" s="664"/>
      <c r="DS24" s="664"/>
      <c r="DT24" s="664"/>
      <c r="DU24" s="664"/>
      <c r="DV24" s="689"/>
      <c r="DW24" s="690">
        <v>36.5</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78627604</v>
      </c>
      <c r="S25" s="609"/>
      <c r="T25" s="609"/>
      <c r="U25" s="609"/>
      <c r="V25" s="609"/>
      <c r="W25" s="609"/>
      <c r="X25" s="609"/>
      <c r="Y25" s="610"/>
      <c r="Z25" s="646">
        <v>36.4</v>
      </c>
      <c r="AA25" s="646"/>
      <c r="AB25" s="646"/>
      <c r="AC25" s="646"/>
      <c r="AD25" s="647">
        <v>78627604</v>
      </c>
      <c r="AE25" s="647"/>
      <c r="AF25" s="647"/>
      <c r="AG25" s="647"/>
      <c r="AH25" s="647"/>
      <c r="AI25" s="647"/>
      <c r="AJ25" s="647"/>
      <c r="AK25" s="647"/>
      <c r="AL25" s="611">
        <v>61.4</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28673921</v>
      </c>
      <c r="CS25" s="621"/>
      <c r="CT25" s="621"/>
      <c r="CU25" s="621"/>
      <c r="CV25" s="621"/>
      <c r="CW25" s="621"/>
      <c r="CX25" s="621"/>
      <c r="CY25" s="622"/>
      <c r="CZ25" s="611">
        <v>13.7</v>
      </c>
      <c r="DA25" s="623"/>
      <c r="DB25" s="623"/>
      <c r="DC25" s="624"/>
      <c r="DD25" s="614">
        <v>26575192</v>
      </c>
      <c r="DE25" s="621"/>
      <c r="DF25" s="621"/>
      <c r="DG25" s="621"/>
      <c r="DH25" s="621"/>
      <c r="DI25" s="621"/>
      <c r="DJ25" s="621"/>
      <c r="DK25" s="622"/>
      <c r="DL25" s="614">
        <v>26331627</v>
      </c>
      <c r="DM25" s="621"/>
      <c r="DN25" s="621"/>
      <c r="DO25" s="621"/>
      <c r="DP25" s="621"/>
      <c r="DQ25" s="621"/>
      <c r="DR25" s="621"/>
      <c r="DS25" s="621"/>
      <c r="DT25" s="621"/>
      <c r="DU25" s="621"/>
      <c r="DV25" s="622"/>
      <c r="DW25" s="611">
        <v>20.6</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32702</v>
      </c>
      <c r="S26" s="609"/>
      <c r="T26" s="609"/>
      <c r="U26" s="609"/>
      <c r="V26" s="609"/>
      <c r="W26" s="609"/>
      <c r="X26" s="609"/>
      <c r="Y26" s="610"/>
      <c r="Z26" s="646">
        <v>0</v>
      </c>
      <c r="AA26" s="646"/>
      <c r="AB26" s="646"/>
      <c r="AC26" s="646"/>
      <c r="AD26" s="647">
        <v>32702</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18704491</v>
      </c>
      <c r="CS26" s="609"/>
      <c r="CT26" s="609"/>
      <c r="CU26" s="609"/>
      <c r="CV26" s="609"/>
      <c r="CW26" s="609"/>
      <c r="CX26" s="609"/>
      <c r="CY26" s="610"/>
      <c r="CZ26" s="611">
        <v>8.9</v>
      </c>
      <c r="DA26" s="623"/>
      <c r="DB26" s="623"/>
      <c r="DC26" s="624"/>
      <c r="DD26" s="614">
        <v>17744376</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1934201</v>
      </c>
      <c r="S27" s="609"/>
      <c r="T27" s="609"/>
      <c r="U27" s="609"/>
      <c r="V27" s="609"/>
      <c r="W27" s="609"/>
      <c r="X27" s="609"/>
      <c r="Y27" s="610"/>
      <c r="Z27" s="646">
        <v>0.9</v>
      </c>
      <c r="AA27" s="646"/>
      <c r="AB27" s="646"/>
      <c r="AC27" s="646"/>
      <c r="AD27" s="647">
        <v>25000</v>
      </c>
      <c r="AE27" s="647"/>
      <c r="AF27" s="647"/>
      <c r="AG27" s="647"/>
      <c r="AH27" s="647"/>
      <c r="AI27" s="647"/>
      <c r="AJ27" s="647"/>
      <c r="AK27" s="647"/>
      <c r="AL27" s="611">
        <v>0</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58668632</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53113231</v>
      </c>
      <c r="CS27" s="621"/>
      <c r="CT27" s="621"/>
      <c r="CU27" s="621"/>
      <c r="CV27" s="621"/>
      <c r="CW27" s="621"/>
      <c r="CX27" s="621"/>
      <c r="CY27" s="622"/>
      <c r="CZ27" s="611">
        <v>25.4</v>
      </c>
      <c r="DA27" s="623"/>
      <c r="DB27" s="623"/>
      <c r="DC27" s="624"/>
      <c r="DD27" s="614">
        <v>23009864</v>
      </c>
      <c r="DE27" s="621"/>
      <c r="DF27" s="621"/>
      <c r="DG27" s="621"/>
      <c r="DH27" s="621"/>
      <c r="DI27" s="621"/>
      <c r="DJ27" s="621"/>
      <c r="DK27" s="622"/>
      <c r="DL27" s="614">
        <v>19268734</v>
      </c>
      <c r="DM27" s="621"/>
      <c r="DN27" s="621"/>
      <c r="DO27" s="621"/>
      <c r="DP27" s="621"/>
      <c r="DQ27" s="621"/>
      <c r="DR27" s="621"/>
      <c r="DS27" s="621"/>
      <c r="DT27" s="621"/>
      <c r="DU27" s="621"/>
      <c r="DV27" s="622"/>
      <c r="DW27" s="611">
        <v>15</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4337649</v>
      </c>
      <c r="S28" s="609"/>
      <c r="T28" s="609"/>
      <c r="U28" s="609"/>
      <c r="V28" s="609"/>
      <c r="W28" s="609"/>
      <c r="X28" s="609"/>
      <c r="Y28" s="610"/>
      <c r="Z28" s="646">
        <v>2</v>
      </c>
      <c r="AA28" s="646"/>
      <c r="AB28" s="646"/>
      <c r="AC28" s="646"/>
      <c r="AD28" s="647">
        <v>1741145</v>
      </c>
      <c r="AE28" s="647"/>
      <c r="AF28" s="647"/>
      <c r="AG28" s="647"/>
      <c r="AH28" s="647"/>
      <c r="AI28" s="647"/>
      <c r="AJ28" s="647"/>
      <c r="AK28" s="647"/>
      <c r="AL28" s="611">
        <v>1.4</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1176605</v>
      </c>
      <c r="CS28" s="609"/>
      <c r="CT28" s="609"/>
      <c r="CU28" s="609"/>
      <c r="CV28" s="609"/>
      <c r="CW28" s="609"/>
      <c r="CX28" s="609"/>
      <c r="CY28" s="610"/>
      <c r="CZ28" s="611">
        <v>0.6</v>
      </c>
      <c r="DA28" s="623"/>
      <c r="DB28" s="623"/>
      <c r="DC28" s="624"/>
      <c r="DD28" s="614">
        <v>1176605</v>
      </c>
      <c r="DE28" s="609"/>
      <c r="DF28" s="609"/>
      <c r="DG28" s="609"/>
      <c r="DH28" s="609"/>
      <c r="DI28" s="609"/>
      <c r="DJ28" s="609"/>
      <c r="DK28" s="610"/>
      <c r="DL28" s="614">
        <v>1176605</v>
      </c>
      <c r="DM28" s="609"/>
      <c r="DN28" s="609"/>
      <c r="DO28" s="609"/>
      <c r="DP28" s="609"/>
      <c r="DQ28" s="609"/>
      <c r="DR28" s="609"/>
      <c r="DS28" s="609"/>
      <c r="DT28" s="609"/>
      <c r="DU28" s="609"/>
      <c r="DV28" s="610"/>
      <c r="DW28" s="611">
        <v>0.9</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716322</v>
      </c>
      <c r="S29" s="609"/>
      <c r="T29" s="609"/>
      <c r="U29" s="609"/>
      <c r="V29" s="609"/>
      <c r="W29" s="609"/>
      <c r="X29" s="609"/>
      <c r="Y29" s="610"/>
      <c r="Z29" s="646">
        <v>0.3</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1176605</v>
      </c>
      <c r="CS29" s="621"/>
      <c r="CT29" s="621"/>
      <c r="CU29" s="621"/>
      <c r="CV29" s="621"/>
      <c r="CW29" s="621"/>
      <c r="CX29" s="621"/>
      <c r="CY29" s="622"/>
      <c r="CZ29" s="611">
        <v>0.6</v>
      </c>
      <c r="DA29" s="623"/>
      <c r="DB29" s="623"/>
      <c r="DC29" s="624"/>
      <c r="DD29" s="614">
        <v>1176605</v>
      </c>
      <c r="DE29" s="621"/>
      <c r="DF29" s="621"/>
      <c r="DG29" s="621"/>
      <c r="DH29" s="621"/>
      <c r="DI29" s="621"/>
      <c r="DJ29" s="621"/>
      <c r="DK29" s="622"/>
      <c r="DL29" s="614">
        <v>1176605</v>
      </c>
      <c r="DM29" s="621"/>
      <c r="DN29" s="621"/>
      <c r="DO29" s="621"/>
      <c r="DP29" s="621"/>
      <c r="DQ29" s="621"/>
      <c r="DR29" s="621"/>
      <c r="DS29" s="621"/>
      <c r="DT29" s="621"/>
      <c r="DU29" s="621"/>
      <c r="DV29" s="622"/>
      <c r="DW29" s="611">
        <v>0.9</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31043936</v>
      </c>
      <c r="S30" s="609"/>
      <c r="T30" s="609"/>
      <c r="U30" s="609"/>
      <c r="V30" s="609"/>
      <c r="W30" s="609"/>
      <c r="X30" s="609"/>
      <c r="Y30" s="610"/>
      <c r="Z30" s="646">
        <v>14.4</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0"/>
      <c r="BI30" s="680"/>
      <c r="BJ30" s="680"/>
      <c r="BK30" s="680"/>
      <c r="BL30" s="680"/>
      <c r="BM30" s="680"/>
      <c r="BN30" s="680"/>
      <c r="BO30" s="680"/>
      <c r="BP30" s="680"/>
      <c r="BQ30" s="681"/>
      <c r="BR30" s="660"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1023486</v>
      </c>
      <c r="CS30" s="609"/>
      <c r="CT30" s="609"/>
      <c r="CU30" s="609"/>
      <c r="CV30" s="609"/>
      <c r="CW30" s="609"/>
      <c r="CX30" s="609"/>
      <c r="CY30" s="610"/>
      <c r="CZ30" s="611">
        <v>0.5</v>
      </c>
      <c r="DA30" s="623"/>
      <c r="DB30" s="623"/>
      <c r="DC30" s="624"/>
      <c r="DD30" s="614">
        <v>1023486</v>
      </c>
      <c r="DE30" s="609"/>
      <c r="DF30" s="609"/>
      <c r="DG30" s="609"/>
      <c r="DH30" s="609"/>
      <c r="DI30" s="609"/>
      <c r="DJ30" s="609"/>
      <c r="DK30" s="610"/>
      <c r="DL30" s="614">
        <v>1023486</v>
      </c>
      <c r="DM30" s="609"/>
      <c r="DN30" s="609"/>
      <c r="DO30" s="609"/>
      <c r="DP30" s="609"/>
      <c r="DQ30" s="609"/>
      <c r="DR30" s="609"/>
      <c r="DS30" s="609"/>
      <c r="DT30" s="609"/>
      <c r="DU30" s="609"/>
      <c r="DV30" s="610"/>
      <c r="DW30" s="611">
        <v>0.8</v>
      </c>
      <c r="DX30" s="623"/>
      <c r="DY30" s="623"/>
      <c r="DZ30" s="623"/>
      <c r="EA30" s="623"/>
      <c r="EB30" s="623"/>
      <c r="EC30" s="635"/>
    </row>
    <row r="31" spans="2:133" ht="11.25" customHeight="1" x14ac:dyDescent="0.2">
      <c r="B31" s="683" t="s">
        <v>297</v>
      </c>
      <c r="C31" s="684"/>
      <c r="D31" s="684"/>
      <c r="E31" s="684"/>
      <c r="F31" s="684"/>
      <c r="G31" s="684"/>
      <c r="H31" s="684"/>
      <c r="I31" s="684"/>
      <c r="J31" s="684"/>
      <c r="K31" s="684"/>
      <c r="L31" s="684"/>
      <c r="M31" s="684"/>
      <c r="N31" s="684"/>
      <c r="O31" s="684"/>
      <c r="P31" s="684"/>
      <c r="Q31" s="685"/>
      <c r="R31" s="608">
        <v>49874379</v>
      </c>
      <c r="S31" s="609"/>
      <c r="T31" s="609"/>
      <c r="U31" s="609"/>
      <c r="V31" s="609"/>
      <c r="W31" s="609"/>
      <c r="X31" s="609"/>
      <c r="Y31" s="610"/>
      <c r="Z31" s="646">
        <v>23.1</v>
      </c>
      <c r="AA31" s="646"/>
      <c r="AB31" s="646"/>
      <c r="AC31" s="646"/>
      <c r="AD31" s="647">
        <v>46979095</v>
      </c>
      <c r="AE31" s="647"/>
      <c r="AF31" s="647"/>
      <c r="AG31" s="647"/>
      <c r="AH31" s="647"/>
      <c r="AI31" s="647"/>
      <c r="AJ31" s="647"/>
      <c r="AK31" s="647"/>
      <c r="AL31" s="611">
        <v>36.700000000000003</v>
      </c>
      <c r="AM31" s="612"/>
      <c r="AN31" s="612"/>
      <c r="AO31" s="648"/>
      <c r="AP31" s="674" t="s">
        <v>298</v>
      </c>
      <c r="AQ31" s="675"/>
      <c r="AR31" s="675"/>
      <c r="AS31" s="675"/>
      <c r="AT31" s="676" t="s">
        <v>299</v>
      </c>
      <c r="AU31" s="200"/>
      <c r="AV31" s="200"/>
      <c r="AW31" s="200"/>
      <c r="AX31" s="666" t="s">
        <v>177</v>
      </c>
      <c r="AY31" s="667"/>
      <c r="AZ31" s="667"/>
      <c r="BA31" s="667"/>
      <c r="BB31" s="667"/>
      <c r="BC31" s="667"/>
      <c r="BD31" s="667"/>
      <c r="BE31" s="667"/>
      <c r="BF31" s="668"/>
      <c r="BG31" s="670">
        <v>99.6</v>
      </c>
      <c r="BH31" s="671"/>
      <c r="BI31" s="671"/>
      <c r="BJ31" s="671"/>
      <c r="BK31" s="671"/>
      <c r="BL31" s="671"/>
      <c r="BM31" s="672">
        <v>99.3</v>
      </c>
      <c r="BN31" s="671"/>
      <c r="BO31" s="671"/>
      <c r="BP31" s="671"/>
      <c r="BQ31" s="673"/>
      <c r="BR31" s="670">
        <v>99.4</v>
      </c>
      <c r="BS31" s="671"/>
      <c r="BT31" s="671"/>
      <c r="BU31" s="671"/>
      <c r="BV31" s="671"/>
      <c r="BW31" s="671"/>
      <c r="BX31" s="672">
        <v>99.2</v>
      </c>
      <c r="BY31" s="671"/>
      <c r="BZ31" s="671"/>
      <c r="CA31" s="671"/>
      <c r="CB31" s="673"/>
      <c r="CD31" s="629"/>
      <c r="CE31" s="630"/>
      <c r="CF31" s="605" t="s">
        <v>300</v>
      </c>
      <c r="CG31" s="606"/>
      <c r="CH31" s="606"/>
      <c r="CI31" s="606"/>
      <c r="CJ31" s="606"/>
      <c r="CK31" s="606"/>
      <c r="CL31" s="606"/>
      <c r="CM31" s="606"/>
      <c r="CN31" s="606"/>
      <c r="CO31" s="606"/>
      <c r="CP31" s="606"/>
      <c r="CQ31" s="607"/>
      <c r="CR31" s="608">
        <v>153119</v>
      </c>
      <c r="CS31" s="621"/>
      <c r="CT31" s="621"/>
      <c r="CU31" s="621"/>
      <c r="CV31" s="621"/>
      <c r="CW31" s="621"/>
      <c r="CX31" s="621"/>
      <c r="CY31" s="622"/>
      <c r="CZ31" s="611">
        <v>0.1</v>
      </c>
      <c r="DA31" s="623"/>
      <c r="DB31" s="623"/>
      <c r="DC31" s="624"/>
      <c r="DD31" s="614">
        <v>153119</v>
      </c>
      <c r="DE31" s="621"/>
      <c r="DF31" s="621"/>
      <c r="DG31" s="621"/>
      <c r="DH31" s="621"/>
      <c r="DI31" s="621"/>
      <c r="DJ31" s="621"/>
      <c r="DK31" s="622"/>
      <c r="DL31" s="614">
        <v>153119</v>
      </c>
      <c r="DM31" s="621"/>
      <c r="DN31" s="621"/>
      <c r="DO31" s="621"/>
      <c r="DP31" s="621"/>
      <c r="DQ31" s="621"/>
      <c r="DR31" s="621"/>
      <c r="DS31" s="621"/>
      <c r="DT31" s="621"/>
      <c r="DU31" s="621"/>
      <c r="DV31" s="622"/>
      <c r="DW31" s="611">
        <v>0.1</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24281324</v>
      </c>
      <c r="S32" s="609"/>
      <c r="T32" s="609"/>
      <c r="U32" s="609"/>
      <c r="V32" s="609"/>
      <c r="W32" s="609"/>
      <c r="X32" s="609"/>
      <c r="Y32" s="610"/>
      <c r="Z32" s="646">
        <v>11.2</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302</v>
      </c>
      <c r="AX32" s="605" t="s">
        <v>303</v>
      </c>
      <c r="AY32" s="606"/>
      <c r="AZ32" s="606"/>
      <c r="BA32" s="606"/>
      <c r="BB32" s="606"/>
      <c r="BC32" s="606"/>
      <c r="BD32" s="606"/>
      <c r="BE32" s="606"/>
      <c r="BF32" s="607"/>
      <c r="BG32" s="679">
        <v>99.5</v>
      </c>
      <c r="BH32" s="621"/>
      <c r="BI32" s="621"/>
      <c r="BJ32" s="621"/>
      <c r="BK32" s="621"/>
      <c r="BL32" s="621"/>
      <c r="BM32" s="612">
        <v>99.2</v>
      </c>
      <c r="BN32" s="621"/>
      <c r="BO32" s="621"/>
      <c r="BP32" s="621"/>
      <c r="BQ32" s="644"/>
      <c r="BR32" s="679">
        <v>99.4</v>
      </c>
      <c r="BS32" s="621"/>
      <c r="BT32" s="621"/>
      <c r="BU32" s="621"/>
      <c r="BV32" s="621"/>
      <c r="BW32" s="621"/>
      <c r="BX32" s="612">
        <v>99.1</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867328</v>
      </c>
      <c r="S33" s="609"/>
      <c r="T33" s="609"/>
      <c r="U33" s="609"/>
      <c r="V33" s="609"/>
      <c r="W33" s="609"/>
      <c r="X33" s="609"/>
      <c r="Y33" s="610"/>
      <c r="Z33" s="646">
        <v>0.4</v>
      </c>
      <c r="AA33" s="646"/>
      <c r="AB33" s="646"/>
      <c r="AC33" s="646"/>
      <c r="AD33" s="647">
        <v>609760</v>
      </c>
      <c r="AE33" s="647"/>
      <c r="AF33" s="647"/>
      <c r="AG33" s="647"/>
      <c r="AH33" s="647"/>
      <c r="AI33" s="647"/>
      <c r="AJ33" s="647"/>
      <c r="AK33" s="647"/>
      <c r="AL33" s="611">
        <v>0.5</v>
      </c>
      <c r="AM33" s="612"/>
      <c r="AN33" s="612"/>
      <c r="AO33" s="648"/>
      <c r="AP33" s="651"/>
      <c r="AQ33" s="652"/>
      <c r="AR33" s="652"/>
      <c r="AS33" s="652"/>
      <c r="AT33" s="678"/>
      <c r="AU33" s="201"/>
      <c r="AV33" s="201"/>
      <c r="AW33" s="201"/>
      <c r="AX33" s="589" t="s">
        <v>306</v>
      </c>
      <c r="AY33" s="590"/>
      <c r="AZ33" s="590"/>
      <c r="BA33" s="590"/>
      <c r="BB33" s="590"/>
      <c r="BC33" s="590"/>
      <c r="BD33" s="590"/>
      <c r="BE33" s="590"/>
      <c r="BF33" s="591"/>
      <c r="BG33" s="669" t="s">
        <v>122</v>
      </c>
      <c r="BH33" s="593"/>
      <c r="BI33" s="593"/>
      <c r="BJ33" s="593"/>
      <c r="BK33" s="593"/>
      <c r="BL33" s="593"/>
      <c r="BM33" s="639" t="s">
        <v>122</v>
      </c>
      <c r="BN33" s="593"/>
      <c r="BO33" s="593"/>
      <c r="BP33" s="593"/>
      <c r="BQ33" s="656"/>
      <c r="BR33" s="669" t="s">
        <v>122</v>
      </c>
      <c r="BS33" s="593"/>
      <c r="BT33" s="593"/>
      <c r="BU33" s="593"/>
      <c r="BV33" s="593"/>
      <c r="BW33" s="593"/>
      <c r="BX33" s="639" t="s">
        <v>122</v>
      </c>
      <c r="BY33" s="593"/>
      <c r="BZ33" s="593"/>
      <c r="CA33" s="593"/>
      <c r="CB33" s="656"/>
      <c r="CD33" s="605" t="s">
        <v>307</v>
      </c>
      <c r="CE33" s="606"/>
      <c r="CF33" s="606"/>
      <c r="CG33" s="606"/>
      <c r="CH33" s="606"/>
      <c r="CI33" s="606"/>
      <c r="CJ33" s="606"/>
      <c r="CK33" s="606"/>
      <c r="CL33" s="606"/>
      <c r="CM33" s="606"/>
      <c r="CN33" s="606"/>
      <c r="CO33" s="606"/>
      <c r="CP33" s="606"/>
      <c r="CQ33" s="607"/>
      <c r="CR33" s="608">
        <v>97321718</v>
      </c>
      <c r="CS33" s="621"/>
      <c r="CT33" s="621"/>
      <c r="CU33" s="621"/>
      <c r="CV33" s="621"/>
      <c r="CW33" s="621"/>
      <c r="CX33" s="621"/>
      <c r="CY33" s="622"/>
      <c r="CZ33" s="611">
        <v>46.5</v>
      </c>
      <c r="DA33" s="623"/>
      <c r="DB33" s="623"/>
      <c r="DC33" s="624"/>
      <c r="DD33" s="614">
        <v>77503131</v>
      </c>
      <c r="DE33" s="621"/>
      <c r="DF33" s="621"/>
      <c r="DG33" s="621"/>
      <c r="DH33" s="621"/>
      <c r="DI33" s="621"/>
      <c r="DJ33" s="621"/>
      <c r="DK33" s="622"/>
      <c r="DL33" s="614">
        <v>53262053</v>
      </c>
      <c r="DM33" s="621"/>
      <c r="DN33" s="621"/>
      <c r="DO33" s="621"/>
      <c r="DP33" s="621"/>
      <c r="DQ33" s="621"/>
      <c r="DR33" s="621"/>
      <c r="DS33" s="621"/>
      <c r="DT33" s="621"/>
      <c r="DU33" s="621"/>
      <c r="DV33" s="622"/>
      <c r="DW33" s="611">
        <v>41.6</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3901741</v>
      </c>
      <c r="S34" s="609"/>
      <c r="T34" s="609"/>
      <c r="U34" s="609"/>
      <c r="V34" s="609"/>
      <c r="W34" s="609"/>
      <c r="X34" s="609"/>
      <c r="Y34" s="610"/>
      <c r="Z34" s="646">
        <v>1.8</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45894833</v>
      </c>
      <c r="CS34" s="609"/>
      <c r="CT34" s="609"/>
      <c r="CU34" s="609"/>
      <c r="CV34" s="609"/>
      <c r="CW34" s="609"/>
      <c r="CX34" s="609"/>
      <c r="CY34" s="610"/>
      <c r="CZ34" s="611">
        <v>21.9</v>
      </c>
      <c r="DA34" s="623"/>
      <c r="DB34" s="623"/>
      <c r="DC34" s="624"/>
      <c r="DD34" s="614">
        <v>38608568</v>
      </c>
      <c r="DE34" s="609"/>
      <c r="DF34" s="609"/>
      <c r="DG34" s="609"/>
      <c r="DH34" s="609"/>
      <c r="DI34" s="609"/>
      <c r="DJ34" s="609"/>
      <c r="DK34" s="610"/>
      <c r="DL34" s="614">
        <v>34861552</v>
      </c>
      <c r="DM34" s="609"/>
      <c r="DN34" s="609"/>
      <c r="DO34" s="609"/>
      <c r="DP34" s="609"/>
      <c r="DQ34" s="609"/>
      <c r="DR34" s="609"/>
      <c r="DS34" s="609"/>
      <c r="DT34" s="609"/>
      <c r="DU34" s="609"/>
      <c r="DV34" s="610"/>
      <c r="DW34" s="611">
        <v>27.2</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4684806</v>
      </c>
      <c r="S35" s="609"/>
      <c r="T35" s="609"/>
      <c r="U35" s="609"/>
      <c r="V35" s="609"/>
      <c r="W35" s="609"/>
      <c r="X35" s="609"/>
      <c r="Y35" s="610"/>
      <c r="Z35" s="646">
        <v>2.2000000000000002</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1423685</v>
      </c>
      <c r="CS35" s="621"/>
      <c r="CT35" s="621"/>
      <c r="CU35" s="621"/>
      <c r="CV35" s="621"/>
      <c r="CW35" s="621"/>
      <c r="CX35" s="621"/>
      <c r="CY35" s="622"/>
      <c r="CZ35" s="611">
        <v>0.7</v>
      </c>
      <c r="DA35" s="623"/>
      <c r="DB35" s="623"/>
      <c r="DC35" s="624"/>
      <c r="DD35" s="614">
        <v>1265111</v>
      </c>
      <c r="DE35" s="621"/>
      <c r="DF35" s="621"/>
      <c r="DG35" s="621"/>
      <c r="DH35" s="621"/>
      <c r="DI35" s="621"/>
      <c r="DJ35" s="621"/>
      <c r="DK35" s="622"/>
      <c r="DL35" s="614">
        <v>1265111</v>
      </c>
      <c r="DM35" s="621"/>
      <c r="DN35" s="621"/>
      <c r="DO35" s="621"/>
      <c r="DP35" s="621"/>
      <c r="DQ35" s="621"/>
      <c r="DR35" s="621"/>
      <c r="DS35" s="621"/>
      <c r="DT35" s="621"/>
      <c r="DU35" s="621"/>
      <c r="DV35" s="622"/>
      <c r="DW35" s="611">
        <v>1</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6373742</v>
      </c>
      <c r="S36" s="609"/>
      <c r="T36" s="609"/>
      <c r="U36" s="609"/>
      <c r="V36" s="609"/>
      <c r="W36" s="609"/>
      <c r="X36" s="609"/>
      <c r="Y36" s="610"/>
      <c r="Z36" s="646">
        <v>3</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16443075</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343479</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19375367</v>
      </c>
      <c r="CS36" s="609"/>
      <c r="CT36" s="609"/>
      <c r="CU36" s="609"/>
      <c r="CV36" s="609"/>
      <c r="CW36" s="609"/>
      <c r="CX36" s="609"/>
      <c r="CY36" s="610"/>
      <c r="CZ36" s="611">
        <v>9.3000000000000007</v>
      </c>
      <c r="DA36" s="623"/>
      <c r="DB36" s="623"/>
      <c r="DC36" s="624"/>
      <c r="DD36" s="614">
        <v>13018141</v>
      </c>
      <c r="DE36" s="609"/>
      <c r="DF36" s="609"/>
      <c r="DG36" s="609"/>
      <c r="DH36" s="609"/>
      <c r="DI36" s="609"/>
      <c r="DJ36" s="609"/>
      <c r="DK36" s="610"/>
      <c r="DL36" s="614">
        <v>7819774</v>
      </c>
      <c r="DM36" s="609"/>
      <c r="DN36" s="609"/>
      <c r="DO36" s="609"/>
      <c r="DP36" s="609"/>
      <c r="DQ36" s="609"/>
      <c r="DR36" s="609"/>
      <c r="DS36" s="609"/>
      <c r="DT36" s="609"/>
      <c r="DU36" s="609"/>
      <c r="DV36" s="610"/>
      <c r="DW36" s="611">
        <v>6.1</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8217661</v>
      </c>
      <c r="S37" s="609"/>
      <c r="T37" s="609"/>
      <c r="U37" s="609"/>
      <c r="V37" s="609"/>
      <c r="W37" s="609"/>
      <c r="X37" s="609"/>
      <c r="Y37" s="610"/>
      <c r="Z37" s="646">
        <v>3.8</v>
      </c>
      <c r="AA37" s="646"/>
      <c r="AB37" s="646"/>
      <c r="AC37" s="646"/>
      <c r="AD37" s="647">
        <v>83244</v>
      </c>
      <c r="AE37" s="647"/>
      <c r="AF37" s="647"/>
      <c r="AG37" s="647"/>
      <c r="AH37" s="647"/>
      <c r="AI37" s="647"/>
      <c r="AJ37" s="647"/>
      <c r="AK37" s="647"/>
      <c r="AL37" s="611">
        <v>0.1</v>
      </c>
      <c r="AM37" s="612"/>
      <c r="AN37" s="612"/>
      <c r="AO37" s="648"/>
      <c r="AQ37" s="641" t="s">
        <v>319</v>
      </c>
      <c r="AR37" s="642"/>
      <c r="AS37" s="642"/>
      <c r="AT37" s="642"/>
      <c r="AU37" s="642"/>
      <c r="AV37" s="642"/>
      <c r="AW37" s="642"/>
      <c r="AX37" s="642"/>
      <c r="AY37" s="643"/>
      <c r="AZ37" s="608">
        <v>2505505</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343479</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2203033</v>
      </c>
      <c r="CS37" s="621"/>
      <c r="CT37" s="621"/>
      <c r="CU37" s="621"/>
      <c r="CV37" s="621"/>
      <c r="CW37" s="621"/>
      <c r="CX37" s="621"/>
      <c r="CY37" s="622"/>
      <c r="CZ37" s="611">
        <v>1.1000000000000001</v>
      </c>
      <c r="DA37" s="623"/>
      <c r="DB37" s="623"/>
      <c r="DC37" s="624"/>
      <c r="DD37" s="614">
        <v>2201618</v>
      </c>
      <c r="DE37" s="621"/>
      <c r="DF37" s="621"/>
      <c r="DG37" s="621"/>
      <c r="DH37" s="621"/>
      <c r="DI37" s="621"/>
      <c r="DJ37" s="621"/>
      <c r="DK37" s="622"/>
      <c r="DL37" s="614">
        <v>1551310</v>
      </c>
      <c r="DM37" s="621"/>
      <c r="DN37" s="621"/>
      <c r="DO37" s="621"/>
      <c r="DP37" s="621"/>
      <c r="DQ37" s="621"/>
      <c r="DR37" s="621"/>
      <c r="DS37" s="621"/>
      <c r="DT37" s="621"/>
      <c r="DU37" s="621"/>
      <c r="DV37" s="622"/>
      <c r="DW37" s="611">
        <v>1.2</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1130000</v>
      </c>
      <c r="S38" s="609"/>
      <c r="T38" s="609"/>
      <c r="U38" s="609"/>
      <c r="V38" s="609"/>
      <c r="W38" s="609"/>
      <c r="X38" s="609"/>
      <c r="Y38" s="610"/>
      <c r="Z38" s="646">
        <v>0.5</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t="s">
        <v>122</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48102</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16443075</v>
      </c>
      <c r="CS38" s="609"/>
      <c r="CT38" s="609"/>
      <c r="CU38" s="609"/>
      <c r="CV38" s="609"/>
      <c r="CW38" s="609"/>
      <c r="CX38" s="609"/>
      <c r="CY38" s="610"/>
      <c r="CZ38" s="611">
        <v>7.9</v>
      </c>
      <c r="DA38" s="623"/>
      <c r="DB38" s="623"/>
      <c r="DC38" s="624"/>
      <c r="DD38" s="614">
        <v>12147656</v>
      </c>
      <c r="DE38" s="609"/>
      <c r="DF38" s="609"/>
      <c r="DG38" s="609"/>
      <c r="DH38" s="609"/>
      <c r="DI38" s="609"/>
      <c r="DJ38" s="609"/>
      <c r="DK38" s="610"/>
      <c r="DL38" s="614">
        <v>9298006</v>
      </c>
      <c r="DM38" s="609"/>
      <c r="DN38" s="609"/>
      <c r="DO38" s="609"/>
      <c r="DP38" s="609"/>
      <c r="DQ38" s="609"/>
      <c r="DR38" s="609"/>
      <c r="DS38" s="609"/>
      <c r="DT38" s="609"/>
      <c r="DU38" s="609"/>
      <c r="DV38" s="610"/>
      <c r="DW38" s="611">
        <v>7.3</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61340</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13872252</v>
      </c>
      <c r="CS39" s="621"/>
      <c r="CT39" s="621"/>
      <c r="CU39" s="621"/>
      <c r="CV39" s="621"/>
      <c r="CW39" s="621"/>
      <c r="CX39" s="621"/>
      <c r="CY39" s="622"/>
      <c r="CZ39" s="611">
        <v>6.6</v>
      </c>
      <c r="DA39" s="623"/>
      <c r="DB39" s="623"/>
      <c r="DC39" s="624"/>
      <c r="DD39" s="614">
        <v>12446045</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162</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312506</v>
      </c>
      <c r="CS40" s="609"/>
      <c r="CT40" s="609"/>
      <c r="CU40" s="609"/>
      <c r="CV40" s="609"/>
      <c r="CW40" s="609"/>
      <c r="CX40" s="609"/>
      <c r="CY40" s="610"/>
      <c r="CZ40" s="611">
        <v>0.1</v>
      </c>
      <c r="DA40" s="623"/>
      <c r="DB40" s="623"/>
      <c r="DC40" s="624"/>
      <c r="DD40" s="614">
        <v>17610</v>
      </c>
      <c r="DE40" s="609"/>
      <c r="DF40" s="609"/>
      <c r="DG40" s="609"/>
      <c r="DH40" s="609"/>
      <c r="DI40" s="609"/>
      <c r="DJ40" s="609"/>
      <c r="DK40" s="610"/>
      <c r="DL40" s="614">
        <v>17610</v>
      </c>
      <c r="DM40" s="609"/>
      <c r="DN40" s="609"/>
      <c r="DO40" s="609"/>
      <c r="DP40" s="609"/>
      <c r="DQ40" s="609"/>
      <c r="DR40" s="609"/>
      <c r="DS40" s="609"/>
      <c r="DT40" s="609"/>
      <c r="DU40" s="609"/>
      <c r="DV40" s="610"/>
      <c r="DW40" s="611">
        <v>0</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216023395</v>
      </c>
      <c r="S41" s="633"/>
      <c r="T41" s="633"/>
      <c r="U41" s="633"/>
      <c r="V41" s="633"/>
      <c r="W41" s="633"/>
      <c r="X41" s="633"/>
      <c r="Y41" s="636"/>
      <c r="Z41" s="637">
        <v>100</v>
      </c>
      <c r="AA41" s="637"/>
      <c r="AB41" s="637"/>
      <c r="AC41" s="637"/>
      <c r="AD41" s="638">
        <v>128098550</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4312530</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9625040</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343</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28993351</v>
      </c>
      <c r="CS42" s="621"/>
      <c r="CT42" s="621"/>
      <c r="CU42" s="621"/>
      <c r="CV42" s="621"/>
      <c r="CW42" s="621"/>
      <c r="CX42" s="621"/>
      <c r="CY42" s="622"/>
      <c r="CZ42" s="611">
        <v>13.9</v>
      </c>
      <c r="DA42" s="623"/>
      <c r="DB42" s="623"/>
      <c r="DC42" s="624"/>
      <c r="DD42" s="614">
        <v>14653831</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615873</v>
      </c>
      <c r="CS43" s="621"/>
      <c r="CT43" s="621"/>
      <c r="CU43" s="621"/>
      <c r="CV43" s="621"/>
      <c r="CW43" s="621"/>
      <c r="CX43" s="621"/>
      <c r="CY43" s="622"/>
      <c r="CZ43" s="611">
        <v>0.3</v>
      </c>
      <c r="DA43" s="623"/>
      <c r="DB43" s="623"/>
      <c r="DC43" s="624"/>
      <c r="DD43" s="614">
        <v>609137</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28993351</v>
      </c>
      <c r="CS44" s="609"/>
      <c r="CT44" s="609"/>
      <c r="CU44" s="609"/>
      <c r="CV44" s="609"/>
      <c r="CW44" s="609"/>
      <c r="CX44" s="609"/>
      <c r="CY44" s="610"/>
      <c r="CZ44" s="611">
        <v>13.9</v>
      </c>
      <c r="DA44" s="612"/>
      <c r="DB44" s="612"/>
      <c r="DC44" s="613"/>
      <c r="DD44" s="614">
        <v>14653831</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8628424</v>
      </c>
      <c r="CS45" s="621"/>
      <c r="CT45" s="621"/>
      <c r="CU45" s="621"/>
      <c r="CV45" s="621"/>
      <c r="CW45" s="621"/>
      <c r="CX45" s="621"/>
      <c r="CY45" s="622"/>
      <c r="CZ45" s="611">
        <v>4.0999999999999996</v>
      </c>
      <c r="DA45" s="623"/>
      <c r="DB45" s="623"/>
      <c r="DC45" s="624"/>
      <c r="DD45" s="614">
        <v>2153684</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20364927</v>
      </c>
      <c r="CS46" s="609"/>
      <c r="CT46" s="609"/>
      <c r="CU46" s="609"/>
      <c r="CV46" s="609"/>
      <c r="CW46" s="609"/>
      <c r="CX46" s="609"/>
      <c r="CY46" s="610"/>
      <c r="CZ46" s="611">
        <v>9.6999999999999993</v>
      </c>
      <c r="DA46" s="612"/>
      <c r="DB46" s="612"/>
      <c r="DC46" s="613"/>
      <c r="DD46" s="614">
        <v>12500147</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209278826</v>
      </c>
      <c r="CS49" s="593"/>
      <c r="CT49" s="593"/>
      <c r="CU49" s="593"/>
      <c r="CV49" s="593"/>
      <c r="CW49" s="593"/>
      <c r="CX49" s="593"/>
      <c r="CY49" s="594"/>
      <c r="CZ49" s="595">
        <v>100</v>
      </c>
      <c r="DA49" s="596"/>
      <c r="DB49" s="596"/>
      <c r="DC49" s="597"/>
      <c r="DD49" s="598">
        <v>142918623</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pw16bVHv22PGb/C30hMJshry3eCJUYiwt4cnlSTWPawdHgyAAozUhNZt6K4J/9EprdefqlDdCZ07gkoW6KrKQw==" saltValue="8N2PxCIUyxhsBdzk/lj4o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374</v>
      </c>
      <c r="C7" s="1035"/>
      <c r="D7" s="1035"/>
      <c r="E7" s="1035"/>
      <c r="F7" s="1035"/>
      <c r="G7" s="1035"/>
      <c r="H7" s="1035"/>
      <c r="I7" s="1035"/>
      <c r="J7" s="1035"/>
      <c r="K7" s="1035"/>
      <c r="L7" s="1035"/>
      <c r="M7" s="1035"/>
      <c r="N7" s="1035"/>
      <c r="O7" s="1035"/>
      <c r="P7" s="1036"/>
      <c r="Q7" s="1089">
        <v>216445</v>
      </c>
      <c r="R7" s="1090"/>
      <c r="S7" s="1090"/>
      <c r="T7" s="1090"/>
      <c r="U7" s="1090"/>
      <c r="V7" s="1090">
        <v>209700</v>
      </c>
      <c r="W7" s="1090"/>
      <c r="X7" s="1090"/>
      <c r="Y7" s="1090"/>
      <c r="Z7" s="1090"/>
      <c r="AA7" s="1090">
        <v>6745</v>
      </c>
      <c r="AB7" s="1090"/>
      <c r="AC7" s="1090"/>
      <c r="AD7" s="1090"/>
      <c r="AE7" s="1091"/>
      <c r="AF7" s="1092">
        <v>6606</v>
      </c>
      <c r="AG7" s="1093"/>
      <c r="AH7" s="1093"/>
      <c r="AI7" s="1093"/>
      <c r="AJ7" s="1094"/>
      <c r="AK7" s="1095">
        <v>4683</v>
      </c>
      <c r="AL7" s="1096"/>
      <c r="AM7" s="1096"/>
      <c r="AN7" s="1096"/>
      <c r="AO7" s="1096"/>
      <c r="AP7" s="1096">
        <v>14366</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546</v>
      </c>
      <c r="BT7" s="1087"/>
      <c r="BU7" s="1087"/>
      <c r="BV7" s="1087"/>
      <c r="BW7" s="1087"/>
      <c r="BX7" s="1087"/>
      <c r="BY7" s="1087"/>
      <c r="BZ7" s="1087"/>
      <c r="CA7" s="1087"/>
      <c r="CB7" s="1087"/>
      <c r="CC7" s="1087"/>
      <c r="CD7" s="1087"/>
      <c r="CE7" s="1087"/>
      <c r="CF7" s="1087"/>
      <c r="CG7" s="1099"/>
      <c r="CH7" s="1083">
        <v>0</v>
      </c>
      <c r="CI7" s="1084"/>
      <c r="CJ7" s="1084"/>
      <c r="CK7" s="1084"/>
      <c r="CL7" s="1085"/>
      <c r="CM7" s="1083">
        <v>823</v>
      </c>
      <c r="CN7" s="1084"/>
      <c r="CO7" s="1084"/>
      <c r="CP7" s="1084"/>
      <c r="CQ7" s="1085"/>
      <c r="CR7" s="1083">
        <v>470</v>
      </c>
      <c r="CS7" s="1084"/>
      <c r="CT7" s="1084"/>
      <c r="CU7" s="1084"/>
      <c r="CV7" s="1085"/>
      <c r="CW7" s="1083">
        <v>290</v>
      </c>
      <c r="CX7" s="1084"/>
      <c r="CY7" s="1084"/>
      <c r="CZ7" s="1084"/>
      <c r="DA7" s="1085"/>
      <c r="DB7" s="1083" t="s">
        <v>483</v>
      </c>
      <c r="DC7" s="1084"/>
      <c r="DD7" s="1084"/>
      <c r="DE7" s="1084"/>
      <c r="DF7" s="1085"/>
      <c r="DG7" s="1083" t="s">
        <v>483</v>
      </c>
      <c r="DH7" s="1084"/>
      <c r="DI7" s="1084"/>
      <c r="DJ7" s="1084"/>
      <c r="DK7" s="1085"/>
      <c r="DL7" s="1083" t="s">
        <v>483</v>
      </c>
      <c r="DM7" s="1084"/>
      <c r="DN7" s="1084"/>
      <c r="DO7" s="1084"/>
      <c r="DP7" s="1085"/>
      <c r="DQ7" s="1083" t="s">
        <v>483</v>
      </c>
      <c r="DR7" s="1084"/>
      <c r="DS7" s="1084"/>
      <c r="DT7" s="1084"/>
      <c r="DU7" s="1085"/>
      <c r="DV7" s="1086"/>
      <c r="DW7" s="1087"/>
      <c r="DX7" s="1087"/>
      <c r="DY7" s="1087"/>
      <c r="DZ7" s="1088"/>
      <c r="EA7" s="217"/>
    </row>
    <row r="8" spans="1:131" s="218" customFormat="1" ht="26.25" customHeight="1" x14ac:dyDescent="0.2">
      <c r="A8" s="221">
        <v>2</v>
      </c>
      <c r="B8" s="1017" t="s">
        <v>375</v>
      </c>
      <c r="C8" s="1018"/>
      <c r="D8" s="1018"/>
      <c r="E8" s="1018"/>
      <c r="F8" s="1018"/>
      <c r="G8" s="1018"/>
      <c r="H8" s="1018"/>
      <c r="I8" s="1018"/>
      <c r="J8" s="1018"/>
      <c r="K8" s="1018"/>
      <c r="L8" s="1018"/>
      <c r="M8" s="1018"/>
      <c r="N8" s="1018"/>
      <c r="O8" s="1018"/>
      <c r="P8" s="1019"/>
      <c r="Q8" s="1025">
        <v>2</v>
      </c>
      <c r="R8" s="1026"/>
      <c r="S8" s="1026"/>
      <c r="T8" s="1026"/>
      <c r="U8" s="1026"/>
      <c r="V8" s="1026">
        <v>2</v>
      </c>
      <c r="W8" s="1026"/>
      <c r="X8" s="1026"/>
      <c r="Y8" s="1026"/>
      <c r="Z8" s="1026"/>
      <c r="AA8" s="1026" t="s">
        <v>559</v>
      </c>
      <c r="AB8" s="1026"/>
      <c r="AC8" s="1026"/>
      <c r="AD8" s="1026"/>
      <c r="AE8" s="1027"/>
      <c r="AF8" s="1022" t="s">
        <v>122</v>
      </c>
      <c r="AG8" s="1023"/>
      <c r="AH8" s="1023"/>
      <c r="AI8" s="1023"/>
      <c r="AJ8" s="1024"/>
      <c r="AK8" s="1067">
        <v>2</v>
      </c>
      <c r="AL8" s="1068"/>
      <c r="AM8" s="1068"/>
      <c r="AN8" s="1068"/>
      <c r="AO8" s="1068"/>
      <c r="AP8" s="1068" t="s">
        <v>483</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547</v>
      </c>
      <c r="BT8" s="980"/>
      <c r="BU8" s="980"/>
      <c r="BV8" s="980"/>
      <c r="BW8" s="980"/>
      <c r="BX8" s="980"/>
      <c r="BY8" s="980"/>
      <c r="BZ8" s="980"/>
      <c r="CA8" s="980"/>
      <c r="CB8" s="980"/>
      <c r="CC8" s="980"/>
      <c r="CD8" s="980"/>
      <c r="CE8" s="980"/>
      <c r="CF8" s="980"/>
      <c r="CG8" s="1001"/>
      <c r="CH8" s="976">
        <v>3</v>
      </c>
      <c r="CI8" s="977"/>
      <c r="CJ8" s="977"/>
      <c r="CK8" s="977"/>
      <c r="CL8" s="978"/>
      <c r="CM8" s="976">
        <v>374</v>
      </c>
      <c r="CN8" s="977"/>
      <c r="CO8" s="977"/>
      <c r="CP8" s="977"/>
      <c r="CQ8" s="978"/>
      <c r="CR8" s="976">
        <v>300</v>
      </c>
      <c r="CS8" s="977"/>
      <c r="CT8" s="977"/>
      <c r="CU8" s="977"/>
      <c r="CV8" s="978"/>
      <c r="CW8" s="976">
        <v>61</v>
      </c>
      <c r="CX8" s="977"/>
      <c r="CY8" s="977"/>
      <c r="CZ8" s="977"/>
      <c r="DA8" s="978"/>
      <c r="DB8" s="976" t="s">
        <v>483</v>
      </c>
      <c r="DC8" s="977"/>
      <c r="DD8" s="977"/>
      <c r="DE8" s="977"/>
      <c r="DF8" s="978"/>
      <c r="DG8" s="976" t="s">
        <v>483</v>
      </c>
      <c r="DH8" s="977"/>
      <c r="DI8" s="977"/>
      <c r="DJ8" s="977"/>
      <c r="DK8" s="978"/>
      <c r="DL8" s="976" t="s">
        <v>483</v>
      </c>
      <c r="DM8" s="977"/>
      <c r="DN8" s="977"/>
      <c r="DO8" s="977"/>
      <c r="DP8" s="978"/>
      <c r="DQ8" s="976" t="s">
        <v>483</v>
      </c>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548</v>
      </c>
      <c r="BT9" s="980"/>
      <c r="BU9" s="980"/>
      <c r="BV9" s="980"/>
      <c r="BW9" s="980"/>
      <c r="BX9" s="980"/>
      <c r="BY9" s="980"/>
      <c r="BZ9" s="980"/>
      <c r="CA9" s="980"/>
      <c r="CB9" s="980"/>
      <c r="CC9" s="980"/>
      <c r="CD9" s="980"/>
      <c r="CE9" s="980"/>
      <c r="CF9" s="980"/>
      <c r="CG9" s="1001"/>
      <c r="CH9" s="976">
        <v>7</v>
      </c>
      <c r="CI9" s="977"/>
      <c r="CJ9" s="977"/>
      <c r="CK9" s="977"/>
      <c r="CL9" s="978"/>
      <c r="CM9" s="976">
        <v>606</v>
      </c>
      <c r="CN9" s="977"/>
      <c r="CO9" s="977"/>
      <c r="CP9" s="977"/>
      <c r="CQ9" s="978"/>
      <c r="CR9" s="976">
        <v>539</v>
      </c>
      <c r="CS9" s="977"/>
      <c r="CT9" s="977"/>
      <c r="CU9" s="977"/>
      <c r="CV9" s="978"/>
      <c r="CW9" s="976">
        <v>100</v>
      </c>
      <c r="CX9" s="977"/>
      <c r="CY9" s="977"/>
      <c r="CZ9" s="977"/>
      <c r="DA9" s="978"/>
      <c r="DB9" s="976" t="s">
        <v>483</v>
      </c>
      <c r="DC9" s="977"/>
      <c r="DD9" s="977"/>
      <c r="DE9" s="977"/>
      <c r="DF9" s="978"/>
      <c r="DG9" s="976" t="s">
        <v>483</v>
      </c>
      <c r="DH9" s="977"/>
      <c r="DI9" s="977"/>
      <c r="DJ9" s="977"/>
      <c r="DK9" s="978"/>
      <c r="DL9" s="976" t="s">
        <v>483</v>
      </c>
      <c r="DM9" s="977"/>
      <c r="DN9" s="977"/>
      <c r="DO9" s="977"/>
      <c r="DP9" s="978"/>
      <c r="DQ9" s="976" t="s">
        <v>483</v>
      </c>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t="s">
        <v>549</v>
      </c>
      <c r="BT10" s="980"/>
      <c r="BU10" s="980"/>
      <c r="BV10" s="980"/>
      <c r="BW10" s="980"/>
      <c r="BX10" s="980"/>
      <c r="BY10" s="980"/>
      <c r="BZ10" s="980"/>
      <c r="CA10" s="980"/>
      <c r="CB10" s="980"/>
      <c r="CC10" s="980"/>
      <c r="CD10" s="980"/>
      <c r="CE10" s="980"/>
      <c r="CF10" s="980"/>
      <c r="CG10" s="1001"/>
      <c r="CH10" s="976">
        <v>15</v>
      </c>
      <c r="CI10" s="977"/>
      <c r="CJ10" s="977"/>
      <c r="CK10" s="977"/>
      <c r="CL10" s="978"/>
      <c r="CM10" s="976">
        <v>854</v>
      </c>
      <c r="CN10" s="977"/>
      <c r="CO10" s="977"/>
      <c r="CP10" s="977"/>
      <c r="CQ10" s="978"/>
      <c r="CR10" s="976">
        <v>446</v>
      </c>
      <c r="CS10" s="977"/>
      <c r="CT10" s="977"/>
      <c r="CU10" s="977"/>
      <c r="CV10" s="978"/>
      <c r="CW10" s="976" t="s">
        <v>483</v>
      </c>
      <c r="CX10" s="977"/>
      <c r="CY10" s="977"/>
      <c r="CZ10" s="977"/>
      <c r="DA10" s="978"/>
      <c r="DB10" s="976">
        <v>5</v>
      </c>
      <c r="DC10" s="977"/>
      <c r="DD10" s="977"/>
      <c r="DE10" s="977"/>
      <c r="DF10" s="978"/>
      <c r="DG10" s="976">
        <v>5</v>
      </c>
      <c r="DH10" s="977"/>
      <c r="DI10" s="977"/>
      <c r="DJ10" s="977"/>
      <c r="DK10" s="978"/>
      <c r="DL10" s="976" t="s">
        <v>483</v>
      </c>
      <c r="DM10" s="977"/>
      <c r="DN10" s="977"/>
      <c r="DO10" s="977"/>
      <c r="DP10" s="978"/>
      <c r="DQ10" s="976" t="s">
        <v>483</v>
      </c>
      <c r="DR10" s="977"/>
      <c r="DS10" s="977"/>
      <c r="DT10" s="977"/>
      <c r="DU10" s="978"/>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t="s">
        <v>550</v>
      </c>
      <c r="BS11" s="979" t="s">
        <v>551</v>
      </c>
      <c r="BT11" s="980"/>
      <c r="BU11" s="980"/>
      <c r="BV11" s="980"/>
      <c r="BW11" s="980"/>
      <c r="BX11" s="980"/>
      <c r="BY11" s="980"/>
      <c r="BZ11" s="980"/>
      <c r="CA11" s="980"/>
      <c r="CB11" s="980"/>
      <c r="CC11" s="980"/>
      <c r="CD11" s="980"/>
      <c r="CE11" s="980"/>
      <c r="CF11" s="980"/>
      <c r="CG11" s="1001"/>
      <c r="CH11" s="976">
        <v>0</v>
      </c>
      <c r="CI11" s="977"/>
      <c r="CJ11" s="977"/>
      <c r="CK11" s="977"/>
      <c r="CL11" s="978"/>
      <c r="CM11" s="976">
        <v>1052</v>
      </c>
      <c r="CN11" s="977"/>
      <c r="CO11" s="977"/>
      <c r="CP11" s="977"/>
      <c r="CQ11" s="978"/>
      <c r="CR11" s="976">
        <v>10</v>
      </c>
      <c r="CS11" s="977"/>
      <c r="CT11" s="977"/>
      <c r="CU11" s="977"/>
      <c r="CV11" s="978"/>
      <c r="CW11" s="976" t="s">
        <v>483</v>
      </c>
      <c r="CX11" s="977"/>
      <c r="CY11" s="977"/>
      <c r="CZ11" s="977"/>
      <c r="DA11" s="978"/>
      <c r="DB11" s="976" t="s">
        <v>483</v>
      </c>
      <c r="DC11" s="977"/>
      <c r="DD11" s="977"/>
      <c r="DE11" s="977"/>
      <c r="DF11" s="978"/>
      <c r="DG11" s="976">
        <v>1002</v>
      </c>
      <c r="DH11" s="977"/>
      <c r="DI11" s="977"/>
      <c r="DJ11" s="977"/>
      <c r="DK11" s="978"/>
      <c r="DL11" s="976" t="s">
        <v>483</v>
      </c>
      <c r="DM11" s="977"/>
      <c r="DN11" s="977"/>
      <c r="DO11" s="977"/>
      <c r="DP11" s="978"/>
      <c r="DQ11" s="976" t="s">
        <v>483</v>
      </c>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t="s">
        <v>552</v>
      </c>
      <c r="BT12" s="980"/>
      <c r="BU12" s="980"/>
      <c r="BV12" s="980"/>
      <c r="BW12" s="980"/>
      <c r="BX12" s="980"/>
      <c r="BY12" s="980"/>
      <c r="BZ12" s="980"/>
      <c r="CA12" s="980"/>
      <c r="CB12" s="980"/>
      <c r="CC12" s="980"/>
      <c r="CD12" s="980"/>
      <c r="CE12" s="980"/>
      <c r="CF12" s="980"/>
      <c r="CG12" s="1001"/>
      <c r="CH12" s="976">
        <v>4</v>
      </c>
      <c r="CI12" s="977"/>
      <c r="CJ12" s="977"/>
      <c r="CK12" s="977"/>
      <c r="CL12" s="978"/>
      <c r="CM12" s="976">
        <v>28</v>
      </c>
      <c r="CN12" s="977"/>
      <c r="CO12" s="977"/>
      <c r="CP12" s="977"/>
      <c r="CQ12" s="978"/>
      <c r="CR12" s="976">
        <v>10</v>
      </c>
      <c r="CS12" s="977"/>
      <c r="CT12" s="977"/>
      <c r="CU12" s="977"/>
      <c r="CV12" s="978"/>
      <c r="CW12" s="976">
        <v>30</v>
      </c>
      <c r="CX12" s="977"/>
      <c r="CY12" s="977"/>
      <c r="CZ12" s="977"/>
      <c r="DA12" s="978"/>
      <c r="DB12" s="976" t="s">
        <v>483</v>
      </c>
      <c r="DC12" s="977"/>
      <c r="DD12" s="977"/>
      <c r="DE12" s="977"/>
      <c r="DF12" s="978"/>
      <c r="DG12" s="976" t="s">
        <v>483</v>
      </c>
      <c r="DH12" s="977"/>
      <c r="DI12" s="977"/>
      <c r="DJ12" s="977"/>
      <c r="DK12" s="978"/>
      <c r="DL12" s="976" t="s">
        <v>483</v>
      </c>
      <c r="DM12" s="977"/>
      <c r="DN12" s="977"/>
      <c r="DO12" s="977"/>
      <c r="DP12" s="978"/>
      <c r="DQ12" s="976" t="s">
        <v>483</v>
      </c>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t="s">
        <v>553</v>
      </c>
      <c r="BT13" s="980"/>
      <c r="BU13" s="980"/>
      <c r="BV13" s="980"/>
      <c r="BW13" s="980"/>
      <c r="BX13" s="980"/>
      <c r="BY13" s="980"/>
      <c r="BZ13" s="980"/>
      <c r="CA13" s="980"/>
      <c r="CB13" s="980"/>
      <c r="CC13" s="980"/>
      <c r="CD13" s="980"/>
      <c r="CE13" s="980"/>
      <c r="CF13" s="980"/>
      <c r="CG13" s="1001"/>
      <c r="CH13" s="976">
        <v>2</v>
      </c>
      <c r="CI13" s="977"/>
      <c r="CJ13" s="977"/>
      <c r="CK13" s="977"/>
      <c r="CL13" s="978"/>
      <c r="CM13" s="976">
        <v>47</v>
      </c>
      <c r="CN13" s="977"/>
      <c r="CO13" s="977"/>
      <c r="CP13" s="977"/>
      <c r="CQ13" s="978"/>
      <c r="CR13" s="976">
        <v>12</v>
      </c>
      <c r="CS13" s="977"/>
      <c r="CT13" s="977"/>
      <c r="CU13" s="977"/>
      <c r="CV13" s="978"/>
      <c r="CW13" s="976" t="s">
        <v>483</v>
      </c>
      <c r="CX13" s="977"/>
      <c r="CY13" s="977"/>
      <c r="CZ13" s="977"/>
      <c r="DA13" s="978"/>
      <c r="DB13" s="976" t="s">
        <v>483</v>
      </c>
      <c r="DC13" s="977"/>
      <c r="DD13" s="977"/>
      <c r="DE13" s="977"/>
      <c r="DF13" s="978"/>
      <c r="DG13" s="976" t="s">
        <v>483</v>
      </c>
      <c r="DH13" s="977"/>
      <c r="DI13" s="977"/>
      <c r="DJ13" s="977"/>
      <c r="DK13" s="978"/>
      <c r="DL13" s="976" t="s">
        <v>483</v>
      </c>
      <c r="DM13" s="977"/>
      <c r="DN13" s="977"/>
      <c r="DO13" s="977"/>
      <c r="DP13" s="978"/>
      <c r="DQ13" s="976" t="s">
        <v>483</v>
      </c>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377</v>
      </c>
      <c r="B23" s="924" t="s">
        <v>378</v>
      </c>
      <c r="C23" s="925"/>
      <c r="D23" s="925"/>
      <c r="E23" s="925"/>
      <c r="F23" s="925"/>
      <c r="G23" s="925"/>
      <c r="H23" s="925"/>
      <c r="I23" s="925"/>
      <c r="J23" s="925"/>
      <c r="K23" s="925"/>
      <c r="L23" s="925"/>
      <c r="M23" s="925"/>
      <c r="N23" s="925"/>
      <c r="O23" s="925"/>
      <c r="P23" s="935"/>
      <c r="Q23" s="1054">
        <v>216447</v>
      </c>
      <c r="R23" s="1048"/>
      <c r="S23" s="1048"/>
      <c r="T23" s="1048"/>
      <c r="U23" s="1048"/>
      <c r="V23" s="1048">
        <v>209702</v>
      </c>
      <c r="W23" s="1048"/>
      <c r="X23" s="1048"/>
      <c r="Y23" s="1048"/>
      <c r="Z23" s="1048"/>
      <c r="AA23" s="1048">
        <v>6745</v>
      </c>
      <c r="AB23" s="1048"/>
      <c r="AC23" s="1048"/>
      <c r="AD23" s="1048"/>
      <c r="AE23" s="1055"/>
      <c r="AF23" s="1056">
        <v>6606</v>
      </c>
      <c r="AG23" s="1048"/>
      <c r="AH23" s="1048"/>
      <c r="AI23" s="1048"/>
      <c r="AJ23" s="1057"/>
      <c r="AK23" s="1058"/>
      <c r="AL23" s="1059"/>
      <c r="AM23" s="1059"/>
      <c r="AN23" s="1059"/>
      <c r="AO23" s="1059"/>
      <c r="AP23" s="1048">
        <v>14366</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389</v>
      </c>
      <c r="C28" s="1035"/>
      <c r="D28" s="1035"/>
      <c r="E28" s="1035"/>
      <c r="F28" s="1035"/>
      <c r="G28" s="1035"/>
      <c r="H28" s="1035"/>
      <c r="I28" s="1035"/>
      <c r="J28" s="1035"/>
      <c r="K28" s="1035"/>
      <c r="L28" s="1035"/>
      <c r="M28" s="1035"/>
      <c r="N28" s="1035"/>
      <c r="O28" s="1035"/>
      <c r="P28" s="1036"/>
      <c r="Q28" s="1037">
        <v>36276</v>
      </c>
      <c r="R28" s="1038"/>
      <c r="S28" s="1038"/>
      <c r="T28" s="1038"/>
      <c r="U28" s="1038"/>
      <c r="V28" s="1038">
        <v>35887</v>
      </c>
      <c r="W28" s="1038"/>
      <c r="X28" s="1038"/>
      <c r="Y28" s="1038"/>
      <c r="Z28" s="1038"/>
      <c r="AA28" s="1038">
        <v>390</v>
      </c>
      <c r="AB28" s="1038"/>
      <c r="AC28" s="1038"/>
      <c r="AD28" s="1038"/>
      <c r="AE28" s="1039"/>
      <c r="AF28" s="1040">
        <v>390</v>
      </c>
      <c r="AG28" s="1038"/>
      <c r="AH28" s="1038"/>
      <c r="AI28" s="1038"/>
      <c r="AJ28" s="1041"/>
      <c r="AK28" s="1029">
        <v>4250</v>
      </c>
      <c r="AL28" s="1030"/>
      <c r="AM28" s="1030"/>
      <c r="AN28" s="1030"/>
      <c r="AO28" s="1030"/>
      <c r="AP28" s="1030" t="s">
        <v>483</v>
      </c>
      <c r="AQ28" s="1030"/>
      <c r="AR28" s="1030"/>
      <c r="AS28" s="1030"/>
      <c r="AT28" s="1030"/>
      <c r="AU28" s="1030" t="s">
        <v>483</v>
      </c>
      <c r="AV28" s="1030"/>
      <c r="AW28" s="1030"/>
      <c r="AX28" s="1030"/>
      <c r="AY28" s="1030"/>
      <c r="AZ28" s="1031" t="s">
        <v>483</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390</v>
      </c>
      <c r="C29" s="1018"/>
      <c r="D29" s="1018"/>
      <c r="E29" s="1018"/>
      <c r="F29" s="1018"/>
      <c r="G29" s="1018"/>
      <c r="H29" s="1018"/>
      <c r="I29" s="1018"/>
      <c r="J29" s="1018"/>
      <c r="K29" s="1018"/>
      <c r="L29" s="1018"/>
      <c r="M29" s="1018"/>
      <c r="N29" s="1018"/>
      <c r="O29" s="1018"/>
      <c r="P29" s="1019"/>
      <c r="Q29" s="1025">
        <v>10692</v>
      </c>
      <c r="R29" s="1026"/>
      <c r="S29" s="1026"/>
      <c r="T29" s="1026"/>
      <c r="U29" s="1026"/>
      <c r="V29" s="1026">
        <v>10632</v>
      </c>
      <c r="W29" s="1026"/>
      <c r="X29" s="1026"/>
      <c r="Y29" s="1026"/>
      <c r="Z29" s="1026"/>
      <c r="AA29" s="1026">
        <v>60</v>
      </c>
      <c r="AB29" s="1026"/>
      <c r="AC29" s="1026"/>
      <c r="AD29" s="1026"/>
      <c r="AE29" s="1027"/>
      <c r="AF29" s="1022">
        <v>60</v>
      </c>
      <c r="AG29" s="1023"/>
      <c r="AH29" s="1023"/>
      <c r="AI29" s="1023"/>
      <c r="AJ29" s="1024"/>
      <c r="AK29" s="967">
        <v>4803</v>
      </c>
      <c r="AL29" s="958"/>
      <c r="AM29" s="958"/>
      <c r="AN29" s="958"/>
      <c r="AO29" s="958"/>
      <c r="AP29" s="958" t="s">
        <v>483</v>
      </c>
      <c r="AQ29" s="958"/>
      <c r="AR29" s="958"/>
      <c r="AS29" s="958"/>
      <c r="AT29" s="958"/>
      <c r="AU29" s="958" t="s">
        <v>483</v>
      </c>
      <c r="AV29" s="958"/>
      <c r="AW29" s="958"/>
      <c r="AX29" s="958"/>
      <c r="AY29" s="958"/>
      <c r="AZ29" s="1028" t="s">
        <v>483</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391</v>
      </c>
      <c r="C30" s="1018"/>
      <c r="D30" s="1018"/>
      <c r="E30" s="1018"/>
      <c r="F30" s="1018"/>
      <c r="G30" s="1018"/>
      <c r="H30" s="1018"/>
      <c r="I30" s="1018"/>
      <c r="J30" s="1018"/>
      <c r="K30" s="1018"/>
      <c r="L30" s="1018"/>
      <c r="M30" s="1018"/>
      <c r="N30" s="1018"/>
      <c r="O30" s="1018"/>
      <c r="P30" s="1019"/>
      <c r="Q30" s="1025">
        <v>28391</v>
      </c>
      <c r="R30" s="1026"/>
      <c r="S30" s="1026"/>
      <c r="T30" s="1026"/>
      <c r="U30" s="1026"/>
      <c r="V30" s="1026">
        <v>27040</v>
      </c>
      <c r="W30" s="1026"/>
      <c r="X30" s="1026"/>
      <c r="Y30" s="1026"/>
      <c r="Z30" s="1026"/>
      <c r="AA30" s="1026">
        <v>1351</v>
      </c>
      <c r="AB30" s="1026"/>
      <c r="AC30" s="1026"/>
      <c r="AD30" s="1026"/>
      <c r="AE30" s="1027"/>
      <c r="AF30" s="1022">
        <v>1351</v>
      </c>
      <c r="AG30" s="1023"/>
      <c r="AH30" s="1023"/>
      <c r="AI30" s="1023"/>
      <c r="AJ30" s="1024"/>
      <c r="AK30" s="967">
        <v>4434</v>
      </c>
      <c r="AL30" s="958"/>
      <c r="AM30" s="958"/>
      <c r="AN30" s="958"/>
      <c r="AO30" s="958"/>
      <c r="AP30" s="958" t="s">
        <v>483</v>
      </c>
      <c r="AQ30" s="958"/>
      <c r="AR30" s="958"/>
      <c r="AS30" s="958"/>
      <c r="AT30" s="958"/>
      <c r="AU30" s="958" t="s">
        <v>483</v>
      </c>
      <c r="AV30" s="958"/>
      <c r="AW30" s="958"/>
      <c r="AX30" s="958"/>
      <c r="AY30" s="958"/>
      <c r="AZ30" s="1028" t="s">
        <v>483</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c r="C31" s="1018"/>
      <c r="D31" s="1018"/>
      <c r="E31" s="1018"/>
      <c r="F31" s="1018"/>
      <c r="G31" s="1018"/>
      <c r="H31" s="1018"/>
      <c r="I31" s="1018"/>
      <c r="J31" s="1018"/>
      <c r="K31" s="1018"/>
      <c r="L31" s="1018"/>
      <c r="M31" s="1018"/>
      <c r="N31" s="1018"/>
      <c r="O31" s="1018"/>
      <c r="P31" s="1019"/>
      <c r="Q31" s="1025"/>
      <c r="R31" s="1026"/>
      <c r="S31" s="1026"/>
      <c r="T31" s="1026"/>
      <c r="U31" s="1026"/>
      <c r="V31" s="1026"/>
      <c r="W31" s="1026"/>
      <c r="X31" s="1026"/>
      <c r="Y31" s="1026"/>
      <c r="Z31" s="1026"/>
      <c r="AA31" s="1026"/>
      <c r="AB31" s="1026"/>
      <c r="AC31" s="1026"/>
      <c r="AD31" s="1026"/>
      <c r="AE31" s="1027"/>
      <c r="AF31" s="1022"/>
      <c r="AG31" s="1023"/>
      <c r="AH31" s="1023"/>
      <c r="AI31" s="1023"/>
      <c r="AJ31" s="1024"/>
      <c r="AK31" s="967"/>
      <c r="AL31" s="958"/>
      <c r="AM31" s="958"/>
      <c r="AN31" s="958"/>
      <c r="AO31" s="958"/>
      <c r="AP31" s="958"/>
      <c r="AQ31" s="958"/>
      <c r="AR31" s="958"/>
      <c r="AS31" s="958"/>
      <c r="AT31" s="958"/>
      <c r="AU31" s="958"/>
      <c r="AV31" s="958"/>
      <c r="AW31" s="958"/>
      <c r="AX31" s="958"/>
      <c r="AY31" s="958"/>
      <c r="AZ31" s="1028"/>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392</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377</v>
      </c>
      <c r="B63" s="924" t="s">
        <v>393</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1800</v>
      </c>
      <c r="AG63" s="946"/>
      <c r="AH63" s="946"/>
      <c r="AI63" s="946"/>
      <c r="AJ63" s="1009"/>
      <c r="AK63" s="1010"/>
      <c r="AL63" s="950"/>
      <c r="AM63" s="950"/>
      <c r="AN63" s="950"/>
      <c r="AO63" s="950"/>
      <c r="AP63" s="946" t="s">
        <v>483</v>
      </c>
      <c r="AQ63" s="946"/>
      <c r="AR63" s="946"/>
      <c r="AS63" s="946"/>
      <c r="AT63" s="946"/>
      <c r="AU63" s="946" t="s">
        <v>483</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394</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395</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396</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540</v>
      </c>
      <c r="C68" s="973"/>
      <c r="D68" s="973"/>
      <c r="E68" s="973"/>
      <c r="F68" s="973"/>
      <c r="G68" s="973"/>
      <c r="H68" s="973"/>
      <c r="I68" s="973"/>
      <c r="J68" s="973"/>
      <c r="K68" s="973"/>
      <c r="L68" s="973"/>
      <c r="M68" s="973"/>
      <c r="N68" s="973"/>
      <c r="O68" s="973"/>
      <c r="P68" s="974"/>
      <c r="Q68" s="975">
        <v>9139</v>
      </c>
      <c r="R68" s="969">
        <v>7961</v>
      </c>
      <c r="S68" s="969">
        <v>7961</v>
      </c>
      <c r="T68" s="969">
        <v>7961</v>
      </c>
      <c r="U68" s="969">
        <v>7961</v>
      </c>
      <c r="V68" s="969">
        <v>8458</v>
      </c>
      <c r="W68" s="969">
        <v>7475</v>
      </c>
      <c r="X68" s="969">
        <v>7475</v>
      </c>
      <c r="Y68" s="969">
        <v>7475</v>
      </c>
      <c r="Z68" s="969">
        <v>7475</v>
      </c>
      <c r="AA68" s="969">
        <v>681</v>
      </c>
      <c r="AB68" s="969">
        <v>486</v>
      </c>
      <c r="AC68" s="969">
        <v>486</v>
      </c>
      <c r="AD68" s="969">
        <v>486</v>
      </c>
      <c r="AE68" s="969">
        <v>486</v>
      </c>
      <c r="AF68" s="969">
        <v>681</v>
      </c>
      <c r="AG68" s="969">
        <v>486</v>
      </c>
      <c r="AH68" s="969">
        <v>486</v>
      </c>
      <c r="AI68" s="969">
        <v>486</v>
      </c>
      <c r="AJ68" s="969">
        <v>486</v>
      </c>
      <c r="AK68" s="969">
        <v>92</v>
      </c>
      <c r="AL68" s="969"/>
      <c r="AM68" s="969"/>
      <c r="AN68" s="969"/>
      <c r="AO68" s="969"/>
      <c r="AP68" s="969">
        <v>2895</v>
      </c>
      <c r="AQ68" s="969">
        <v>4476</v>
      </c>
      <c r="AR68" s="969">
        <v>4476</v>
      </c>
      <c r="AS68" s="969">
        <v>4476</v>
      </c>
      <c r="AT68" s="969">
        <v>4476</v>
      </c>
      <c r="AU68" s="969">
        <v>124</v>
      </c>
      <c r="AV68" s="969">
        <v>192</v>
      </c>
      <c r="AW68" s="969">
        <v>192</v>
      </c>
      <c r="AX68" s="969">
        <v>192</v>
      </c>
      <c r="AY68" s="969">
        <v>192</v>
      </c>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541</v>
      </c>
      <c r="C69" s="962"/>
      <c r="D69" s="962"/>
      <c r="E69" s="962"/>
      <c r="F69" s="962"/>
      <c r="G69" s="962"/>
      <c r="H69" s="962"/>
      <c r="I69" s="962"/>
      <c r="J69" s="962"/>
      <c r="K69" s="962"/>
      <c r="L69" s="962"/>
      <c r="M69" s="962"/>
      <c r="N69" s="962"/>
      <c r="O69" s="962"/>
      <c r="P69" s="963"/>
      <c r="Q69" s="964">
        <v>217938</v>
      </c>
      <c r="R69" s="958">
        <v>144168</v>
      </c>
      <c r="S69" s="958">
        <v>144168</v>
      </c>
      <c r="T69" s="958">
        <v>144168</v>
      </c>
      <c r="U69" s="958">
        <v>144168</v>
      </c>
      <c r="V69" s="958">
        <v>200432</v>
      </c>
      <c r="W69" s="958">
        <v>138019</v>
      </c>
      <c r="X69" s="958">
        <v>138019</v>
      </c>
      <c r="Y69" s="958">
        <v>138019</v>
      </c>
      <c r="Z69" s="958">
        <v>138019</v>
      </c>
      <c r="AA69" s="958">
        <v>17506</v>
      </c>
      <c r="AB69" s="958">
        <v>6149</v>
      </c>
      <c r="AC69" s="958">
        <v>6149</v>
      </c>
      <c r="AD69" s="958">
        <v>6149</v>
      </c>
      <c r="AE69" s="958">
        <v>6149</v>
      </c>
      <c r="AF69" s="958">
        <v>40895</v>
      </c>
      <c r="AG69" s="958">
        <v>32354</v>
      </c>
      <c r="AH69" s="958">
        <v>32354</v>
      </c>
      <c r="AI69" s="958">
        <v>32354</v>
      </c>
      <c r="AJ69" s="958">
        <v>32354</v>
      </c>
      <c r="AK69" s="958" t="s">
        <v>483</v>
      </c>
      <c r="AL69" s="958"/>
      <c r="AM69" s="958"/>
      <c r="AN69" s="958"/>
      <c r="AO69" s="958"/>
      <c r="AP69" s="958" t="s">
        <v>483</v>
      </c>
      <c r="AQ69" s="958"/>
      <c r="AR69" s="958"/>
      <c r="AS69" s="958"/>
      <c r="AT69" s="958"/>
      <c r="AU69" s="958" t="s">
        <v>483</v>
      </c>
      <c r="AV69" s="958"/>
      <c r="AW69" s="958"/>
      <c r="AX69" s="958"/>
      <c r="AY69" s="958"/>
      <c r="AZ69" s="959" t="s">
        <v>558</v>
      </c>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542</v>
      </c>
      <c r="C70" s="962"/>
      <c r="D70" s="962"/>
      <c r="E70" s="962"/>
      <c r="F70" s="962"/>
      <c r="G70" s="962"/>
      <c r="H70" s="962"/>
      <c r="I70" s="962"/>
      <c r="J70" s="962"/>
      <c r="K70" s="962"/>
      <c r="L70" s="962"/>
      <c r="M70" s="962"/>
      <c r="N70" s="962"/>
      <c r="O70" s="962"/>
      <c r="P70" s="963"/>
      <c r="Q70" s="964">
        <v>898</v>
      </c>
      <c r="R70" s="958">
        <v>893</v>
      </c>
      <c r="S70" s="958">
        <v>893</v>
      </c>
      <c r="T70" s="958">
        <v>893</v>
      </c>
      <c r="U70" s="958">
        <v>893</v>
      </c>
      <c r="V70" s="958">
        <v>758</v>
      </c>
      <c r="W70" s="958">
        <v>820</v>
      </c>
      <c r="X70" s="958">
        <v>820</v>
      </c>
      <c r="Y70" s="958">
        <v>820</v>
      </c>
      <c r="Z70" s="958">
        <v>820</v>
      </c>
      <c r="AA70" s="958">
        <v>140</v>
      </c>
      <c r="AB70" s="958">
        <v>73</v>
      </c>
      <c r="AC70" s="958">
        <v>73</v>
      </c>
      <c r="AD70" s="958">
        <v>73</v>
      </c>
      <c r="AE70" s="958">
        <v>73</v>
      </c>
      <c r="AF70" s="958">
        <v>140</v>
      </c>
      <c r="AG70" s="958">
        <v>73</v>
      </c>
      <c r="AH70" s="958">
        <v>73</v>
      </c>
      <c r="AI70" s="958">
        <v>73</v>
      </c>
      <c r="AJ70" s="958">
        <v>73</v>
      </c>
      <c r="AK70" s="958">
        <v>85</v>
      </c>
      <c r="AL70" s="958"/>
      <c r="AM70" s="958"/>
      <c r="AN70" s="958"/>
      <c r="AO70" s="958"/>
      <c r="AP70" s="958" t="s">
        <v>483</v>
      </c>
      <c r="AQ70" s="958"/>
      <c r="AR70" s="958"/>
      <c r="AS70" s="958"/>
      <c r="AT70" s="958"/>
      <c r="AU70" s="958" t="s">
        <v>483</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543</v>
      </c>
      <c r="C71" s="962"/>
      <c r="D71" s="962"/>
      <c r="E71" s="962"/>
      <c r="F71" s="962"/>
      <c r="G71" s="962"/>
      <c r="H71" s="962"/>
      <c r="I71" s="962"/>
      <c r="J71" s="962"/>
      <c r="K71" s="962"/>
      <c r="L71" s="962"/>
      <c r="M71" s="962"/>
      <c r="N71" s="962"/>
      <c r="O71" s="962"/>
      <c r="P71" s="963"/>
      <c r="Q71" s="964">
        <v>101278</v>
      </c>
      <c r="R71" s="958">
        <v>76940</v>
      </c>
      <c r="S71" s="958">
        <v>76940</v>
      </c>
      <c r="T71" s="958">
        <v>76940</v>
      </c>
      <c r="U71" s="958">
        <v>76940</v>
      </c>
      <c r="V71" s="958">
        <v>98372</v>
      </c>
      <c r="W71" s="958">
        <v>73165</v>
      </c>
      <c r="X71" s="958">
        <v>73165</v>
      </c>
      <c r="Y71" s="958">
        <v>73165</v>
      </c>
      <c r="Z71" s="958">
        <v>73165</v>
      </c>
      <c r="AA71" s="958">
        <v>2906</v>
      </c>
      <c r="AB71" s="958">
        <v>3775</v>
      </c>
      <c r="AC71" s="958">
        <v>3775</v>
      </c>
      <c r="AD71" s="958">
        <v>3775</v>
      </c>
      <c r="AE71" s="958">
        <v>3775</v>
      </c>
      <c r="AF71" s="958">
        <v>2874</v>
      </c>
      <c r="AG71" s="958">
        <v>3775</v>
      </c>
      <c r="AH71" s="958">
        <v>3775</v>
      </c>
      <c r="AI71" s="958">
        <v>3775</v>
      </c>
      <c r="AJ71" s="958">
        <v>3775</v>
      </c>
      <c r="AK71" s="958">
        <v>3777</v>
      </c>
      <c r="AL71" s="958">
        <v>7300</v>
      </c>
      <c r="AM71" s="958">
        <v>7300</v>
      </c>
      <c r="AN71" s="958">
        <v>7300</v>
      </c>
      <c r="AO71" s="958">
        <v>7300</v>
      </c>
      <c r="AP71" s="958">
        <v>85217</v>
      </c>
      <c r="AQ71" s="958">
        <v>42318</v>
      </c>
      <c r="AR71" s="958">
        <v>42318</v>
      </c>
      <c r="AS71" s="958">
        <v>42318</v>
      </c>
      <c r="AT71" s="958">
        <v>42318</v>
      </c>
      <c r="AU71" s="958">
        <v>2642</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544</v>
      </c>
      <c r="C72" s="962"/>
      <c r="D72" s="962"/>
      <c r="E72" s="962"/>
      <c r="F72" s="962"/>
      <c r="G72" s="962"/>
      <c r="H72" s="962"/>
      <c r="I72" s="962"/>
      <c r="J72" s="962"/>
      <c r="K72" s="962"/>
      <c r="L72" s="962"/>
      <c r="M72" s="962"/>
      <c r="N72" s="962"/>
      <c r="O72" s="962"/>
      <c r="P72" s="963"/>
      <c r="Q72" s="964">
        <v>11048</v>
      </c>
      <c r="R72" s="958">
        <v>6933</v>
      </c>
      <c r="S72" s="958">
        <v>6933</v>
      </c>
      <c r="T72" s="958">
        <v>6933</v>
      </c>
      <c r="U72" s="958">
        <v>6933</v>
      </c>
      <c r="V72" s="958">
        <v>10962</v>
      </c>
      <c r="W72" s="958">
        <v>6850</v>
      </c>
      <c r="X72" s="958">
        <v>6850</v>
      </c>
      <c r="Y72" s="958">
        <v>6850</v>
      </c>
      <c r="Z72" s="958">
        <v>6850</v>
      </c>
      <c r="AA72" s="958">
        <v>86</v>
      </c>
      <c r="AB72" s="958">
        <v>82</v>
      </c>
      <c r="AC72" s="958">
        <v>82</v>
      </c>
      <c r="AD72" s="958">
        <v>82</v>
      </c>
      <c r="AE72" s="958">
        <v>82</v>
      </c>
      <c r="AF72" s="958">
        <v>86</v>
      </c>
      <c r="AG72" s="958">
        <v>82</v>
      </c>
      <c r="AH72" s="958">
        <v>82</v>
      </c>
      <c r="AI72" s="958">
        <v>82</v>
      </c>
      <c r="AJ72" s="958">
        <v>82</v>
      </c>
      <c r="AK72" s="958">
        <v>4624</v>
      </c>
      <c r="AL72" s="958">
        <v>2485</v>
      </c>
      <c r="AM72" s="958">
        <v>2485</v>
      </c>
      <c r="AN72" s="958">
        <v>2485</v>
      </c>
      <c r="AO72" s="958">
        <v>2485</v>
      </c>
      <c r="AP72" s="958" t="s">
        <v>483</v>
      </c>
      <c r="AQ72" s="958"/>
      <c r="AR72" s="958"/>
      <c r="AS72" s="958"/>
      <c r="AT72" s="958"/>
      <c r="AU72" s="958" t="s">
        <v>483</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t="s">
        <v>545</v>
      </c>
      <c r="C73" s="962"/>
      <c r="D73" s="962"/>
      <c r="E73" s="962"/>
      <c r="F73" s="962"/>
      <c r="G73" s="962"/>
      <c r="H73" s="962"/>
      <c r="I73" s="962"/>
      <c r="J73" s="962"/>
      <c r="K73" s="962"/>
      <c r="L73" s="962"/>
      <c r="M73" s="962"/>
      <c r="N73" s="962"/>
      <c r="O73" s="962"/>
      <c r="P73" s="963"/>
      <c r="Q73" s="964">
        <v>1656633</v>
      </c>
      <c r="R73" s="958">
        <v>1385861</v>
      </c>
      <c r="S73" s="958">
        <v>1385861</v>
      </c>
      <c r="T73" s="958">
        <v>1385861</v>
      </c>
      <c r="U73" s="958">
        <v>1385861</v>
      </c>
      <c r="V73" s="958">
        <v>1631442</v>
      </c>
      <c r="W73" s="958">
        <v>1346246</v>
      </c>
      <c r="X73" s="958">
        <v>1346246</v>
      </c>
      <c r="Y73" s="958">
        <v>1346246</v>
      </c>
      <c r="Z73" s="958">
        <v>1346246</v>
      </c>
      <c r="AA73" s="958">
        <v>25191</v>
      </c>
      <c r="AB73" s="958">
        <v>39615</v>
      </c>
      <c r="AC73" s="958">
        <v>39615</v>
      </c>
      <c r="AD73" s="958">
        <v>39615</v>
      </c>
      <c r="AE73" s="958">
        <v>39615</v>
      </c>
      <c r="AF73" s="958">
        <v>25191</v>
      </c>
      <c r="AG73" s="958">
        <v>39615</v>
      </c>
      <c r="AH73" s="958">
        <v>39615</v>
      </c>
      <c r="AI73" s="958">
        <v>39615</v>
      </c>
      <c r="AJ73" s="958">
        <v>39615</v>
      </c>
      <c r="AK73" s="958">
        <v>23240</v>
      </c>
      <c r="AL73" s="958"/>
      <c r="AM73" s="958"/>
      <c r="AN73" s="958"/>
      <c r="AO73" s="958"/>
      <c r="AP73" s="958" t="s">
        <v>483</v>
      </c>
      <c r="AQ73" s="958"/>
      <c r="AR73" s="958"/>
      <c r="AS73" s="958"/>
      <c r="AT73" s="958"/>
      <c r="AU73" s="958" t="s">
        <v>483</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377</v>
      </c>
      <c r="B88" s="924" t="s">
        <v>397</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69868</v>
      </c>
      <c r="AG88" s="946"/>
      <c r="AH88" s="946"/>
      <c r="AI88" s="946"/>
      <c r="AJ88" s="946"/>
      <c r="AK88" s="950"/>
      <c r="AL88" s="950"/>
      <c r="AM88" s="950"/>
      <c r="AN88" s="950"/>
      <c r="AO88" s="950"/>
      <c r="AP88" s="946">
        <v>88111</v>
      </c>
      <c r="AQ88" s="946"/>
      <c r="AR88" s="946"/>
      <c r="AS88" s="946"/>
      <c r="AT88" s="946"/>
      <c r="AU88" s="946">
        <v>2766</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924" t="s">
        <v>398</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1787</v>
      </c>
      <c r="CS102" s="940"/>
      <c r="CT102" s="940"/>
      <c r="CU102" s="940"/>
      <c r="CV102" s="941"/>
      <c r="CW102" s="939">
        <v>481</v>
      </c>
      <c r="CX102" s="940"/>
      <c r="CY102" s="940"/>
      <c r="CZ102" s="940"/>
      <c r="DA102" s="941"/>
      <c r="DB102" s="939">
        <v>5</v>
      </c>
      <c r="DC102" s="940"/>
      <c r="DD102" s="940"/>
      <c r="DE102" s="940"/>
      <c r="DF102" s="941"/>
      <c r="DG102" s="939">
        <v>1007</v>
      </c>
      <c r="DH102" s="940"/>
      <c r="DI102" s="940"/>
      <c r="DJ102" s="940"/>
      <c r="DK102" s="941"/>
      <c r="DL102" s="939" t="s">
        <v>483</v>
      </c>
      <c r="DM102" s="940"/>
      <c r="DN102" s="940"/>
      <c r="DO102" s="940"/>
      <c r="DP102" s="941"/>
      <c r="DQ102" s="939" t="s">
        <v>483</v>
      </c>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399</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400</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401</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402</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403</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404</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405</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406</v>
      </c>
      <c r="AB109" s="883"/>
      <c r="AC109" s="883"/>
      <c r="AD109" s="883"/>
      <c r="AE109" s="884"/>
      <c r="AF109" s="885" t="s">
        <v>407</v>
      </c>
      <c r="AG109" s="883"/>
      <c r="AH109" s="883"/>
      <c r="AI109" s="883"/>
      <c r="AJ109" s="884"/>
      <c r="AK109" s="885" t="s">
        <v>294</v>
      </c>
      <c r="AL109" s="883"/>
      <c r="AM109" s="883"/>
      <c r="AN109" s="883"/>
      <c r="AO109" s="884"/>
      <c r="AP109" s="885" t="s">
        <v>408</v>
      </c>
      <c r="AQ109" s="883"/>
      <c r="AR109" s="883"/>
      <c r="AS109" s="883"/>
      <c r="AT109" s="916"/>
      <c r="AU109" s="882" t="s">
        <v>405</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406</v>
      </c>
      <c r="BR109" s="883"/>
      <c r="BS109" s="883"/>
      <c r="BT109" s="883"/>
      <c r="BU109" s="884"/>
      <c r="BV109" s="885" t="s">
        <v>407</v>
      </c>
      <c r="BW109" s="883"/>
      <c r="BX109" s="883"/>
      <c r="BY109" s="883"/>
      <c r="BZ109" s="884"/>
      <c r="CA109" s="885" t="s">
        <v>294</v>
      </c>
      <c r="CB109" s="883"/>
      <c r="CC109" s="883"/>
      <c r="CD109" s="883"/>
      <c r="CE109" s="884"/>
      <c r="CF109" s="923" t="s">
        <v>408</v>
      </c>
      <c r="CG109" s="923"/>
      <c r="CH109" s="923"/>
      <c r="CI109" s="923"/>
      <c r="CJ109" s="923"/>
      <c r="CK109" s="885" t="s">
        <v>409</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406</v>
      </c>
      <c r="DH109" s="883"/>
      <c r="DI109" s="883"/>
      <c r="DJ109" s="883"/>
      <c r="DK109" s="884"/>
      <c r="DL109" s="885" t="s">
        <v>407</v>
      </c>
      <c r="DM109" s="883"/>
      <c r="DN109" s="883"/>
      <c r="DO109" s="883"/>
      <c r="DP109" s="884"/>
      <c r="DQ109" s="885" t="s">
        <v>294</v>
      </c>
      <c r="DR109" s="883"/>
      <c r="DS109" s="883"/>
      <c r="DT109" s="883"/>
      <c r="DU109" s="884"/>
      <c r="DV109" s="885" t="s">
        <v>408</v>
      </c>
      <c r="DW109" s="883"/>
      <c r="DX109" s="883"/>
      <c r="DY109" s="883"/>
      <c r="DZ109" s="916"/>
    </row>
    <row r="110" spans="1:131" s="212" customFormat="1" ht="26.25" customHeight="1" x14ac:dyDescent="0.2">
      <c r="A110" s="794" t="s">
        <v>410</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1108913</v>
      </c>
      <c r="AB110" s="876"/>
      <c r="AC110" s="876"/>
      <c r="AD110" s="876"/>
      <c r="AE110" s="877"/>
      <c r="AF110" s="878">
        <v>1090519</v>
      </c>
      <c r="AG110" s="876"/>
      <c r="AH110" s="876"/>
      <c r="AI110" s="876"/>
      <c r="AJ110" s="877"/>
      <c r="AK110" s="878">
        <v>1176605</v>
      </c>
      <c r="AL110" s="876"/>
      <c r="AM110" s="876"/>
      <c r="AN110" s="876"/>
      <c r="AO110" s="877"/>
      <c r="AP110" s="879">
        <v>1</v>
      </c>
      <c r="AQ110" s="880"/>
      <c r="AR110" s="880"/>
      <c r="AS110" s="880"/>
      <c r="AT110" s="881"/>
      <c r="AU110" s="917" t="s">
        <v>69</v>
      </c>
      <c r="AV110" s="918"/>
      <c r="AW110" s="918"/>
      <c r="AX110" s="918"/>
      <c r="AY110" s="918"/>
      <c r="AZ110" s="847" t="s">
        <v>411</v>
      </c>
      <c r="BA110" s="795"/>
      <c r="BB110" s="795"/>
      <c r="BC110" s="795"/>
      <c r="BD110" s="795"/>
      <c r="BE110" s="795"/>
      <c r="BF110" s="795"/>
      <c r="BG110" s="795"/>
      <c r="BH110" s="795"/>
      <c r="BI110" s="795"/>
      <c r="BJ110" s="795"/>
      <c r="BK110" s="795"/>
      <c r="BL110" s="795"/>
      <c r="BM110" s="795"/>
      <c r="BN110" s="795"/>
      <c r="BO110" s="795"/>
      <c r="BP110" s="796"/>
      <c r="BQ110" s="848">
        <v>11958043</v>
      </c>
      <c r="BR110" s="829"/>
      <c r="BS110" s="829"/>
      <c r="BT110" s="829"/>
      <c r="BU110" s="829"/>
      <c r="BV110" s="829">
        <v>14259942</v>
      </c>
      <c r="BW110" s="829"/>
      <c r="BX110" s="829"/>
      <c r="BY110" s="829"/>
      <c r="BZ110" s="829"/>
      <c r="CA110" s="829">
        <v>14366456</v>
      </c>
      <c r="CB110" s="829"/>
      <c r="CC110" s="829"/>
      <c r="CD110" s="829"/>
      <c r="CE110" s="829"/>
      <c r="CF110" s="853">
        <v>12.2</v>
      </c>
      <c r="CG110" s="854"/>
      <c r="CH110" s="854"/>
      <c r="CI110" s="854"/>
      <c r="CJ110" s="854"/>
      <c r="CK110" s="913" t="s">
        <v>412</v>
      </c>
      <c r="CL110" s="806"/>
      <c r="CM110" s="847" t="s">
        <v>413</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414</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415</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t="s">
        <v>122</v>
      </c>
      <c r="CB111" s="804"/>
      <c r="CC111" s="804"/>
      <c r="CD111" s="804"/>
      <c r="CE111" s="804"/>
      <c r="CF111" s="862" t="s">
        <v>122</v>
      </c>
      <c r="CG111" s="863"/>
      <c r="CH111" s="863"/>
      <c r="CI111" s="863"/>
      <c r="CJ111" s="863"/>
      <c r="CK111" s="914"/>
      <c r="CL111" s="808"/>
      <c r="CM111" s="802" t="s">
        <v>416</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417</v>
      </c>
      <c r="B112" s="900"/>
      <c r="C112" s="739" t="s">
        <v>418</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419</v>
      </c>
      <c r="BA112" s="739"/>
      <c r="BB112" s="739"/>
      <c r="BC112" s="739"/>
      <c r="BD112" s="739"/>
      <c r="BE112" s="739"/>
      <c r="BF112" s="739"/>
      <c r="BG112" s="739"/>
      <c r="BH112" s="739"/>
      <c r="BI112" s="739"/>
      <c r="BJ112" s="739"/>
      <c r="BK112" s="739"/>
      <c r="BL112" s="739"/>
      <c r="BM112" s="739"/>
      <c r="BN112" s="739"/>
      <c r="BO112" s="739"/>
      <c r="BP112" s="740"/>
      <c r="BQ112" s="803" t="s">
        <v>122</v>
      </c>
      <c r="BR112" s="804"/>
      <c r="BS112" s="804"/>
      <c r="BT112" s="804"/>
      <c r="BU112" s="804"/>
      <c r="BV112" s="804" t="s">
        <v>122</v>
      </c>
      <c r="BW112" s="804"/>
      <c r="BX112" s="804"/>
      <c r="BY112" s="804"/>
      <c r="BZ112" s="804"/>
      <c r="CA112" s="804" t="s">
        <v>122</v>
      </c>
      <c r="CB112" s="804"/>
      <c r="CC112" s="804"/>
      <c r="CD112" s="804"/>
      <c r="CE112" s="804"/>
      <c r="CF112" s="862" t="s">
        <v>122</v>
      </c>
      <c r="CG112" s="863"/>
      <c r="CH112" s="863"/>
      <c r="CI112" s="863"/>
      <c r="CJ112" s="863"/>
      <c r="CK112" s="914"/>
      <c r="CL112" s="808"/>
      <c r="CM112" s="802" t="s">
        <v>420</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421</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t="s">
        <v>122</v>
      </c>
      <c r="AB113" s="906"/>
      <c r="AC113" s="906"/>
      <c r="AD113" s="906"/>
      <c r="AE113" s="907"/>
      <c r="AF113" s="908" t="s">
        <v>122</v>
      </c>
      <c r="AG113" s="906"/>
      <c r="AH113" s="906"/>
      <c r="AI113" s="906"/>
      <c r="AJ113" s="907"/>
      <c r="AK113" s="908" t="s">
        <v>122</v>
      </c>
      <c r="AL113" s="906"/>
      <c r="AM113" s="906"/>
      <c r="AN113" s="906"/>
      <c r="AO113" s="907"/>
      <c r="AP113" s="909" t="s">
        <v>122</v>
      </c>
      <c r="AQ113" s="910"/>
      <c r="AR113" s="910"/>
      <c r="AS113" s="910"/>
      <c r="AT113" s="911"/>
      <c r="AU113" s="919"/>
      <c r="AV113" s="920"/>
      <c r="AW113" s="920"/>
      <c r="AX113" s="920"/>
      <c r="AY113" s="920"/>
      <c r="AZ113" s="802" t="s">
        <v>422</v>
      </c>
      <c r="BA113" s="739"/>
      <c r="BB113" s="739"/>
      <c r="BC113" s="739"/>
      <c r="BD113" s="739"/>
      <c r="BE113" s="739"/>
      <c r="BF113" s="739"/>
      <c r="BG113" s="739"/>
      <c r="BH113" s="739"/>
      <c r="BI113" s="739"/>
      <c r="BJ113" s="739"/>
      <c r="BK113" s="739"/>
      <c r="BL113" s="739"/>
      <c r="BM113" s="739"/>
      <c r="BN113" s="739"/>
      <c r="BO113" s="739"/>
      <c r="BP113" s="740"/>
      <c r="BQ113" s="803">
        <v>2244849</v>
      </c>
      <c r="BR113" s="804"/>
      <c r="BS113" s="804"/>
      <c r="BT113" s="804"/>
      <c r="BU113" s="804"/>
      <c r="BV113" s="804">
        <v>2338401</v>
      </c>
      <c r="BW113" s="804"/>
      <c r="BX113" s="804"/>
      <c r="BY113" s="804"/>
      <c r="BZ113" s="804"/>
      <c r="CA113" s="804">
        <v>2766184</v>
      </c>
      <c r="CB113" s="804"/>
      <c r="CC113" s="804"/>
      <c r="CD113" s="804"/>
      <c r="CE113" s="804"/>
      <c r="CF113" s="862">
        <v>2.2999999999999998</v>
      </c>
      <c r="CG113" s="863"/>
      <c r="CH113" s="863"/>
      <c r="CI113" s="863"/>
      <c r="CJ113" s="863"/>
      <c r="CK113" s="914"/>
      <c r="CL113" s="808"/>
      <c r="CM113" s="802" t="s">
        <v>423</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424</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121584</v>
      </c>
      <c r="AB114" s="767"/>
      <c r="AC114" s="767"/>
      <c r="AD114" s="767"/>
      <c r="AE114" s="768"/>
      <c r="AF114" s="769">
        <v>147107</v>
      </c>
      <c r="AG114" s="767"/>
      <c r="AH114" s="767"/>
      <c r="AI114" s="767"/>
      <c r="AJ114" s="768"/>
      <c r="AK114" s="769">
        <v>208624</v>
      </c>
      <c r="AL114" s="767"/>
      <c r="AM114" s="767"/>
      <c r="AN114" s="767"/>
      <c r="AO114" s="768"/>
      <c r="AP114" s="811">
        <v>0.2</v>
      </c>
      <c r="AQ114" s="812"/>
      <c r="AR114" s="812"/>
      <c r="AS114" s="812"/>
      <c r="AT114" s="813"/>
      <c r="AU114" s="919"/>
      <c r="AV114" s="920"/>
      <c r="AW114" s="920"/>
      <c r="AX114" s="920"/>
      <c r="AY114" s="920"/>
      <c r="AZ114" s="802" t="s">
        <v>425</v>
      </c>
      <c r="BA114" s="739"/>
      <c r="BB114" s="739"/>
      <c r="BC114" s="739"/>
      <c r="BD114" s="739"/>
      <c r="BE114" s="739"/>
      <c r="BF114" s="739"/>
      <c r="BG114" s="739"/>
      <c r="BH114" s="739"/>
      <c r="BI114" s="739"/>
      <c r="BJ114" s="739"/>
      <c r="BK114" s="739"/>
      <c r="BL114" s="739"/>
      <c r="BM114" s="739"/>
      <c r="BN114" s="739"/>
      <c r="BO114" s="739"/>
      <c r="BP114" s="740"/>
      <c r="BQ114" s="803">
        <v>11655743</v>
      </c>
      <c r="BR114" s="804"/>
      <c r="BS114" s="804"/>
      <c r="BT114" s="804"/>
      <c r="BU114" s="804"/>
      <c r="BV114" s="804">
        <v>13860491</v>
      </c>
      <c r="BW114" s="804"/>
      <c r="BX114" s="804"/>
      <c r="BY114" s="804"/>
      <c r="BZ114" s="804"/>
      <c r="CA114" s="804">
        <v>13303280</v>
      </c>
      <c r="CB114" s="804"/>
      <c r="CC114" s="804"/>
      <c r="CD114" s="804"/>
      <c r="CE114" s="804"/>
      <c r="CF114" s="862">
        <v>11.3</v>
      </c>
      <c r="CG114" s="863"/>
      <c r="CH114" s="863"/>
      <c r="CI114" s="863"/>
      <c r="CJ114" s="863"/>
      <c r="CK114" s="914"/>
      <c r="CL114" s="808"/>
      <c r="CM114" s="802" t="s">
        <v>426</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427</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428</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429</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430</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431</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432</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433</v>
      </c>
      <c r="Z117" s="884"/>
      <c r="AA117" s="889">
        <v>1230497</v>
      </c>
      <c r="AB117" s="890"/>
      <c r="AC117" s="890"/>
      <c r="AD117" s="890"/>
      <c r="AE117" s="891"/>
      <c r="AF117" s="892">
        <v>1237626</v>
      </c>
      <c r="AG117" s="890"/>
      <c r="AH117" s="890"/>
      <c r="AI117" s="890"/>
      <c r="AJ117" s="891"/>
      <c r="AK117" s="892">
        <v>1385229</v>
      </c>
      <c r="AL117" s="890"/>
      <c r="AM117" s="890"/>
      <c r="AN117" s="890"/>
      <c r="AO117" s="891"/>
      <c r="AP117" s="893"/>
      <c r="AQ117" s="894"/>
      <c r="AR117" s="894"/>
      <c r="AS117" s="894"/>
      <c r="AT117" s="895"/>
      <c r="AU117" s="919"/>
      <c r="AV117" s="920"/>
      <c r="AW117" s="920"/>
      <c r="AX117" s="920"/>
      <c r="AY117" s="920"/>
      <c r="AZ117" s="850" t="s">
        <v>434</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435</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409</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406</v>
      </c>
      <c r="AB118" s="883"/>
      <c r="AC118" s="883"/>
      <c r="AD118" s="883"/>
      <c r="AE118" s="884"/>
      <c r="AF118" s="885" t="s">
        <v>407</v>
      </c>
      <c r="AG118" s="883"/>
      <c r="AH118" s="883"/>
      <c r="AI118" s="883"/>
      <c r="AJ118" s="884"/>
      <c r="AK118" s="885" t="s">
        <v>294</v>
      </c>
      <c r="AL118" s="883"/>
      <c r="AM118" s="883"/>
      <c r="AN118" s="883"/>
      <c r="AO118" s="884"/>
      <c r="AP118" s="886" t="s">
        <v>408</v>
      </c>
      <c r="AQ118" s="887"/>
      <c r="AR118" s="887"/>
      <c r="AS118" s="887"/>
      <c r="AT118" s="888"/>
      <c r="AU118" s="919"/>
      <c r="AV118" s="920"/>
      <c r="AW118" s="920"/>
      <c r="AX118" s="920"/>
      <c r="AY118" s="920"/>
      <c r="AZ118" s="825" t="s">
        <v>436</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437</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412</v>
      </c>
      <c r="B119" s="806"/>
      <c r="C119" s="847" t="s">
        <v>413</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438</v>
      </c>
      <c r="BP119" s="865"/>
      <c r="BQ119" s="866">
        <v>25858635</v>
      </c>
      <c r="BR119" s="832"/>
      <c r="BS119" s="832"/>
      <c r="BT119" s="832"/>
      <c r="BU119" s="832"/>
      <c r="BV119" s="832">
        <v>30458834</v>
      </c>
      <c r="BW119" s="832"/>
      <c r="BX119" s="832"/>
      <c r="BY119" s="832"/>
      <c r="BZ119" s="832"/>
      <c r="CA119" s="832">
        <v>30435920</v>
      </c>
      <c r="CB119" s="832"/>
      <c r="CC119" s="832"/>
      <c r="CD119" s="832"/>
      <c r="CE119" s="832"/>
      <c r="CF119" s="735"/>
      <c r="CG119" s="736"/>
      <c r="CH119" s="736"/>
      <c r="CI119" s="736"/>
      <c r="CJ119" s="821"/>
      <c r="CK119" s="915"/>
      <c r="CL119" s="810"/>
      <c r="CM119" s="825" t="s">
        <v>439</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416</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440</v>
      </c>
      <c r="AV120" s="868"/>
      <c r="AW120" s="868"/>
      <c r="AX120" s="868"/>
      <c r="AY120" s="869"/>
      <c r="AZ120" s="847" t="s">
        <v>441</v>
      </c>
      <c r="BA120" s="795"/>
      <c r="BB120" s="795"/>
      <c r="BC120" s="795"/>
      <c r="BD120" s="795"/>
      <c r="BE120" s="795"/>
      <c r="BF120" s="795"/>
      <c r="BG120" s="795"/>
      <c r="BH120" s="795"/>
      <c r="BI120" s="795"/>
      <c r="BJ120" s="795"/>
      <c r="BK120" s="795"/>
      <c r="BL120" s="795"/>
      <c r="BM120" s="795"/>
      <c r="BN120" s="795"/>
      <c r="BO120" s="795"/>
      <c r="BP120" s="796"/>
      <c r="BQ120" s="848">
        <v>96542651</v>
      </c>
      <c r="BR120" s="829"/>
      <c r="BS120" s="829"/>
      <c r="BT120" s="829"/>
      <c r="BU120" s="829"/>
      <c r="BV120" s="829">
        <v>97038437</v>
      </c>
      <c r="BW120" s="829"/>
      <c r="BX120" s="829"/>
      <c r="BY120" s="829"/>
      <c r="BZ120" s="829"/>
      <c r="CA120" s="829">
        <v>106424124</v>
      </c>
      <c r="CB120" s="829"/>
      <c r="CC120" s="829"/>
      <c r="CD120" s="829"/>
      <c r="CE120" s="829"/>
      <c r="CF120" s="853">
        <v>90.3</v>
      </c>
      <c r="CG120" s="854"/>
      <c r="CH120" s="854"/>
      <c r="CI120" s="854"/>
      <c r="CJ120" s="854"/>
      <c r="CK120" s="855" t="s">
        <v>442</v>
      </c>
      <c r="CL120" s="839"/>
      <c r="CM120" s="839"/>
      <c r="CN120" s="839"/>
      <c r="CO120" s="840"/>
      <c r="CP120" s="859" t="s">
        <v>391</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t="s">
        <v>122</v>
      </c>
      <c r="DR120" s="829"/>
      <c r="DS120" s="829"/>
      <c r="DT120" s="829"/>
      <c r="DU120" s="829"/>
      <c r="DV120" s="830" t="s">
        <v>122</v>
      </c>
      <c r="DW120" s="830"/>
      <c r="DX120" s="830"/>
      <c r="DY120" s="830"/>
      <c r="DZ120" s="831"/>
    </row>
    <row r="121" spans="1:130" s="212" customFormat="1" ht="26.25" customHeight="1" x14ac:dyDescent="0.2">
      <c r="A121" s="807"/>
      <c r="B121" s="808"/>
      <c r="C121" s="850" t="s">
        <v>443</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444</v>
      </c>
      <c r="BA121" s="739"/>
      <c r="BB121" s="739"/>
      <c r="BC121" s="739"/>
      <c r="BD121" s="739"/>
      <c r="BE121" s="739"/>
      <c r="BF121" s="739"/>
      <c r="BG121" s="739"/>
      <c r="BH121" s="739"/>
      <c r="BI121" s="739"/>
      <c r="BJ121" s="739"/>
      <c r="BK121" s="739"/>
      <c r="BL121" s="739"/>
      <c r="BM121" s="739"/>
      <c r="BN121" s="739"/>
      <c r="BO121" s="739"/>
      <c r="BP121" s="740"/>
      <c r="BQ121" s="803" t="s">
        <v>122</v>
      </c>
      <c r="BR121" s="804"/>
      <c r="BS121" s="804"/>
      <c r="BT121" s="804"/>
      <c r="BU121" s="804"/>
      <c r="BV121" s="804" t="s">
        <v>122</v>
      </c>
      <c r="BW121" s="804"/>
      <c r="BX121" s="804"/>
      <c r="BY121" s="804"/>
      <c r="BZ121" s="804"/>
      <c r="CA121" s="804" t="s">
        <v>122</v>
      </c>
      <c r="CB121" s="804"/>
      <c r="CC121" s="804"/>
      <c r="CD121" s="804"/>
      <c r="CE121" s="804"/>
      <c r="CF121" s="862" t="s">
        <v>122</v>
      </c>
      <c r="CG121" s="863"/>
      <c r="CH121" s="863"/>
      <c r="CI121" s="863"/>
      <c r="CJ121" s="863"/>
      <c r="CK121" s="856"/>
      <c r="CL121" s="842"/>
      <c r="CM121" s="842"/>
      <c r="CN121" s="842"/>
      <c r="CO121" s="843"/>
      <c r="CP121" s="822" t="s">
        <v>390</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12" customFormat="1" ht="26.25" customHeight="1" x14ac:dyDescent="0.2">
      <c r="A122" s="807"/>
      <c r="B122" s="808"/>
      <c r="C122" s="802" t="s">
        <v>426</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445</v>
      </c>
      <c r="BA122" s="826"/>
      <c r="BB122" s="826"/>
      <c r="BC122" s="826"/>
      <c r="BD122" s="826"/>
      <c r="BE122" s="826"/>
      <c r="BF122" s="826"/>
      <c r="BG122" s="826"/>
      <c r="BH122" s="826"/>
      <c r="BI122" s="826"/>
      <c r="BJ122" s="826"/>
      <c r="BK122" s="826"/>
      <c r="BL122" s="826"/>
      <c r="BM122" s="826"/>
      <c r="BN122" s="826"/>
      <c r="BO122" s="826"/>
      <c r="BP122" s="827"/>
      <c r="BQ122" s="866">
        <v>39858494</v>
      </c>
      <c r="BR122" s="832"/>
      <c r="BS122" s="832"/>
      <c r="BT122" s="832"/>
      <c r="BU122" s="832"/>
      <c r="BV122" s="832">
        <v>37007344</v>
      </c>
      <c r="BW122" s="832"/>
      <c r="BX122" s="832"/>
      <c r="BY122" s="832"/>
      <c r="BZ122" s="832"/>
      <c r="CA122" s="832">
        <v>33502339</v>
      </c>
      <c r="CB122" s="832"/>
      <c r="CC122" s="832"/>
      <c r="CD122" s="832"/>
      <c r="CE122" s="832"/>
      <c r="CF122" s="833">
        <v>28.4</v>
      </c>
      <c r="CG122" s="834"/>
      <c r="CH122" s="834"/>
      <c r="CI122" s="834"/>
      <c r="CJ122" s="834"/>
      <c r="CK122" s="856"/>
      <c r="CL122" s="842"/>
      <c r="CM122" s="842"/>
      <c r="CN122" s="842"/>
      <c r="CO122" s="843"/>
      <c r="CP122" s="822" t="s">
        <v>389</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432</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446</v>
      </c>
      <c r="BP123" s="865"/>
      <c r="BQ123" s="819">
        <v>136401145</v>
      </c>
      <c r="BR123" s="820"/>
      <c r="BS123" s="820"/>
      <c r="BT123" s="820"/>
      <c r="BU123" s="820"/>
      <c r="BV123" s="820">
        <v>134045781</v>
      </c>
      <c r="BW123" s="820"/>
      <c r="BX123" s="820"/>
      <c r="BY123" s="820"/>
      <c r="BZ123" s="820"/>
      <c r="CA123" s="820">
        <v>139926463</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12" customFormat="1" ht="26.25" customHeight="1" thickBot="1" x14ac:dyDescent="0.25">
      <c r="A124" s="807"/>
      <c r="B124" s="808"/>
      <c r="C124" s="802" t="s">
        <v>435</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447</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448</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437</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449</v>
      </c>
      <c r="CL125" s="839"/>
      <c r="CM125" s="839"/>
      <c r="CN125" s="839"/>
      <c r="CO125" s="840"/>
      <c r="CP125" s="847" t="s">
        <v>450</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439</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451</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452</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453</v>
      </c>
      <c r="AY127" s="799"/>
      <c r="AZ127" s="799"/>
      <c r="BA127" s="799"/>
      <c r="BB127" s="799"/>
      <c r="BC127" s="799"/>
      <c r="BD127" s="799"/>
      <c r="BE127" s="800"/>
      <c r="BF127" s="798" t="s">
        <v>454</v>
      </c>
      <c r="BG127" s="799"/>
      <c r="BH127" s="799"/>
      <c r="BI127" s="799"/>
      <c r="BJ127" s="799"/>
      <c r="BK127" s="799"/>
      <c r="BL127" s="800"/>
      <c r="BM127" s="798" t="s">
        <v>455</v>
      </c>
      <c r="BN127" s="799"/>
      <c r="BO127" s="799"/>
      <c r="BP127" s="799"/>
      <c r="BQ127" s="799"/>
      <c r="BR127" s="799"/>
      <c r="BS127" s="800"/>
      <c r="BT127" s="798" t="s">
        <v>456</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457</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458</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459</v>
      </c>
      <c r="X128" s="785"/>
      <c r="Y128" s="785"/>
      <c r="Z128" s="786"/>
      <c r="AA128" s="787" t="s">
        <v>122</v>
      </c>
      <c r="AB128" s="788"/>
      <c r="AC128" s="788"/>
      <c r="AD128" s="788"/>
      <c r="AE128" s="789"/>
      <c r="AF128" s="790" t="s">
        <v>122</v>
      </c>
      <c r="AG128" s="788"/>
      <c r="AH128" s="788"/>
      <c r="AI128" s="788"/>
      <c r="AJ128" s="789"/>
      <c r="AK128" s="790" t="s">
        <v>122</v>
      </c>
      <c r="AL128" s="788"/>
      <c r="AM128" s="788"/>
      <c r="AN128" s="788"/>
      <c r="AO128" s="789"/>
      <c r="AP128" s="791"/>
      <c r="AQ128" s="792"/>
      <c r="AR128" s="792"/>
      <c r="AS128" s="792"/>
      <c r="AT128" s="793"/>
      <c r="AU128" s="214"/>
      <c r="AV128" s="214"/>
      <c r="AW128" s="214"/>
      <c r="AX128" s="794" t="s">
        <v>460</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461</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462</v>
      </c>
      <c r="X129" s="764"/>
      <c r="Y129" s="764"/>
      <c r="Z129" s="765"/>
      <c r="AA129" s="766">
        <v>109737994</v>
      </c>
      <c r="AB129" s="767"/>
      <c r="AC129" s="767"/>
      <c r="AD129" s="767"/>
      <c r="AE129" s="768"/>
      <c r="AF129" s="769">
        <v>113402767</v>
      </c>
      <c r="AG129" s="767"/>
      <c r="AH129" s="767"/>
      <c r="AI129" s="767"/>
      <c r="AJ129" s="768"/>
      <c r="AK129" s="769">
        <v>121692885</v>
      </c>
      <c r="AL129" s="767"/>
      <c r="AM129" s="767"/>
      <c r="AN129" s="767"/>
      <c r="AO129" s="768"/>
      <c r="AP129" s="770"/>
      <c r="AQ129" s="771"/>
      <c r="AR129" s="771"/>
      <c r="AS129" s="771"/>
      <c r="AT129" s="772"/>
      <c r="AU129" s="215"/>
      <c r="AV129" s="215"/>
      <c r="AW129" s="215"/>
      <c r="AX129" s="738" t="s">
        <v>463</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464</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465</v>
      </c>
      <c r="X130" s="764"/>
      <c r="Y130" s="764"/>
      <c r="Z130" s="765"/>
      <c r="AA130" s="766">
        <v>5197728</v>
      </c>
      <c r="AB130" s="767"/>
      <c r="AC130" s="767"/>
      <c r="AD130" s="767"/>
      <c r="AE130" s="768"/>
      <c r="AF130" s="769">
        <v>4711607</v>
      </c>
      <c r="AG130" s="767"/>
      <c r="AH130" s="767"/>
      <c r="AI130" s="767"/>
      <c r="AJ130" s="768"/>
      <c r="AK130" s="769">
        <v>3876392</v>
      </c>
      <c r="AL130" s="767"/>
      <c r="AM130" s="767"/>
      <c r="AN130" s="767"/>
      <c r="AO130" s="768"/>
      <c r="AP130" s="770"/>
      <c r="AQ130" s="771"/>
      <c r="AR130" s="771"/>
      <c r="AS130" s="771"/>
      <c r="AT130" s="772"/>
      <c r="AU130" s="215"/>
      <c r="AV130" s="215"/>
      <c r="AW130" s="215"/>
      <c r="AX130" s="738" t="s">
        <v>466</v>
      </c>
      <c r="AY130" s="739"/>
      <c r="AZ130" s="739"/>
      <c r="BA130" s="739"/>
      <c r="BB130" s="739"/>
      <c r="BC130" s="739"/>
      <c r="BD130" s="739"/>
      <c r="BE130" s="740"/>
      <c r="BF130" s="741">
        <v>-3</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467</v>
      </c>
      <c r="X131" s="748"/>
      <c r="Y131" s="748"/>
      <c r="Z131" s="749"/>
      <c r="AA131" s="750">
        <v>104540266</v>
      </c>
      <c r="AB131" s="751"/>
      <c r="AC131" s="751"/>
      <c r="AD131" s="751"/>
      <c r="AE131" s="752"/>
      <c r="AF131" s="753">
        <v>108691160</v>
      </c>
      <c r="AG131" s="751"/>
      <c r="AH131" s="751"/>
      <c r="AI131" s="751"/>
      <c r="AJ131" s="752"/>
      <c r="AK131" s="753">
        <v>117816493</v>
      </c>
      <c r="AL131" s="751"/>
      <c r="AM131" s="751"/>
      <c r="AN131" s="751"/>
      <c r="AO131" s="752"/>
      <c r="AP131" s="754"/>
      <c r="AQ131" s="755"/>
      <c r="AR131" s="755"/>
      <c r="AS131" s="755"/>
      <c r="AT131" s="756"/>
      <c r="AU131" s="215"/>
      <c r="AV131" s="215"/>
      <c r="AW131" s="215"/>
      <c r="AX131" s="716" t="s">
        <v>468</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469</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470</v>
      </c>
      <c r="W132" s="729"/>
      <c r="X132" s="729"/>
      <c r="Y132" s="729"/>
      <c r="Z132" s="730"/>
      <c r="AA132" s="731">
        <v>-3.7949310359999999</v>
      </c>
      <c r="AB132" s="732"/>
      <c r="AC132" s="732"/>
      <c r="AD132" s="732"/>
      <c r="AE132" s="733"/>
      <c r="AF132" s="734">
        <v>-3.1961946120000002</v>
      </c>
      <c r="AG132" s="732"/>
      <c r="AH132" s="732"/>
      <c r="AI132" s="732"/>
      <c r="AJ132" s="733"/>
      <c r="AK132" s="734">
        <v>-2.1144433490000001</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471</v>
      </c>
      <c r="W133" s="708"/>
      <c r="X133" s="708"/>
      <c r="Y133" s="708"/>
      <c r="Z133" s="709"/>
      <c r="AA133" s="710">
        <v>-4.2</v>
      </c>
      <c r="AB133" s="711"/>
      <c r="AC133" s="711"/>
      <c r="AD133" s="711"/>
      <c r="AE133" s="712"/>
      <c r="AF133" s="710">
        <v>-3.7</v>
      </c>
      <c r="AG133" s="711"/>
      <c r="AH133" s="711"/>
      <c r="AI133" s="711"/>
      <c r="AJ133" s="712"/>
      <c r="AK133" s="710">
        <v>-3</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0dMcmXSafh92Gvo+8T8LRDq0je0xFwb2eY2K/HghGnCsA3/Qguqm81NJDDFEuZYaC+Ls1uNq8OoYpkRcFTv+Ag==" saltValue="5IszwgEiQcpzAy9hMhl5i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472</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8k38h5tx3nC39dKj36WjjOyHYxYL7usMns/NwFViptO70BnEkpbLDpTm8ntyEcbCU9IKOlvkWZgm64CrPk8i9w==" saltValue="1ZKZDtmZ/sDhvg6WBFZmF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U/qCAephEnKOzR5WI9+BwbyZbLh69k0lcxDmgcb/1I+mCBDn2OFo5KqpjtB1MGQc+YQGYPknKLOjc1onh4lqg==" saltValue="9Qp+GkSjlODHXOJf3C42o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473</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474</v>
      </c>
      <c r="AL6" s="248"/>
      <c r="AM6" s="248"/>
      <c r="AN6" s="248"/>
    </row>
    <row r="7" spans="1:46" ht="13.5" customHeight="1" x14ac:dyDescent="0.2">
      <c r="A7" s="247"/>
      <c r="AK7" s="250"/>
      <c r="AL7" s="251"/>
      <c r="AM7" s="251"/>
      <c r="AN7" s="252"/>
      <c r="AO7" s="1105" t="s">
        <v>475</v>
      </c>
      <c r="AP7" s="253"/>
      <c r="AQ7" s="254" t="s">
        <v>476</v>
      </c>
      <c r="AR7" s="255"/>
    </row>
    <row r="8" spans="1:46" ht="13.2" x14ac:dyDescent="0.2">
      <c r="A8" s="247"/>
      <c r="AK8" s="256"/>
      <c r="AL8" s="257"/>
      <c r="AM8" s="257"/>
      <c r="AN8" s="258"/>
      <c r="AO8" s="1106"/>
      <c r="AP8" s="259" t="s">
        <v>477</v>
      </c>
      <c r="AQ8" s="260" t="s">
        <v>478</v>
      </c>
      <c r="AR8" s="261" t="s">
        <v>479</v>
      </c>
    </row>
    <row r="9" spans="1:46" ht="13.2" x14ac:dyDescent="0.2">
      <c r="A9" s="247"/>
      <c r="AK9" s="1117" t="s">
        <v>480</v>
      </c>
      <c r="AL9" s="1118"/>
      <c r="AM9" s="1118"/>
      <c r="AN9" s="1119"/>
      <c r="AO9" s="262">
        <v>28673921</v>
      </c>
      <c r="AP9" s="262">
        <v>69464</v>
      </c>
      <c r="AQ9" s="263">
        <v>69750</v>
      </c>
      <c r="AR9" s="264">
        <v>-0.4</v>
      </c>
    </row>
    <row r="10" spans="1:46" ht="13.5" customHeight="1" x14ac:dyDescent="0.2">
      <c r="A10" s="247"/>
      <c r="AK10" s="1117" t="s">
        <v>481</v>
      </c>
      <c r="AL10" s="1118"/>
      <c r="AM10" s="1118"/>
      <c r="AN10" s="1119"/>
      <c r="AO10" s="265">
        <v>466304</v>
      </c>
      <c r="AP10" s="265">
        <v>1130</v>
      </c>
      <c r="AQ10" s="266">
        <v>1158</v>
      </c>
      <c r="AR10" s="267">
        <v>-2.4</v>
      </c>
    </row>
    <row r="11" spans="1:46" ht="13.5" customHeight="1" x14ac:dyDescent="0.2">
      <c r="A11" s="247"/>
      <c r="AK11" s="1117" t="s">
        <v>482</v>
      </c>
      <c r="AL11" s="1118"/>
      <c r="AM11" s="1118"/>
      <c r="AN11" s="1119"/>
      <c r="AO11" s="265" t="s">
        <v>483</v>
      </c>
      <c r="AP11" s="265" t="s">
        <v>483</v>
      </c>
      <c r="AQ11" s="266" t="s">
        <v>483</v>
      </c>
      <c r="AR11" s="267" t="s">
        <v>483</v>
      </c>
    </row>
    <row r="12" spans="1:46" ht="13.5" customHeight="1" x14ac:dyDescent="0.2">
      <c r="A12" s="247"/>
      <c r="AK12" s="1117" t="s">
        <v>484</v>
      </c>
      <c r="AL12" s="1118"/>
      <c r="AM12" s="1118"/>
      <c r="AN12" s="1119"/>
      <c r="AO12" s="265" t="s">
        <v>483</v>
      </c>
      <c r="AP12" s="265" t="s">
        <v>483</v>
      </c>
      <c r="AQ12" s="266" t="s">
        <v>483</v>
      </c>
      <c r="AR12" s="267" t="s">
        <v>483</v>
      </c>
    </row>
    <row r="13" spans="1:46" ht="13.5" customHeight="1" x14ac:dyDescent="0.2">
      <c r="A13" s="247"/>
      <c r="AK13" s="1117" t="s">
        <v>485</v>
      </c>
      <c r="AL13" s="1118"/>
      <c r="AM13" s="1118"/>
      <c r="AN13" s="1119"/>
      <c r="AO13" s="265">
        <v>914870</v>
      </c>
      <c r="AP13" s="265">
        <v>2216</v>
      </c>
      <c r="AQ13" s="266">
        <v>2380</v>
      </c>
      <c r="AR13" s="267">
        <v>-6.9</v>
      </c>
    </row>
    <row r="14" spans="1:46" ht="13.5" customHeight="1" x14ac:dyDescent="0.2">
      <c r="A14" s="247"/>
      <c r="AK14" s="1117" t="s">
        <v>486</v>
      </c>
      <c r="AL14" s="1118"/>
      <c r="AM14" s="1118"/>
      <c r="AN14" s="1119"/>
      <c r="AO14" s="265">
        <v>615873</v>
      </c>
      <c r="AP14" s="265">
        <v>1492</v>
      </c>
      <c r="AQ14" s="266">
        <v>1678</v>
      </c>
      <c r="AR14" s="267">
        <v>-11.1</v>
      </c>
    </row>
    <row r="15" spans="1:46" ht="13.5" customHeight="1" x14ac:dyDescent="0.2">
      <c r="A15" s="247"/>
      <c r="AK15" s="1120" t="s">
        <v>487</v>
      </c>
      <c r="AL15" s="1121"/>
      <c r="AM15" s="1121"/>
      <c r="AN15" s="1122"/>
      <c r="AO15" s="265">
        <v>-1635827</v>
      </c>
      <c r="AP15" s="265">
        <v>-3963</v>
      </c>
      <c r="AQ15" s="266">
        <v>-4869</v>
      </c>
      <c r="AR15" s="267">
        <v>-18.600000000000001</v>
      </c>
    </row>
    <row r="16" spans="1:46" ht="13.2" x14ac:dyDescent="0.2">
      <c r="A16" s="247"/>
      <c r="AK16" s="1120" t="s">
        <v>177</v>
      </c>
      <c r="AL16" s="1121"/>
      <c r="AM16" s="1121"/>
      <c r="AN16" s="1122"/>
      <c r="AO16" s="265">
        <v>29035141</v>
      </c>
      <c r="AP16" s="265">
        <v>70339</v>
      </c>
      <c r="AQ16" s="266">
        <v>70096</v>
      </c>
      <c r="AR16" s="267">
        <v>0.3</v>
      </c>
    </row>
    <row r="17" spans="1:46" ht="13.2" x14ac:dyDescent="0.2">
      <c r="A17" s="247"/>
    </row>
    <row r="18" spans="1:46" ht="13.2" x14ac:dyDescent="0.2">
      <c r="A18" s="247"/>
      <c r="AQ18" s="268"/>
      <c r="AR18" s="268"/>
    </row>
    <row r="19" spans="1:46" ht="13.2" x14ac:dyDescent="0.2">
      <c r="A19" s="247"/>
      <c r="AK19" s="243" t="s">
        <v>488</v>
      </c>
    </row>
    <row r="20" spans="1:46" ht="13.2" x14ac:dyDescent="0.2">
      <c r="A20" s="247"/>
      <c r="AK20" s="269"/>
      <c r="AL20" s="270"/>
      <c r="AM20" s="270"/>
      <c r="AN20" s="271"/>
      <c r="AO20" s="272" t="s">
        <v>489</v>
      </c>
      <c r="AP20" s="273" t="s">
        <v>490</v>
      </c>
      <c r="AQ20" s="274" t="s">
        <v>491</v>
      </c>
      <c r="AR20" s="275"/>
    </row>
    <row r="21" spans="1:46" s="248" customFormat="1" ht="13.2" x14ac:dyDescent="0.2">
      <c r="A21" s="276"/>
      <c r="AK21" s="1123" t="s">
        <v>492</v>
      </c>
      <c r="AL21" s="1124"/>
      <c r="AM21" s="1124"/>
      <c r="AN21" s="1125"/>
      <c r="AO21" s="277">
        <v>6.59</v>
      </c>
      <c r="AP21" s="278">
        <v>6.37</v>
      </c>
      <c r="AQ21" s="279">
        <v>0.22</v>
      </c>
      <c r="AS21" s="280"/>
      <c r="AT21" s="276"/>
    </row>
    <row r="22" spans="1:46" s="248" customFormat="1" ht="13.2" x14ac:dyDescent="0.2">
      <c r="A22" s="276"/>
      <c r="AK22" s="1123" t="s">
        <v>493</v>
      </c>
      <c r="AL22" s="1124"/>
      <c r="AM22" s="1124"/>
      <c r="AN22" s="1125"/>
      <c r="AO22" s="281">
        <v>99</v>
      </c>
      <c r="AP22" s="282">
        <v>98.4</v>
      </c>
      <c r="AQ22" s="283">
        <v>0.6</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494</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495</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496</v>
      </c>
      <c r="AL29" s="248"/>
      <c r="AM29" s="248"/>
      <c r="AN29" s="248"/>
      <c r="AS29" s="290"/>
    </row>
    <row r="30" spans="1:46" ht="13.5" customHeight="1" x14ac:dyDescent="0.2">
      <c r="A30" s="247"/>
      <c r="AK30" s="250"/>
      <c r="AL30" s="251"/>
      <c r="AM30" s="251"/>
      <c r="AN30" s="252"/>
      <c r="AO30" s="1105" t="s">
        <v>475</v>
      </c>
      <c r="AP30" s="253"/>
      <c r="AQ30" s="254" t="s">
        <v>476</v>
      </c>
      <c r="AR30" s="255"/>
    </row>
    <row r="31" spans="1:46" ht="13.2" x14ac:dyDescent="0.2">
      <c r="A31" s="247"/>
      <c r="AK31" s="256"/>
      <c r="AL31" s="257"/>
      <c r="AM31" s="257"/>
      <c r="AN31" s="258"/>
      <c r="AO31" s="1106"/>
      <c r="AP31" s="259" t="s">
        <v>477</v>
      </c>
      <c r="AQ31" s="260" t="s">
        <v>478</v>
      </c>
      <c r="AR31" s="261" t="s">
        <v>479</v>
      </c>
    </row>
    <row r="32" spans="1:46" ht="27" customHeight="1" x14ac:dyDescent="0.2">
      <c r="A32" s="247"/>
      <c r="AK32" s="1107" t="s">
        <v>497</v>
      </c>
      <c r="AL32" s="1108"/>
      <c r="AM32" s="1108"/>
      <c r="AN32" s="1109"/>
      <c r="AO32" s="291">
        <v>1176605</v>
      </c>
      <c r="AP32" s="291">
        <v>2850</v>
      </c>
      <c r="AQ32" s="292">
        <v>4451</v>
      </c>
      <c r="AR32" s="293">
        <v>-36</v>
      </c>
    </row>
    <row r="33" spans="1:46" ht="13.5" customHeight="1" x14ac:dyDescent="0.2">
      <c r="A33" s="247"/>
      <c r="AK33" s="1107" t="s">
        <v>498</v>
      </c>
      <c r="AL33" s="1108"/>
      <c r="AM33" s="1108"/>
      <c r="AN33" s="1109"/>
      <c r="AO33" s="291" t="s">
        <v>483</v>
      </c>
      <c r="AP33" s="291" t="s">
        <v>483</v>
      </c>
      <c r="AQ33" s="292" t="s">
        <v>483</v>
      </c>
      <c r="AR33" s="293" t="s">
        <v>483</v>
      </c>
    </row>
    <row r="34" spans="1:46" ht="27" customHeight="1" x14ac:dyDescent="0.2">
      <c r="A34" s="247"/>
      <c r="AK34" s="1107" t="s">
        <v>499</v>
      </c>
      <c r="AL34" s="1108"/>
      <c r="AM34" s="1108"/>
      <c r="AN34" s="1109"/>
      <c r="AO34" s="291" t="s">
        <v>483</v>
      </c>
      <c r="AP34" s="291" t="s">
        <v>483</v>
      </c>
      <c r="AQ34" s="292">
        <v>416</v>
      </c>
      <c r="AR34" s="293" t="s">
        <v>483</v>
      </c>
    </row>
    <row r="35" spans="1:46" ht="27" customHeight="1" x14ac:dyDescent="0.2">
      <c r="A35" s="247"/>
      <c r="AK35" s="1107" t="s">
        <v>500</v>
      </c>
      <c r="AL35" s="1108"/>
      <c r="AM35" s="1108"/>
      <c r="AN35" s="1109"/>
      <c r="AO35" s="291" t="s">
        <v>483</v>
      </c>
      <c r="AP35" s="291" t="s">
        <v>483</v>
      </c>
      <c r="AQ35" s="292">
        <v>18</v>
      </c>
      <c r="AR35" s="293" t="s">
        <v>483</v>
      </c>
    </row>
    <row r="36" spans="1:46" ht="27" customHeight="1" x14ac:dyDescent="0.2">
      <c r="A36" s="247"/>
      <c r="AK36" s="1107" t="s">
        <v>501</v>
      </c>
      <c r="AL36" s="1108"/>
      <c r="AM36" s="1108"/>
      <c r="AN36" s="1109"/>
      <c r="AO36" s="291">
        <v>208624</v>
      </c>
      <c r="AP36" s="291">
        <v>505</v>
      </c>
      <c r="AQ36" s="292">
        <v>532</v>
      </c>
      <c r="AR36" s="293">
        <v>-5.0999999999999996</v>
      </c>
    </row>
    <row r="37" spans="1:46" ht="13.5" customHeight="1" x14ac:dyDescent="0.2">
      <c r="A37" s="247"/>
      <c r="AK37" s="1107" t="s">
        <v>502</v>
      </c>
      <c r="AL37" s="1108"/>
      <c r="AM37" s="1108"/>
      <c r="AN37" s="1109"/>
      <c r="AO37" s="291" t="s">
        <v>483</v>
      </c>
      <c r="AP37" s="291" t="s">
        <v>483</v>
      </c>
      <c r="AQ37" s="292">
        <v>1760</v>
      </c>
      <c r="AR37" s="293" t="s">
        <v>483</v>
      </c>
    </row>
    <row r="38" spans="1:46" ht="27" customHeight="1" x14ac:dyDescent="0.2">
      <c r="A38" s="247"/>
      <c r="AK38" s="1110" t="s">
        <v>503</v>
      </c>
      <c r="AL38" s="1111"/>
      <c r="AM38" s="1111"/>
      <c r="AN38" s="1112"/>
      <c r="AO38" s="294" t="s">
        <v>483</v>
      </c>
      <c r="AP38" s="294" t="s">
        <v>483</v>
      </c>
      <c r="AQ38" s="295" t="s">
        <v>483</v>
      </c>
      <c r="AR38" s="283" t="s">
        <v>483</v>
      </c>
      <c r="AS38" s="290"/>
    </row>
    <row r="39" spans="1:46" ht="13.2" x14ac:dyDescent="0.2">
      <c r="A39" s="247"/>
      <c r="AK39" s="1110" t="s">
        <v>504</v>
      </c>
      <c r="AL39" s="1111"/>
      <c r="AM39" s="1111"/>
      <c r="AN39" s="1112"/>
      <c r="AO39" s="291" t="s">
        <v>483</v>
      </c>
      <c r="AP39" s="291" t="s">
        <v>483</v>
      </c>
      <c r="AQ39" s="292">
        <v>-15</v>
      </c>
      <c r="AR39" s="293" t="s">
        <v>483</v>
      </c>
      <c r="AS39" s="290"/>
    </row>
    <row r="40" spans="1:46" ht="27" customHeight="1" x14ac:dyDescent="0.2">
      <c r="A40" s="247"/>
      <c r="AK40" s="1107" t="s">
        <v>505</v>
      </c>
      <c r="AL40" s="1108"/>
      <c r="AM40" s="1108"/>
      <c r="AN40" s="1109"/>
      <c r="AO40" s="291">
        <v>-3876392</v>
      </c>
      <c r="AP40" s="291">
        <v>-9391</v>
      </c>
      <c r="AQ40" s="292">
        <v>-9977</v>
      </c>
      <c r="AR40" s="293">
        <v>-5.9</v>
      </c>
      <c r="AS40" s="290"/>
    </row>
    <row r="41" spans="1:46" ht="13.2" x14ac:dyDescent="0.2">
      <c r="A41" s="247"/>
      <c r="AK41" s="1113" t="s">
        <v>287</v>
      </c>
      <c r="AL41" s="1114"/>
      <c r="AM41" s="1114"/>
      <c r="AN41" s="1115"/>
      <c r="AO41" s="291">
        <v>-2491163</v>
      </c>
      <c r="AP41" s="291">
        <v>-6035</v>
      </c>
      <c r="AQ41" s="292">
        <v>-2814</v>
      </c>
      <c r="AR41" s="293">
        <v>114.5</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506</v>
      </c>
    </row>
    <row r="48" spans="1:46" ht="13.2" x14ac:dyDescent="0.2">
      <c r="A48" s="247"/>
      <c r="AK48" s="301" t="s">
        <v>507</v>
      </c>
      <c r="AL48" s="301"/>
      <c r="AM48" s="301"/>
      <c r="AN48" s="301"/>
      <c r="AO48" s="301"/>
      <c r="AP48" s="301"/>
      <c r="AQ48" s="302"/>
      <c r="AR48" s="301"/>
    </row>
    <row r="49" spans="1:44" ht="13.5" customHeight="1" x14ac:dyDescent="0.2">
      <c r="A49" s="247"/>
      <c r="AK49" s="303"/>
      <c r="AL49" s="304"/>
      <c r="AM49" s="1100" t="s">
        <v>475</v>
      </c>
      <c r="AN49" s="1102" t="s">
        <v>508</v>
      </c>
      <c r="AO49" s="1103"/>
      <c r="AP49" s="1103"/>
      <c r="AQ49" s="1103"/>
      <c r="AR49" s="1104"/>
    </row>
    <row r="50" spans="1:44" ht="13.2" x14ac:dyDescent="0.2">
      <c r="A50" s="247"/>
      <c r="AK50" s="305"/>
      <c r="AL50" s="306"/>
      <c r="AM50" s="1101"/>
      <c r="AN50" s="307" t="s">
        <v>509</v>
      </c>
      <c r="AO50" s="308" t="s">
        <v>510</v>
      </c>
      <c r="AP50" s="309" t="s">
        <v>511</v>
      </c>
      <c r="AQ50" s="310" t="s">
        <v>512</v>
      </c>
      <c r="AR50" s="311" t="s">
        <v>513</v>
      </c>
    </row>
    <row r="51" spans="1:44" ht="13.2" x14ac:dyDescent="0.2">
      <c r="A51" s="247"/>
      <c r="AK51" s="303" t="s">
        <v>514</v>
      </c>
      <c r="AL51" s="304"/>
      <c r="AM51" s="312">
        <v>33694151</v>
      </c>
      <c r="AN51" s="313">
        <v>82908</v>
      </c>
      <c r="AO51" s="314">
        <v>-23.1</v>
      </c>
      <c r="AP51" s="315">
        <v>50465</v>
      </c>
      <c r="AQ51" s="316">
        <v>-2.4</v>
      </c>
      <c r="AR51" s="317">
        <v>-20.7</v>
      </c>
    </row>
    <row r="52" spans="1:44" ht="13.2" x14ac:dyDescent="0.2">
      <c r="A52" s="247"/>
      <c r="AK52" s="318"/>
      <c r="AL52" s="319" t="s">
        <v>515</v>
      </c>
      <c r="AM52" s="320">
        <v>26021361</v>
      </c>
      <c r="AN52" s="321">
        <v>64028</v>
      </c>
      <c r="AO52" s="322">
        <v>-17.100000000000001</v>
      </c>
      <c r="AP52" s="323">
        <v>34193</v>
      </c>
      <c r="AQ52" s="324">
        <v>-8.1</v>
      </c>
      <c r="AR52" s="325">
        <v>-9</v>
      </c>
    </row>
    <row r="53" spans="1:44" ht="13.2" x14ac:dyDescent="0.2">
      <c r="A53" s="247"/>
      <c r="AK53" s="303" t="s">
        <v>516</v>
      </c>
      <c r="AL53" s="304"/>
      <c r="AM53" s="312">
        <v>26725061</v>
      </c>
      <c r="AN53" s="313">
        <v>66200</v>
      </c>
      <c r="AO53" s="314">
        <v>-20.2</v>
      </c>
      <c r="AP53" s="315">
        <v>51679</v>
      </c>
      <c r="AQ53" s="316">
        <v>2.4</v>
      </c>
      <c r="AR53" s="317">
        <v>-22.6</v>
      </c>
    </row>
    <row r="54" spans="1:44" ht="13.2" x14ac:dyDescent="0.2">
      <c r="A54" s="247"/>
      <c r="AK54" s="318"/>
      <c r="AL54" s="319" t="s">
        <v>515</v>
      </c>
      <c r="AM54" s="320">
        <v>20458453</v>
      </c>
      <c r="AN54" s="321">
        <v>50677</v>
      </c>
      <c r="AO54" s="322">
        <v>-20.9</v>
      </c>
      <c r="AP54" s="323">
        <v>35132</v>
      </c>
      <c r="AQ54" s="324">
        <v>2.7</v>
      </c>
      <c r="AR54" s="325">
        <v>-23.6</v>
      </c>
    </row>
    <row r="55" spans="1:44" ht="13.2" x14ac:dyDescent="0.2">
      <c r="A55" s="247"/>
      <c r="AK55" s="303" t="s">
        <v>517</v>
      </c>
      <c r="AL55" s="304"/>
      <c r="AM55" s="312">
        <v>30951584</v>
      </c>
      <c r="AN55" s="313">
        <v>76576</v>
      </c>
      <c r="AO55" s="314">
        <v>15.7</v>
      </c>
      <c r="AP55" s="315">
        <v>49665</v>
      </c>
      <c r="AQ55" s="316">
        <v>-3.9</v>
      </c>
      <c r="AR55" s="317">
        <v>19.600000000000001</v>
      </c>
    </row>
    <row r="56" spans="1:44" ht="13.2" x14ac:dyDescent="0.2">
      <c r="A56" s="247"/>
      <c r="AK56" s="318"/>
      <c r="AL56" s="319" t="s">
        <v>515</v>
      </c>
      <c r="AM56" s="320">
        <v>26824984</v>
      </c>
      <c r="AN56" s="321">
        <v>66366</v>
      </c>
      <c r="AO56" s="322">
        <v>31</v>
      </c>
      <c r="AP56" s="323">
        <v>34678</v>
      </c>
      <c r="AQ56" s="324">
        <v>-1.3</v>
      </c>
      <c r="AR56" s="325">
        <v>32.299999999999997</v>
      </c>
    </row>
    <row r="57" spans="1:44" ht="13.2" x14ac:dyDescent="0.2">
      <c r="A57" s="247"/>
      <c r="AK57" s="303" t="s">
        <v>518</v>
      </c>
      <c r="AL57" s="304"/>
      <c r="AM57" s="312">
        <v>34022421</v>
      </c>
      <c r="AN57" s="313">
        <v>83331</v>
      </c>
      <c r="AO57" s="314">
        <v>8.8000000000000007</v>
      </c>
      <c r="AP57" s="315">
        <v>63439</v>
      </c>
      <c r="AQ57" s="316">
        <v>27.7</v>
      </c>
      <c r="AR57" s="317">
        <v>-18.899999999999999</v>
      </c>
    </row>
    <row r="58" spans="1:44" ht="13.2" x14ac:dyDescent="0.2">
      <c r="A58" s="247"/>
      <c r="AK58" s="318"/>
      <c r="AL58" s="319" t="s">
        <v>515</v>
      </c>
      <c r="AM58" s="320">
        <v>25530454</v>
      </c>
      <c r="AN58" s="321">
        <v>62532</v>
      </c>
      <c r="AO58" s="322">
        <v>-5.8</v>
      </c>
      <c r="AP58" s="323">
        <v>46463</v>
      </c>
      <c r="AQ58" s="324">
        <v>34</v>
      </c>
      <c r="AR58" s="325">
        <v>-39.799999999999997</v>
      </c>
    </row>
    <row r="59" spans="1:44" ht="13.2" x14ac:dyDescent="0.2">
      <c r="A59" s="247"/>
      <c r="AK59" s="303" t="s">
        <v>519</v>
      </c>
      <c r="AL59" s="304"/>
      <c r="AM59" s="312">
        <v>28993351</v>
      </c>
      <c r="AN59" s="313">
        <v>70238</v>
      </c>
      <c r="AO59" s="314">
        <v>-15.7</v>
      </c>
      <c r="AP59" s="315">
        <v>60097</v>
      </c>
      <c r="AQ59" s="316">
        <v>-5.3</v>
      </c>
      <c r="AR59" s="317">
        <v>-10.4</v>
      </c>
    </row>
    <row r="60" spans="1:44" ht="13.2" x14ac:dyDescent="0.2">
      <c r="A60" s="247"/>
      <c r="AK60" s="318"/>
      <c r="AL60" s="319" t="s">
        <v>515</v>
      </c>
      <c r="AM60" s="320">
        <v>20364927</v>
      </c>
      <c r="AN60" s="321">
        <v>49335</v>
      </c>
      <c r="AO60" s="322">
        <v>-21.1</v>
      </c>
      <c r="AP60" s="323">
        <v>43011</v>
      </c>
      <c r="AQ60" s="324">
        <v>-7.4</v>
      </c>
      <c r="AR60" s="325">
        <v>-13.7</v>
      </c>
    </row>
    <row r="61" spans="1:44" ht="13.2" x14ac:dyDescent="0.2">
      <c r="A61" s="247"/>
      <c r="AK61" s="303" t="s">
        <v>520</v>
      </c>
      <c r="AL61" s="326"/>
      <c r="AM61" s="312">
        <v>30877314</v>
      </c>
      <c r="AN61" s="313">
        <v>75851</v>
      </c>
      <c r="AO61" s="314">
        <v>-6.9</v>
      </c>
      <c r="AP61" s="315">
        <v>55069</v>
      </c>
      <c r="AQ61" s="327">
        <v>3.7</v>
      </c>
      <c r="AR61" s="317">
        <v>-10.6</v>
      </c>
    </row>
    <row r="62" spans="1:44" ht="13.2" x14ac:dyDescent="0.2">
      <c r="A62" s="247"/>
      <c r="AK62" s="318"/>
      <c r="AL62" s="319" t="s">
        <v>515</v>
      </c>
      <c r="AM62" s="320">
        <v>23840036</v>
      </c>
      <c r="AN62" s="321">
        <v>58588</v>
      </c>
      <c r="AO62" s="322">
        <v>-6.8</v>
      </c>
      <c r="AP62" s="323">
        <v>38695</v>
      </c>
      <c r="AQ62" s="324">
        <v>4</v>
      </c>
      <c r="AR62" s="325">
        <v>-10.8</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YRGYZv5iYeNOnki7XmKMEySUgVfHsQomDn7Z2YLMFaejFABemP4YjJDNfIUeBYBTWj6utSWabonQ5h3wBHIlsQ==" saltValue="WbjxW9WxDKDw46jfeY76Z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472</v>
      </c>
    </row>
    <row r="121" spans="125:125" ht="13.5" hidden="1" customHeight="1" x14ac:dyDescent="0.2">
      <c r="DU121" s="241"/>
    </row>
  </sheetData>
  <sheetProtection algorithmName="SHA-512" hashValue="mAtlaSdVH4OscywURYULEhjcwuNdixmaROjUvl2FxD/xEqKFp+LW4f7ldEBHP1KjEm4d1qnB7VHApN+drXM4ZA==" saltValue="nM3Ua0luolpGerJ9BIOSP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472</v>
      </c>
    </row>
  </sheetData>
  <sheetProtection algorithmName="SHA-512" hashValue="KvpKVds1zhJGNixSwL+KmnHUfjn+BsvxjFk/wTSoB6iiLTwsCkMVFeacNPw28iwbJdvIrDO9oY4uK6ni1yNAEg==" saltValue="Gmv8+dSKYTkho+pL69235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522</v>
      </c>
      <c r="G46" s="8" t="s">
        <v>523</v>
      </c>
      <c r="H46" s="8" t="s">
        <v>524</v>
      </c>
      <c r="I46" s="8" t="s">
        <v>525</v>
      </c>
      <c r="J46" s="9" t="s">
        <v>526</v>
      </c>
    </row>
    <row r="47" spans="2:10" ht="57.75" customHeight="1" x14ac:dyDescent="0.2">
      <c r="B47" s="10"/>
      <c r="C47" s="1126" t="s">
        <v>3</v>
      </c>
      <c r="D47" s="1126"/>
      <c r="E47" s="1127"/>
      <c r="F47" s="11">
        <v>10.28</v>
      </c>
      <c r="G47" s="12">
        <v>14.96</v>
      </c>
      <c r="H47" s="12">
        <v>16.829999999999998</v>
      </c>
      <c r="I47" s="12">
        <v>17.100000000000001</v>
      </c>
      <c r="J47" s="13">
        <v>16.41</v>
      </c>
    </row>
    <row r="48" spans="2:10" ht="57.75" customHeight="1" x14ac:dyDescent="0.2">
      <c r="B48" s="14"/>
      <c r="C48" s="1128" t="s">
        <v>4</v>
      </c>
      <c r="D48" s="1128"/>
      <c r="E48" s="1129"/>
      <c r="F48" s="15">
        <v>3.44</v>
      </c>
      <c r="G48" s="16">
        <v>6.44</v>
      </c>
      <c r="H48" s="16">
        <v>5.71</v>
      </c>
      <c r="I48" s="16">
        <v>5.2</v>
      </c>
      <c r="J48" s="17">
        <v>5.43</v>
      </c>
    </row>
    <row r="49" spans="2:10" ht="57.75" customHeight="1" thickBot="1" x14ac:dyDescent="0.25">
      <c r="B49" s="18"/>
      <c r="C49" s="1130" t="s">
        <v>5</v>
      </c>
      <c r="D49" s="1130"/>
      <c r="E49" s="1131"/>
      <c r="F49" s="19" t="s">
        <v>527</v>
      </c>
      <c r="G49" s="20">
        <v>8.43</v>
      </c>
      <c r="H49" s="20">
        <v>1.5</v>
      </c>
      <c r="I49" s="20">
        <v>0.49</v>
      </c>
      <c r="J49" s="21">
        <v>1.07</v>
      </c>
    </row>
    <row r="50" spans="2:10" ht="13.2" x14ac:dyDescent="0.2"/>
  </sheetData>
  <sheetProtection algorithmName="SHA-512" hashValue="rmlejq3uyDGG/kt9QYgTh22lMwvE7oSbo4TJSmzJFJGzBMN0//eVOmjwUko1DBNmQerw3/0AQ6dMBNfLNBRzqg==" saltValue="OvMTa6Kgg6t1nRfviXApr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2026-03-13T04:02:56Z</cp:lastPrinted>
  <dcterms:created xsi:type="dcterms:W3CDTF">2026-02-23T05:49:21Z</dcterms:created>
  <dcterms:modified xsi:type="dcterms:W3CDTF">2026-03-16T07:10:16Z</dcterms:modified>
  <cp:category/>
</cp:coreProperties>
</file>