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2DF8B4FA-BAF2-441F-9577-53B2699E7F5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BE37" i="10"/>
  <c r="AM37" i="10"/>
  <c r="C37" i="10"/>
  <c r="CO36" i="10"/>
  <c r="BW36" i="10"/>
  <c r="BE36" i="10"/>
  <c r="AM36" i="10"/>
  <c r="C36" i="10"/>
  <c r="CO35" i="10"/>
  <c r="BE35" i="10"/>
  <c r="AM35" i="10"/>
  <c r="CO34" i="10"/>
  <c r="BW34" i="10"/>
  <c r="BW35" i="10" s="1"/>
  <c r="BE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<sst xmlns="http://schemas.openxmlformats.org/spreadsheetml/2006/main" count="1111" uniqueCount="562">
  <si>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</si>
  <si>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</si>
  <si>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</si>
  <si>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</si>
  <si>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</si>
  <si>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</si>
  <si>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</si>
  <si>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</si>
  <si>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</si>
  <si>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</si>
  <si>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</si>
  <si>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</si>
  <si>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</si>
  <si>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</si>
  <si>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</si>
  <si>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</si>
  <si>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</si>
  <si>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</si>
  <si>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</si>
  <si>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</si>
  <si>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</si>
  <si>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</si>
  <si>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</si>
  <si>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</si>
  <si>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</si>
  <si>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</si>
  <si>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</si>
  <si>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</si>
  <si>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</si>
  <si>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</si>
  <si>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</si>
  <si>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</si>
  <si>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</si>
  <si>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</si>
  <si>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</si>
  <si>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</si>
  <si>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</si>
  <si>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</si>
  <si>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</si>
  <si>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</si>
  <si>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</si>
  <si>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</si>
  <si>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</si>
  <si>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</si>
  <si>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</si>
  <si>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</si>
  <si>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</si>
  <si>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</si>
  <si>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</si>
  <si>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</si>
  <si>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</si>
  <si>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</si>
  <si>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</si>
  <si>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</si>
  <si>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</si>
  <si>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</si>
  <si>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</si>
  <si>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</si>
  <si>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</si>
  <si>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</si>
  <si>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</si>
  <si>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</si>
  <si>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</si>
  <si>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</si>
  <si>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</si>
  <si>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</si>
  <si>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</si>
  <si>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</si>
  <si>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</si>
  <si>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</si>
  <si>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</si>
  <si>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</si>
  <si>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</si>
  <si>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</si>
  <si>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</si>
  <si>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</si>
  <si>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</si>
  <si>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</si>
  <si>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</si>
  <si>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</si>
  <si>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</si>
  <si>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</si>
  <si>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</si>
  <si>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</si>
  <si>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</si>
  <si>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</si>
  <si>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</si>
  <si>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</si>
  <si>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</si>
  <si>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</si>
  <si>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</si>
  <si>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</si>
  <si>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</si>
  <si>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</si>
  <si>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台東区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</si>
  <si>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</si>
  <si>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</si>
  <si>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</si>
  <si>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</si>
  <si>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</si>
  <si>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</si>
  <si>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</si>
  <si>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</si>
  <si>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</si>
  <si>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</si>
  <si>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</si>
  <si>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</si>
  <si>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</si>
  <si>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</si>
  <si>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</si>
  <si>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</si>
  <si>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</si>
  <si>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</si>
  <si>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</si>
  <si>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</si>
  <si>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</si>
  <si>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</si>
  <si>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</si>
  <si>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</si>
  <si>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</si>
  <si>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</si>
  <si>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</si>
  <si>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</si>
  <si>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</si>
  <si>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</si>
  <si>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</si>
  <si>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</si>
  <si>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</si>
  <si>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</si>
  <si>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</si>
  <si>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</si>
  <si>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</si>
  <si>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</si>
  <si>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</si>
  <si>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</si>
  <si>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</si>
  <si>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</si>
  <si>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</si>
  <si>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</si>
  <si>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</si>
  <si>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</si>
  <si>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</si>
  <si>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</si>
  <si>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</si>
  <si>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</si>
  <si>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</si>
  <si>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</si>
  <si>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</si>
  <si>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</si>
  <si>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</si>
  <si>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</si>
  <si>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</si>
  <si>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</si>
  <si>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</si>
  <si>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</si>
  <si>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</si>
  <si>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</si>
  <si>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</si>
  <si>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</si>
  <si>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</si>
  <si>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</si>
  <si>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</si>
  <si>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</si>
  <si>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</si>
  <si>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</si>
  <si>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</si>
  <si>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</si>
  <si>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</si>
  <si>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</si>
  <si>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</si>
  <si>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</si>
  <si>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</si>
  <si>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</si>
  <si>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</si>
  <si>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</si>
  <si>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</si>
  <si>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</si>
  <si>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</si>
  <si>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</si>
  <si>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</si>
  <si>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</si>
  <si>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</si>
  <si>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</si>
  <si>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</si>
  <si>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</si>
  <si>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</si>
  <si>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</si>
  <si>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</si>
  <si>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</si>
  <si>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</si>
  <si>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</si>
  <si>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</si>
  <si>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</si>
  <si>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</si>
  <si>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</si>
  <si>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</si>
  <si>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</si>
  <si>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</si>
  <si>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</si>
  <si>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</si>
  <si>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</si>
  <si>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</si>
  <si>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</si>
  <si>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東京都台東区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</si>
  <si>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</si>
  <si>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</si>
  <si>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</si>
  <si>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</si>
  <si>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</si>
  <si>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</si>
  <si>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</si>
  <si>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</si>
  <si>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</si>
  <si>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</si>
  <si>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</si>
  <si>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</si>
  <si>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</si>
  <si>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</si>
  <si>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</si>
  <si>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</si>
  <si>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</si>
  <si>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</si>
  <si>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</si>
  <si>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</si>
  <si>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</si>
  <si>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</si>
  <si>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</si>
  <si>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</si>
  <si>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</si>
  <si>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</si>
  <si>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</si>
  <si>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</si>
  <si>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</si>
  <si>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</si>
  <si>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</si>
  <si>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</si>
  <si>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</si>
  <si>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</si>
  <si>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</si>
  <si>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</si>
  <si>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</si>
  <si>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</si>
  <si>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</si>
  <si>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</si>
  <si>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</si>
  <si>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</si>
  <si>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</si>
  <si>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</si>
  <si>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</si>
  <si>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</si>
  <si>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</si>
  <si>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</si>
  <si>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</si>
  <si>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</si>
  <si>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</si>
  <si>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</si>
  <si>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</si>
  <si>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</si>
  <si>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</si>
  <si>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</si>
  <si>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</si>
  <si>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</si>
  <si>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</si>
  <si>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</si>
  <si>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</si>
  <si>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</si>
  <si>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</si>
  <si>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</si>
  <si>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</si>
  <si>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</si>
  <si>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</si>
  <si>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</si>
  <si>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</si>
  <si>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</si>
  <si>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</si>
  <si>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</si>
  <si>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</si>
  <si>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</si>
  <si>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</si>
  <si>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</si>
  <si>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</si>
  <si>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</si>
  <si>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</si>
  <si>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</si>
  <si>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</si>
  <si>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</si>
  <si>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</si>
  <si>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</si>
  <si>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</si>
  <si>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</si>
  <si>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</si>
  <si>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</si>
  <si>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</si>
  <si>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</si>
  <si>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</si>
  <si>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</si>
  <si>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</si>
  <si>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</si>
  <si>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</si>
  <si>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</si>
  <si>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</si>
  <si>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</si>
  <si>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</si>
  <si>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</si>
  <si>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</si>
  <si>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</si>
  <si>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</si>
  <si>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</si>
  <si>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</si>
  <si>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</si>
  <si>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</si>
  <si>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</si>
  <si>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</si>
  <si>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</si>
  <si>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</si>
  <si>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</si>
  <si>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</si>
  <si>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</si>
  <si>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</si>
  <si>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</si>
  <si>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</si>
  <si>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</si>
  <si>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</si>
  <si>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</si>
  <si>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</si>
  <si>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</si>
  <si>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</si>
  <si>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</si>
  <si>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</si>
  <si>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</si>
  <si>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</si>
  <si>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</si>
  <si>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</si>
  <si>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</si>
  <si>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</si>
  <si>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</si>
  <si>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</si>
  <si>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</si>
  <si>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</si>
  <si>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</si>
  <si>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</si>
  <si>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</si>
  <si>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</si>
  <si>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</si>
  <si>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</si>
  <si>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</si>
  <si>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</si>
  <si>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</si>
  <si>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</si>
  <si>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</si>
  <si>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</si>
  <si>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</si>
  <si>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</si>
  <si>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</si>
  <si>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東京都台東区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</si>
  <si>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</si>
  <si>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</si>
  <si>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</si>
  <si>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</si>
  <si>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</si>
  <si>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</si>
  <si>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</si>
  <si>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</si>
  <si>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</si>
  <si>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</si>
  <si>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</si>
  <si>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</si>
  <si>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</si>
  <si>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</si>
  <si>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</si>
  <si>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</si>
  <si>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</si>
  <si>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</si>
  <si>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</si>
  <si>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</si>
  <si>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病院施設会計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</si>
  <si>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</si>
  <si>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</si>
  <si>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</si>
  <si>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</si>
  <si>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</si>
  <si>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</si>
  <si>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</si>
  <si>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</si>
  <si>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</si>
  <si>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</si>
  <si>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</si>
  <si>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</si>
  <si>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</si>
  <si>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</si>
  <si>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</si>
  <si>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</si>
  <si>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老人保健施設会計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</si>
  <si>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</si>
  <si>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</si>
  <si>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</si>
  <si>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</si>
  <si>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</si>
  <si>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</si>
  <si>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</si>
  <si>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</si>
  <si>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</si>
  <si>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</si>
  <si>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</si>
  <si>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</si>
  <si>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</si>
  <si>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</si>
  <si>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</si>
  <si>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</si>
  <si>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</si>
  <si>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</si>
  <si>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</si>
  <si>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</si>
  <si>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</si>
  <si>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</si>
  <si>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</si>
  <si>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</si>
  <si>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</si>
  <si>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</si>
  <si>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</si>
  <si>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</si>
  <si>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</si>
  <si>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</si>
  <si>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</si>
  <si>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</si>
  <si>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</si>
  <si>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</si>
  <si>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</si>
  <si>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</si>
  <si>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</si>
  <si>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</si>
  <si>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</si>
  <si>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</si>
  <si>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</si>
  <si>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</si>
  <si>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</si>
  <si>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</si>
  <si>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</si>
  <si>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</si>
  <si>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</si>
  <si>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</si>
  <si>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</si>
  <si>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</si>
  <si>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</si>
  <si>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</si>
  <si>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</si>
  <si>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</si>
  <si>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</si>
  <si>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</si>
  <si>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</si>
  <si>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</si>
  <si>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</si>
  <si>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</si>
  <si>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</si>
  <si>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</si>
  <si>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</si>
  <si>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</si>
  <si>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</si>
  <si>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</si>
  <si>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</si>
  <si>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</si>
  <si>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</si>
  <si>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</si>
  <si>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</si>
  <si>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</si>
  <si>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</si>
  <si>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</si>
  <si>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</si>
  <si>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</si>
  <si>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</si>
  <si>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</si>
  <si>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</si>
  <si>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</si>
  <si>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</si>
  <si>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</si>
  <si>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</si>
  <si>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</si>
  <si>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</si>
  <si>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</si>
  <si>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</si>
  <si>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</si>
  <si>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</si>
  <si>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</si>
  <si>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</si>
  <si>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</si>
  <si>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</si>
  <si>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</si>
  <si>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</si>
  <si>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</si>
  <si>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</si>
  <si>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</si>
  <si>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</si>
  <si>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</si>
  <si>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</si>
  <si>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</si>
  <si>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</si>
  <si>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</si>
  <si>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</si>
  <si>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</si>
  <si>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</si>
  <si>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</si>
  <si>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</si>
  <si>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</si>
  <si>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</si>
  <si>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</si>
  <si>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</si>
  <si>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</si>
  <si>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</si>
  <si>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</si>
  <si>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</si>
  <si>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</si>
  <si>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</si>
  <si>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</si>
  <si>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</si>
  <si>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</si>
  <si>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</si>
  <si>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</si>
  <si>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</si>
  <si>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</si>
  <si>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</si>
  <si>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</si>
  <si>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</si>
  <si>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</si>
  <si>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</si>
  <si>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</si>
  <si>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</si>
  <si>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</si>
  <si>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</si>
  <si>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2.63</t>
  </si>
  <si>
    <t>一般会計</t>
  </si>
  <si>
    <t>国民健康保険事業会計</t>
  </si>
  <si>
    <t>介護保険会計</t>
  </si>
  <si>
    <t>後期高齢者医療会計</t>
  </si>
  <si>
    <t>病院施設会計</t>
  </si>
  <si>
    <t>老人保健施設会計</t>
  </si>
  <si>
    <t>その他会計（赤字）</t>
  </si>
  <si>
    <t>その他会計（黒字）</t>
  </si>
  <si>
    <t>R02</t>
    <phoneticPr fontId="5"/>
  </si>
  <si>
    <t>R03</t>
    <phoneticPr fontId="5"/>
  </si>
  <si>
    <t>R04</t>
    <phoneticPr fontId="5"/>
  </si>
  <si>
    <t>R05</t>
    <phoneticPr fontId="5"/>
  </si>
  <si>
    <t>R06</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</si>
  <si>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</si>
  <si>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</si>
  <si>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</si>
  <si>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</si>
  <si>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</si>
  <si>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</si>
  <si>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</si>
  <si>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</si>
  <si>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台東区土地開発公社</t>
    <rPh sb="0" eb="3">
      <t>タイトウク</t>
    </rPh>
    <rPh sb="3" eb="5">
      <t>トチ</t>
    </rPh>
    <rPh sb="5" eb="7">
      <t>カイハツ</t>
    </rPh>
    <rPh sb="7" eb="9">
      <t>コウシャ</t>
    </rPh>
    <phoneticPr fontId="2"/>
  </si>
  <si>
    <t>台東区芸術文化財団</t>
    <rPh sb="0" eb="3">
      <t>タイトウク</t>
    </rPh>
    <rPh sb="3" eb="5">
      <t>ゲイジュツ</t>
    </rPh>
    <rPh sb="5" eb="7">
      <t>ブンカ</t>
    </rPh>
    <rPh sb="7" eb="9">
      <t>ザイダン</t>
    </rPh>
    <phoneticPr fontId="2"/>
  </si>
  <si>
    <t>公共施設建設基金</t>
    <phoneticPr fontId="5"/>
  </si>
  <si>
    <t>庁舎整備基金</t>
    <phoneticPr fontId="5"/>
  </si>
  <si>
    <t>災害対策基金</t>
    <phoneticPr fontId="5"/>
  </si>
  <si>
    <t>都市整備基金</t>
    <phoneticPr fontId="5"/>
  </si>
  <si>
    <t>環境整備基金</t>
    <phoneticPr fontId="5"/>
  </si>
  <si>
    <t>台東区産業振興事業団</t>
    <rPh sb="0" eb="3">
      <t>タイトウク</t>
    </rPh>
    <rPh sb="3" eb="5">
      <t>サンギョウ</t>
    </rPh>
    <rPh sb="5" eb="7">
      <t>シンコウ</t>
    </rPh>
    <rPh sb="7" eb="10">
      <t>ジギョウダン</t>
    </rPh>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</si>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</sst>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5BDC-4D6B-9E1E-61FD0BBEBF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37076</c:v>
                </c:pt>
                <c:pt idx="1">
                  <c:v>46779</c:v>
                </c:pt>
                <c:pt idx="2">
                  <c:v>27642</c:v>
                </c:pt>
                <c:pt idx="3">
                  <c:v>41560</c:v>
                </c:pt>
                <c:pt idx="4">
                  <c:v>47594</c:v>
                </c:pt>
              </c:numCache>
            </c:numRef>
          </c:val>
          <c:smooth val="0"/>
          <c:extLst>
            <c:ext xmlns:c16="http://schemas.microsoft.com/office/drawing/2014/chart" uri="{C3380CC4-5D6E-409C-BE32-E72D297353CC}">
              <c16:uniqueId val="{00000001-5BDC-4D6B-9E1E-61FD0BBEBF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14.07</c:v>
                </c:pt>
                <c:pt idx="1">
                  <c:v>17.61</c:v>
                </c:pt>
                <c:pt idx="2">
                  <c:v>13.31</c:v>
                </c:pt>
                <c:pt idx="3">
                  <c:v>11.73</c:v>
                </c:pt>
                <c:pt idx="4">
                  <c:v>12.9</c:v>
                </c:pt>
              </c:numCache>
            </c:numRef>
          </c:val>
          <c:extLst>
            <c:ext xmlns:c16="http://schemas.microsoft.com/office/drawing/2014/chart" uri="{C3380CC4-5D6E-409C-BE32-E72D297353CC}">
              <c16:uniqueId val="{00000000-46CE-4951-892B-954565248B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17.47</c:v>
                </c:pt>
                <c:pt idx="1">
                  <c:v>18.059999999999999</c:v>
                </c:pt>
                <c:pt idx="2">
                  <c:v>20.03</c:v>
                </c:pt>
                <c:pt idx="3">
                  <c:v>25.68</c:v>
                </c:pt>
                <c:pt idx="4">
                  <c:v>24.41</c:v>
                </c:pt>
              </c:numCache>
            </c:numRef>
          </c:val>
          <c:extLst>
            <c:ext xmlns:c16="http://schemas.microsoft.com/office/drawing/2014/chart" uri="{C3380CC4-5D6E-409C-BE32-E72D297353CC}">
              <c16:uniqueId val="{00000001-46CE-4951-892B-954565248B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4.7699999999999996</c:v>
                </c:pt>
                <c:pt idx="1">
                  <c:v>5.96</c:v>
                </c:pt>
                <c:pt idx="2">
                  <c:v>-2.63</c:v>
                </c:pt>
                <c:pt idx="3">
                  <c:v>6.22</c:v>
                </c:pt>
                <c:pt idx="4">
                  <c:v>2.02</c:v>
                </c:pt>
              </c:numCache>
            </c:numRef>
          </c:val>
          <c:smooth val="0"/>
          <c:extLst>
            <c:ext xmlns:c16="http://schemas.microsoft.com/office/drawing/2014/chart" uri="{C3380CC4-5D6E-409C-BE32-E72D297353CC}">
              <c16:uniqueId val="{00000002-46CE-4951-892B-954565248B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C92-4CC6-BE76-04BCB85C82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92-4CC6-BE76-04BCB85C82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C92-4CC6-BE76-04BCB85C822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C92-4CC6-BE76-04BCB85C8226}"/>
            </c:ext>
          </c:extLst>
        </c:ser>
        <c:ser>
          <c:idx val="4"/>
          <c:order val="4"/>
          <c:tx>
            <c:strRef>
              <c:f>データシート!$A$31</c:f>
              <c:strCache>
                <c:ptCount val="1"/>
                <c:pt idx="0">
                  <c:v>老人保健施設会計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C92-4CC6-BE76-04BCB85C8226}"/>
            </c:ext>
          </c:extLst>
        </c:ser>
        <c:ser>
          <c:idx val="5"/>
          <c:order val="5"/>
          <c:tx>
            <c:strRef>
              <c:f>データシート!$A$32</c:f>
              <c:strCache>
                <c:ptCount val="1"/>
                <c:pt idx="0">
                  <c:v>病院施設会計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C92-4CC6-BE76-04BCB85C8226}"/>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0.27</c:v>
                </c:pt>
                <c:pt idx="2">
                  <c:v>#N/A</c:v>
                </c:pt>
                <c:pt idx="3">
                  <c:v>0.27</c:v>
                </c:pt>
                <c:pt idx="4">
                  <c:v>#N/A</c:v>
                </c:pt>
                <c:pt idx="5">
                  <c:v>0.26</c:v>
                </c:pt>
                <c:pt idx="6">
                  <c:v>#N/A</c:v>
                </c:pt>
                <c:pt idx="7">
                  <c:v>0.35</c:v>
                </c:pt>
                <c:pt idx="8">
                  <c:v>#N/A</c:v>
                </c:pt>
                <c:pt idx="9">
                  <c:v>0.18</c:v>
                </c:pt>
              </c:numCache>
            </c:numRef>
          </c:val>
          <c:extLst>
            <c:ext xmlns:c16="http://schemas.microsoft.com/office/drawing/2014/chart" uri="{C3380CC4-5D6E-409C-BE32-E72D297353CC}">
              <c16:uniqueId val="{00000006-7C92-4CC6-BE76-04BCB85C8226}"/>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0.65</c:v>
                </c:pt>
                <c:pt idx="2">
                  <c:v>#N/A</c:v>
                </c:pt>
                <c:pt idx="3">
                  <c:v>0.89</c:v>
                </c:pt>
                <c:pt idx="4">
                  <c:v>#N/A</c:v>
                </c:pt>
                <c:pt idx="5">
                  <c:v>0.57999999999999996</c:v>
                </c:pt>
                <c:pt idx="6">
                  <c:v>#N/A</c:v>
                </c:pt>
                <c:pt idx="7">
                  <c:v>0.48</c:v>
                </c:pt>
                <c:pt idx="8">
                  <c:v>#N/A</c:v>
                </c:pt>
                <c:pt idx="9">
                  <c:v>0.53</c:v>
                </c:pt>
              </c:numCache>
            </c:numRef>
          </c:val>
          <c:extLst>
            <c:ext xmlns:c16="http://schemas.microsoft.com/office/drawing/2014/chart" uri="{C3380CC4-5D6E-409C-BE32-E72D297353CC}">
              <c16:uniqueId val="{00000007-7C92-4CC6-BE76-04BCB85C8226}"/>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1.45</c:v>
                </c:pt>
                <c:pt idx="2">
                  <c:v>#N/A</c:v>
                </c:pt>
                <c:pt idx="3">
                  <c:v>0.52</c:v>
                </c:pt>
                <c:pt idx="4">
                  <c:v>#N/A</c:v>
                </c:pt>
                <c:pt idx="5">
                  <c:v>1.1599999999999999</c:v>
                </c:pt>
                <c:pt idx="6">
                  <c:v>#N/A</c:v>
                </c:pt>
                <c:pt idx="7">
                  <c:v>0.66</c:v>
                </c:pt>
                <c:pt idx="8">
                  <c:v>#N/A</c:v>
                </c:pt>
                <c:pt idx="9">
                  <c:v>0.72</c:v>
                </c:pt>
              </c:numCache>
            </c:numRef>
          </c:val>
          <c:extLst>
            <c:ext xmlns:c16="http://schemas.microsoft.com/office/drawing/2014/chart" uri="{C3380CC4-5D6E-409C-BE32-E72D297353CC}">
              <c16:uniqueId val="{00000008-7C92-4CC6-BE76-04BCB85C82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14.07</c:v>
                </c:pt>
                <c:pt idx="2">
                  <c:v>#N/A</c:v>
                </c:pt>
                <c:pt idx="3">
                  <c:v>17.600000000000001</c:v>
                </c:pt>
                <c:pt idx="4">
                  <c:v>#N/A</c:v>
                </c:pt>
                <c:pt idx="5">
                  <c:v>13.31</c:v>
                </c:pt>
                <c:pt idx="6">
                  <c:v>#N/A</c:v>
                </c:pt>
                <c:pt idx="7">
                  <c:v>11.72</c:v>
                </c:pt>
                <c:pt idx="8">
                  <c:v>#N/A</c:v>
                </c:pt>
                <c:pt idx="9">
                  <c:v>12.9</c:v>
                </c:pt>
              </c:numCache>
            </c:numRef>
          </c:val>
          <c:extLst>
            <c:ext xmlns:c16="http://schemas.microsoft.com/office/drawing/2014/chart" uri="{C3380CC4-5D6E-409C-BE32-E72D297353CC}">
              <c16:uniqueId val="{00000009-7C92-4CC6-BE76-04BCB85C82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2867</c:v>
                </c:pt>
                <c:pt idx="5">
                  <c:v>2742</c:v>
                </c:pt>
                <c:pt idx="8">
                  <c:v>2554</c:v>
                </c:pt>
                <c:pt idx="11">
                  <c:v>2336</c:v>
                </c:pt>
                <c:pt idx="14">
                  <c:v>1940</c:v>
                </c:pt>
              </c:numCache>
            </c:numRef>
          </c:val>
          <c:extLst>
            <c:ext xmlns:c16="http://schemas.microsoft.com/office/drawing/2014/chart" uri="{C3380CC4-5D6E-409C-BE32-E72D297353CC}">
              <c16:uniqueId val="{00000000-AF6D-4055-8C3D-3051104770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6D-4055-8C3D-3051104770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12</c:v>
                </c:pt>
                <c:pt idx="6">
                  <c:v>12</c:v>
                </c:pt>
                <c:pt idx="9">
                  <c:v>12</c:v>
                </c:pt>
                <c:pt idx="12">
                  <c:v>12</c:v>
                </c:pt>
              </c:numCache>
            </c:numRef>
          </c:val>
          <c:extLst>
            <c:ext xmlns:c16="http://schemas.microsoft.com/office/drawing/2014/chart" uri="{C3380CC4-5D6E-409C-BE32-E72D297353CC}">
              <c16:uniqueId val="{00000002-AF6D-4055-8C3D-3051104770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85</c:v>
                </c:pt>
                <c:pt idx="3">
                  <c:v>84</c:v>
                </c:pt>
                <c:pt idx="6">
                  <c:v>73</c:v>
                </c:pt>
                <c:pt idx="9">
                  <c:v>89</c:v>
                </c:pt>
                <c:pt idx="12">
                  <c:v>145</c:v>
                </c:pt>
              </c:numCache>
            </c:numRef>
          </c:val>
          <c:extLst>
            <c:ext xmlns:c16="http://schemas.microsoft.com/office/drawing/2014/chart" uri="{C3380CC4-5D6E-409C-BE32-E72D297353CC}">
              <c16:uniqueId val="{00000003-AF6D-4055-8C3D-3051104770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c:v>
                </c:pt>
                <c:pt idx="3">
                  <c:v>119</c:v>
                </c:pt>
                <c:pt idx="6">
                  <c:v>119</c:v>
                </c:pt>
                <c:pt idx="9">
                  <c:v>119</c:v>
                </c:pt>
                <c:pt idx="12">
                  <c:v>119</c:v>
                </c:pt>
              </c:numCache>
            </c:numRef>
          </c:val>
          <c:extLst>
            <c:ext xmlns:c16="http://schemas.microsoft.com/office/drawing/2014/chart" uri="{C3380CC4-5D6E-409C-BE32-E72D297353CC}">
              <c16:uniqueId val="{00000004-AF6D-4055-8C3D-3051104770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204</c:v>
                </c:pt>
                <c:pt idx="3">
                  <c:v>226</c:v>
                </c:pt>
                <c:pt idx="6">
                  <c:v>231</c:v>
                </c:pt>
                <c:pt idx="9">
                  <c:v>215</c:v>
                </c:pt>
                <c:pt idx="12">
                  <c:v>178</c:v>
                </c:pt>
              </c:numCache>
            </c:numRef>
          </c:val>
          <c:extLst>
            <c:ext xmlns:c16="http://schemas.microsoft.com/office/drawing/2014/chart" uri="{C3380CC4-5D6E-409C-BE32-E72D297353CC}">
              <c16:uniqueId val="{00000005-AF6D-4055-8C3D-3051104770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6D-4055-8C3D-3051104770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881</c:v>
                </c:pt>
                <c:pt idx="3">
                  <c:v>773</c:v>
                </c:pt>
                <c:pt idx="6">
                  <c:v>867</c:v>
                </c:pt>
                <c:pt idx="9">
                  <c:v>930</c:v>
                </c:pt>
                <c:pt idx="12">
                  <c:v>1032</c:v>
                </c:pt>
              </c:numCache>
            </c:numRef>
          </c:val>
          <c:extLst>
            <c:ext xmlns:c16="http://schemas.microsoft.com/office/drawing/2014/chart" uri="{C3380CC4-5D6E-409C-BE32-E72D297353CC}">
              <c16:uniqueId val="{00000007-AF6D-4055-8C3D-3051104770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-1566</c:v>
                </c:pt>
                <c:pt idx="2">
                  <c:v>#N/A</c:v>
                </c:pt>
                <c:pt idx="3">
                  <c:v>#N/A</c:v>
                </c:pt>
                <c:pt idx="4">
                  <c:v>-1528</c:v>
                </c:pt>
                <c:pt idx="5">
                  <c:v>#N/A</c:v>
                </c:pt>
                <c:pt idx="6">
                  <c:v>#N/A</c:v>
                </c:pt>
                <c:pt idx="7">
                  <c:v>-1252</c:v>
                </c:pt>
                <c:pt idx="8">
                  <c:v>#N/A</c:v>
                </c:pt>
                <c:pt idx="9">
                  <c:v>#N/A</c:v>
                </c:pt>
                <c:pt idx="10">
                  <c:v>-971</c:v>
                </c:pt>
                <c:pt idx="11">
                  <c:v>#N/A</c:v>
                </c:pt>
                <c:pt idx="12">
                  <c:v>#N/A</c:v>
                </c:pt>
                <c:pt idx="13">
                  <c:v>-454</c:v>
                </c:pt>
                <c:pt idx="14">
                  <c:v>#N/A</c:v>
                </c:pt>
              </c:numCache>
            </c:numRef>
          </c:val>
          <c:smooth val="0"/>
          <c:extLst>
            <c:ext xmlns:c16="http://schemas.microsoft.com/office/drawing/2014/chart" uri="{C3380CC4-5D6E-409C-BE32-E72D297353CC}">
              <c16:uniqueId val="{00000008-AF6D-4055-8C3D-3051104770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23756</c:v>
                </c:pt>
                <c:pt idx="5">
                  <c:v>26231</c:v>
                </c:pt>
                <c:pt idx="8">
                  <c:v>25471</c:v>
                </c:pt>
                <c:pt idx="11">
                  <c:v>23580</c:v>
                </c:pt>
                <c:pt idx="14">
                  <c:v>23535</c:v>
                </c:pt>
              </c:numCache>
            </c:numRef>
          </c:val>
          <c:extLst>
            <c:ext xmlns:c16="http://schemas.microsoft.com/office/drawing/2014/chart" uri="{C3380CC4-5D6E-409C-BE32-E72D297353CC}">
              <c16:uniqueId val="{00000000-A0C7-4FEC-B8A9-9B3C52B185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536</c:v>
                </c:pt>
                <c:pt idx="5">
                  <c:v>508</c:v>
                </c:pt>
                <c:pt idx="8">
                  <c:v>480</c:v>
                </c:pt>
                <c:pt idx="11">
                  <c:v>450</c:v>
                </c:pt>
                <c:pt idx="14">
                  <c:v>421</c:v>
                </c:pt>
              </c:numCache>
            </c:numRef>
          </c:val>
          <c:extLst>
            <c:ext xmlns:c16="http://schemas.microsoft.com/office/drawing/2014/chart" uri="{C3380CC4-5D6E-409C-BE32-E72D297353CC}">
              <c16:uniqueId val="{00000001-A0C7-4FEC-B8A9-9B3C52B185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49610</c:v>
                </c:pt>
                <c:pt idx="5">
                  <c:v>52710</c:v>
                </c:pt>
                <c:pt idx="8">
                  <c:v>59246</c:v>
                </c:pt>
                <c:pt idx="11">
                  <c:v>62347</c:v>
                </c:pt>
                <c:pt idx="14">
                  <c:v>61339</c:v>
                </c:pt>
              </c:numCache>
            </c:numRef>
          </c:val>
          <c:extLst>
            <c:ext xmlns:c16="http://schemas.microsoft.com/office/drawing/2014/chart" uri="{C3380CC4-5D6E-409C-BE32-E72D297353CC}">
              <c16:uniqueId val="{00000002-A0C7-4FEC-B8A9-9B3C52B185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C7-4FEC-B8A9-9B3C52B185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C7-4FEC-B8A9-9B3C52B185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7-4FEC-B8A9-9B3C52B185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10179</c:v>
                </c:pt>
                <c:pt idx="3">
                  <c:v>10938</c:v>
                </c:pt>
                <c:pt idx="6">
                  <c:v>10393</c:v>
                </c:pt>
                <c:pt idx="9">
                  <c:v>10354</c:v>
                </c:pt>
                <c:pt idx="12">
                  <c:v>11400</c:v>
                </c:pt>
              </c:numCache>
            </c:numRef>
          </c:val>
          <c:extLst>
            <c:ext xmlns:c16="http://schemas.microsoft.com/office/drawing/2014/chart" uri="{C3380CC4-5D6E-409C-BE32-E72D297353CC}">
              <c16:uniqueId val="{00000006-A0C7-4FEC-B8A9-9B3C52B185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1065</c:v>
                </c:pt>
                <c:pt idx="3">
                  <c:v>1249</c:v>
                </c:pt>
                <c:pt idx="6">
                  <c:v>1390</c:v>
                </c:pt>
                <c:pt idx="9">
                  <c:v>1394</c:v>
                </c:pt>
                <c:pt idx="12">
                  <c:v>1658</c:v>
                </c:pt>
              </c:numCache>
            </c:numRef>
          </c:val>
          <c:extLst>
            <c:ext xmlns:c16="http://schemas.microsoft.com/office/drawing/2014/chart" uri="{C3380CC4-5D6E-409C-BE32-E72D297353CC}">
              <c16:uniqueId val="{00000007-A0C7-4FEC-B8A9-9B3C52B185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1681</c:v>
                </c:pt>
                <c:pt idx="3">
                  <c:v>1595</c:v>
                </c:pt>
                <c:pt idx="6">
                  <c:v>1507</c:v>
                </c:pt>
                <c:pt idx="9">
                  <c:v>1417</c:v>
                </c:pt>
                <c:pt idx="12">
                  <c:v>1560</c:v>
                </c:pt>
              </c:numCache>
            </c:numRef>
          </c:val>
          <c:extLst>
            <c:ext xmlns:c16="http://schemas.microsoft.com/office/drawing/2014/chart" uri="{C3380CC4-5D6E-409C-BE32-E72D297353CC}">
              <c16:uniqueId val="{00000008-A0C7-4FEC-B8A9-9B3C52B185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c:v>
                </c:pt>
                <c:pt idx="3">
                  <c:v>159</c:v>
                </c:pt>
                <c:pt idx="6">
                  <c:v>149</c:v>
                </c:pt>
                <c:pt idx="9">
                  <c:v>24</c:v>
                </c:pt>
                <c:pt idx="12">
                  <c:v>0</c:v>
                </c:pt>
              </c:numCache>
            </c:numRef>
          </c:val>
          <c:extLst>
            <c:ext xmlns:c16="http://schemas.microsoft.com/office/drawing/2014/chart" uri="{C3380CC4-5D6E-409C-BE32-E72D297353CC}">
              <c16:uniqueId val="{00000009-A0C7-4FEC-B8A9-9B3C52B185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15237</c:v>
                </c:pt>
                <c:pt idx="3">
                  <c:v>15893</c:v>
                </c:pt>
                <c:pt idx="6">
                  <c:v>15834</c:v>
                </c:pt>
                <c:pt idx="9">
                  <c:v>15958</c:v>
                </c:pt>
                <c:pt idx="12">
                  <c:v>18435</c:v>
                </c:pt>
              </c:numCache>
            </c:numRef>
          </c:val>
          <c:extLst>
            <c:ext xmlns:c16="http://schemas.microsoft.com/office/drawing/2014/chart" uri="{C3380CC4-5D6E-409C-BE32-E72D297353CC}">
              <c16:uniqueId val="{0000000A-A0C7-4FEC-B8A9-9B3C52B185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C7-4FEC-B8A9-9B3C52B185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11669</c:v>
                </c:pt>
                <c:pt idx="1">
                  <c:v>15992</c:v>
                </c:pt>
                <c:pt idx="2">
                  <c:v>16113</c:v>
                </c:pt>
              </c:numCache>
            </c:numRef>
          </c:val>
          <c:extLst>
            <c:ext xmlns:c16="http://schemas.microsoft.com/office/drawing/2014/chart" uri="{C3380CC4-5D6E-409C-BE32-E72D297353CC}">
              <c16:uniqueId val="{00000000-FD3C-419A-A86A-EF3DCDC3FE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4658</c:v>
                </c:pt>
                <c:pt idx="1">
                  <c:v>4667</c:v>
                </c:pt>
                <c:pt idx="2">
                  <c:v>4180</c:v>
                </c:pt>
              </c:numCache>
            </c:numRef>
          </c:val>
          <c:extLst>
            <c:ext xmlns:c16="http://schemas.microsoft.com/office/drawing/2014/chart" uri="{C3380CC4-5D6E-409C-BE32-E72D297353CC}">
              <c16:uniqueId val="{00000001-FD3C-419A-A86A-EF3DCDC3FE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37452</c:v>
                </c:pt>
                <c:pt idx="1">
                  <c:v>36130</c:v>
                </c:pt>
                <c:pt idx="2">
                  <c:v>35886</c:v>
                </c:pt>
              </c:numCache>
            </c:numRef>
          </c:val>
          <c:extLst>
            <c:ext xmlns:c16="http://schemas.microsoft.com/office/drawing/2014/chart" uri="{C3380CC4-5D6E-409C-BE32-E72D297353CC}">
              <c16:uniqueId val="{00000002-FD3C-419A-A86A-EF3DCDC3FE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年度の実質公債費比率の分子は、前年度と比較して</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１</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００万円増加している。これは、特別区債の償還の進捗による元利償還金の額の増加と算入公債費等の減少による。今後とも、地方債の発行については、世代間の公平性や年度間の財源調整など地方債の機能を踏まえ、将来の財政負担に十分留意しながら、有効かつ適切活用していく。</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満期一括償還方式で発行した特別区債については、発行翌年度より元金を償還期間で均等割りした額を積み立てている。今後も将来を見据え計画的に積立を行っていく。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年度の将来負担比率の分子は、前年度と比較して</a:t>
          </a:r>
          <a:r>
            <a:rPr kumimoji="1" lang="ja-JP" altLang="en-US" sz="1300">
              <a:solidFill>
                <a:schemeClr val="dk1"/>
              </a:solidFill>
              <a:effectLst/>
              <a:latin typeface="+mn-lt"/>
              <a:ea typeface="+mn-ea"/>
              <a:cs typeface="+mn-cs"/>
            </a:rPr>
            <a:t>４９</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００万円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している。これは、特別区債の現在高や退職手当の負担見込額など将来負担額（Ａ）が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０６</a:t>
          </a:r>
          <a:r>
            <a:rPr kumimoji="1" lang="ja-JP" altLang="ja-JP" sz="1300">
              <a:solidFill>
                <a:schemeClr val="dk1"/>
              </a:solidFill>
              <a:effectLst/>
              <a:latin typeface="+mn-lt"/>
              <a:ea typeface="+mn-ea"/>
              <a:cs typeface="+mn-cs"/>
            </a:rPr>
            <a:t>０万円）する一方、基金残高や普通交付税上の基準財政需要額に算入される減税補てん債等の地方債現在高などの充当可能財源等（Ｂ）が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（１億</a:t>
          </a:r>
          <a:r>
            <a:rPr kumimoji="1" lang="ja-JP" altLang="en-US" sz="1300">
              <a:solidFill>
                <a:schemeClr val="dk1"/>
              </a:solidFill>
              <a:effectLst/>
              <a:latin typeface="+mn-lt"/>
              <a:ea typeface="+mn-ea"/>
              <a:cs typeface="+mn-cs"/>
            </a:rPr>
            <a:t>８２０</a:t>
          </a:r>
          <a:r>
            <a:rPr kumimoji="1" lang="ja-JP" altLang="ja-JP" sz="1300">
              <a:solidFill>
                <a:schemeClr val="dk1"/>
              </a:solidFill>
              <a:effectLst/>
              <a:latin typeface="+mn-lt"/>
              <a:ea typeface="+mn-ea"/>
              <a:cs typeface="+mn-cs"/>
            </a:rPr>
            <a:t>万円）となったためである。今後とも、基金や起債の活用にあたっては、中・長期的な視点に立ち持続可能な財政運営を推進できるよう残高に留意していく。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東京都台東区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令和６年度は</a:t>
          </a:r>
          <a:r>
            <a:rPr kumimoji="1" lang="ja-JP" altLang="ja-JP" sz="1300">
              <a:solidFill>
                <a:schemeClr val="dk1"/>
              </a:solidFill>
              <a:effectLst/>
              <a:latin typeface="+mn-lt"/>
              <a:ea typeface="+mn-ea"/>
              <a:cs typeface="+mn-cs"/>
            </a:rPr>
            <a:t>基金全体として</a:t>
          </a:r>
          <a:r>
            <a:rPr kumimoji="1" lang="ja-JP" altLang="en-US" sz="1300">
              <a:solidFill>
                <a:schemeClr val="dk1"/>
              </a:solidFill>
              <a:effectLst/>
              <a:latin typeface="+mn-lt"/>
              <a:ea typeface="+mn-ea"/>
              <a:cs typeface="+mn-cs"/>
            </a:rPr>
            <a:t>、６億１，０５７</a:t>
          </a:r>
          <a:r>
            <a:rPr kumimoji="1" lang="ja-JP" altLang="ja-JP" sz="1300">
              <a:solidFill>
                <a:schemeClr val="dk1"/>
              </a:solidFill>
              <a:effectLst/>
              <a:latin typeface="+mn-lt"/>
              <a:ea typeface="+mn-ea"/>
              <a:cs typeface="+mn-cs"/>
            </a:rPr>
            <a:t>万円の</a:t>
          </a:r>
          <a:r>
            <a:rPr kumimoji="1" lang="ja-JP" altLang="en-US" sz="1300">
              <a:solidFill>
                <a:schemeClr val="dk1"/>
              </a:solidFill>
              <a:effectLst/>
              <a:latin typeface="+mn-lt"/>
              <a:ea typeface="+mn-ea"/>
              <a:cs typeface="+mn-cs"/>
            </a:rPr>
            <a:t>減と</a:t>
          </a:r>
          <a:r>
            <a:rPr kumimoji="1" lang="ja-JP" altLang="ja-JP" sz="1300">
              <a:solidFill>
                <a:schemeClr val="dk1"/>
              </a:solidFill>
              <a:effectLst/>
              <a:latin typeface="+mn-lt"/>
              <a:ea typeface="+mn-ea"/>
              <a:cs typeface="+mn-cs"/>
            </a:rPr>
            <a:t>なった。</a:t>
          </a:r>
          <a:endParaRPr lang="ja-JP" altLang="ja-JP" sz="1300">
            <a:effectLst/>
          </a:endParaRPr>
        </a:p>
        <a:p>
          <a:r>
            <a:rPr kumimoji="1" lang="ja-JP" altLang="ja-JP" sz="1300">
              <a:solidFill>
                <a:schemeClr val="tx1"/>
              </a:solidFill>
              <a:effectLst/>
              <a:latin typeface="+mn-lt"/>
              <a:ea typeface="+mn-ea"/>
              <a:cs typeface="+mn-cs"/>
            </a:rPr>
            <a:t>　特別区税の上振れ分及び繰越金、歳出の執行実績等による歳計剰余金から、景気変動への対応など年度間の財源調整の費用に活用するため</a:t>
          </a:r>
          <a:r>
            <a:rPr kumimoji="1" lang="ja-JP" altLang="en-US" sz="1300">
              <a:solidFill>
                <a:schemeClr val="tx1"/>
              </a:solidFill>
              <a:effectLst/>
              <a:latin typeface="+mn-lt"/>
              <a:ea typeface="+mn-ea"/>
              <a:cs typeface="+mn-cs"/>
            </a:rPr>
            <a:t>以下の通り積み立てた。</a:t>
          </a:r>
          <a:endParaRPr kumimoji="1" lang="en-US" altLang="ja-JP" sz="1300">
            <a:solidFill>
              <a:schemeClr val="tx1"/>
            </a:solidFill>
            <a:effectLst/>
            <a:latin typeface="+mn-lt"/>
            <a:ea typeface="+mn-ea"/>
            <a:cs typeface="+mn-cs"/>
          </a:endParaRPr>
        </a:p>
        <a:p>
          <a:r>
            <a:rPr kumimoji="1" lang="ja-JP" altLang="en-US" sz="1300">
              <a:solidFill>
                <a:schemeClr val="tx1"/>
              </a:solidFill>
              <a:effectLst/>
              <a:latin typeface="+mn-lt"/>
              <a:ea typeface="+mn-ea"/>
              <a:cs typeface="+mn-cs"/>
            </a:rPr>
            <a:t>　・</a:t>
          </a:r>
          <a:r>
            <a:rPr kumimoji="1" lang="ja-JP" altLang="ja-JP" sz="1300">
              <a:solidFill>
                <a:schemeClr val="tx1"/>
              </a:solidFill>
              <a:effectLst/>
              <a:latin typeface="+mn-lt"/>
              <a:ea typeface="+mn-ea"/>
              <a:cs typeface="+mn-cs"/>
            </a:rPr>
            <a:t>財政調整基金</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１億２，０８２万</a:t>
          </a:r>
          <a:r>
            <a:rPr kumimoji="1" lang="ja-JP" altLang="en-US" sz="1300" baseline="0">
              <a:solidFill>
                <a:schemeClr val="tx1"/>
              </a:solidFill>
              <a:effectLst/>
              <a:latin typeface="+mn-lt"/>
              <a:ea typeface="+mn-ea"/>
              <a:cs typeface="+mn-cs"/>
            </a:rPr>
            <a:t> </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減債基金</a:t>
          </a:r>
          <a:r>
            <a:rPr kumimoji="1" lang="ja-JP" altLang="en-US" sz="1300">
              <a:solidFill>
                <a:schemeClr val="tx1"/>
              </a:solidFill>
              <a:effectLst/>
              <a:latin typeface="+mn-lt"/>
              <a:ea typeface="+mn-ea"/>
              <a:cs typeface="+mn-cs"/>
            </a:rPr>
            <a:t>：１，２６７</a:t>
          </a:r>
          <a:r>
            <a:rPr kumimoji="1" lang="ja-JP" altLang="ja-JP" sz="1300">
              <a:solidFill>
                <a:schemeClr val="tx1"/>
              </a:solidFill>
              <a:effectLst/>
              <a:latin typeface="+mn-lt"/>
              <a:ea typeface="+mn-ea"/>
              <a:cs typeface="+mn-cs"/>
            </a:rPr>
            <a:t>万円</a:t>
          </a:r>
          <a:r>
            <a:rPr kumimoji="1" lang="en-US" altLang="ja-JP" sz="1300">
              <a:solidFill>
                <a:schemeClr val="tx1"/>
              </a:solidFill>
              <a:effectLst/>
              <a:latin typeface="+mn-lt"/>
              <a:ea typeface="+mn-ea"/>
              <a:cs typeface="+mn-cs"/>
            </a:rPr>
            <a:t> </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庁舎整備基金</a:t>
          </a:r>
          <a:r>
            <a:rPr kumimoji="1" lang="ja-JP" altLang="en-US" sz="1300">
              <a:solidFill>
                <a:schemeClr val="tx1"/>
              </a:solidFill>
              <a:effectLst/>
              <a:latin typeface="+mn-lt"/>
              <a:ea typeface="+mn-ea"/>
              <a:cs typeface="+mn-cs"/>
            </a:rPr>
            <a:t>：１０</a:t>
          </a:r>
          <a:r>
            <a:rPr kumimoji="1" lang="ja-JP" altLang="ja-JP" sz="1300">
              <a:solidFill>
                <a:schemeClr val="tx1"/>
              </a:solidFill>
              <a:effectLst/>
              <a:latin typeface="+mn-lt"/>
              <a:ea typeface="+mn-ea"/>
              <a:cs typeface="+mn-cs"/>
            </a:rPr>
            <a:t>億</a:t>
          </a:r>
          <a:r>
            <a:rPr kumimoji="1" lang="ja-JP" altLang="en-US" sz="1300">
              <a:solidFill>
                <a:schemeClr val="tx1"/>
              </a:solidFill>
              <a:effectLst/>
              <a:latin typeface="+mn-lt"/>
              <a:ea typeface="+mn-ea"/>
              <a:cs typeface="+mn-cs"/>
            </a:rPr>
            <a:t>４４２万</a:t>
          </a:r>
          <a:r>
            <a:rPr kumimoji="1" lang="ja-JP" altLang="ja-JP" sz="1300">
              <a:solidFill>
                <a:schemeClr val="tx1"/>
              </a:solidFill>
              <a:effectLst/>
              <a:latin typeface="+mn-lt"/>
              <a:ea typeface="+mn-ea"/>
              <a:cs typeface="+mn-cs"/>
            </a:rPr>
            <a:t>円</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庁舎整備に要する費用に活用</a:t>
          </a:r>
          <a:r>
            <a:rPr kumimoji="1" lang="ja-JP" altLang="en-US" sz="1300">
              <a:solidFill>
                <a:schemeClr val="tx1"/>
              </a:solidFill>
              <a:effectLst/>
              <a:latin typeface="+mn-lt"/>
              <a:ea typeface="+mn-ea"/>
              <a:cs typeface="+mn-cs"/>
            </a:rPr>
            <a:t>）</a:t>
          </a:r>
          <a:endParaRPr kumimoji="1" lang="en-US" altLang="ja-JP" sz="1300">
            <a:solidFill>
              <a:schemeClr val="tx1"/>
            </a:solidFill>
            <a:effectLst/>
            <a:latin typeface="+mn-lt"/>
            <a:ea typeface="+mn-ea"/>
            <a:cs typeface="+mn-cs"/>
          </a:endParaRPr>
        </a:p>
        <a:p>
          <a:r>
            <a:rPr kumimoji="1" lang="ja-JP" altLang="en-US" sz="1300">
              <a:solidFill>
                <a:schemeClr val="tx1"/>
              </a:solidFill>
              <a:effectLst/>
              <a:latin typeface="+mn-lt"/>
              <a:ea typeface="+mn-ea"/>
              <a:cs typeface="+mn-cs"/>
            </a:rPr>
            <a:t>　・</a:t>
          </a:r>
          <a:r>
            <a:rPr kumimoji="1" lang="ja-JP" altLang="ja-JP" sz="1300">
              <a:solidFill>
                <a:schemeClr val="tx1"/>
              </a:solidFill>
              <a:effectLst/>
              <a:latin typeface="+mn-lt"/>
              <a:ea typeface="+mn-ea"/>
              <a:cs typeface="+mn-cs"/>
            </a:rPr>
            <a:t>台東病院及び老人保健施設千束基金：</a:t>
          </a:r>
          <a:r>
            <a:rPr kumimoji="1" lang="ja-JP" altLang="en-US" sz="1300">
              <a:solidFill>
                <a:schemeClr val="tx1"/>
              </a:solidFill>
              <a:effectLst/>
              <a:latin typeface="+mn-lt"/>
              <a:ea typeface="+mn-ea"/>
              <a:cs typeface="+mn-cs"/>
            </a:rPr>
            <a:t>２</a:t>
          </a:r>
          <a:r>
            <a:rPr kumimoji="1" lang="ja-JP" altLang="ja-JP" sz="1300">
              <a:solidFill>
                <a:schemeClr val="tx1"/>
              </a:solidFill>
              <a:effectLst/>
              <a:latin typeface="+mn-lt"/>
              <a:ea typeface="+mn-ea"/>
              <a:cs typeface="+mn-cs"/>
            </a:rPr>
            <a:t>億</a:t>
          </a:r>
          <a:r>
            <a:rPr kumimoji="1" lang="ja-JP" altLang="en-US" sz="1300">
              <a:solidFill>
                <a:schemeClr val="tx1"/>
              </a:solidFill>
              <a:effectLst/>
              <a:latin typeface="+mn-lt"/>
              <a:ea typeface="+mn-ea"/>
              <a:cs typeface="+mn-cs"/>
            </a:rPr>
            <a:t>０</a:t>
          </a:r>
          <a:r>
            <a:rPr kumimoji="1" lang="ja-JP" altLang="ja-JP" sz="1300">
              <a:solidFill>
                <a:schemeClr val="tx1"/>
              </a:solidFill>
              <a:effectLst/>
              <a:latin typeface="+mn-lt"/>
              <a:ea typeface="+mn-ea"/>
              <a:cs typeface="+mn-cs"/>
            </a:rPr>
            <a:t>，０</a:t>
          </a:r>
          <a:r>
            <a:rPr kumimoji="1" lang="ja-JP" altLang="en-US" sz="1300">
              <a:solidFill>
                <a:schemeClr val="tx1"/>
              </a:solidFill>
              <a:effectLst/>
              <a:latin typeface="+mn-lt"/>
              <a:ea typeface="+mn-ea"/>
              <a:cs typeface="+mn-cs"/>
            </a:rPr>
            <a:t>９３</a:t>
          </a:r>
          <a:r>
            <a:rPr kumimoji="1" lang="ja-JP" altLang="ja-JP" sz="1300">
              <a:solidFill>
                <a:schemeClr val="tx1"/>
              </a:solidFill>
              <a:effectLst/>
              <a:latin typeface="+mn-lt"/>
              <a:ea typeface="+mn-ea"/>
              <a:cs typeface="+mn-cs"/>
            </a:rPr>
            <a:t>万円</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台東病院等の医療機器等備品整備の費用に活用</a:t>
          </a:r>
          <a:r>
            <a:rPr kumimoji="1" lang="ja-JP" altLang="en-US" sz="1300">
              <a:solidFill>
                <a:schemeClr val="tx1"/>
              </a:solidFill>
              <a:effectLst/>
              <a:latin typeface="+mn-lt"/>
              <a:ea typeface="+mn-ea"/>
              <a:cs typeface="+mn-cs"/>
            </a:rPr>
            <a:t>）</a:t>
          </a:r>
          <a:endParaRPr kumimoji="1" lang="en-US" altLang="ja-JP" sz="1300">
            <a:solidFill>
              <a:schemeClr val="tx1"/>
            </a:solidFill>
            <a:effectLst/>
            <a:latin typeface="+mn-lt"/>
            <a:ea typeface="+mn-ea"/>
            <a:cs typeface="+mn-cs"/>
          </a:endParaRPr>
        </a:p>
        <a:p>
          <a:r>
            <a:rPr kumimoji="1" lang="ja-JP" altLang="en-US" sz="1300">
              <a:solidFill>
                <a:schemeClr val="tx1"/>
              </a:solidFill>
              <a:effectLst/>
              <a:latin typeface="+mn-lt"/>
              <a:ea typeface="+mn-ea"/>
              <a:cs typeface="+mn-cs"/>
            </a:rPr>
            <a:t>　・</a:t>
          </a:r>
          <a:r>
            <a:rPr kumimoji="1" lang="ja-JP" altLang="ja-JP" sz="1300">
              <a:solidFill>
                <a:schemeClr val="tx1"/>
              </a:solidFill>
              <a:effectLst/>
              <a:latin typeface="+mn-lt"/>
              <a:ea typeface="+mn-ea"/>
              <a:cs typeface="+mn-cs"/>
            </a:rPr>
            <a:t>環境整備基金</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６，１</a:t>
          </a:r>
          <a:r>
            <a:rPr kumimoji="1" lang="ja-JP" altLang="en-US" sz="1300">
              <a:solidFill>
                <a:schemeClr val="tx1"/>
              </a:solidFill>
              <a:effectLst/>
              <a:latin typeface="+mn-lt"/>
              <a:ea typeface="+mn-ea"/>
              <a:cs typeface="+mn-cs"/>
            </a:rPr>
            <a:t>３２</a:t>
          </a:r>
          <a:r>
            <a:rPr kumimoji="1" lang="ja-JP" altLang="ja-JP" sz="1300">
              <a:solidFill>
                <a:schemeClr val="tx1"/>
              </a:solidFill>
              <a:effectLst/>
              <a:latin typeface="+mn-lt"/>
              <a:ea typeface="+mn-ea"/>
              <a:cs typeface="+mn-cs"/>
            </a:rPr>
            <a:t>万円</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浅草地域の道路・公園整備等に活用</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・森林環境基金：２，</a:t>
          </a:r>
          <a:r>
            <a:rPr kumimoji="1" lang="ja-JP" altLang="en-US" sz="1300">
              <a:solidFill>
                <a:schemeClr val="tx1"/>
              </a:solidFill>
              <a:effectLst/>
              <a:latin typeface="+mn-lt"/>
              <a:ea typeface="+mn-ea"/>
              <a:cs typeface="+mn-cs"/>
            </a:rPr>
            <a:t>４２１</a:t>
          </a:r>
          <a:r>
            <a:rPr kumimoji="1" lang="ja-JP" altLang="ja-JP" sz="1300">
              <a:solidFill>
                <a:schemeClr val="tx1"/>
              </a:solidFill>
              <a:effectLst/>
              <a:latin typeface="+mn-lt"/>
              <a:ea typeface="+mn-ea"/>
              <a:cs typeface="+mn-cs"/>
            </a:rPr>
            <a:t>万円（森林環境税の目的に活用）</a:t>
          </a:r>
          <a:endParaRPr kumimoji="1" lang="en-US" altLang="ja-JP" sz="1300">
            <a:solidFill>
              <a:schemeClr val="tx1"/>
            </a:solidFill>
            <a:effectLst/>
            <a:latin typeface="+mn-lt"/>
            <a:ea typeface="+mn-ea"/>
            <a:cs typeface="+mn-cs"/>
          </a:endParaRPr>
        </a:p>
        <a:p>
          <a:r>
            <a:rPr kumimoji="1" lang="ja-JP" altLang="en-US" sz="1300">
              <a:solidFill>
                <a:schemeClr val="tx1"/>
              </a:solidFill>
              <a:effectLst/>
              <a:latin typeface="+mn-lt"/>
              <a:ea typeface="+mn-ea"/>
              <a:cs typeface="+mn-cs"/>
            </a:rPr>
            <a:t>　　・</a:t>
          </a:r>
          <a:r>
            <a:rPr kumimoji="1" lang="ja-JP" altLang="ja-JP" sz="1300">
              <a:solidFill>
                <a:schemeClr val="tx1"/>
              </a:solidFill>
              <a:effectLst/>
              <a:latin typeface="+mn-lt"/>
              <a:ea typeface="+mn-ea"/>
              <a:cs typeface="+mn-cs"/>
            </a:rPr>
            <a:t>公共施設建設基金</a:t>
          </a:r>
          <a:r>
            <a:rPr kumimoji="1" lang="ja-JP" altLang="en-US" sz="1300">
              <a:solidFill>
                <a:schemeClr val="tx1"/>
              </a:solidFill>
              <a:effectLst/>
              <a:latin typeface="+mn-lt"/>
              <a:ea typeface="+mn-ea"/>
              <a:cs typeface="+mn-cs"/>
            </a:rPr>
            <a:t>４８億９，７０９</a:t>
          </a:r>
          <a:r>
            <a:rPr kumimoji="1" lang="ja-JP" altLang="ja-JP" sz="1300">
              <a:solidFill>
                <a:schemeClr val="tx1"/>
              </a:solidFill>
              <a:effectLst/>
              <a:latin typeface="+mn-lt"/>
              <a:ea typeface="+mn-ea"/>
              <a:cs typeface="+mn-cs"/>
            </a:rPr>
            <a:t>万円</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公共施設の改築・大規模改修等の費用に活用</a:t>
          </a:r>
          <a:r>
            <a:rPr kumimoji="1" lang="ja-JP" altLang="en-US" sz="1300">
              <a:solidFill>
                <a:schemeClr val="tx1"/>
              </a:solidFill>
              <a:effectLst/>
              <a:latin typeface="+mn-lt"/>
              <a:ea typeface="+mn-ea"/>
              <a:cs typeface="+mn-cs"/>
            </a:rPr>
            <a:t>）など</a:t>
          </a:r>
          <a:endParaRPr kumimoji="1" lang="en-US" altLang="ja-JP" sz="1300">
            <a:solidFill>
              <a:schemeClr val="tx1"/>
            </a:solidFill>
            <a:effectLst/>
            <a:latin typeface="+mn-lt"/>
            <a:ea typeface="+mn-ea"/>
            <a:cs typeface="+mn-cs"/>
          </a:endParaRPr>
        </a:p>
        <a:p>
          <a:r>
            <a:rPr kumimoji="1" lang="ja-JP" altLang="en-US" sz="1300">
              <a:solidFill>
                <a:schemeClr val="tx1"/>
              </a:solidFill>
              <a:effectLst/>
              <a:latin typeface="+mn-lt"/>
              <a:ea typeface="+mn-ea"/>
              <a:cs typeface="+mn-cs"/>
            </a:rPr>
            <a:t>　</a:t>
          </a:r>
          <a:r>
            <a:rPr kumimoji="1" lang="ja-JP" altLang="ja-JP" sz="1300">
              <a:solidFill>
                <a:schemeClr val="tx1"/>
              </a:solidFill>
              <a:effectLst/>
              <a:latin typeface="+mn-lt"/>
              <a:ea typeface="+mn-ea"/>
              <a:cs typeface="+mn-cs"/>
            </a:rPr>
            <a:t>一方、</a:t>
          </a:r>
          <a:r>
            <a:rPr kumimoji="1" lang="ja-JP" altLang="en-US" sz="1300">
              <a:solidFill>
                <a:schemeClr val="tx1"/>
              </a:solidFill>
              <a:effectLst/>
              <a:latin typeface="+mn-lt"/>
              <a:ea typeface="+mn-ea"/>
              <a:cs typeface="+mn-cs"/>
            </a:rPr>
            <a:t>公共施設の改修や災害対策等の事業に活用するため以下の通り取り崩した。</a:t>
          </a:r>
          <a:endParaRPr kumimoji="1" lang="en-US" altLang="ja-JP" sz="1300">
            <a:solidFill>
              <a:schemeClr val="tx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公共施設建設基金</a:t>
          </a:r>
          <a:r>
            <a:rPr kumimoji="1" lang="ja-JP" altLang="en-US" sz="1300">
              <a:solidFill>
                <a:schemeClr val="dk1"/>
              </a:solidFill>
              <a:effectLst/>
              <a:latin typeface="+mn-lt"/>
              <a:ea typeface="+mn-ea"/>
              <a:cs typeface="+mn-cs"/>
            </a:rPr>
            <a:t>：４８</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６，８００</a:t>
          </a:r>
          <a:r>
            <a:rPr kumimoji="1" lang="ja-JP" altLang="ja-JP" sz="1300">
              <a:solidFill>
                <a:schemeClr val="dk1"/>
              </a:solidFill>
              <a:effectLst/>
              <a:latin typeface="+mn-lt"/>
              <a:ea typeface="+mn-ea"/>
              <a:cs typeface="+mn-cs"/>
            </a:rPr>
            <a:t>万円</a:t>
          </a:r>
          <a:r>
            <a:rPr kumimoji="1" lang="ja-JP" altLang="en-US" sz="1300">
              <a:solidFill>
                <a:schemeClr val="dk1"/>
              </a:solidFill>
              <a:effectLst/>
              <a:latin typeface="+mn-lt"/>
              <a:ea typeface="+mn-ea"/>
              <a:cs typeface="+mn-cs"/>
            </a:rPr>
            <a:t>（竜泉福祉センター整備</a:t>
          </a:r>
          <a:r>
            <a:rPr kumimoji="1" lang="ja-JP" altLang="ja-JP" sz="1300">
              <a:solidFill>
                <a:schemeClr val="dk1"/>
              </a:solidFill>
              <a:effectLst/>
              <a:latin typeface="+mn-lt"/>
              <a:ea typeface="+mn-ea"/>
              <a:cs typeface="+mn-cs"/>
            </a:rPr>
            <a:t>等</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・都市整備基金：</a:t>
          </a:r>
          <a:r>
            <a:rPr kumimoji="1" lang="ja-JP" altLang="en-US" sz="1300">
              <a:solidFill>
                <a:schemeClr val="dk1"/>
              </a:solidFill>
              <a:effectLst/>
              <a:latin typeface="+mn-lt"/>
              <a:ea typeface="+mn-ea"/>
              <a:cs typeface="+mn-cs"/>
            </a:rPr>
            <a:t>１０</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００万円（道路及び公園等整備）　</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災害対策基金</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００万円</a:t>
          </a:r>
          <a:r>
            <a:rPr kumimoji="1" lang="ja-JP" altLang="en-US" sz="1300">
              <a:solidFill>
                <a:schemeClr val="dk1"/>
              </a:solidFill>
              <a:effectLst/>
              <a:latin typeface="+mn-lt"/>
              <a:ea typeface="+mn-ea"/>
              <a:cs typeface="+mn-cs"/>
            </a:rPr>
            <a:t>（水・食料・生活必需品の備蓄</a:t>
          </a:r>
          <a:r>
            <a:rPr kumimoji="1" lang="ja-JP" altLang="ja-JP" sz="1300">
              <a:solidFill>
                <a:schemeClr val="dk1"/>
              </a:solidFill>
              <a:effectLst/>
              <a:latin typeface="+mn-lt"/>
              <a:ea typeface="+mn-ea"/>
              <a:cs typeface="+mn-cs"/>
            </a:rPr>
            <a:t>等</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環境整備基金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１億</a:t>
          </a:r>
          <a:r>
            <a:rPr kumimoji="1" lang="ja-JP" altLang="en-US" sz="1300">
              <a:solidFill>
                <a:schemeClr val="dk1"/>
              </a:solidFill>
              <a:effectLst/>
              <a:latin typeface="+mn-lt"/>
              <a:ea typeface="+mn-ea"/>
              <a:cs typeface="+mn-cs"/>
            </a:rPr>
            <a:t>６，３</a:t>
          </a:r>
          <a:r>
            <a:rPr kumimoji="1" lang="ja-JP" altLang="ja-JP" sz="1300">
              <a:solidFill>
                <a:schemeClr val="dk1"/>
              </a:solidFill>
              <a:effectLst/>
              <a:latin typeface="+mn-lt"/>
              <a:ea typeface="+mn-ea"/>
              <a:cs typeface="+mn-cs"/>
            </a:rPr>
            <a:t>００万円など</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毎年度の歳計剰余金等を積立て、公共施設の改築・大規模改修や都市整備事業、災害対策等に適切に対応していく。</a:t>
          </a:r>
          <a:endParaRPr lang="ja-JP" altLang="ja-JP" sz="13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公共施設建設基金：公共施設の建設・改築・大規模改修等の費用に活用する。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災害対策基金：災害の予防・応急対策及び復旧等の費用に活用する。</a:t>
          </a:r>
          <a:endParaRPr lang="ja-JP" altLang="ja-JP" sz="1300">
            <a:effectLst/>
          </a:endParaRPr>
        </a:p>
        <a:p>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都市整備基金：総合的な都市整備の推進費用に活用する。</a:t>
          </a:r>
          <a:endParaRPr lang="ja-JP" altLang="ja-JP" sz="1300">
            <a:effectLst/>
          </a:endParaRPr>
        </a:p>
        <a:p>
          <a:r>
            <a:rPr kumimoji="1" lang="ja-JP" altLang="ja-JP" sz="1300">
              <a:solidFill>
                <a:schemeClr val="dk1"/>
              </a:solidFill>
              <a:effectLst/>
              <a:latin typeface="+mn-lt"/>
              <a:ea typeface="+mn-ea"/>
              <a:cs typeface="+mn-cs"/>
            </a:rPr>
            <a:t>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公共施設建設基金 ：今後の公共施設の更新需要などの費用として４８億９，７０９万円を積み立てた一方、</a:t>
          </a:r>
          <a:endParaRPr lang="ja-JP" altLang="ja-JP" sz="1300">
            <a:effectLst/>
          </a:endParaRPr>
        </a:p>
        <a:p>
          <a:r>
            <a:rPr kumimoji="1" lang="ja-JP" altLang="ja-JP" sz="1300">
              <a:solidFill>
                <a:schemeClr val="dk1"/>
              </a:solidFill>
              <a:effectLst/>
              <a:latin typeface="+mn-lt"/>
              <a:ea typeface="+mn-ea"/>
              <a:cs typeface="+mn-cs"/>
            </a:rPr>
            <a:t>    　　　　　　　　 　竜泉福祉センター整備等の費用として ４</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億６，４００万円を取り崩した。</a:t>
          </a:r>
          <a:endParaRPr lang="ja-JP" altLang="ja-JP" sz="1300">
            <a:effectLst/>
          </a:endParaRPr>
        </a:p>
        <a:p>
          <a:r>
            <a:rPr kumimoji="1" lang="ja-JP" altLang="ja-JP" sz="1300">
              <a:solidFill>
                <a:schemeClr val="dk1"/>
              </a:solidFill>
              <a:effectLst/>
              <a:latin typeface="+mn-lt"/>
              <a:ea typeface="+mn-ea"/>
              <a:cs typeface="+mn-cs"/>
            </a:rPr>
            <a:t>　災 害 対 策 基 金：災害の予防、応急対策及び復旧等の費用として５，６４２万円を積み立てた一方、</a:t>
          </a:r>
          <a:endParaRPr lang="ja-JP" altLang="ja-JP" sz="1300">
            <a:effectLst/>
          </a:endParaRPr>
        </a:p>
        <a:p>
          <a:r>
            <a:rPr kumimoji="1" lang="ja-JP" altLang="ja-JP" sz="1300">
              <a:solidFill>
                <a:schemeClr val="dk1"/>
              </a:solidFill>
              <a:effectLst/>
              <a:latin typeface="+mn-lt"/>
              <a:ea typeface="+mn-ea"/>
              <a:cs typeface="+mn-cs"/>
            </a:rPr>
            <a:t>　　　　　　　　　水・食料・生活必需品の備蓄等の費用として３億９，３００万円を取り崩した。</a:t>
          </a:r>
          <a:endParaRPr lang="ja-JP" altLang="ja-JP" sz="1300">
            <a:effectLst/>
          </a:endParaRPr>
        </a:p>
        <a:p>
          <a:r>
            <a:rPr kumimoji="1" lang="ja-JP" altLang="ja-JP" sz="1300">
              <a:solidFill>
                <a:schemeClr val="dk1"/>
              </a:solidFill>
              <a:effectLst/>
              <a:latin typeface="+mn-lt"/>
              <a:ea typeface="+mn-ea"/>
              <a:cs typeface="+mn-cs"/>
            </a:rPr>
            <a:t>　都 市 整 備 基 金：総合的な都市整備の推進の費用として５４８万円を積み立てた一方、</a:t>
          </a:r>
          <a:endParaRPr lang="ja-JP" altLang="ja-JP" sz="1300">
            <a:effectLst/>
          </a:endParaRPr>
        </a:p>
        <a:p>
          <a:r>
            <a:rPr kumimoji="1" lang="ja-JP" altLang="ja-JP" sz="1300">
              <a:solidFill>
                <a:schemeClr val="dk1"/>
              </a:solidFill>
              <a:effectLst/>
              <a:latin typeface="+mn-lt"/>
              <a:ea typeface="+mn-ea"/>
              <a:cs typeface="+mn-cs"/>
            </a:rPr>
            <a:t>    　　　　　　　　 安全・安心な道づくり等の費用として１０億９００万円を取り崩した。</a:t>
          </a:r>
          <a:endParaRPr lang="ja-JP" altLang="ja-JP" sz="1300">
            <a:effectLst/>
          </a:endParaRPr>
        </a:p>
        <a:p>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公共施設建設基金 ：今後の公共施設の改築・大規模改修等に活用する。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災 害 対 策 基 金：災害対策の経費に活用するとともに大規模災害時の財源として確保する。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都 市 整 備 基 金：今後の都市整備事業等に活用する。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令和５年度は、基金運用益金、繰越金など１億２，０８２万円</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積み立てた。</a:t>
          </a:r>
          <a:endParaRPr lang="ja-JP" altLang="ja-JP" sz="1300">
            <a:effectLst/>
          </a:endParaRPr>
        </a:p>
        <a:p>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財源調整の機能を維持できるよう確保する。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年度は、基金運用益金を</a:t>
          </a:r>
          <a:r>
            <a:rPr kumimoji="1" lang="ja-JP" altLang="en-US" sz="1300">
              <a:solidFill>
                <a:schemeClr val="dk1"/>
              </a:solidFill>
              <a:effectLst/>
              <a:latin typeface="+mn-lt"/>
              <a:ea typeface="+mn-ea"/>
              <a:cs typeface="+mn-cs"/>
            </a:rPr>
            <a:t>１，２６７</a:t>
          </a:r>
          <a:r>
            <a:rPr kumimoji="1" lang="ja-JP" altLang="ja-JP" sz="1300">
              <a:solidFill>
                <a:schemeClr val="dk1"/>
              </a:solidFill>
              <a:effectLst/>
              <a:latin typeface="+mn-lt"/>
              <a:ea typeface="+mn-ea"/>
              <a:cs typeface="+mn-cs"/>
            </a:rPr>
            <a:t>万円積み立てた一方</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特別区債の償還</a:t>
          </a:r>
          <a:r>
            <a:rPr kumimoji="1" lang="ja-JP" altLang="ja-JP" sz="1300">
              <a:solidFill>
                <a:schemeClr val="dk1"/>
              </a:solidFill>
              <a:effectLst/>
              <a:latin typeface="+mn-lt"/>
              <a:ea typeface="+mn-ea"/>
              <a:cs typeface="+mn-cs"/>
            </a:rPr>
            <a:t>ため</a:t>
          </a:r>
          <a:r>
            <a:rPr kumimoji="1" lang="ja-JP" altLang="en-US" sz="1300">
              <a:solidFill>
                <a:schemeClr val="dk1"/>
              </a:solidFill>
              <a:effectLst/>
              <a:latin typeface="+mn-lt"/>
              <a:ea typeface="+mn-ea"/>
              <a:cs typeface="+mn-cs"/>
            </a:rPr>
            <a:t>、５億円を</a:t>
          </a:r>
          <a:r>
            <a:rPr kumimoji="1" lang="ja-JP" altLang="ja-JP" sz="1300">
              <a:solidFill>
                <a:schemeClr val="dk1"/>
              </a:solidFill>
              <a:effectLst/>
              <a:latin typeface="+mn-lt"/>
              <a:ea typeface="+mn-ea"/>
              <a:cs typeface="+mn-cs"/>
            </a:rPr>
            <a:t>取り崩した。</a:t>
          </a:r>
          <a:endParaRPr lang="ja-JP" altLang="ja-JP" sz="1300">
            <a:effectLst/>
          </a:endParaRPr>
        </a:p>
        <a:p>
          <a:pPr eaLnBrk="1" fontAlgn="auto" latinLnBrk="0" hangingPunct="1"/>
          <a:endParaRPr lang="ja-JP" altLang="ja-JP" sz="1300">
            <a:effectLst/>
          </a:endParaRPr>
        </a:p>
        <a:p>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特別区債の償還に対応できるよう確保する。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216,084
195,752
10.11
130,653,037
121,936,650
8,515,936
66,003,589
11,514,041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財政力指数は、前年度同の０．４９ポイントとなっており、２３区内では１</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位となっている。これは、歳入に占める特別区税の割合が比較的低いことが大きな要因と考えられる。今後とも、健全な財政を維持しつつ、行政サービスの向上とコストの縮減などに取り組んでいく。</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163285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経常収支比率は、前年度から</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増加し</a:t>
          </a:r>
          <a:r>
            <a:rPr kumimoji="1" lang="ja-JP" altLang="ja-JP" sz="1300">
              <a:solidFill>
                <a:schemeClr val="dk1"/>
              </a:solidFill>
              <a:effectLst/>
              <a:latin typeface="+mn-lt"/>
              <a:ea typeface="+mn-ea"/>
              <a:cs typeface="+mn-cs"/>
            </a:rPr>
            <a:t>、８</a:t>
          </a:r>
          <a:r>
            <a:rPr kumimoji="1" lang="ja-JP" altLang="en-US" sz="1300">
              <a:solidFill>
                <a:schemeClr val="dk1"/>
              </a:solidFill>
              <a:effectLst/>
              <a:latin typeface="+mn-lt"/>
              <a:ea typeface="+mn-ea"/>
              <a:cs typeface="+mn-cs"/>
            </a:rPr>
            <a:t>３．３</a:t>
          </a:r>
          <a:r>
            <a:rPr kumimoji="1" lang="ja-JP" altLang="ja-JP" sz="1300">
              <a:solidFill>
                <a:schemeClr val="dk1"/>
              </a:solidFill>
              <a:effectLst/>
              <a:latin typeface="+mn-lt"/>
              <a:ea typeface="+mn-ea"/>
              <a:cs typeface="+mn-cs"/>
            </a:rPr>
            <a:t>％となっている。これは、</a:t>
          </a:r>
          <a:r>
            <a:rPr kumimoji="1" lang="ja-JP" altLang="en-US" sz="1300">
              <a:solidFill>
                <a:schemeClr val="dk1"/>
              </a:solidFill>
              <a:effectLst/>
              <a:latin typeface="+mn-lt"/>
              <a:ea typeface="+mn-ea"/>
              <a:cs typeface="+mn-cs"/>
            </a:rPr>
            <a:t>財政調整交付金普通交付金の増などにより、経常的一般財源等が６．９％増加した一方で</a:t>
          </a:r>
          <a:r>
            <a:rPr kumimoji="1" lang="ja-JP" altLang="ja-JP" sz="1300">
              <a:solidFill>
                <a:schemeClr val="dk1"/>
              </a:solidFill>
              <a:effectLst/>
              <a:latin typeface="+mn-lt"/>
              <a:ea typeface="+mn-ea"/>
              <a:cs typeface="+mn-cs"/>
            </a:rPr>
            <a:t>、</a:t>
          </a:r>
          <a:r>
            <a:rPr kumimoji="1" lang="ja-JP" altLang="en-US" sz="1300" i="0">
              <a:solidFill>
                <a:schemeClr val="dk1"/>
              </a:solidFill>
              <a:effectLst/>
              <a:latin typeface="+mn-lt"/>
              <a:ea typeface="+mn-ea"/>
              <a:cs typeface="+mn-cs"/>
            </a:rPr>
            <a:t>経常的経費がそれを上回る７．７％増加したことにより</a:t>
          </a:r>
          <a:r>
            <a:rPr kumimoji="1" lang="ja-JP" altLang="ja-JP" sz="1300" i="0">
              <a:solidFill>
                <a:schemeClr val="dk1"/>
              </a:solidFill>
              <a:effectLst/>
              <a:latin typeface="+mn-lt"/>
              <a:ea typeface="+mn-ea"/>
              <a:cs typeface="+mn-cs"/>
            </a:rPr>
            <a:t>ものである。本区の経常収支比率は、１</a:t>
          </a:r>
          <a:r>
            <a:rPr kumimoji="1" lang="ja-JP" altLang="en-US" sz="1300" i="0">
              <a:solidFill>
                <a:schemeClr val="dk1"/>
              </a:solidFill>
              <a:effectLst/>
              <a:latin typeface="+mn-lt"/>
              <a:ea typeface="+mn-ea"/>
              <a:cs typeface="+mn-cs"/>
            </a:rPr>
            <a:t>６</a:t>
          </a:r>
          <a:r>
            <a:rPr kumimoji="1" lang="ja-JP" altLang="ja-JP" sz="1300" i="0">
              <a:solidFill>
                <a:schemeClr val="dk1"/>
              </a:solidFill>
              <a:effectLst/>
              <a:latin typeface="+mn-lt"/>
              <a:ea typeface="+mn-ea"/>
              <a:cs typeface="+mn-cs"/>
            </a:rPr>
            <a:t>年連続で８０％を超える水準にあり、今後とも事業執行の効率化と管理的経費の縮減に努めていく。</a:t>
          </a:r>
          <a:endParaRPr lang="ja-JP" altLang="ja-JP" sz="1300" i="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51308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6660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70612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666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56134</xdr:rowOff>
    </xdr:from>
    <xdr:to>
      <xdr:col>15</xdr:col>
      <xdr:colOff>82550</xdr:colOff>
      <xdr:row>65</xdr:row>
      <xdr:rowOff>70612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003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66</xdr:row>
      <xdr:rowOff>159766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0038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508</xdr:rowOff>
    </xdr:from>
    <xdr:to>
      <xdr:col>23</xdr:col>
      <xdr:colOff>184150</xdr:colOff>
      <xdr:row>65</xdr:row>
      <xdr:rowOff>102108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67835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4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108966</xdr:rowOff>
    </xdr:from>
    <xdr:to>
      <xdr:col>7</xdr:col>
      <xdr:colOff>31750</xdr:colOff>
      <xdr:row>67</xdr:row>
      <xdr:rowOff>39116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23893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人口１人当たり人件費・物件費等決算額は、前年度と比較して</a:t>
          </a:r>
          <a:r>
            <a:rPr kumimoji="1" lang="ja-JP" altLang="en-US" sz="1300">
              <a:solidFill>
                <a:schemeClr val="dk1"/>
              </a:solidFill>
              <a:effectLst/>
              <a:latin typeface="+mn-lt"/>
              <a:ea typeface="+mn-ea"/>
              <a:cs typeface="+mn-cs"/>
            </a:rPr>
            <a:t>１０，７０２</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している。これは、退職手当の実績などによる人件費の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や</a:t>
          </a:r>
          <a:r>
            <a:rPr kumimoji="1" lang="ja-JP" altLang="en-US" sz="1300">
              <a:solidFill>
                <a:schemeClr val="dk1"/>
              </a:solidFill>
              <a:effectLst/>
              <a:latin typeface="+mn-lt"/>
              <a:ea typeface="+mn-ea"/>
              <a:cs typeface="+mn-cs"/>
            </a:rPr>
            <a:t>校務支援支援システムの基盤更改</a:t>
          </a:r>
          <a:r>
            <a:rPr kumimoji="1" lang="ja-JP" altLang="ja-JP" sz="1300">
              <a:solidFill>
                <a:schemeClr val="dk1"/>
              </a:solidFill>
              <a:effectLst/>
              <a:latin typeface="+mn-lt"/>
              <a:ea typeface="+mn-ea"/>
              <a:cs typeface="+mn-cs"/>
            </a:rPr>
            <a:t>の実績に伴う業務委託料の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などによるものである。なお、区有施設の老朽化に伴い、今後、維持補修費の増加が見込まれることから、計画的な施設保全に努めるなど、適切な管理を行っていく。</a:t>
          </a:r>
          <a:endParaRPr lang="ja-JP" altLang="ja-JP" sz="1300">
            <a:effectLst/>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56257</xdr:rowOff>
    </xdr:from>
    <xdr:to>
      <xdr:col>23</xdr:col>
      <xdr:colOff>133350</xdr:colOff>
      <xdr:row>82</xdr:row>
      <xdr:rowOff>99296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5157"/>
          <a:ext cx="838200" cy="4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56257</xdr:rowOff>
    </xdr:from>
    <xdr:to>
      <xdr:col>19</xdr:col>
      <xdr:colOff>133350</xdr:colOff>
      <xdr:row>82</xdr:row>
      <xdr:rowOff>91889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15157"/>
          <a:ext cx="889000" cy="3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72782</xdr:rowOff>
    </xdr:from>
    <xdr:to>
      <xdr:col>15</xdr:col>
      <xdr:colOff>82550</xdr:colOff>
      <xdr:row>82</xdr:row>
      <xdr:rowOff>91889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1682"/>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27510</xdr:rowOff>
    </xdr:from>
    <xdr:to>
      <xdr:col>11</xdr:col>
      <xdr:colOff>31750</xdr:colOff>
      <xdr:row>82</xdr:row>
      <xdr:rowOff>72782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6410"/>
          <a:ext cx="889000" cy="4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48496</xdr:rowOff>
    </xdr:from>
    <xdr:to>
      <xdr:col>23</xdr:col>
      <xdr:colOff>184150</xdr:colOff>
      <xdr:row>82</xdr:row>
      <xdr:rowOff>150096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20573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5457</xdr:rowOff>
    </xdr:from>
    <xdr:to>
      <xdr:col>19</xdr:col>
      <xdr:colOff>184150</xdr:colOff>
      <xdr:row>82</xdr:row>
      <xdr:rowOff>107057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91834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41089</xdr:rowOff>
    </xdr:from>
    <xdr:to>
      <xdr:col>15</xdr:col>
      <xdr:colOff>133350</xdr:colOff>
      <xdr:row>82</xdr:row>
      <xdr:rowOff>142689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127466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21982</xdr:rowOff>
    </xdr:from>
    <xdr:to>
      <xdr:col>11</xdr:col>
      <xdr:colOff>82550</xdr:colOff>
      <xdr:row>82</xdr:row>
      <xdr:rowOff>123582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108359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6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148160</xdr:rowOff>
    </xdr:from>
    <xdr:to>
      <xdr:col>7</xdr:col>
      <xdr:colOff>31750</xdr:colOff>
      <xdr:row>82</xdr:row>
      <xdr:rowOff>78310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63087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ラスパイレス指数は、前年度から０．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％減少し、９７．</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ポイントとなっており、２３区の平均値と比較すると１．</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ポイント下回っている。</a:t>
          </a:r>
          <a:r>
            <a:rPr kumimoji="1" lang="ja-JP" altLang="ja-JP" sz="1300" b="0" i="0" baseline="0">
              <a:solidFill>
                <a:schemeClr val="dk1"/>
              </a:solidFill>
              <a:effectLst/>
              <a:latin typeface="+mn-lt"/>
              <a:ea typeface="+mn-ea"/>
              <a:cs typeface="+mn-cs"/>
            </a:rPr>
            <a:t>今後も引き続き、適正な給与水準の維持に努めていく。</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29936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5687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84</xdr:row>
      <xdr:rowOff>30843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602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30843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168729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981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人口千人当たり職員数は、前年度から０．</a:t>
          </a:r>
          <a:r>
            <a:rPr kumimoji="1" lang="ja-JP" altLang="en-US" sz="1300">
              <a:solidFill>
                <a:schemeClr val="dk1"/>
              </a:solidFill>
              <a:effectLst/>
              <a:latin typeface="+mn-lt"/>
              <a:ea typeface="+mn-ea"/>
              <a:cs typeface="+mn-cs"/>
            </a:rPr>
            <a:t>０２</a:t>
          </a:r>
          <a:r>
            <a:rPr kumimoji="1" lang="ja-JP" altLang="ja-JP" sz="1300">
              <a:solidFill>
                <a:schemeClr val="dk1"/>
              </a:solidFill>
              <a:effectLst/>
              <a:latin typeface="+mn-lt"/>
              <a:ea typeface="+mn-ea"/>
              <a:cs typeface="+mn-cs"/>
            </a:rPr>
            <a:t>人減少しており、２３区の平均値と比較すると２．３</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人上回っている。今後も適正な定数管理に努めていく。</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129722</xdr:rowOff>
    </xdr:from>
    <xdr:to>
      <xdr:col>81</xdr:col>
      <xdr:colOff>44450</xdr:colOff>
      <xdr:row>61</xdr:row>
      <xdr:rowOff>132020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88172"/>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132020</xdr:rowOff>
    </xdr:from>
    <xdr:to>
      <xdr:col>77</xdr:col>
      <xdr:colOff>44450</xdr:colOff>
      <xdr:row>61</xdr:row>
      <xdr:rowOff>149255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59047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149255</xdr:rowOff>
    </xdr:from>
    <xdr:to>
      <xdr:col>72</xdr:col>
      <xdr:colOff>203200</xdr:colOff>
      <xdr:row>61</xdr:row>
      <xdr:rowOff>158448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60770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158448</xdr:rowOff>
    </xdr:from>
    <xdr:to>
      <xdr:col>68</xdr:col>
      <xdr:colOff>152400</xdr:colOff>
      <xdr:row>61</xdr:row>
      <xdr:rowOff>159596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16898"/>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78922</xdr:rowOff>
    </xdr:from>
    <xdr:to>
      <xdr:col>81</xdr:col>
      <xdr:colOff>95250</xdr:colOff>
      <xdr:row>62</xdr:row>
      <xdr:rowOff>9072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50999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81220</xdr:rowOff>
    </xdr:from>
    <xdr:to>
      <xdr:col>77</xdr:col>
      <xdr:colOff>95250</xdr:colOff>
      <xdr:row>62</xdr:row>
      <xdr:rowOff>11370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167597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26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98455</xdr:rowOff>
    </xdr:from>
    <xdr:to>
      <xdr:col>73</xdr:col>
      <xdr:colOff>44450</xdr:colOff>
      <xdr:row>62</xdr:row>
      <xdr:rowOff>28605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13382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4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107648</xdr:rowOff>
    </xdr:from>
    <xdr:to>
      <xdr:col>68</xdr:col>
      <xdr:colOff>203200</xdr:colOff>
      <xdr:row>62</xdr:row>
      <xdr:rowOff>37798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22575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5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23723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実質公債費率は、前年度から０．</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％上昇し、△</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となっている。これは、特別区債の償還の進捗により元利償還金の額が増加し、標準財政規模も増加したことが要因になっている。今後とも、地方債の発行については、世代間の公平性や年度間の財源調整など地方債の機能を踏まえ、将来の財政負担に十分留意しながら、有効かつ適切に行っていく。</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38</xdr:row>
      <xdr:rowOff>168275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56272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38</xdr:row>
      <xdr:rowOff>47625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621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98425</xdr:rowOff>
    </xdr:from>
    <xdr:to>
      <xdr:col>72</xdr:col>
      <xdr:colOff>203200</xdr:colOff>
      <xdr:row>37</xdr:row>
      <xdr:rowOff>118533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4420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98425</xdr:rowOff>
    </xdr:from>
    <xdr:to>
      <xdr:col>68</xdr:col>
      <xdr:colOff>152400</xdr:colOff>
      <xdr:row>37</xdr:row>
      <xdr:rowOff>98425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442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89552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60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83202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9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154110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47625</xdr:rowOff>
    </xdr:from>
    <xdr:to>
      <xdr:col>68</xdr:col>
      <xdr:colOff>203200</xdr:colOff>
      <xdr:row>37</xdr:row>
      <xdr:rowOff>149225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134002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47625</xdr:rowOff>
    </xdr:from>
    <xdr:to>
      <xdr:col>64</xdr:col>
      <xdr:colOff>152400</xdr:colOff>
      <xdr:row>37</xdr:row>
      <xdr:rowOff>149225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134002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特別区債の現在高や退職手当の負担見込額など将来の負担額に対し、基金残高や地方交付税において基準財政需要額に算入される減税補てん債等の現在高など、充当可能な財源の合計が上回ったため、将来負担比率は、比率なしとなってい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216,084
195,752
10.11
130,653,037
121,936,650
8,515,936
66,003,589
11,514,041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人件費に係る経常収支比率は、前年度と比較し</a:t>
          </a:r>
          <a:r>
            <a:rPr kumimoji="1" lang="ja-JP" altLang="en-US" sz="1300" b="0" i="0" baseline="0">
              <a:solidFill>
                <a:schemeClr val="dk1"/>
              </a:solidFill>
              <a:effectLst/>
              <a:latin typeface="+mn-lt"/>
              <a:ea typeface="+mn-ea"/>
              <a:cs typeface="+mn-cs"/>
            </a:rPr>
            <a:t>０</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８</a:t>
          </a:r>
          <a:r>
            <a:rPr kumimoji="1" lang="ja-JP" altLang="ja-JP" sz="1300" b="0" i="0" baseline="0">
              <a:solidFill>
                <a:schemeClr val="dk1"/>
              </a:solidFill>
              <a:effectLst/>
              <a:latin typeface="+mn-lt"/>
              <a:ea typeface="+mn-ea"/>
              <a:cs typeface="+mn-cs"/>
            </a:rPr>
            <a:t>ポイント</a:t>
          </a:r>
          <a:r>
            <a:rPr kumimoji="1" lang="ja-JP" altLang="en-US" sz="1300" b="0" i="0" baseline="0">
              <a:solidFill>
                <a:schemeClr val="dk1"/>
              </a:solidFill>
              <a:effectLst/>
              <a:latin typeface="+mn-lt"/>
              <a:ea typeface="+mn-ea"/>
              <a:cs typeface="+mn-cs"/>
            </a:rPr>
            <a:t>上昇</a:t>
          </a:r>
          <a:r>
            <a:rPr kumimoji="1" lang="ja-JP" altLang="ja-JP" sz="1300" b="0" i="0" baseline="0">
              <a:solidFill>
                <a:schemeClr val="dk1"/>
              </a:solidFill>
              <a:effectLst/>
              <a:latin typeface="+mn-lt"/>
              <a:ea typeface="+mn-ea"/>
              <a:cs typeface="+mn-cs"/>
            </a:rPr>
            <a:t>しているが、２３区の平均値との比較では５．</a:t>
          </a:r>
          <a:r>
            <a:rPr kumimoji="1" lang="ja-JP" altLang="en-US" sz="1300" b="0" i="0" baseline="0">
              <a:solidFill>
                <a:schemeClr val="dk1"/>
              </a:solidFill>
              <a:effectLst/>
              <a:latin typeface="+mn-lt"/>
              <a:ea typeface="+mn-ea"/>
              <a:cs typeface="+mn-cs"/>
            </a:rPr>
            <a:t>１</a:t>
          </a:r>
          <a:r>
            <a:rPr kumimoji="1" lang="ja-JP" altLang="ja-JP" sz="1300" b="0" i="0" baseline="0">
              <a:solidFill>
                <a:schemeClr val="dk1"/>
              </a:solidFill>
              <a:effectLst/>
              <a:latin typeface="+mn-lt"/>
              <a:ea typeface="+mn-ea"/>
              <a:cs typeface="+mn-cs"/>
            </a:rPr>
            <a:t>ポイント上回っている。今後も引き続き、職員の定員適正化や適正な給与水準の維持に努めていく。</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88900</xdr:rowOff>
    </xdr:from>
    <xdr:to>
      <xdr:col>24</xdr:col>
      <xdr:colOff>25400</xdr:colOff>
      <xdr:row>39</xdr:row>
      <xdr:rowOff>165100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775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88900</xdr:rowOff>
    </xdr:from>
    <xdr:to>
      <xdr:col>19</xdr:col>
      <xdr:colOff>187325</xdr:colOff>
      <xdr:row>40</xdr:row>
      <xdr:rowOff>22225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7754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22225</xdr:rowOff>
    </xdr:from>
    <xdr:to>
      <xdr:col>15</xdr:col>
      <xdr:colOff>98425</xdr:colOff>
      <xdr:row>40</xdr:row>
      <xdr:rowOff>50800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880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41</xdr:row>
      <xdr:rowOff>22225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9088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114300</xdr:rowOff>
    </xdr:from>
    <xdr:to>
      <xdr:col>24</xdr:col>
      <xdr:colOff>76200</xdr:colOff>
      <xdr:row>40</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86377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38100</xdr:rowOff>
    </xdr:from>
    <xdr:to>
      <xdr:col>20</xdr:col>
      <xdr:colOff>38100</xdr:colOff>
      <xdr:row>39</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124477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81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142875</xdr:rowOff>
    </xdr:from>
    <xdr:to>
      <xdr:col>15</xdr:col>
      <xdr:colOff>149225</xdr:colOff>
      <xdr:row>40</xdr:row>
      <xdr:rowOff>73025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57802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1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142875</xdr:rowOff>
    </xdr:from>
    <xdr:to>
      <xdr:col>6</xdr:col>
      <xdr:colOff>171450</xdr:colOff>
      <xdr:row>41</xdr:row>
      <xdr:rowOff>73025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57802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物件費に係る経常収支比率は、前年度と比較し０．</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ポイント上昇しており、２３区の平均値との比較では</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ポイント下回っている。施設などの維持管理経費や、消耗品、印刷製本費等の管理的経費については、</a:t>
          </a:r>
          <a:r>
            <a:rPr kumimoji="1" lang="ja-JP" altLang="en-US" sz="1300">
              <a:solidFill>
                <a:schemeClr val="dk1"/>
              </a:solidFill>
              <a:effectLst/>
              <a:latin typeface="+mn-lt"/>
              <a:ea typeface="+mn-ea"/>
              <a:cs typeface="+mn-cs"/>
            </a:rPr>
            <a:t>物価上昇等の影響を受ける中、</a:t>
          </a:r>
          <a:r>
            <a:rPr kumimoji="1" lang="ja-JP" altLang="ja-JP" sz="1300">
              <a:solidFill>
                <a:schemeClr val="dk1"/>
              </a:solidFill>
              <a:effectLst/>
              <a:latin typeface="+mn-lt"/>
              <a:ea typeface="+mn-ea"/>
              <a:cs typeface="+mn-cs"/>
            </a:rPr>
            <a:t>これまでも縮減に努めてきたが、今後も引き続き見直しを行っていく。</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4536</xdr:rowOff>
    </xdr:from>
    <xdr:to>
      <xdr:col>82</xdr:col>
      <xdr:colOff>107950</xdr:colOff>
      <xdr:row>13</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2333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159657</xdr:rowOff>
    </xdr:from>
    <xdr:to>
      <xdr:col>78</xdr:col>
      <xdr:colOff>69850</xdr:colOff>
      <xdr:row>13</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2170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78014</xdr:rowOff>
    </xdr:from>
    <xdr:to>
      <xdr:col>73</xdr:col>
      <xdr:colOff>180975</xdr:colOff>
      <xdr:row>12</xdr:row>
      <xdr:rowOff>159657</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1354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78014</xdr:rowOff>
    </xdr:from>
    <xdr:to>
      <xdr:col>69</xdr:col>
      <xdr:colOff>92075</xdr:colOff>
      <xdr:row>13</xdr:row>
      <xdr:rowOff>167821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13541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113591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125186</xdr:rowOff>
    </xdr:from>
    <xdr:to>
      <xdr:col>78</xdr:col>
      <xdr:colOff>120650</xdr:colOff>
      <xdr:row>13</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65513</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95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108857</xdr:rowOff>
    </xdr:from>
    <xdr:to>
      <xdr:col>74</xdr:col>
      <xdr:colOff>31750</xdr:colOff>
      <xdr:row>13</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27214</xdr:rowOff>
    </xdr:from>
    <xdr:to>
      <xdr:col>69</xdr:col>
      <xdr:colOff>142875</xdr:colOff>
      <xdr:row>12</xdr:row>
      <xdr:rowOff>128814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0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138991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85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扶助費に係る経常収支比率は、前年度と比較し０．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ポイント低下しているが、２３区の平均値との比較では０．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ポイント上回っている。生活保護費が減となっている一方で、</a:t>
          </a:r>
          <a:r>
            <a:rPr kumimoji="1" lang="ja-JP" altLang="en-US" sz="1300">
              <a:solidFill>
                <a:schemeClr val="dk1"/>
              </a:solidFill>
              <a:effectLst/>
              <a:latin typeface="+mn-lt"/>
              <a:ea typeface="+mn-ea"/>
              <a:cs typeface="+mn-cs"/>
            </a:rPr>
            <a:t>障害福祉サービスや</a:t>
          </a:r>
          <a:r>
            <a:rPr kumimoji="1" lang="ja-JP" altLang="ja-JP" sz="1300" b="0" i="0" baseline="0">
              <a:solidFill>
                <a:schemeClr val="dk1"/>
              </a:solidFill>
              <a:effectLst/>
              <a:latin typeface="+mn-lt"/>
              <a:ea typeface="+mn-ea"/>
              <a:cs typeface="+mn-cs"/>
            </a:rPr>
            <a:t>保育委託の増加</a:t>
          </a:r>
          <a:r>
            <a:rPr kumimoji="1" lang="ja-JP" altLang="ja-JP" sz="1300">
              <a:solidFill>
                <a:schemeClr val="dk1"/>
              </a:solidFill>
              <a:effectLst/>
              <a:latin typeface="+mn-lt"/>
              <a:ea typeface="+mn-ea"/>
              <a:cs typeface="+mn-cs"/>
            </a:rPr>
            <a:t>などにより、社会福祉費</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児童福祉費は増加傾向にある。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148772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060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148772</xdr:rowOff>
    </xdr:from>
    <xdr:to>
      <xdr:col>19</xdr:col>
      <xdr:colOff>187325</xdr:colOff>
      <xdr:row>59</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092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31750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136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162378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101473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111578</xdr:rowOff>
    </xdr:from>
    <xdr:to>
      <xdr:col>6</xdr:col>
      <xdr:colOff>171450</xdr:colOff>
      <xdr:row>60</xdr:row>
      <xdr:rowOff>41728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26505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その他に係る経常収支比率は、</a:t>
          </a:r>
          <a:r>
            <a:rPr kumimoji="1" lang="ja-JP" altLang="en-US" sz="1300">
              <a:solidFill>
                <a:schemeClr val="dk1"/>
              </a:solidFill>
              <a:effectLst/>
              <a:latin typeface="+mn-lt"/>
              <a:ea typeface="+mn-ea"/>
              <a:cs typeface="+mn-cs"/>
            </a:rPr>
            <a:t>物件費や</a:t>
          </a:r>
          <a:r>
            <a:rPr kumimoji="1" lang="ja-JP" altLang="ja-JP" sz="1300">
              <a:solidFill>
                <a:schemeClr val="dk1"/>
              </a:solidFill>
              <a:effectLst/>
              <a:latin typeface="+mn-lt"/>
              <a:ea typeface="+mn-ea"/>
              <a:cs typeface="+mn-cs"/>
            </a:rPr>
            <a:t>補助費等が増になったことなどにより、前年度と比較し０．</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低下</a:t>
          </a:r>
          <a:r>
            <a:rPr kumimoji="1" lang="ja-JP" altLang="ja-JP" sz="1300">
              <a:solidFill>
                <a:schemeClr val="dk1"/>
              </a:solidFill>
              <a:effectLst/>
              <a:latin typeface="+mn-lt"/>
              <a:ea typeface="+mn-ea"/>
              <a:cs typeface="+mn-cs"/>
            </a:rPr>
            <a:t>しており、２３区の平均値との比較では</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ポイント上回っている。今後も区有施設の老朽化に伴う維持補修費の増加を見込むため、計画的な施設保全に努めるなど適切な管理を行っていく。</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60</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242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69850</xdr:rowOff>
    </xdr:from>
    <xdr:to>
      <xdr:col>78</xdr:col>
      <xdr:colOff>69850</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356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69850</xdr:rowOff>
    </xdr:from>
    <xdr:to>
      <xdr:col>73</xdr:col>
      <xdr:colOff>180975</xdr:colOff>
      <xdr:row>60</xdr:row>
      <xdr:rowOff>69850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356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69850</xdr:rowOff>
    </xdr:from>
    <xdr:to>
      <xdr:col>69</xdr:col>
      <xdr:colOff>92075</xdr:colOff>
      <xdr:row>61</xdr:row>
      <xdr:rowOff>50800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356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19050</xdr:rowOff>
    </xdr:from>
    <xdr:to>
      <xdr:col>74</xdr:col>
      <xdr:colOff>31750</xdr:colOff>
      <xdr:row>60</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19050</xdr:rowOff>
    </xdr:from>
    <xdr:to>
      <xdr:col>69</xdr:col>
      <xdr:colOff>142875</xdr:colOff>
      <xdr:row>60</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0</xdr:rowOff>
    </xdr:from>
    <xdr:to>
      <xdr:col>65</xdr:col>
      <xdr:colOff>53975</xdr:colOff>
      <xdr:row>61</xdr:row>
      <xdr:rowOff>101600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86377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a:solidFill>
                <a:schemeClr val="tx1"/>
              </a:solidFill>
              <a:effectLst/>
              <a:latin typeface="+mn-lt"/>
              <a:ea typeface="+mn-ea"/>
              <a:cs typeface="+mn-cs"/>
            </a:rPr>
            <a:t>　補助費等に係る経常収支比率は、</a:t>
          </a:r>
          <a:r>
            <a:rPr kumimoji="1" lang="ja-JP" altLang="en-US" sz="1300" b="0">
              <a:solidFill>
                <a:schemeClr val="tx1"/>
              </a:solidFill>
              <a:effectLst/>
              <a:latin typeface="+mn-lt"/>
              <a:ea typeface="+mn-ea"/>
              <a:cs typeface="+mn-cs"/>
            </a:rPr>
            <a:t>清掃一部事務組合分担金の</a:t>
          </a:r>
          <a:r>
            <a:rPr kumimoji="1" lang="ja-JP" altLang="ja-JP" sz="1300" b="0">
              <a:solidFill>
                <a:schemeClr val="tx1"/>
              </a:solidFill>
              <a:effectLst/>
              <a:latin typeface="+mn-lt"/>
              <a:ea typeface="+mn-ea"/>
              <a:cs typeface="+mn-cs"/>
            </a:rPr>
            <a:t>増などにより、前年度と比較し０．</a:t>
          </a:r>
          <a:r>
            <a:rPr kumimoji="1" lang="ja-JP" altLang="en-US" sz="1300" b="0">
              <a:solidFill>
                <a:schemeClr val="tx1"/>
              </a:solidFill>
              <a:effectLst/>
              <a:latin typeface="+mn-lt"/>
              <a:ea typeface="+mn-ea"/>
              <a:cs typeface="+mn-cs"/>
            </a:rPr>
            <a:t>３</a:t>
          </a:r>
          <a:r>
            <a:rPr kumimoji="1" lang="ja-JP" altLang="ja-JP" sz="1300" b="0">
              <a:solidFill>
                <a:schemeClr val="tx1"/>
              </a:solidFill>
              <a:effectLst/>
              <a:latin typeface="+mn-lt"/>
              <a:ea typeface="+mn-ea"/>
              <a:cs typeface="+mn-cs"/>
            </a:rPr>
            <a:t>ポイント上昇しており、２３区の平均値との比較では</a:t>
          </a:r>
          <a:r>
            <a:rPr kumimoji="1" lang="ja-JP" altLang="en-US" sz="1300" b="0">
              <a:solidFill>
                <a:schemeClr val="tx1"/>
              </a:solidFill>
              <a:effectLst/>
              <a:latin typeface="+mn-lt"/>
              <a:ea typeface="+mn-ea"/>
              <a:cs typeface="+mn-cs"/>
            </a:rPr>
            <a:t>１</a:t>
          </a:r>
          <a:r>
            <a:rPr kumimoji="1" lang="ja-JP" altLang="ja-JP" sz="1300" b="0">
              <a:solidFill>
                <a:schemeClr val="tx1"/>
              </a:solidFill>
              <a:effectLst/>
              <a:latin typeface="+mn-lt"/>
              <a:ea typeface="+mn-ea"/>
              <a:cs typeface="+mn-cs"/>
            </a:rPr>
            <a:t>．</a:t>
          </a:r>
          <a:r>
            <a:rPr kumimoji="1" lang="ja-JP" altLang="en-US" sz="1300" b="0">
              <a:solidFill>
                <a:schemeClr val="tx1"/>
              </a:solidFill>
              <a:effectLst/>
              <a:latin typeface="+mn-lt"/>
              <a:ea typeface="+mn-ea"/>
              <a:cs typeface="+mn-cs"/>
            </a:rPr>
            <a:t>２</a:t>
          </a:r>
          <a:r>
            <a:rPr kumimoji="1" lang="ja-JP" altLang="ja-JP" sz="1300" b="0">
              <a:solidFill>
                <a:schemeClr val="tx1"/>
              </a:solidFill>
              <a:effectLst/>
              <a:latin typeface="+mn-lt"/>
              <a:ea typeface="+mn-ea"/>
              <a:cs typeface="+mn-cs"/>
            </a:rPr>
            <a:t>ポイント上回っている。今後も適切な執行に努めていく</a:t>
          </a:r>
          <a:r>
            <a:rPr kumimoji="1" lang="ja-JP" altLang="en-US" sz="1300" b="0">
              <a:solidFill>
                <a:schemeClr val="tx1"/>
              </a:solidFill>
              <a:effectLst/>
              <a:latin typeface="+mn-lt"/>
              <a:ea typeface="+mn-ea"/>
              <a:cs typeface="+mn-cs"/>
            </a:rPr>
            <a:t>。</a:t>
          </a:r>
          <a:endParaRPr kumimoji="1" lang="en-US" altLang="ja-JP" sz="1300" b="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39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24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24130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69850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002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128287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59707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105427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公債費に係る経常収支比率は、前年度と比較し０．</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ているが、２３区の平均値との比較でも０．３ポイント上回っている。今後とも、地方債の発行については、世代間の公平性や年度間の財源調整など地方債の機能を踏まえ、将来の財政負担に十分留意していく。</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909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90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88900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292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127000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92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86377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4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162577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ysClr val="windowText" lastClr="000000"/>
              </a:solidFill>
              <a:effectLst/>
              <a:latin typeface="+mn-lt"/>
              <a:ea typeface="+mn-ea"/>
              <a:cs typeface="+mn-cs"/>
            </a:rPr>
            <a:t>　公債費以外に係る経常収支比率は、特別区税や特別区交付金などの増により経常一般財源等が増加した</a:t>
          </a:r>
          <a:r>
            <a:rPr kumimoji="1" lang="ja-JP" altLang="en-US" sz="1300" b="0">
              <a:solidFill>
                <a:sysClr val="windowText" lastClr="000000"/>
              </a:solidFill>
              <a:effectLst/>
              <a:latin typeface="+mn-lt"/>
              <a:ea typeface="+mn-ea"/>
              <a:cs typeface="+mn-cs"/>
            </a:rPr>
            <a:t>一方で、経常的経費充当一般財源も増加したことから</a:t>
          </a:r>
          <a:r>
            <a:rPr kumimoji="1" lang="ja-JP" altLang="ja-JP" sz="1300" b="0">
              <a:solidFill>
                <a:sysClr val="windowText" lastClr="000000"/>
              </a:solidFill>
              <a:effectLst/>
              <a:latin typeface="+mn-lt"/>
              <a:ea typeface="+mn-ea"/>
              <a:cs typeface="+mn-cs"/>
            </a:rPr>
            <a:t>、前年度と比較し０．</a:t>
          </a:r>
          <a:r>
            <a:rPr kumimoji="1" lang="ja-JP" altLang="en-US" sz="1300" b="0">
              <a:solidFill>
                <a:sysClr val="windowText" lastClr="000000"/>
              </a:solidFill>
              <a:effectLst/>
              <a:latin typeface="+mn-lt"/>
              <a:ea typeface="+mn-ea"/>
              <a:cs typeface="+mn-cs"/>
            </a:rPr>
            <a:t>５</a:t>
          </a:r>
          <a:r>
            <a:rPr kumimoji="1" lang="ja-JP" altLang="ja-JP" sz="1300" b="0">
              <a:solidFill>
                <a:sysClr val="windowText" lastClr="000000"/>
              </a:solidFill>
              <a:effectLst/>
              <a:latin typeface="+mn-lt"/>
              <a:ea typeface="+mn-ea"/>
              <a:cs typeface="+mn-cs"/>
            </a:rPr>
            <a:t>ポイント</a:t>
          </a:r>
          <a:r>
            <a:rPr kumimoji="1" lang="ja-JP" altLang="en-US" sz="1300" b="0">
              <a:solidFill>
                <a:sysClr val="windowText" lastClr="000000"/>
              </a:solidFill>
              <a:effectLst/>
              <a:latin typeface="+mn-lt"/>
              <a:ea typeface="+mn-ea"/>
              <a:cs typeface="+mn-cs"/>
            </a:rPr>
            <a:t>上昇</a:t>
          </a:r>
          <a:r>
            <a:rPr kumimoji="1" lang="ja-JP" altLang="ja-JP" sz="1300" b="0">
              <a:solidFill>
                <a:sysClr val="windowText" lastClr="000000"/>
              </a:solidFill>
              <a:effectLst/>
              <a:latin typeface="+mn-lt"/>
              <a:ea typeface="+mn-ea"/>
              <a:cs typeface="+mn-cs"/>
            </a:rPr>
            <a:t>している</a:t>
          </a:r>
          <a:r>
            <a:rPr kumimoji="1" lang="ja-JP" altLang="en-US" sz="1300" b="0">
              <a:solidFill>
                <a:sysClr val="windowText" lastClr="000000"/>
              </a:solidFill>
              <a:effectLst/>
              <a:latin typeface="+mn-lt"/>
              <a:ea typeface="+mn-ea"/>
              <a:cs typeface="+mn-cs"/>
            </a:rPr>
            <a:t>。</a:t>
          </a:r>
          <a:r>
            <a:rPr kumimoji="1" lang="ja-JP" altLang="ja-JP" sz="1300" b="0">
              <a:solidFill>
                <a:sysClr val="windowText" lastClr="000000"/>
              </a:solidFill>
              <a:effectLst/>
              <a:latin typeface="+mn-lt"/>
              <a:ea typeface="+mn-ea"/>
              <a:cs typeface="+mn-cs"/>
            </a:rPr>
            <a:t>２３区の平均値との比較では５．</a:t>
          </a:r>
          <a:r>
            <a:rPr kumimoji="1" lang="ja-JP" altLang="en-US" sz="1300" b="0">
              <a:solidFill>
                <a:sysClr val="windowText" lastClr="000000"/>
              </a:solidFill>
              <a:effectLst/>
              <a:latin typeface="+mn-lt"/>
              <a:ea typeface="+mn-ea"/>
              <a:cs typeface="+mn-cs"/>
            </a:rPr>
            <a:t>３</a:t>
          </a:r>
          <a:r>
            <a:rPr kumimoji="1" lang="ja-JP" altLang="ja-JP" sz="1300" b="0">
              <a:solidFill>
                <a:sysClr val="windowText" lastClr="000000"/>
              </a:solidFill>
              <a:effectLst/>
              <a:latin typeface="+mn-lt"/>
              <a:ea typeface="+mn-ea"/>
              <a:cs typeface="+mn-cs"/>
            </a:rPr>
            <a:t>ポイント上回っている。</a:t>
          </a:r>
          <a:endParaRPr lang="ja-JP" altLang="ja-JP" sz="1300" b="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79</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96012"/>
          <a:ext cx="0" cy="78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5351</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5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33274</xdr:rowOff>
    </xdr:from>
    <xdr:to>
      <xdr:col>82</xdr:col>
      <xdr:colOff>196850</xdr:colOff>
      <xdr:row>79</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577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79</xdr:row>
      <xdr:rowOff>5842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275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154432</xdr:rowOff>
    </xdr:from>
    <xdr:to>
      <xdr:col>78</xdr:col>
      <xdr:colOff>69850</xdr:colOff>
      <xdr:row>79</xdr:row>
      <xdr:rowOff>19558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527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79</xdr:row>
      <xdr:rowOff>19558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5549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80</xdr:row>
      <xdr:rowOff>85852</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554963"/>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35069</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0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140208</xdr:rowOff>
    </xdr:from>
    <xdr:to>
      <xdr:col>74</xdr:col>
      <xdr:colOff>31750</xdr:colOff>
      <xdr:row>79</xdr:row>
      <xdr:rowOff>70358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131063</xdr:rowOff>
    </xdr:from>
    <xdr:to>
      <xdr:col>69</xdr:col>
      <xdr:colOff>142875</xdr:colOff>
      <xdr:row>79</xdr:row>
      <xdr:rowOff>61213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45990</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35052</xdr:rowOff>
    </xdr:from>
    <xdr:to>
      <xdr:col>65</xdr:col>
      <xdr:colOff>53975</xdr:colOff>
      <xdr:row>80</xdr:row>
      <xdr:rowOff>136652</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121429</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136819</xdr:rowOff>
    </xdr:from>
    <xdr:to>
      <xdr:col>29</xdr:col>
      <xdr:colOff>127000</xdr:colOff>
      <xdr:row>17</xdr:row>
      <xdr:rowOff>20930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27644"/>
          <a:ext cx="647700" cy="55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20734</xdr:rowOff>
    </xdr:from>
    <xdr:to>
      <xdr:col>26</xdr:col>
      <xdr:colOff>50800</xdr:colOff>
      <xdr:row>17</xdr:row>
      <xdr:rowOff>20930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83009"/>
          <a:ext cx="698500" cy="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2979</xdr:rowOff>
    </xdr:from>
    <xdr:to>
      <xdr:col>22</xdr:col>
      <xdr:colOff>114300</xdr:colOff>
      <xdr:row>17</xdr:row>
      <xdr:rowOff>20734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65254"/>
          <a:ext cx="698500" cy="17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2979</xdr:rowOff>
    </xdr:from>
    <xdr:to>
      <xdr:col>18</xdr:col>
      <xdr:colOff>177800</xdr:colOff>
      <xdr:row>17</xdr:row>
      <xdr:rowOff>12950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65254"/>
          <a:ext cx="698500" cy="9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86019</xdr:rowOff>
    </xdr:from>
    <xdr:to>
      <xdr:col>29</xdr:col>
      <xdr:colOff>177800</xdr:colOff>
      <xdr:row>17</xdr:row>
      <xdr:rowOff>16169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7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102546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2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141580</xdr:rowOff>
    </xdr:from>
    <xdr:to>
      <xdr:col>26</xdr:col>
      <xdr:colOff>101600</xdr:colOff>
      <xdr:row>17</xdr:row>
      <xdr:rowOff>71730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81907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1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141384</xdr:rowOff>
    </xdr:from>
    <xdr:to>
      <xdr:col>22</xdr:col>
      <xdr:colOff>165100</xdr:colOff>
      <xdr:row>17</xdr:row>
      <xdr:rowOff>71534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81711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0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123629</xdr:rowOff>
    </xdr:from>
    <xdr:to>
      <xdr:col>19</xdr:col>
      <xdr:colOff>38100</xdr:colOff>
      <xdr:row>17</xdr:row>
      <xdr:rowOff>53779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63956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133600</xdr:rowOff>
    </xdr:from>
    <xdr:to>
      <xdr:col>15</xdr:col>
      <xdr:colOff>101600</xdr:colOff>
      <xdr:row>17</xdr:row>
      <xdr:rowOff>63750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73927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304165</xdr:rowOff>
    </xdr:from>
    <xdr:to>
      <xdr:col>29</xdr:col>
      <xdr:colOff>127000</xdr:colOff>
      <xdr:row>36</xdr:row>
      <xdr:rowOff>102426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14515"/>
          <a:ext cx="647700" cy="141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288942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9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102426</xdr:rowOff>
    </xdr:from>
    <xdr:to>
      <xdr:col>26</xdr:col>
      <xdr:colOff>50800</xdr:colOff>
      <xdr:row>37</xdr:row>
      <xdr:rowOff>15043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55676"/>
          <a:ext cx="698500" cy="84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15043</xdr:rowOff>
    </xdr:from>
    <xdr:to>
      <xdr:col>22</xdr:col>
      <xdr:colOff>114300</xdr:colOff>
      <xdr:row>37</xdr:row>
      <xdr:rowOff>98882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39743"/>
          <a:ext cx="698500" cy="83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98882</xdr:rowOff>
    </xdr:from>
    <xdr:to>
      <xdr:col>18</xdr:col>
      <xdr:colOff>177800</xdr:colOff>
      <xdr:row>37</xdr:row>
      <xdr:rowOff>109112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23582"/>
          <a:ext cx="698500" cy="10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253365</xdr:rowOff>
    </xdr:from>
    <xdr:to>
      <xdr:col>29</xdr:col>
      <xdr:colOff>177800</xdr:colOff>
      <xdr:row>36</xdr:row>
      <xdr:rowOff>12065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63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98442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51626</xdr:rowOff>
    </xdr:from>
    <xdr:to>
      <xdr:col>26</xdr:col>
      <xdr:colOff>101600</xdr:colOff>
      <xdr:row>36</xdr:row>
      <xdr:rowOff>153226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0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163403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135693</xdr:rowOff>
    </xdr:from>
    <xdr:to>
      <xdr:col>22</xdr:col>
      <xdr:colOff>165100</xdr:colOff>
      <xdr:row>37</xdr:row>
      <xdr:rowOff>65843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88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247470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48082</xdr:rowOff>
    </xdr:from>
    <xdr:to>
      <xdr:col>19</xdr:col>
      <xdr:colOff>38100</xdr:colOff>
      <xdr:row>37</xdr:row>
      <xdr:rowOff>149682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2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134459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58312</xdr:rowOff>
    </xdr:from>
    <xdr:to>
      <xdr:col>15</xdr:col>
      <xdr:colOff>101600</xdr:colOff>
      <xdr:row>37</xdr:row>
      <xdr:rowOff>159912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83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144689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6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216,084
195,752
10.11
130,653,037
121,936,650
8,515,936
66,003,589
11,514,041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122457</xdr:rowOff>
    </xdr:from>
    <xdr:to>
      <xdr:col>24</xdr:col>
      <xdr:colOff>63500</xdr:colOff>
      <xdr:row>36</xdr:row>
      <xdr:rowOff>34261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23207"/>
          <a:ext cx="838200" cy="8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3411</xdr:rowOff>
    </xdr:from>
    <xdr:to>
      <xdr:col>19</xdr:col>
      <xdr:colOff>177800</xdr:colOff>
      <xdr:row>36</xdr:row>
      <xdr:rowOff>34261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75611"/>
          <a:ext cx="889000" cy="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161384</xdr:rowOff>
    </xdr:from>
    <xdr:to>
      <xdr:col>15</xdr:col>
      <xdr:colOff>50800</xdr:colOff>
      <xdr:row>36</xdr:row>
      <xdr:rowOff>3411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62134"/>
          <a:ext cx="889000" cy="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161384</xdr:rowOff>
    </xdr:from>
    <xdr:to>
      <xdr:col>10</xdr:col>
      <xdr:colOff>114300</xdr:colOff>
      <xdr:row>36</xdr:row>
      <xdr:rowOff>7569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2134"/>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71657</xdr:rowOff>
    </xdr:from>
    <xdr:to>
      <xdr:col>24</xdr:col>
      <xdr:colOff>114300</xdr:colOff>
      <xdr:row>36</xdr:row>
      <xdr:rowOff>1807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7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94534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154911</xdr:rowOff>
    </xdr:from>
    <xdr:to>
      <xdr:col>20</xdr:col>
      <xdr:colOff>38100</xdr:colOff>
      <xdr:row>36</xdr:row>
      <xdr:rowOff>85061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101588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124061</xdr:rowOff>
    </xdr:from>
    <xdr:to>
      <xdr:col>15</xdr:col>
      <xdr:colOff>101600</xdr:colOff>
      <xdr:row>36</xdr:row>
      <xdr:rowOff>54211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70738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110584</xdr:rowOff>
    </xdr:from>
    <xdr:to>
      <xdr:col>10</xdr:col>
      <xdr:colOff>165100</xdr:colOff>
      <xdr:row>36</xdr:row>
      <xdr:rowOff>40734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57261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128219</xdr:rowOff>
    </xdr:from>
    <xdr:to>
      <xdr:col>6</xdr:col>
      <xdr:colOff>38100</xdr:colOff>
      <xdr:row>36</xdr:row>
      <xdr:rowOff>58369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74896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52233</xdr:rowOff>
    </xdr:from>
    <xdr:to>
      <xdr:col>24</xdr:col>
      <xdr:colOff>63500</xdr:colOff>
      <xdr:row>56</xdr:row>
      <xdr:rowOff>81823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53433"/>
          <a:ext cx="838200" cy="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39290</xdr:rowOff>
    </xdr:from>
    <xdr:to>
      <xdr:col>19</xdr:col>
      <xdr:colOff>177800</xdr:colOff>
      <xdr:row>56</xdr:row>
      <xdr:rowOff>81823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40490"/>
          <a:ext cx="889000" cy="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39290</xdr:rowOff>
    </xdr:from>
    <xdr:to>
      <xdr:col>15</xdr:col>
      <xdr:colOff>50800</xdr:colOff>
      <xdr:row>56</xdr:row>
      <xdr:rowOff>65999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40490"/>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65999</xdr:rowOff>
    </xdr:from>
    <xdr:to>
      <xdr:col>10</xdr:col>
      <xdr:colOff>114300</xdr:colOff>
      <xdr:row>56</xdr:row>
      <xdr:rowOff>114567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67199"/>
          <a:ext cx="889000" cy="4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1433</xdr:rowOff>
    </xdr:from>
    <xdr:to>
      <xdr:col>24</xdr:col>
      <xdr:colOff>114300</xdr:colOff>
      <xdr:row>56</xdr:row>
      <xdr:rowOff>103033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31023</xdr:rowOff>
    </xdr:from>
    <xdr:to>
      <xdr:col>20</xdr:col>
      <xdr:colOff>38100</xdr:colOff>
      <xdr:row>56</xdr:row>
      <xdr:rowOff>132623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123750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2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159940</xdr:rowOff>
    </xdr:from>
    <xdr:to>
      <xdr:col>15</xdr:col>
      <xdr:colOff>101600</xdr:colOff>
      <xdr:row>56</xdr:row>
      <xdr:rowOff>90090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106617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15199</xdr:rowOff>
    </xdr:from>
    <xdr:to>
      <xdr:col>10</xdr:col>
      <xdr:colOff>165100</xdr:colOff>
      <xdr:row>56</xdr:row>
      <xdr:rowOff>116799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1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133326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63767</xdr:rowOff>
    </xdr:from>
    <xdr:to>
      <xdr:col>6</xdr:col>
      <xdr:colOff>38100</xdr:colOff>
      <xdr:row>56</xdr:row>
      <xdr:rowOff>165367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164922</xdr:rowOff>
    </xdr:from>
    <xdr:to>
      <xdr:col>24</xdr:col>
      <xdr:colOff>63500</xdr:colOff>
      <xdr:row>76</xdr:row>
      <xdr:rowOff>30048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236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164922</xdr:rowOff>
    </xdr:from>
    <xdr:to>
      <xdr:col>19</xdr:col>
      <xdr:colOff>177800</xdr:colOff>
      <xdr:row>76</xdr:row>
      <xdr:rowOff>32410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23672"/>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32410</xdr:rowOff>
    </xdr:from>
    <xdr:to>
      <xdr:col>15</xdr:col>
      <xdr:colOff>50800</xdr:colOff>
      <xdr:row>76</xdr:row>
      <xdr:rowOff>56338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062610"/>
          <a:ext cx="8890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21819</xdr:rowOff>
    </xdr:from>
    <xdr:to>
      <xdr:col>10</xdr:col>
      <xdr:colOff>114300</xdr:colOff>
      <xdr:row>76</xdr:row>
      <xdr:rowOff>56338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05201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150698</xdr:rowOff>
    </xdr:from>
    <xdr:to>
      <xdr:col>24</xdr:col>
      <xdr:colOff>114300</xdr:colOff>
      <xdr:row>76</xdr:row>
      <xdr:rowOff>80848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2126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6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114122</xdr:rowOff>
    </xdr:from>
    <xdr:to>
      <xdr:col>20</xdr:col>
      <xdr:colOff>38100</xdr:colOff>
      <xdr:row>76</xdr:row>
      <xdr:rowOff>44273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728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60799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4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153060</xdr:rowOff>
    </xdr:from>
    <xdr:to>
      <xdr:col>15</xdr:col>
      <xdr:colOff>101600</xdr:colOff>
      <xdr:row>76</xdr:row>
      <xdr:rowOff>83210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99737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78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5538</xdr:rowOff>
    </xdr:from>
    <xdr:to>
      <xdr:col>10</xdr:col>
      <xdr:colOff>165100</xdr:colOff>
      <xdr:row>76</xdr:row>
      <xdr:rowOff>107138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123664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81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142469</xdr:rowOff>
    </xdr:from>
    <xdr:to>
      <xdr:col>6</xdr:col>
      <xdr:colOff>38100</xdr:colOff>
      <xdr:row>76</xdr:row>
      <xdr:rowOff>72619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89146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20295</xdr:rowOff>
    </xdr:from>
    <xdr:to>
      <xdr:col>24</xdr:col>
      <xdr:colOff>63500</xdr:colOff>
      <xdr:row>92</xdr:row>
      <xdr:rowOff>35192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793695"/>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158845</xdr:rowOff>
    </xdr:from>
    <xdr:to>
      <xdr:col>19</xdr:col>
      <xdr:colOff>177800</xdr:colOff>
      <xdr:row>92</xdr:row>
      <xdr:rowOff>20295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760795"/>
          <a:ext cx="889000" cy="3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33477</xdr:rowOff>
    </xdr:from>
    <xdr:to>
      <xdr:col>15</xdr:col>
      <xdr:colOff>50800</xdr:colOff>
      <xdr:row>91</xdr:row>
      <xdr:rowOff>158845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463977"/>
          <a:ext cx="889000" cy="29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33477</xdr:rowOff>
    </xdr:from>
    <xdr:to>
      <xdr:col>10</xdr:col>
      <xdr:colOff>114300</xdr:colOff>
      <xdr:row>92</xdr:row>
      <xdr:rowOff>49155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463977"/>
          <a:ext cx="889000" cy="3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155842</xdr:rowOff>
    </xdr:from>
    <xdr:to>
      <xdr:col>24</xdr:col>
      <xdr:colOff>114300</xdr:colOff>
      <xdr:row>92</xdr:row>
      <xdr:rowOff>85992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5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70769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7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140945</xdr:rowOff>
    </xdr:from>
    <xdr:to>
      <xdr:col>20</xdr:col>
      <xdr:colOff>38100</xdr:colOff>
      <xdr:row>92</xdr:row>
      <xdr:rowOff>71095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87622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108045</xdr:rowOff>
    </xdr:from>
    <xdr:to>
      <xdr:col>15</xdr:col>
      <xdr:colOff>101600</xdr:colOff>
      <xdr:row>92</xdr:row>
      <xdr:rowOff>38195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7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54722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8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154127</xdr:rowOff>
    </xdr:from>
    <xdr:to>
      <xdr:col>10</xdr:col>
      <xdr:colOff>165100</xdr:colOff>
      <xdr:row>90</xdr:row>
      <xdr:rowOff>84277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41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100804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18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169805</xdr:rowOff>
    </xdr:from>
    <xdr:to>
      <xdr:col>6</xdr:col>
      <xdr:colOff>38100</xdr:colOff>
      <xdr:row>92</xdr:row>
      <xdr:rowOff>99955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116482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5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40259</xdr:rowOff>
    </xdr:from>
    <xdr:to>
      <xdr:col>55</xdr:col>
      <xdr:colOff>0</xdr:colOff>
      <xdr:row>38</xdr:row>
      <xdr:rowOff>77825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55359"/>
          <a:ext cx="8382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77825</xdr:rowOff>
    </xdr:from>
    <xdr:to>
      <xdr:col>50</xdr:col>
      <xdr:colOff>114300</xdr:colOff>
      <xdr:row>38</xdr:row>
      <xdr:rowOff>90792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92925"/>
          <a:ext cx="8890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90792</xdr:rowOff>
    </xdr:from>
    <xdr:to>
      <xdr:col>45</xdr:col>
      <xdr:colOff>177800</xdr:colOff>
      <xdr:row>38</xdr:row>
      <xdr:rowOff>138697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605892"/>
          <a:ext cx="889000" cy="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146622</xdr:rowOff>
    </xdr:from>
    <xdr:to>
      <xdr:col>41</xdr:col>
      <xdr:colOff>50800</xdr:colOff>
      <xdr:row>38</xdr:row>
      <xdr:rowOff>138697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61572"/>
          <a:ext cx="889000" cy="119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160909</xdr:rowOff>
    </xdr:from>
    <xdr:to>
      <xdr:col>55</xdr:col>
      <xdr:colOff>50800</xdr:colOff>
      <xdr:row>38</xdr:row>
      <xdr:rowOff>91059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12336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27025</xdr:rowOff>
    </xdr:from>
    <xdr:to>
      <xdr:col>50</xdr:col>
      <xdr:colOff>165100</xdr:colOff>
      <xdr:row>38</xdr:row>
      <xdr:rowOff>128625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145152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1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39992</xdr:rowOff>
    </xdr:from>
    <xdr:to>
      <xdr:col>46</xdr:col>
      <xdr:colOff>38100</xdr:colOff>
      <xdr:row>38</xdr:row>
      <xdr:rowOff>141592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158119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87897</xdr:rowOff>
    </xdr:from>
    <xdr:to>
      <xdr:col>41</xdr:col>
      <xdr:colOff>101600</xdr:colOff>
      <xdr:row>39</xdr:row>
      <xdr:rowOff>18047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34574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7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95822</xdr:rowOff>
    </xdr:from>
    <xdr:to>
      <xdr:col>36</xdr:col>
      <xdr:colOff>165100</xdr:colOff>
      <xdr:row>32</xdr:row>
      <xdr:rowOff>25972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4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42499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18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24684</xdr:rowOff>
    </xdr:from>
    <xdr:to>
      <xdr:col>55</xdr:col>
      <xdr:colOff>0</xdr:colOff>
      <xdr:row>57</xdr:row>
      <xdr:rowOff>70663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97334"/>
          <a:ext cx="838200" cy="4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70663</xdr:rowOff>
    </xdr:from>
    <xdr:to>
      <xdr:col>50</xdr:col>
      <xdr:colOff>114300</xdr:colOff>
      <xdr:row>58</xdr:row>
      <xdr:rowOff>5268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43313"/>
          <a:ext cx="889000" cy="10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30894</xdr:rowOff>
    </xdr:from>
    <xdr:to>
      <xdr:col>45</xdr:col>
      <xdr:colOff>177800</xdr:colOff>
      <xdr:row>58</xdr:row>
      <xdr:rowOff>5268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03544"/>
          <a:ext cx="889000" cy="14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30894</xdr:rowOff>
    </xdr:from>
    <xdr:to>
      <xdr:col>41</xdr:col>
      <xdr:colOff>50800</xdr:colOff>
      <xdr:row>57</xdr:row>
      <xdr:rowOff>104831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03544"/>
          <a:ext cx="889000" cy="7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145334</xdr:rowOff>
    </xdr:from>
    <xdr:to>
      <xdr:col>55</xdr:col>
      <xdr:colOff>50800</xdr:colOff>
      <xdr:row>57</xdr:row>
      <xdr:rowOff>75484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4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60261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6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19863</xdr:rowOff>
    </xdr:from>
    <xdr:to>
      <xdr:col>50</xdr:col>
      <xdr:colOff>165100</xdr:colOff>
      <xdr:row>57</xdr:row>
      <xdr:rowOff>121463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112590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125918</xdr:rowOff>
    </xdr:from>
    <xdr:to>
      <xdr:col>46</xdr:col>
      <xdr:colOff>38100</xdr:colOff>
      <xdr:row>58</xdr:row>
      <xdr:rowOff>56068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47195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9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151544</xdr:rowOff>
    </xdr:from>
    <xdr:to>
      <xdr:col>41</xdr:col>
      <xdr:colOff>101600</xdr:colOff>
      <xdr:row>57</xdr:row>
      <xdr:rowOff>81694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72821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54031</xdr:rowOff>
    </xdr:from>
    <xdr:to>
      <xdr:col>36</xdr:col>
      <xdr:colOff>165100</xdr:colOff>
      <xdr:row>57</xdr:row>
      <xdr:rowOff>155631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146758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94405</xdr:rowOff>
    </xdr:from>
    <xdr:to>
      <xdr:col>55</xdr:col>
      <xdr:colOff>0</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638955"/>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83334</xdr:rowOff>
    </xdr:from>
    <xdr:to>
      <xdr:col>50</xdr:col>
      <xdr:colOff>114300</xdr:colOff>
      <xdr:row>79</xdr:row>
      <xdr:rowOff>94405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627884"/>
          <a:ext cx="8890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83334</xdr:rowOff>
    </xdr:from>
    <xdr:to>
      <xdr:col>45</xdr:col>
      <xdr:colOff>177800</xdr:colOff>
      <xdr:row>79</xdr:row>
      <xdr:rowOff>96430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627884"/>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95483</xdr:rowOff>
    </xdr:from>
    <xdr:to>
      <xdr:col>41</xdr:col>
      <xdr:colOff>50800</xdr:colOff>
      <xdr:row>79</xdr:row>
      <xdr:rowOff>96430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640033"/>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43605</xdr:rowOff>
    </xdr:from>
    <xdr:to>
      <xdr:col>50</xdr:col>
      <xdr:colOff>165100</xdr:colOff>
      <xdr:row>79</xdr:row>
      <xdr:rowOff>145205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136332</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8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32534</xdr:rowOff>
    </xdr:from>
    <xdr:to>
      <xdr:col>46</xdr:col>
      <xdr:colOff>38100</xdr:colOff>
      <xdr:row>79</xdr:row>
      <xdr:rowOff>134134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125261</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6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45630</xdr:rowOff>
    </xdr:from>
    <xdr:to>
      <xdr:col>41</xdr:col>
      <xdr:colOff>101600</xdr:colOff>
      <xdr:row>79</xdr:row>
      <xdr:rowOff>147230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9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138357</xdr:rowOff>
    </xdr:from>
    <xdr:ext cx="313932"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704333" y="13682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44683</xdr:rowOff>
    </xdr:from>
    <xdr:to>
      <xdr:col>36</xdr:col>
      <xdr:colOff>165100</xdr:colOff>
      <xdr:row>79</xdr:row>
      <xdr:rowOff>146283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137410</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8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105163</xdr:rowOff>
    </xdr:from>
    <xdr:to>
      <xdr:col>55</xdr:col>
      <xdr:colOff>0</xdr:colOff>
      <xdr:row>97</xdr:row>
      <xdr:rowOff>39688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64363"/>
          <a:ext cx="838200" cy="1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39688</xdr:rowOff>
    </xdr:from>
    <xdr:to>
      <xdr:col>50</xdr:col>
      <xdr:colOff>114300</xdr:colOff>
      <xdr:row>99</xdr:row>
      <xdr:rowOff>8237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70338"/>
          <a:ext cx="889000" cy="3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50870</xdr:rowOff>
    </xdr:from>
    <xdr:to>
      <xdr:col>45</xdr:col>
      <xdr:colOff>177800</xdr:colOff>
      <xdr:row>99</xdr:row>
      <xdr:rowOff>8237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81520"/>
          <a:ext cx="889000" cy="30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50870</xdr:rowOff>
    </xdr:from>
    <xdr:to>
      <xdr:col>41</xdr:col>
      <xdr:colOff>50800</xdr:colOff>
      <xdr:row>97</xdr:row>
      <xdr:rowOff>167666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81520"/>
          <a:ext cx="889000" cy="1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54363</xdr:rowOff>
    </xdr:from>
    <xdr:to>
      <xdr:col>55</xdr:col>
      <xdr:colOff>50800</xdr:colOff>
      <xdr:row>96</xdr:row>
      <xdr:rowOff>155963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77240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160338</xdr:rowOff>
    </xdr:from>
    <xdr:to>
      <xdr:col>50</xdr:col>
      <xdr:colOff>165100</xdr:colOff>
      <xdr:row>97</xdr:row>
      <xdr:rowOff>90488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107015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3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128887</xdr:rowOff>
    </xdr:from>
    <xdr:to>
      <xdr:col>46</xdr:col>
      <xdr:colOff>38100</xdr:colOff>
      <xdr:row>99</xdr:row>
      <xdr:rowOff>59037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93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50164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70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xdr:rowOff>
    </xdr:from>
    <xdr:to>
      <xdr:col>41</xdr:col>
      <xdr:colOff>101600</xdr:colOff>
      <xdr:row>97</xdr:row>
      <xdr:rowOff>101670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118197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40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116866</xdr:rowOff>
    </xdr:from>
    <xdr:to>
      <xdr:col>36</xdr:col>
      <xdr:colOff>165100</xdr:colOff>
      <xdr:row>98</xdr:row>
      <xdr:rowOff>47016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63543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3378</xdr:rowOff>
    </xdr:from>
    <xdr:to>
      <xdr:col>85</xdr:col>
      <xdr:colOff>127000</xdr:colOff>
      <xdr:row>76</xdr:row>
      <xdr:rowOff>46279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33578"/>
          <a:ext cx="8382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22200</xdr:rowOff>
    </xdr:from>
    <xdr:to>
      <xdr:col>81</xdr:col>
      <xdr:colOff>50800</xdr:colOff>
      <xdr:row>76</xdr:row>
      <xdr:rowOff>46279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052400"/>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22200</xdr:rowOff>
    </xdr:from>
    <xdr:to>
      <xdr:col>76</xdr:col>
      <xdr:colOff>114300</xdr:colOff>
      <xdr:row>76</xdr:row>
      <xdr:rowOff>23419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52400"/>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4369</xdr:rowOff>
    </xdr:from>
    <xdr:to>
      <xdr:col>71</xdr:col>
      <xdr:colOff>177800</xdr:colOff>
      <xdr:row>76</xdr:row>
      <xdr:rowOff>23419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3456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124028</xdr:rowOff>
    </xdr:from>
    <xdr:to>
      <xdr:col>85</xdr:col>
      <xdr:colOff>177800</xdr:colOff>
      <xdr:row>76</xdr:row>
      <xdr:rowOff>54178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146905</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166929</xdr:rowOff>
    </xdr:from>
    <xdr:to>
      <xdr:col>81</xdr:col>
      <xdr:colOff>101600</xdr:colOff>
      <xdr:row>76</xdr:row>
      <xdr:rowOff>97079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113606</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280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142849</xdr:rowOff>
    </xdr:from>
    <xdr:to>
      <xdr:col>76</xdr:col>
      <xdr:colOff>165100</xdr:colOff>
      <xdr:row>76</xdr:row>
      <xdr:rowOff>73000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015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89526</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277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144069</xdr:rowOff>
    </xdr:from>
    <xdr:to>
      <xdr:col>72</xdr:col>
      <xdr:colOff>38100</xdr:colOff>
      <xdr:row>76</xdr:row>
      <xdr:rowOff>74219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90746</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27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125019</xdr:rowOff>
    </xdr:from>
    <xdr:to>
      <xdr:col>67</xdr:col>
      <xdr:colOff>101600</xdr:colOff>
      <xdr:row>76</xdr:row>
      <xdr:rowOff>55169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71696</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275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48450</xdr:rowOff>
    </xdr:from>
    <xdr:to>
      <xdr:col>85</xdr:col>
      <xdr:colOff>127000</xdr:colOff>
      <xdr:row>95</xdr:row>
      <xdr:rowOff>168884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336200"/>
          <a:ext cx="838200" cy="1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131547</xdr:rowOff>
    </xdr:from>
    <xdr:to>
      <xdr:col>81</xdr:col>
      <xdr:colOff>50800</xdr:colOff>
      <xdr:row>95</xdr:row>
      <xdr:rowOff>48450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076397"/>
          <a:ext cx="889000" cy="2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131547</xdr:rowOff>
    </xdr:from>
    <xdr:to>
      <xdr:col>76</xdr:col>
      <xdr:colOff>114300</xdr:colOff>
      <xdr:row>95</xdr:row>
      <xdr:rowOff>151912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076397"/>
          <a:ext cx="889000" cy="36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151912</xdr:rowOff>
    </xdr:from>
    <xdr:to>
      <xdr:col>71</xdr:col>
      <xdr:colOff>177800</xdr:colOff>
      <xdr:row>97</xdr:row>
      <xdr:rowOff>100476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439662"/>
          <a:ext cx="889000" cy="29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118084</xdr:rowOff>
    </xdr:from>
    <xdr:to>
      <xdr:col>85</xdr:col>
      <xdr:colOff>177800</xdr:colOff>
      <xdr:row>96</xdr:row>
      <xdr:rowOff>48234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4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140961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169100</xdr:rowOff>
    </xdr:from>
    <xdr:to>
      <xdr:col>81</xdr:col>
      <xdr:colOff>101600</xdr:colOff>
      <xdr:row>95</xdr:row>
      <xdr:rowOff>99250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2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115777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06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80747</xdr:rowOff>
    </xdr:from>
    <xdr:to>
      <xdr:col>76</xdr:col>
      <xdr:colOff>165100</xdr:colOff>
      <xdr:row>94</xdr:row>
      <xdr:rowOff>10897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02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27424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58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101112</xdr:rowOff>
    </xdr:from>
    <xdr:to>
      <xdr:col>72</xdr:col>
      <xdr:colOff>38100</xdr:colOff>
      <xdr:row>96</xdr:row>
      <xdr:rowOff>31262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3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47789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1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49676</xdr:rowOff>
    </xdr:from>
    <xdr:to>
      <xdr:col>67</xdr:col>
      <xdr:colOff>101600</xdr:colOff>
      <xdr:row>97</xdr:row>
      <xdr:rowOff>151276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142403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77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10038</xdr:rowOff>
    </xdr:from>
    <xdr:to>
      <xdr:col>116</xdr:col>
      <xdr:colOff>62864</xdr:colOff>
      <xdr:row>58</xdr:row>
      <xdr:rowOff>139517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53988"/>
          <a:ext cx="1269" cy="132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143344</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4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139517</xdr:rowOff>
    </xdr:from>
    <xdr:to>
      <xdr:col>116</xdr:col>
      <xdr:colOff>152400</xdr:colOff>
      <xdr:row>58</xdr:row>
      <xdr:rowOff>139517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128165</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2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10038</xdr:rowOff>
    </xdr:from>
    <xdr:to>
      <xdr:col>116</xdr:col>
      <xdr:colOff>152400</xdr:colOff>
      <xdr:row>51</xdr:row>
      <xdr:rowOff>10038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5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110439</xdr:rowOff>
    </xdr:from>
    <xdr:to>
      <xdr:col>116</xdr:col>
      <xdr:colOff>63500</xdr:colOff>
      <xdr:row>53</xdr:row>
      <xdr:rowOff>125984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197289"/>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54708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27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76281</xdr:rowOff>
    </xdr:from>
    <xdr:to>
      <xdr:col>116</xdr:col>
      <xdr:colOff>114300</xdr:colOff>
      <xdr:row>58</xdr:row>
      <xdr:rowOff>6431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4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89225</xdr:rowOff>
    </xdr:from>
    <xdr:to>
      <xdr:col>111</xdr:col>
      <xdr:colOff>177800</xdr:colOff>
      <xdr:row>53</xdr:row>
      <xdr:rowOff>110439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176075"/>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62382</xdr:rowOff>
    </xdr:from>
    <xdr:to>
      <xdr:col>112</xdr:col>
      <xdr:colOff>38100</xdr:colOff>
      <xdr:row>57</xdr:row>
      <xdr:rowOff>163982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155109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71760</xdr:rowOff>
    </xdr:from>
    <xdr:to>
      <xdr:col>107</xdr:col>
      <xdr:colOff>50800</xdr:colOff>
      <xdr:row>53</xdr:row>
      <xdr:rowOff>89225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158610"/>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28092</xdr:rowOff>
    </xdr:from>
    <xdr:to>
      <xdr:col>107</xdr:col>
      <xdr:colOff>101600</xdr:colOff>
      <xdr:row>57</xdr:row>
      <xdr:rowOff>129692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120819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9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47711</xdr:rowOff>
    </xdr:from>
    <xdr:to>
      <xdr:col>102</xdr:col>
      <xdr:colOff>114300</xdr:colOff>
      <xdr:row>53</xdr:row>
      <xdr:rowOff>71760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8620211"/>
          <a:ext cx="889000" cy="5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62657</xdr:rowOff>
    </xdr:from>
    <xdr:to>
      <xdr:col>102</xdr:col>
      <xdr:colOff>165100</xdr:colOff>
      <xdr:row>57</xdr:row>
      <xdr:rowOff>164257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155384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92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48118</xdr:rowOff>
    </xdr:from>
    <xdr:to>
      <xdr:col>98</xdr:col>
      <xdr:colOff>38100</xdr:colOff>
      <xdr:row>57</xdr:row>
      <xdr:rowOff>149718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140845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75184</xdr:rowOff>
    </xdr:from>
    <xdr:to>
      <xdr:col>116</xdr:col>
      <xdr:colOff>114300</xdr:colOff>
      <xdr:row>54</xdr:row>
      <xdr:rowOff>5334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1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98061</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01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59639</xdr:rowOff>
    </xdr:from>
    <xdr:to>
      <xdr:col>112</xdr:col>
      <xdr:colOff>38100</xdr:colOff>
      <xdr:row>53</xdr:row>
      <xdr:rowOff>161239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1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6316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892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38425</xdr:rowOff>
    </xdr:from>
    <xdr:to>
      <xdr:col>107</xdr:col>
      <xdr:colOff>101600</xdr:colOff>
      <xdr:row>53</xdr:row>
      <xdr:rowOff>140025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1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51</xdr:row>
      <xdr:rowOff>156552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890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20960</xdr:rowOff>
    </xdr:from>
    <xdr:to>
      <xdr:col>102</xdr:col>
      <xdr:colOff>165100</xdr:colOff>
      <xdr:row>53</xdr:row>
      <xdr:rowOff>122560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1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139087</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278111" y="8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168361</xdr:rowOff>
    </xdr:from>
    <xdr:to>
      <xdr:col>98</xdr:col>
      <xdr:colOff>38100</xdr:colOff>
      <xdr:row>50</xdr:row>
      <xdr:rowOff>98511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85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115038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389111" y="83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84562</xdr:rowOff>
    </xdr:from>
    <xdr:to>
      <xdr:col>116</xdr:col>
      <xdr:colOff>63500</xdr:colOff>
      <xdr:row>71</xdr:row>
      <xdr:rowOff>138511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086062"/>
          <a:ext cx="838200" cy="2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82413</xdr:rowOff>
    </xdr:from>
    <xdr:to>
      <xdr:col>111</xdr:col>
      <xdr:colOff>177800</xdr:colOff>
      <xdr:row>71</xdr:row>
      <xdr:rowOff>138511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083913"/>
          <a:ext cx="889000" cy="22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82413</xdr:rowOff>
    </xdr:from>
    <xdr:to>
      <xdr:col>107</xdr:col>
      <xdr:colOff>50800</xdr:colOff>
      <xdr:row>72</xdr:row>
      <xdr:rowOff>37653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083913"/>
          <a:ext cx="889000" cy="29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152319</xdr:rowOff>
    </xdr:from>
    <xdr:to>
      <xdr:col>102</xdr:col>
      <xdr:colOff>114300</xdr:colOff>
      <xdr:row>72</xdr:row>
      <xdr:rowOff>37653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325269"/>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33762</xdr:rowOff>
    </xdr:from>
    <xdr:to>
      <xdr:col>116</xdr:col>
      <xdr:colOff>114300</xdr:colOff>
      <xdr:row>70</xdr:row>
      <xdr:rowOff>135362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0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158239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19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87711</xdr:rowOff>
    </xdr:from>
    <xdr:to>
      <xdr:col>112</xdr:col>
      <xdr:colOff>38100</xdr:colOff>
      <xdr:row>72</xdr:row>
      <xdr:rowOff>17861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2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0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31613</xdr:rowOff>
    </xdr:from>
    <xdr:to>
      <xdr:col>107</xdr:col>
      <xdr:colOff>101600</xdr:colOff>
      <xdr:row>70</xdr:row>
      <xdr:rowOff>133213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0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149740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18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158303</xdr:rowOff>
    </xdr:from>
    <xdr:to>
      <xdr:col>102</xdr:col>
      <xdr:colOff>165100</xdr:colOff>
      <xdr:row>72</xdr:row>
      <xdr:rowOff>88453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3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104980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1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101519</xdr:rowOff>
    </xdr:from>
    <xdr:to>
      <xdr:col>98</xdr:col>
      <xdr:colOff>38100</xdr:colOff>
      <xdr:row>72</xdr:row>
      <xdr:rowOff>31669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48196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04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性質別歳出決算は、扶助費が住民一人当たり</a:t>
          </a:r>
          <a:r>
            <a:rPr kumimoji="1" lang="ja-JP" altLang="en-US" sz="1300">
              <a:solidFill>
                <a:schemeClr val="dk1"/>
              </a:solidFill>
              <a:effectLst/>
              <a:latin typeface="+mn-lt"/>
              <a:ea typeface="+mn-ea"/>
              <a:cs typeface="+mn-cs"/>
            </a:rPr>
            <a:t>１８３，４８６</a:t>
          </a:r>
          <a:r>
            <a:rPr kumimoji="1" lang="ja-JP" altLang="ja-JP" sz="1300">
              <a:solidFill>
                <a:schemeClr val="dk1"/>
              </a:solidFill>
              <a:effectLst/>
              <a:latin typeface="+mn-lt"/>
              <a:ea typeface="+mn-ea"/>
              <a:cs typeface="+mn-cs"/>
            </a:rPr>
            <a:t>円となっており、２３区の平均値と比較すると一人当たりのコストが大幅に高い状況となっている。これは、生活保護の被保護者数が人口に比して特に多いためである。</a:t>
          </a:r>
          <a:endParaRPr lang="ja-JP" altLang="ja-JP" sz="1300">
            <a:effectLst/>
          </a:endParaRPr>
        </a:p>
        <a:p>
          <a:r>
            <a:rPr kumimoji="1" lang="ja-JP" altLang="ja-JP" sz="1300">
              <a:solidFill>
                <a:schemeClr val="dk1"/>
              </a:solidFill>
              <a:effectLst/>
              <a:latin typeface="+mn-lt"/>
              <a:ea typeface="+mn-ea"/>
              <a:cs typeface="+mn-cs"/>
            </a:rPr>
            <a:t>　近年の傾向として、生活保護費</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減となっている一方で、保育委託の増などにより児童福祉費が増加傾向となっているほか、障害福祉サービスの増加などにより社会福祉費も増加傾向となっている。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216,084
195,752
10.11
130,653,037
121,936,650
8,515,936
66,003,589
11,514,041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132652</xdr:rowOff>
    </xdr:from>
    <xdr:to>
      <xdr:col>24</xdr:col>
      <xdr:colOff>63500</xdr:colOff>
      <xdr:row>35</xdr:row>
      <xdr:rowOff>142177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33402"/>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137795</xdr:rowOff>
    </xdr:from>
    <xdr:to>
      <xdr:col>19</xdr:col>
      <xdr:colOff>177800</xdr:colOff>
      <xdr:row>35</xdr:row>
      <xdr:rowOff>142177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38545"/>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137795</xdr:rowOff>
    </xdr:from>
    <xdr:to>
      <xdr:col>15</xdr:col>
      <xdr:colOff>50800</xdr:colOff>
      <xdr:row>35</xdr:row>
      <xdr:rowOff>142558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38545"/>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121031</xdr:rowOff>
    </xdr:from>
    <xdr:to>
      <xdr:col>10</xdr:col>
      <xdr:colOff>114300</xdr:colOff>
      <xdr:row>35</xdr:row>
      <xdr:rowOff>142558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21781"/>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81852</xdr:rowOff>
    </xdr:from>
    <xdr:to>
      <xdr:col>24</xdr:col>
      <xdr:colOff>114300</xdr:colOff>
      <xdr:row>36</xdr:row>
      <xdr:rowOff>12002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104729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3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91377</xdr:rowOff>
    </xdr:from>
    <xdr:to>
      <xdr:col>20</xdr:col>
      <xdr:colOff>38100</xdr:colOff>
      <xdr:row>36</xdr:row>
      <xdr:rowOff>21527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38054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6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86995</xdr:rowOff>
    </xdr:from>
    <xdr:to>
      <xdr:col>15</xdr:col>
      <xdr:colOff>101600</xdr:colOff>
      <xdr:row>36</xdr:row>
      <xdr:rowOff>17145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33672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91758</xdr:rowOff>
    </xdr:from>
    <xdr:to>
      <xdr:col>10</xdr:col>
      <xdr:colOff>165100</xdr:colOff>
      <xdr:row>36</xdr:row>
      <xdr:rowOff>21908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38435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70231</xdr:rowOff>
    </xdr:from>
    <xdr:to>
      <xdr:col>6</xdr:col>
      <xdr:colOff>38100</xdr:colOff>
      <xdr:row>36</xdr:row>
      <xdr:rowOff>381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16908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9246</xdr:rowOff>
    </xdr:from>
    <xdr:to>
      <xdr:col>24</xdr:col>
      <xdr:colOff>63500</xdr:colOff>
      <xdr:row>56</xdr:row>
      <xdr:rowOff>111974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10446"/>
          <a:ext cx="838200" cy="10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131024</xdr:rowOff>
    </xdr:from>
    <xdr:to>
      <xdr:col>19</xdr:col>
      <xdr:colOff>177800</xdr:colOff>
      <xdr:row>56</xdr:row>
      <xdr:rowOff>9246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60774"/>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131024</xdr:rowOff>
    </xdr:from>
    <xdr:to>
      <xdr:col>15</xdr:col>
      <xdr:colOff>50800</xdr:colOff>
      <xdr:row>56</xdr:row>
      <xdr:rowOff>85870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60774"/>
          <a:ext cx="889000" cy="1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133016</xdr:rowOff>
    </xdr:from>
    <xdr:to>
      <xdr:col>10</xdr:col>
      <xdr:colOff>114300</xdr:colOff>
      <xdr:row>56</xdr:row>
      <xdr:rowOff>85870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705516"/>
          <a:ext cx="889000" cy="9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61174</xdr:rowOff>
    </xdr:from>
    <xdr:to>
      <xdr:col>24</xdr:col>
      <xdr:colOff>114300</xdr:colOff>
      <xdr:row>56</xdr:row>
      <xdr:rowOff>162774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84051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1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129896</xdr:rowOff>
    </xdr:from>
    <xdr:to>
      <xdr:col>20</xdr:col>
      <xdr:colOff>38100</xdr:colOff>
      <xdr:row>56</xdr:row>
      <xdr:rowOff>60046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5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76573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33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80224</xdr:rowOff>
    </xdr:from>
    <xdr:to>
      <xdr:col>15</xdr:col>
      <xdr:colOff>101600</xdr:colOff>
      <xdr:row>56</xdr:row>
      <xdr:rowOff>10374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26901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2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35070</xdr:rowOff>
    </xdr:from>
    <xdr:to>
      <xdr:col>10</xdr:col>
      <xdr:colOff>165100</xdr:colOff>
      <xdr:row>56</xdr:row>
      <xdr:rowOff>136670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153197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4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82216</xdr:rowOff>
    </xdr:from>
    <xdr:to>
      <xdr:col>6</xdr:col>
      <xdr:colOff>38100</xdr:colOff>
      <xdr:row>51</xdr:row>
      <xdr:rowOff>12366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6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28893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2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78533</xdr:rowOff>
    </xdr:from>
    <xdr:to>
      <xdr:col>24</xdr:col>
      <xdr:colOff>63500</xdr:colOff>
      <xdr:row>74</xdr:row>
      <xdr:rowOff>164258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65833"/>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105203</xdr:rowOff>
    </xdr:from>
    <xdr:to>
      <xdr:col>19</xdr:col>
      <xdr:colOff>177800</xdr:colOff>
      <xdr:row>74</xdr:row>
      <xdr:rowOff>164258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792503"/>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657</xdr:rowOff>
    </xdr:from>
    <xdr:to>
      <xdr:col>15</xdr:col>
      <xdr:colOff>50800</xdr:colOff>
      <xdr:row>74</xdr:row>
      <xdr:rowOff>105203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687957"/>
          <a:ext cx="889000" cy="10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657</xdr:rowOff>
    </xdr:from>
    <xdr:to>
      <xdr:col>10</xdr:col>
      <xdr:colOff>114300</xdr:colOff>
      <xdr:row>75</xdr:row>
      <xdr:rowOff>114021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687957"/>
          <a:ext cx="889000" cy="28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27733</xdr:rowOff>
    </xdr:from>
    <xdr:to>
      <xdr:col>24</xdr:col>
      <xdr:colOff>114300</xdr:colOff>
      <xdr:row>74</xdr:row>
      <xdr:rowOff>129333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1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50610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6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113458</xdr:rowOff>
    </xdr:from>
    <xdr:to>
      <xdr:col>20</xdr:col>
      <xdr:colOff>38100</xdr:colOff>
      <xdr:row>75</xdr:row>
      <xdr:rowOff>43608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60135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7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54403</xdr:rowOff>
    </xdr:from>
    <xdr:to>
      <xdr:col>15</xdr:col>
      <xdr:colOff>101600</xdr:colOff>
      <xdr:row>74</xdr:row>
      <xdr:rowOff>156003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51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121307</xdr:rowOff>
    </xdr:from>
    <xdr:to>
      <xdr:col>10</xdr:col>
      <xdr:colOff>165100</xdr:colOff>
      <xdr:row>74</xdr:row>
      <xdr:rowOff>51457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63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67984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4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63221</xdr:rowOff>
    </xdr:from>
    <xdr:to>
      <xdr:col>6</xdr:col>
      <xdr:colOff>38100</xdr:colOff>
      <xdr:row>75</xdr:row>
      <xdr:rowOff>164821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92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9898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9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97199</xdr:rowOff>
    </xdr:from>
    <xdr:to>
      <xdr:col>24</xdr:col>
      <xdr:colOff>63500</xdr:colOff>
      <xdr:row>95</xdr:row>
      <xdr:rowOff>170808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84949"/>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169266</xdr:rowOff>
    </xdr:from>
    <xdr:to>
      <xdr:col>19</xdr:col>
      <xdr:colOff>177800</xdr:colOff>
      <xdr:row>95</xdr:row>
      <xdr:rowOff>170808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85566"/>
          <a:ext cx="889000" cy="17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120211</xdr:rowOff>
    </xdr:from>
    <xdr:to>
      <xdr:col>15</xdr:col>
      <xdr:colOff>50800</xdr:colOff>
      <xdr:row>94</xdr:row>
      <xdr:rowOff>169266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236511"/>
          <a:ext cx="889000" cy="4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120211</xdr:rowOff>
    </xdr:from>
    <xdr:to>
      <xdr:col>10</xdr:col>
      <xdr:colOff>114300</xdr:colOff>
      <xdr:row>96</xdr:row>
      <xdr:rowOff>84855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236511"/>
          <a:ext cx="889000" cy="3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46399</xdr:rowOff>
    </xdr:from>
    <xdr:to>
      <xdr:col>24</xdr:col>
      <xdr:colOff>114300</xdr:colOff>
      <xdr:row>95</xdr:row>
      <xdr:rowOff>147999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69276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120008</xdr:rowOff>
    </xdr:from>
    <xdr:to>
      <xdr:col>20</xdr:col>
      <xdr:colOff>38100</xdr:colOff>
      <xdr:row>96</xdr:row>
      <xdr:rowOff>50158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66685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8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118466</xdr:rowOff>
    </xdr:from>
    <xdr:to>
      <xdr:col>15</xdr:col>
      <xdr:colOff>101600</xdr:colOff>
      <xdr:row>95</xdr:row>
      <xdr:rowOff>48616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65143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0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69411</xdr:rowOff>
    </xdr:from>
    <xdr:to>
      <xdr:col>10</xdr:col>
      <xdr:colOff>165100</xdr:colOff>
      <xdr:row>94</xdr:row>
      <xdr:rowOff>171011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16088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34055</xdr:rowOff>
    </xdr:from>
    <xdr:to>
      <xdr:col>6</xdr:col>
      <xdr:colOff>38100</xdr:colOff>
      <xdr:row>96</xdr:row>
      <xdr:rowOff>135655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152182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49403</xdr:rowOff>
    </xdr:from>
    <xdr:to>
      <xdr:col>55</xdr:col>
      <xdr:colOff>0</xdr:colOff>
      <xdr:row>37</xdr:row>
      <xdr:rowOff>64643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93053"/>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61595</xdr:rowOff>
    </xdr:from>
    <xdr:to>
      <xdr:col>50</xdr:col>
      <xdr:colOff>114300</xdr:colOff>
      <xdr:row>37</xdr:row>
      <xdr:rowOff>64643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0524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61595</xdr:rowOff>
    </xdr:from>
    <xdr:to>
      <xdr:col>45</xdr:col>
      <xdr:colOff>177800</xdr:colOff>
      <xdr:row>37</xdr:row>
      <xdr:rowOff>89789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0524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89789</xdr:rowOff>
    </xdr:from>
    <xdr:to>
      <xdr:col>41</xdr:col>
      <xdr:colOff>50800</xdr:colOff>
      <xdr:row>37</xdr:row>
      <xdr:rowOff>101219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3343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170053</xdr:rowOff>
    </xdr:from>
    <xdr:to>
      <xdr:col>55</xdr:col>
      <xdr:colOff>50800</xdr:colOff>
      <xdr:row>37</xdr:row>
      <xdr:rowOff>100203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21480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9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13843</xdr:rowOff>
    </xdr:from>
    <xdr:to>
      <xdr:col>50</xdr:col>
      <xdr:colOff>165100</xdr:colOff>
      <xdr:row>37</xdr:row>
      <xdr:rowOff>115443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131970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3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10795</xdr:rowOff>
    </xdr:from>
    <xdr:to>
      <xdr:col>46</xdr:col>
      <xdr:colOff>38100</xdr:colOff>
      <xdr:row>37</xdr:row>
      <xdr:rowOff>112395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128922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29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38989</xdr:rowOff>
    </xdr:from>
    <xdr:to>
      <xdr:col>41</xdr:col>
      <xdr:colOff>101600</xdr:colOff>
      <xdr:row>37</xdr:row>
      <xdr:rowOff>140589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157116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57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50419</xdr:rowOff>
    </xdr:from>
    <xdr:to>
      <xdr:col>36</xdr:col>
      <xdr:colOff>165100</xdr:colOff>
      <xdr:row>37</xdr:row>
      <xdr:rowOff>152019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168546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170607</xdr:rowOff>
    </xdr:from>
    <xdr:to>
      <xdr:col>55</xdr:col>
      <xdr:colOff>0</xdr:colOff>
      <xdr:row>73</xdr:row>
      <xdr:rowOff>574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515007"/>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83190</xdr:rowOff>
    </xdr:from>
    <xdr:to>
      <xdr:col>50</xdr:col>
      <xdr:colOff>114300</xdr:colOff>
      <xdr:row>72</xdr:row>
      <xdr:rowOff>170607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427590"/>
          <a:ext cx="889000" cy="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83190</xdr:rowOff>
    </xdr:from>
    <xdr:to>
      <xdr:col>45</xdr:col>
      <xdr:colOff>177800</xdr:colOff>
      <xdr:row>73</xdr:row>
      <xdr:rowOff>73223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427590"/>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140249</xdr:rowOff>
    </xdr:from>
    <xdr:to>
      <xdr:col>41</xdr:col>
      <xdr:colOff>50800</xdr:colOff>
      <xdr:row>73</xdr:row>
      <xdr:rowOff>73223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313199"/>
          <a:ext cx="889000" cy="27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121224</xdr:rowOff>
    </xdr:from>
    <xdr:to>
      <xdr:col>55</xdr:col>
      <xdr:colOff>50800</xdr:colOff>
      <xdr:row>73</xdr:row>
      <xdr:rowOff>51374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46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144101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31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119807</xdr:rowOff>
    </xdr:from>
    <xdr:to>
      <xdr:col>50</xdr:col>
      <xdr:colOff>165100</xdr:colOff>
      <xdr:row>73</xdr:row>
      <xdr:rowOff>49957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46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66484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23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32390</xdr:rowOff>
    </xdr:from>
    <xdr:to>
      <xdr:col>46</xdr:col>
      <xdr:colOff>38100</xdr:colOff>
      <xdr:row>72</xdr:row>
      <xdr:rowOff>133990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3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150517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15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22423</xdr:rowOff>
    </xdr:from>
    <xdr:to>
      <xdr:col>41</xdr:col>
      <xdr:colOff>101600</xdr:colOff>
      <xdr:row>73</xdr:row>
      <xdr:rowOff>124023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140550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31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89449</xdr:rowOff>
    </xdr:from>
    <xdr:to>
      <xdr:col>36</xdr:col>
      <xdr:colOff>165100</xdr:colOff>
      <xdr:row>72</xdr:row>
      <xdr:rowOff>19599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2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36126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0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163337</xdr:rowOff>
    </xdr:from>
    <xdr:to>
      <xdr:col>55</xdr:col>
      <xdr:colOff>0</xdr:colOff>
      <xdr:row>98</xdr:row>
      <xdr:rowOff>21926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93987"/>
          <a:ext cx="838200" cy="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8865</xdr:rowOff>
    </xdr:from>
    <xdr:to>
      <xdr:col>50</xdr:col>
      <xdr:colOff>114300</xdr:colOff>
      <xdr:row>98</xdr:row>
      <xdr:rowOff>21926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10965"/>
          <a:ext cx="889000" cy="1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8865</xdr:rowOff>
    </xdr:from>
    <xdr:to>
      <xdr:col>45</xdr:col>
      <xdr:colOff>177800</xdr:colOff>
      <xdr:row>98</xdr:row>
      <xdr:rowOff>18907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10965"/>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18907</xdr:rowOff>
    </xdr:from>
    <xdr:to>
      <xdr:col>41</xdr:col>
      <xdr:colOff>50800</xdr:colOff>
      <xdr:row>98</xdr:row>
      <xdr:rowOff>28563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21007"/>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112537</xdr:rowOff>
    </xdr:from>
    <xdr:to>
      <xdr:col>55</xdr:col>
      <xdr:colOff>50800</xdr:colOff>
      <xdr:row>98</xdr:row>
      <xdr:rowOff>42687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27464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5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142576</xdr:rowOff>
    </xdr:from>
    <xdr:to>
      <xdr:col>50</xdr:col>
      <xdr:colOff>165100</xdr:colOff>
      <xdr:row>98</xdr:row>
      <xdr:rowOff>72726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7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63853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6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129515</xdr:rowOff>
    </xdr:from>
    <xdr:to>
      <xdr:col>46</xdr:col>
      <xdr:colOff>38100</xdr:colOff>
      <xdr:row>98</xdr:row>
      <xdr:rowOff>59665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50792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5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139557</xdr:rowOff>
    </xdr:from>
    <xdr:to>
      <xdr:col>41</xdr:col>
      <xdr:colOff>101600</xdr:colOff>
      <xdr:row>98</xdr:row>
      <xdr:rowOff>69707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7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60834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149213</xdr:rowOff>
    </xdr:from>
    <xdr:to>
      <xdr:col>36</xdr:col>
      <xdr:colOff>165100</xdr:colOff>
      <xdr:row>98</xdr:row>
      <xdr:rowOff>79363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70490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24143</xdr:rowOff>
    </xdr:from>
    <xdr:to>
      <xdr:col>85</xdr:col>
      <xdr:colOff>127000</xdr:colOff>
      <xdr:row>38</xdr:row>
      <xdr:rowOff>96342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39243"/>
          <a:ext cx="838200" cy="7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48298</xdr:rowOff>
    </xdr:from>
    <xdr:to>
      <xdr:col>81</xdr:col>
      <xdr:colOff>50800</xdr:colOff>
      <xdr:row>38</xdr:row>
      <xdr:rowOff>96342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91948"/>
          <a:ext cx="889000" cy="2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48298</xdr:rowOff>
    </xdr:from>
    <xdr:to>
      <xdr:col>76</xdr:col>
      <xdr:colOff>114300</xdr:colOff>
      <xdr:row>37</xdr:row>
      <xdr:rowOff>68643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91948"/>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68643</xdr:rowOff>
    </xdr:from>
    <xdr:to>
      <xdr:col>71</xdr:col>
      <xdr:colOff>177800</xdr:colOff>
      <xdr:row>38</xdr:row>
      <xdr:rowOff>16637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12293"/>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144793</xdr:rowOff>
    </xdr:from>
    <xdr:to>
      <xdr:col>85</xdr:col>
      <xdr:colOff>177800</xdr:colOff>
      <xdr:row>38</xdr:row>
      <xdr:rowOff>74943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123220</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6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45542</xdr:rowOff>
    </xdr:from>
    <xdr:to>
      <xdr:col>81</xdr:col>
      <xdr:colOff>101600</xdr:colOff>
      <xdr:row>38</xdr:row>
      <xdr:rowOff>147142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138269</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168948</xdr:rowOff>
    </xdr:from>
    <xdr:to>
      <xdr:col>76</xdr:col>
      <xdr:colOff>165100</xdr:colOff>
      <xdr:row>37</xdr:row>
      <xdr:rowOff>99098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115625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1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17843</xdr:rowOff>
    </xdr:from>
    <xdr:to>
      <xdr:col>72</xdr:col>
      <xdr:colOff>38100</xdr:colOff>
      <xdr:row>37</xdr:row>
      <xdr:rowOff>119443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135970</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13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137287</xdr:rowOff>
    </xdr:from>
    <xdr:to>
      <xdr:col>67</xdr:col>
      <xdr:colOff>101600</xdr:colOff>
      <xdr:row>38</xdr:row>
      <xdr:rowOff>67437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83964</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103113</xdr:rowOff>
    </xdr:from>
    <xdr:to>
      <xdr:col>85</xdr:col>
      <xdr:colOff>127000</xdr:colOff>
      <xdr:row>57</xdr:row>
      <xdr:rowOff>63250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04313"/>
          <a:ext cx="838200" cy="13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63250</xdr:rowOff>
    </xdr:from>
    <xdr:to>
      <xdr:col>81</xdr:col>
      <xdr:colOff>50800</xdr:colOff>
      <xdr:row>58</xdr:row>
      <xdr:rowOff>13970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35900"/>
          <a:ext cx="889000" cy="12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125189</xdr:rowOff>
    </xdr:from>
    <xdr:to>
      <xdr:col>76</xdr:col>
      <xdr:colOff>114300</xdr:colOff>
      <xdr:row>58</xdr:row>
      <xdr:rowOff>13970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97839"/>
          <a:ext cx="889000" cy="6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125189</xdr:rowOff>
    </xdr:from>
    <xdr:to>
      <xdr:col>71</xdr:col>
      <xdr:colOff>177800</xdr:colOff>
      <xdr:row>57</xdr:row>
      <xdr:rowOff>170844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97839"/>
          <a:ext cx="889000" cy="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52313</xdr:rowOff>
    </xdr:from>
    <xdr:to>
      <xdr:col>85</xdr:col>
      <xdr:colOff>177800</xdr:colOff>
      <xdr:row>56</xdr:row>
      <xdr:rowOff>153913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75190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0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12450</xdr:rowOff>
    </xdr:from>
    <xdr:to>
      <xdr:col>81</xdr:col>
      <xdr:colOff>101600</xdr:colOff>
      <xdr:row>57</xdr:row>
      <xdr:rowOff>114050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8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105177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7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134620</xdr:rowOff>
    </xdr:from>
    <xdr:to>
      <xdr:col>76</xdr:col>
      <xdr:colOff>165100</xdr:colOff>
      <xdr:row>58</xdr:row>
      <xdr:rowOff>64770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55897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74389</xdr:rowOff>
    </xdr:from>
    <xdr:to>
      <xdr:col>72</xdr:col>
      <xdr:colOff>38100</xdr:colOff>
      <xdr:row>58</xdr:row>
      <xdr:rowOff>4539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167116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3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120044</xdr:rowOff>
    </xdr:from>
    <xdr:to>
      <xdr:col>67</xdr:col>
      <xdr:colOff>101600</xdr:colOff>
      <xdr:row>58</xdr:row>
      <xdr:rowOff>50194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41321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2845</xdr:rowOff>
    </xdr:from>
    <xdr:to>
      <xdr:col>85</xdr:col>
      <xdr:colOff>127000</xdr:colOff>
      <xdr:row>96</xdr:row>
      <xdr:rowOff>45974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62045"/>
          <a:ext cx="8382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22200</xdr:rowOff>
    </xdr:from>
    <xdr:to>
      <xdr:col>81</xdr:col>
      <xdr:colOff>50800</xdr:colOff>
      <xdr:row>96</xdr:row>
      <xdr:rowOff>45974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48140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22200</xdr:rowOff>
    </xdr:from>
    <xdr:to>
      <xdr:col>76</xdr:col>
      <xdr:colOff>114300</xdr:colOff>
      <xdr:row>96</xdr:row>
      <xdr:rowOff>23113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81400"/>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3530</xdr:rowOff>
    </xdr:from>
    <xdr:to>
      <xdr:col>71</xdr:col>
      <xdr:colOff>177800</xdr:colOff>
      <xdr:row>96</xdr:row>
      <xdr:rowOff>23113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62730"/>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123495</xdr:rowOff>
    </xdr:from>
    <xdr:to>
      <xdr:col>85</xdr:col>
      <xdr:colOff>177800</xdr:colOff>
      <xdr:row>96</xdr:row>
      <xdr:rowOff>53645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146372</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6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166624</xdr:rowOff>
    </xdr:from>
    <xdr:to>
      <xdr:col>81</xdr:col>
      <xdr:colOff>101600</xdr:colOff>
      <xdr:row>96</xdr:row>
      <xdr:rowOff>96774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113301</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22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142850</xdr:rowOff>
    </xdr:from>
    <xdr:to>
      <xdr:col>76</xdr:col>
      <xdr:colOff>165100</xdr:colOff>
      <xdr:row>96</xdr:row>
      <xdr:rowOff>73000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89527</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20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143763</xdr:rowOff>
    </xdr:from>
    <xdr:to>
      <xdr:col>72</xdr:col>
      <xdr:colOff>38100</xdr:colOff>
      <xdr:row>96</xdr:row>
      <xdr:rowOff>73913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90440</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124180</xdr:rowOff>
    </xdr:from>
    <xdr:to>
      <xdr:col>67</xdr:col>
      <xdr:colOff>101600</xdr:colOff>
      <xdr:row>96</xdr:row>
      <xdr:rowOff>54330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70857</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1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目的別歳出決算は、民生費が住民一人当たり</a:t>
          </a:r>
          <a:r>
            <a:rPr kumimoji="1" lang="ja-JP" altLang="en-US" sz="1300">
              <a:solidFill>
                <a:schemeClr val="dk1"/>
              </a:solidFill>
              <a:effectLst/>
              <a:latin typeface="+mn-lt"/>
              <a:ea typeface="+mn-ea"/>
              <a:cs typeface="+mn-cs"/>
            </a:rPr>
            <a:t>２９０，６１９</a:t>
          </a:r>
          <a:r>
            <a:rPr kumimoji="1" lang="ja-JP" altLang="ja-JP" sz="1300">
              <a:solidFill>
                <a:schemeClr val="dk1"/>
              </a:solidFill>
              <a:effectLst/>
              <a:latin typeface="+mn-lt"/>
              <a:ea typeface="+mn-ea"/>
              <a:cs typeface="+mn-cs"/>
            </a:rPr>
            <a:t>円となっており、２３区の平均値と比較すると一人当たりのコストが高い状況となっている。これは、生活保護の被保護者数が人口に</a:t>
          </a:r>
          <a:r>
            <a:rPr kumimoji="1" lang="ja-JP" altLang="en-US" sz="1300">
              <a:solidFill>
                <a:schemeClr val="dk1"/>
              </a:solidFill>
              <a:effectLst/>
              <a:latin typeface="+mn-lt"/>
              <a:ea typeface="+mn-ea"/>
              <a:cs typeface="+mn-cs"/>
            </a:rPr>
            <a:t>比較</a:t>
          </a:r>
          <a:r>
            <a:rPr kumimoji="1" lang="ja-JP" altLang="ja-JP" sz="1300">
              <a:solidFill>
                <a:schemeClr val="dk1"/>
              </a:solidFill>
              <a:effectLst/>
              <a:latin typeface="+mn-lt"/>
              <a:ea typeface="+mn-ea"/>
              <a:cs typeface="+mn-cs"/>
            </a:rPr>
            <a:t>して特に多いためである。</a:t>
          </a:r>
          <a:endParaRPr lang="ja-JP" altLang="ja-JP" sz="1300">
            <a:effectLst/>
          </a:endParaRPr>
        </a:p>
        <a:p>
          <a:r>
            <a:rPr kumimoji="1" lang="ja-JP" altLang="ja-JP" sz="1300">
              <a:solidFill>
                <a:schemeClr val="dk1"/>
              </a:solidFill>
              <a:effectLst/>
              <a:latin typeface="+mn-lt"/>
              <a:ea typeface="+mn-ea"/>
              <a:cs typeface="+mn-cs"/>
            </a:rPr>
            <a:t>　また、商工費が住民一人当たり２１，</a:t>
          </a:r>
          <a:r>
            <a:rPr kumimoji="1" lang="ja-JP" altLang="en-US" sz="1300">
              <a:solidFill>
                <a:schemeClr val="dk1"/>
              </a:solidFill>
              <a:effectLst/>
              <a:latin typeface="+mn-lt"/>
              <a:ea typeface="+mn-ea"/>
              <a:cs typeface="+mn-cs"/>
            </a:rPr>
            <a:t>７９３</a:t>
          </a:r>
          <a:r>
            <a:rPr kumimoji="1" lang="ja-JP" altLang="ja-JP" sz="1300">
              <a:solidFill>
                <a:schemeClr val="dk1"/>
              </a:solidFill>
              <a:effectLst/>
              <a:latin typeface="+mn-lt"/>
              <a:ea typeface="+mn-ea"/>
              <a:cs typeface="+mn-cs"/>
            </a:rPr>
            <a:t>円となっており、前年度と比較すると</a:t>
          </a:r>
          <a:r>
            <a:rPr kumimoji="1" lang="ja-JP" altLang="en-US" sz="1300">
              <a:solidFill>
                <a:schemeClr val="dk1"/>
              </a:solidFill>
              <a:effectLst/>
              <a:latin typeface="+mn-lt"/>
              <a:ea typeface="+mn-ea"/>
              <a:cs typeface="+mn-cs"/>
            </a:rPr>
            <a:t>ほぼ横ばいとなっているが</a:t>
          </a:r>
          <a:r>
            <a:rPr kumimoji="1" lang="ja-JP" altLang="ja-JP" sz="1300">
              <a:solidFill>
                <a:schemeClr val="dk1"/>
              </a:solidFill>
              <a:effectLst/>
              <a:latin typeface="+mn-lt"/>
              <a:ea typeface="+mn-ea"/>
              <a:cs typeface="+mn-cs"/>
            </a:rPr>
            <a:t>、２３区の平均値と比較すると一人当たりのコストが依然として大幅に高い状況となっている。</a:t>
          </a:r>
          <a:endParaRPr lang="ja-JP" altLang="ja-JP" sz="1300">
            <a:effectLst/>
          </a:endParaRPr>
        </a:p>
        <a:p>
          <a:r>
            <a:rPr kumimoji="1" lang="ja-JP" altLang="ja-JP" sz="1300">
              <a:solidFill>
                <a:schemeClr val="dk1"/>
              </a:solidFill>
              <a:effectLst/>
              <a:latin typeface="+mn-lt"/>
              <a:ea typeface="+mn-ea"/>
              <a:cs typeface="+mn-cs"/>
            </a:rPr>
            <a:t>　要因として、中小企業者等への支援などの産業振興や浅草や上野といった地域資源を活用した観光振興などが挙げられる。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年度の標準財政規模に対する財政調整基金残高の割合は、前年度と比較して</a:t>
          </a:r>
          <a:r>
            <a:rPr kumimoji="1" lang="ja-JP" altLang="en-US" sz="1300">
              <a:solidFill>
                <a:schemeClr val="dk1"/>
              </a:solidFill>
              <a:effectLst/>
              <a:latin typeface="+mn-lt"/>
              <a:ea typeface="+mn-ea"/>
              <a:cs typeface="+mn-cs"/>
            </a:rPr>
            <a:t>１．２７</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低下</a:t>
          </a:r>
          <a:r>
            <a:rPr kumimoji="1" lang="ja-JP" altLang="ja-JP" sz="1300">
              <a:solidFill>
                <a:schemeClr val="dk1"/>
              </a:solidFill>
              <a:effectLst/>
              <a:latin typeface="+mn-lt"/>
              <a:ea typeface="+mn-ea"/>
              <a:cs typeface="+mn-cs"/>
            </a:rPr>
            <a:t>している。これは、標準財政規模の</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．９</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％増に対し、財政調整基金残高が</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％増となったため、割合が</a:t>
          </a:r>
          <a:r>
            <a:rPr kumimoji="1" lang="ja-JP" altLang="en-US" sz="1300">
              <a:solidFill>
                <a:schemeClr val="dk1"/>
              </a:solidFill>
              <a:effectLst/>
              <a:latin typeface="+mn-lt"/>
              <a:ea typeface="+mn-ea"/>
              <a:cs typeface="+mn-cs"/>
            </a:rPr>
            <a:t>低下</a:t>
          </a:r>
          <a:r>
            <a:rPr kumimoji="1" lang="ja-JP" altLang="ja-JP" sz="1300">
              <a:solidFill>
                <a:schemeClr val="dk1"/>
              </a:solidFill>
              <a:effectLst/>
              <a:latin typeface="+mn-lt"/>
              <a:ea typeface="+mn-ea"/>
              <a:cs typeface="+mn-cs"/>
            </a:rPr>
            <a:t>したものである。</a:t>
          </a:r>
          <a:endParaRPr lang="ja-JP" altLang="ja-JP" sz="1300">
            <a:effectLst/>
          </a:endParaRPr>
        </a:p>
        <a:p>
          <a:r>
            <a:rPr kumimoji="1" lang="ja-JP" altLang="ja-JP" sz="1300">
              <a:solidFill>
                <a:schemeClr val="dk1"/>
              </a:solidFill>
              <a:effectLst/>
              <a:latin typeface="+mn-lt"/>
              <a:ea typeface="+mn-ea"/>
              <a:cs typeface="+mn-cs"/>
            </a:rPr>
            <a:t>　標準財政規模に対する実質収支額の割合は、前年度と比較して１</a:t>
          </a:r>
          <a:r>
            <a:rPr kumimoji="1" lang="ja-JP" altLang="en-US" sz="1300">
              <a:solidFill>
                <a:schemeClr val="dk1"/>
              </a:solidFill>
              <a:effectLst/>
              <a:latin typeface="+mn-lt"/>
              <a:ea typeface="+mn-ea"/>
              <a:cs typeface="+mn-cs"/>
            </a:rPr>
            <a:t>．１７</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している。実質収支額が</a:t>
          </a:r>
          <a:r>
            <a:rPr kumimoji="1" lang="ja-JP" altLang="en-US" sz="1300">
              <a:solidFill>
                <a:schemeClr val="dk1"/>
              </a:solidFill>
              <a:effectLst/>
              <a:latin typeface="+mn-lt"/>
              <a:ea typeface="+mn-ea"/>
              <a:cs typeface="+mn-cs"/>
            </a:rPr>
            <a:t>１６．６％増</a:t>
          </a:r>
          <a:r>
            <a:rPr kumimoji="1" lang="ja-JP" altLang="ja-JP" sz="1300">
              <a:solidFill>
                <a:schemeClr val="dk1"/>
              </a:solidFill>
              <a:effectLst/>
              <a:latin typeface="+mn-lt"/>
              <a:ea typeface="+mn-ea"/>
              <a:cs typeface="+mn-cs"/>
            </a:rPr>
            <a:t>となったためである。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年度標準財政規模に対する一般会計の実質赤字の割合は、前年度と比較し１．</a:t>
          </a:r>
          <a:r>
            <a:rPr kumimoji="1" lang="ja-JP" altLang="en-US" sz="1300">
              <a:solidFill>
                <a:schemeClr val="dk1"/>
              </a:solidFill>
              <a:effectLst/>
              <a:latin typeface="+mn-lt"/>
              <a:ea typeface="+mn-ea"/>
              <a:cs typeface="+mn-cs"/>
            </a:rPr>
            <a:t>１８</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している。これは、実質収支額が</a:t>
          </a:r>
          <a:r>
            <a:rPr kumimoji="1" lang="ja-JP" altLang="en-US" sz="1300">
              <a:solidFill>
                <a:schemeClr val="dk1"/>
              </a:solidFill>
              <a:effectLst/>
              <a:latin typeface="+mn-lt"/>
              <a:ea typeface="+mn-ea"/>
              <a:cs typeface="+mn-cs"/>
            </a:rPr>
            <a:t>１６．６</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となったためである。</a:t>
          </a:r>
          <a:endParaRPr lang="ja-JP" altLang="ja-JP" sz="1300">
            <a:effectLst/>
          </a:endParaRPr>
        </a:p>
        <a:p>
          <a:r>
            <a:rPr kumimoji="1" lang="ja-JP" altLang="ja-JP" sz="1300">
              <a:solidFill>
                <a:schemeClr val="dk1"/>
              </a:solidFill>
              <a:effectLst/>
              <a:latin typeface="+mn-lt"/>
              <a:ea typeface="+mn-ea"/>
              <a:cs typeface="+mn-cs"/>
            </a:rPr>
            <a:t>　標準財政規模に対する</a:t>
          </a:r>
          <a:r>
            <a:rPr kumimoji="1" lang="ja-JP" altLang="ja-JP" sz="1300" b="0" i="0" baseline="0">
              <a:solidFill>
                <a:schemeClr val="dk1"/>
              </a:solidFill>
              <a:effectLst/>
              <a:latin typeface="+mn-lt"/>
              <a:ea typeface="+mn-ea"/>
              <a:cs typeface="+mn-cs"/>
            </a:rPr>
            <a:t>国民健康保険事業会計</a:t>
          </a:r>
          <a:r>
            <a:rPr kumimoji="1" lang="ja-JP" altLang="ja-JP" sz="1300">
              <a:solidFill>
                <a:schemeClr val="dk1"/>
              </a:solidFill>
              <a:effectLst/>
              <a:latin typeface="+mn-lt"/>
              <a:ea typeface="+mn-ea"/>
              <a:cs typeface="+mn-cs"/>
            </a:rPr>
            <a:t>の実質赤字の割合は、前年度と比較し０．</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、介護保険会計の実質赤字の割合は０．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、後期高齢者医療会計の実質赤字の割合は０．</a:t>
          </a:r>
          <a:r>
            <a:rPr kumimoji="1" lang="ja-JP" altLang="en-US" sz="1300">
              <a:solidFill>
                <a:schemeClr val="dk1"/>
              </a:solidFill>
              <a:effectLst/>
              <a:latin typeface="+mn-lt"/>
              <a:ea typeface="+mn-ea"/>
              <a:cs typeface="+mn-cs"/>
            </a:rPr>
            <a:t>１７</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低下</a:t>
          </a:r>
          <a:r>
            <a:rPr kumimoji="1" lang="ja-JP" altLang="ja-JP" sz="1300">
              <a:solidFill>
                <a:schemeClr val="dk1"/>
              </a:solidFill>
              <a:effectLst/>
              <a:latin typeface="+mn-lt"/>
              <a:ea typeface="+mn-ea"/>
              <a:cs typeface="+mn-cs"/>
            </a:rPr>
            <a:t>となっている。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130653037</v>
      </c>
      <c r="BO4" s="750"/>
      <c r="BP4" s="750"/>
      <c r="BQ4" s="750"/>
      <c r="BR4" s="750"/>
      <c r="BS4" s="750"/>
      <c r="BT4" s="750"/>
      <c r="BU4" s="751"/>
      <c r="BV4" s="749">
        <v>123378380</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12.9</v>
      </c>
      <c r="CU4" s="756"/>
      <c r="CV4" s="756"/>
      <c r="CW4" s="756"/>
      <c r="CX4" s="756"/>
      <c r="CY4" s="756"/>
      <c r="CZ4" s="756"/>
      <c r="DA4" s="757"/>
      <c r="DB4" s="755">
        <v>11.7</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121936650</v>
      </c>
      <c r="BO5" s="787"/>
      <c r="BP5" s="787"/>
      <c r="BQ5" s="787"/>
      <c r="BR5" s="787"/>
      <c r="BS5" s="787"/>
      <c r="BT5" s="787"/>
      <c r="BU5" s="788"/>
      <c r="BV5" s="786">
        <v>115422271</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83.3</v>
      </c>
      <c r="CU5" s="784"/>
      <c r="CV5" s="784"/>
      <c r="CW5" s="784"/>
      <c r="CX5" s="784"/>
      <c r="CY5" s="784"/>
      <c r="CZ5" s="784"/>
      <c r="DA5" s="785"/>
      <c r="DB5" s="783">
        <v>82.7</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98</v>
      </c>
      <c r="AV6" s="819"/>
      <c r="AW6" s="819"/>
      <c r="AX6" s="819"/>
      <c r="AY6" s="820" t="s">
        <v>99</v>
      </c>
      <c r="AZ6" s="821"/>
      <c r="BA6" s="821"/>
      <c r="BB6" s="821"/>
      <c r="BC6" s="821"/>
      <c r="BD6" s="821"/>
      <c r="BE6" s="821"/>
      <c r="BF6" s="821"/>
      <c r="BG6" s="821"/>
      <c r="BH6" s="821"/>
      <c r="BI6" s="821"/>
      <c r="BJ6" s="821"/>
      <c r="BK6" s="821"/>
      <c r="BL6" s="821"/>
      <c r="BM6" s="822"/>
      <c r="BN6" s="786">
        <v>8716387</v>
      </c>
      <c r="BO6" s="787"/>
      <c r="BP6" s="787"/>
      <c r="BQ6" s="787"/>
      <c r="BR6" s="787"/>
      <c r="BS6" s="787"/>
      <c r="BT6" s="787"/>
      <c r="BU6" s="788"/>
      <c r="BV6" s="786">
        <v>7956109</v>
      </c>
      <c r="BW6" s="787"/>
      <c r="BX6" s="787"/>
      <c r="BY6" s="787"/>
      <c r="BZ6" s="787"/>
      <c r="CA6" s="787"/>
      <c r="CB6" s="787"/>
      <c r="CC6" s="788"/>
      <c r="CD6" s="789" t="s">
        <v>100</v>
      </c>
      <c r="CE6" s="790"/>
      <c r="CF6" s="790"/>
      <c r="CG6" s="790"/>
      <c r="CH6" s="790"/>
      <c r="CI6" s="790"/>
      <c r="CJ6" s="790"/>
      <c r="CK6" s="790"/>
      <c r="CL6" s="790"/>
      <c r="CM6" s="790"/>
      <c r="CN6" s="790"/>
      <c r="CO6" s="790"/>
      <c r="CP6" s="790"/>
      <c r="CQ6" s="790"/>
      <c r="CR6" s="790"/>
      <c r="CS6" s="791"/>
      <c r="CT6" s="823">
        <v>83.3</v>
      </c>
      <c r="CU6" s="824"/>
      <c r="CV6" s="824"/>
      <c r="CW6" s="824"/>
      <c r="CX6" s="824"/>
      <c r="CY6" s="824"/>
      <c r="CZ6" s="824"/>
      <c r="DA6" s="825"/>
      <c r="DB6" s="823">
        <v>82.7</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101</v>
      </c>
      <c r="AN7" s="816"/>
      <c r="AO7" s="816"/>
      <c r="AP7" s="816"/>
      <c r="AQ7" s="816"/>
      <c r="AR7" s="816"/>
      <c r="AS7" s="816"/>
      <c r="AT7" s="817"/>
      <c r="AU7" s="818" t="s">
        <v>98</v>
      </c>
      <c r="AV7" s="819"/>
      <c r="AW7" s="819"/>
      <c r="AX7" s="819"/>
      <c r="AY7" s="820" t="s">
        <v>102</v>
      </c>
      <c r="AZ7" s="821"/>
      <c r="BA7" s="821"/>
      <c r="BB7" s="821"/>
      <c r="BC7" s="821"/>
      <c r="BD7" s="821"/>
      <c r="BE7" s="821"/>
      <c r="BF7" s="821"/>
      <c r="BG7" s="821"/>
      <c r="BH7" s="821"/>
      <c r="BI7" s="821"/>
      <c r="BJ7" s="821"/>
      <c r="BK7" s="821"/>
      <c r="BL7" s="821"/>
      <c r="BM7" s="822"/>
      <c r="BN7" s="786">
        <v>200451</v>
      </c>
      <c r="BO7" s="787"/>
      <c r="BP7" s="787"/>
      <c r="BQ7" s="787"/>
      <c r="BR7" s="787"/>
      <c r="BS7" s="787"/>
      <c r="BT7" s="787"/>
      <c r="BU7" s="788"/>
      <c r="BV7" s="786">
        <v>652706</v>
      </c>
      <c r="BW7" s="787"/>
      <c r="BX7" s="787"/>
      <c r="BY7" s="787"/>
      <c r="BZ7" s="787"/>
      <c r="CA7" s="787"/>
      <c r="CB7" s="787"/>
      <c r="CC7" s="788"/>
      <c r="CD7" s="789" t="s">
        <v>103</v>
      </c>
      <c r="CE7" s="790"/>
      <c r="CF7" s="790"/>
      <c r="CG7" s="790"/>
      <c r="CH7" s="790"/>
      <c r="CI7" s="790"/>
      <c r="CJ7" s="790"/>
      <c r="CK7" s="790"/>
      <c r="CL7" s="790"/>
      <c r="CM7" s="790"/>
      <c r="CN7" s="790"/>
      <c r="CO7" s="790"/>
      <c r="CP7" s="790"/>
      <c r="CQ7" s="790"/>
      <c r="CR7" s="790"/>
      <c r="CS7" s="791"/>
      <c r="CT7" s="786">
        <v>66003589</v>
      </c>
      <c r="CU7" s="787"/>
      <c r="CV7" s="787"/>
      <c r="CW7" s="787"/>
      <c r="CX7" s="787"/>
      <c r="CY7" s="787"/>
      <c r="CZ7" s="787"/>
      <c r="DA7" s="788"/>
      <c r="DB7" s="786">
        <v>62279624</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104</v>
      </c>
      <c r="AN8" s="816"/>
      <c r="AO8" s="816"/>
      <c r="AP8" s="816"/>
      <c r="AQ8" s="816"/>
      <c r="AR8" s="816"/>
      <c r="AS8" s="816"/>
      <c r="AT8" s="817"/>
      <c r="AU8" s="818" t="s">
        <v>90</v>
      </c>
      <c r="AV8" s="819"/>
      <c r="AW8" s="819"/>
      <c r="AX8" s="819"/>
      <c r="AY8" s="820" t="s">
        <v>105</v>
      </c>
      <c r="AZ8" s="821"/>
      <c r="BA8" s="821"/>
      <c r="BB8" s="821"/>
      <c r="BC8" s="821"/>
      <c r="BD8" s="821"/>
      <c r="BE8" s="821"/>
      <c r="BF8" s="821"/>
      <c r="BG8" s="821"/>
      <c r="BH8" s="821"/>
      <c r="BI8" s="821"/>
      <c r="BJ8" s="821"/>
      <c r="BK8" s="821"/>
      <c r="BL8" s="821"/>
      <c r="BM8" s="822"/>
      <c r="BN8" s="786">
        <v>8515936</v>
      </c>
      <c r="BO8" s="787"/>
      <c r="BP8" s="787"/>
      <c r="BQ8" s="787"/>
      <c r="BR8" s="787"/>
      <c r="BS8" s="787"/>
      <c r="BT8" s="787"/>
      <c r="BU8" s="788"/>
      <c r="BV8" s="786">
        <v>7303403</v>
      </c>
      <c r="BW8" s="787"/>
      <c r="BX8" s="787"/>
      <c r="BY8" s="787"/>
      <c r="BZ8" s="787"/>
      <c r="CA8" s="787"/>
      <c r="CB8" s="787"/>
      <c r="CC8" s="788"/>
      <c r="CD8" s="789" t="s">
        <v>106</v>
      </c>
      <c r="CE8" s="790"/>
      <c r="CF8" s="790"/>
      <c r="CG8" s="790"/>
      <c r="CH8" s="790"/>
      <c r="CI8" s="790"/>
      <c r="CJ8" s="790"/>
      <c r="CK8" s="790"/>
      <c r="CL8" s="790"/>
      <c r="CM8" s="790"/>
      <c r="CN8" s="790"/>
      <c r="CO8" s="790"/>
      <c r="CP8" s="790"/>
      <c r="CQ8" s="790"/>
      <c r="CR8" s="790"/>
      <c r="CS8" s="791"/>
      <c r="CT8" s="826">
        <v>0.49</v>
      </c>
      <c r="CU8" s="827"/>
      <c r="CV8" s="827"/>
      <c r="CW8" s="827"/>
      <c r="CX8" s="827"/>
      <c r="CY8" s="827"/>
      <c r="CZ8" s="827"/>
      <c r="DA8" s="828"/>
      <c r="DB8" s="826">
        <v>0.49</v>
      </c>
      <c r="DC8" s="827"/>
      <c r="DD8" s="827"/>
      <c r="DE8" s="827"/>
      <c r="DF8" s="827"/>
      <c r="DG8" s="827"/>
      <c r="DH8" s="827"/>
      <c r="DI8" s="828"/>
    </row>
    <row r="9" spans="1:119" ht="18.75" customHeight="1" thickBot="1" x14ac:dyDescent="0.25">
      <c r="A9" s="163"/>
      <c r="B9" s="780" t="s">
        <v>107</v>
      </c>
      <c r="C9" s="781"/>
      <c r="D9" s="781"/>
      <c r="E9" s="781"/>
      <c r="F9" s="781"/>
      <c r="G9" s="781"/>
      <c r="H9" s="781"/>
      <c r="I9" s="781"/>
      <c r="J9" s="781"/>
      <c r="K9" s="829"/>
      <c r="L9" s="830" t="s">
        <v>108</v>
      </c>
      <c r="M9" s="831"/>
      <c r="N9" s="831"/>
      <c r="O9" s="831"/>
      <c r="P9" s="831"/>
      <c r="Q9" s="832"/>
      <c r="R9" s="833">
        <v>211444</v>
      </c>
      <c r="S9" s="834"/>
      <c r="T9" s="834"/>
      <c r="U9" s="834"/>
      <c r="V9" s="835"/>
      <c r="W9" s="743" t="s">
        <v>109</v>
      </c>
      <c r="X9" s="744"/>
      <c r="Y9" s="744"/>
      <c r="Z9" s="744"/>
      <c r="AA9" s="744"/>
      <c r="AB9" s="744"/>
      <c r="AC9" s="744"/>
      <c r="AD9" s="744"/>
      <c r="AE9" s="744"/>
      <c r="AF9" s="744"/>
      <c r="AG9" s="744"/>
      <c r="AH9" s="744"/>
      <c r="AI9" s="744"/>
      <c r="AJ9" s="744"/>
      <c r="AK9" s="744"/>
      <c r="AL9" s="745"/>
      <c r="AM9" s="815" t="s">
        <v>110</v>
      </c>
      <c r="AN9" s="816"/>
      <c r="AO9" s="816"/>
      <c r="AP9" s="816"/>
      <c r="AQ9" s="816"/>
      <c r="AR9" s="816"/>
      <c r="AS9" s="816"/>
      <c r="AT9" s="817"/>
      <c r="AU9" s="818" t="s">
        <v>90</v>
      </c>
      <c r="AV9" s="819"/>
      <c r="AW9" s="819"/>
      <c r="AX9" s="819"/>
      <c r="AY9" s="820" t="s">
        <v>111</v>
      </c>
      <c r="AZ9" s="821"/>
      <c r="BA9" s="821"/>
      <c r="BB9" s="821"/>
      <c r="BC9" s="821"/>
      <c r="BD9" s="821"/>
      <c r="BE9" s="821"/>
      <c r="BF9" s="821"/>
      <c r="BG9" s="821"/>
      <c r="BH9" s="821"/>
      <c r="BI9" s="821"/>
      <c r="BJ9" s="821"/>
      <c r="BK9" s="821"/>
      <c r="BL9" s="821"/>
      <c r="BM9" s="822"/>
      <c r="BN9" s="786">
        <v>1212533</v>
      </c>
      <c r="BO9" s="787"/>
      <c r="BP9" s="787"/>
      <c r="BQ9" s="787"/>
      <c r="BR9" s="787"/>
      <c r="BS9" s="787"/>
      <c r="BT9" s="787"/>
      <c r="BU9" s="788"/>
      <c r="BV9" s="786">
        <v>-451517</v>
      </c>
      <c r="BW9" s="787"/>
      <c r="BX9" s="787"/>
      <c r="BY9" s="787"/>
      <c r="BZ9" s="787"/>
      <c r="CA9" s="787"/>
      <c r="CB9" s="787"/>
      <c r="CC9" s="788"/>
      <c r="CD9" s="789" t="s">
        <v>112</v>
      </c>
      <c r="CE9" s="790"/>
      <c r="CF9" s="790"/>
      <c r="CG9" s="790"/>
      <c r="CH9" s="790"/>
      <c r="CI9" s="790"/>
      <c r="CJ9" s="790"/>
      <c r="CK9" s="790"/>
      <c r="CL9" s="790"/>
      <c r="CM9" s="790"/>
      <c r="CN9" s="790"/>
      <c r="CO9" s="790"/>
      <c r="CP9" s="790"/>
      <c r="CQ9" s="790"/>
      <c r="CR9" s="790"/>
      <c r="CS9" s="791"/>
      <c r="CT9" s="783">
        <v>1.8</v>
      </c>
      <c r="CU9" s="784"/>
      <c r="CV9" s="784"/>
      <c r="CW9" s="784"/>
      <c r="CX9" s="784"/>
      <c r="CY9" s="784"/>
      <c r="CZ9" s="784"/>
      <c r="DA9" s="785"/>
      <c r="DB9" s="783">
        <v>1.7</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113</v>
      </c>
      <c r="M10" s="816"/>
      <c r="N10" s="816"/>
      <c r="O10" s="816"/>
      <c r="P10" s="816"/>
      <c r="Q10" s="817"/>
      <c r="R10" s="837">
        <v>198073</v>
      </c>
      <c r="S10" s="838"/>
      <c r="T10" s="838"/>
      <c r="U10" s="838"/>
      <c r="V10" s="839"/>
      <c r="W10" s="774"/>
      <c r="X10" s="775"/>
      <c r="Y10" s="775"/>
      <c r="Z10" s="775"/>
      <c r="AA10" s="775"/>
      <c r="AB10" s="775"/>
      <c r="AC10" s="775"/>
      <c r="AD10" s="775"/>
      <c r="AE10" s="775"/>
      <c r="AF10" s="775"/>
      <c r="AG10" s="775"/>
      <c r="AH10" s="775"/>
      <c r="AI10" s="775"/>
      <c r="AJ10" s="775"/>
      <c r="AK10" s="775"/>
      <c r="AL10" s="778"/>
      <c r="AM10" s="815" t="s">
        <v>114</v>
      </c>
      <c r="AN10" s="816"/>
      <c r="AO10" s="816"/>
      <c r="AP10" s="816"/>
      <c r="AQ10" s="816"/>
      <c r="AR10" s="816"/>
      <c r="AS10" s="816"/>
      <c r="AT10" s="817"/>
      <c r="AU10" s="818" t="s">
        <v>90</v>
      </c>
      <c r="AV10" s="819"/>
      <c r="AW10" s="819"/>
      <c r="AX10" s="819"/>
      <c r="AY10" s="820" t="s">
        <v>115</v>
      </c>
      <c r="AZ10" s="821"/>
      <c r="BA10" s="821"/>
      <c r="BB10" s="821"/>
      <c r="BC10" s="821"/>
      <c r="BD10" s="821"/>
      <c r="BE10" s="821"/>
      <c r="BF10" s="821"/>
      <c r="BG10" s="821"/>
      <c r="BH10" s="821"/>
      <c r="BI10" s="821"/>
      <c r="BJ10" s="821"/>
      <c r="BK10" s="821"/>
      <c r="BL10" s="821"/>
      <c r="BM10" s="822"/>
      <c r="BN10" s="786">
        <v>120822</v>
      </c>
      <c r="BO10" s="787"/>
      <c r="BP10" s="787"/>
      <c r="BQ10" s="787"/>
      <c r="BR10" s="787"/>
      <c r="BS10" s="787"/>
      <c r="BT10" s="787"/>
      <c r="BU10" s="788"/>
      <c r="BV10" s="786">
        <v>4323368</v>
      </c>
      <c r="BW10" s="787"/>
      <c r="BX10" s="787"/>
      <c r="BY10" s="787"/>
      <c r="BZ10" s="787"/>
      <c r="CA10" s="787"/>
      <c r="CB10" s="787"/>
      <c r="CC10" s="78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90</v>
      </c>
      <c r="AV11" s="819"/>
      <c r="AW11" s="819"/>
      <c r="AX11" s="819"/>
      <c r="AY11" s="820" t="s">
        <v>120</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216084</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2"/>
      <c r="M13" s="877" t="s">
        <v>130</v>
      </c>
      <c r="N13" s="878"/>
      <c r="O13" s="878"/>
      <c r="P13" s="878"/>
      <c r="Q13" s="879"/>
      <c r="R13" s="870">
        <v>195752</v>
      </c>
      <c r="S13" s="871"/>
      <c r="T13" s="871"/>
      <c r="U13" s="871"/>
      <c r="V13" s="872"/>
      <c r="W13" s="802" t="s">
        <v>131</v>
      </c>
      <c r="X13" s="803"/>
      <c r="Y13" s="803"/>
      <c r="Z13" s="803"/>
      <c r="AA13" s="803"/>
      <c r="AB13" s="793"/>
      <c r="AC13" s="837">
        <v>52</v>
      </c>
      <c r="AD13" s="838"/>
      <c r="AE13" s="838"/>
      <c r="AF13" s="838"/>
      <c r="AG13" s="880"/>
      <c r="AH13" s="837">
        <v>53</v>
      </c>
      <c r="AI13" s="838"/>
      <c r="AJ13" s="838"/>
      <c r="AK13" s="838"/>
      <c r="AL13" s="839"/>
      <c r="AM13" s="815" t="s">
        <v>132</v>
      </c>
      <c r="AN13" s="816"/>
      <c r="AO13" s="816"/>
      <c r="AP13" s="816"/>
      <c r="AQ13" s="816"/>
      <c r="AR13" s="816"/>
      <c r="AS13" s="816"/>
      <c r="AT13" s="817"/>
      <c r="AU13" s="818" t="s">
        <v>98</v>
      </c>
      <c r="AV13" s="819"/>
      <c r="AW13" s="819"/>
      <c r="AX13" s="819"/>
      <c r="AY13" s="820" t="s">
        <v>133</v>
      </c>
      <c r="AZ13" s="821"/>
      <c r="BA13" s="821"/>
      <c r="BB13" s="821"/>
      <c r="BC13" s="821"/>
      <c r="BD13" s="821"/>
      <c r="BE13" s="821"/>
      <c r="BF13" s="821"/>
      <c r="BG13" s="821"/>
      <c r="BH13" s="821"/>
      <c r="BI13" s="821"/>
      <c r="BJ13" s="821"/>
      <c r="BK13" s="821"/>
      <c r="BL13" s="821"/>
      <c r="BM13" s="822"/>
      <c r="BN13" s="786">
        <v>1333355</v>
      </c>
      <c r="BO13" s="787"/>
      <c r="BP13" s="787"/>
      <c r="BQ13" s="787"/>
      <c r="BR13" s="787"/>
      <c r="BS13" s="787"/>
      <c r="BT13" s="787"/>
      <c r="BU13" s="788"/>
      <c r="BV13" s="786">
        <v>3871851</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-1.5</v>
      </c>
      <c r="CU13" s="784"/>
      <c r="CV13" s="784"/>
      <c r="CW13" s="784"/>
      <c r="CX13" s="784"/>
      <c r="CY13" s="784"/>
      <c r="CZ13" s="784"/>
      <c r="DA13" s="785"/>
      <c r="DB13" s="783">
        <v>-2.1</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212388</v>
      </c>
      <c r="S14" s="871"/>
      <c r="T14" s="871"/>
      <c r="U14" s="871"/>
      <c r="V14" s="872"/>
      <c r="W14" s="776"/>
      <c r="X14" s="777"/>
      <c r="Y14" s="777"/>
      <c r="Z14" s="777"/>
      <c r="AA14" s="777"/>
      <c r="AB14" s="766"/>
      <c r="AC14" s="873">
        <v>0.1</v>
      </c>
      <c r="AD14" s="874"/>
      <c r="AE14" s="874"/>
      <c r="AF14" s="874"/>
      <c r="AG14" s="875"/>
      <c r="AH14" s="873">
        <v>0.1</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2"/>
      <c r="M15" s="877" t="s">
        <v>130</v>
      </c>
      <c r="N15" s="878"/>
      <c r="O15" s="878"/>
      <c r="P15" s="878"/>
      <c r="Q15" s="879"/>
      <c r="R15" s="870">
        <v>193903</v>
      </c>
      <c r="S15" s="871"/>
      <c r="T15" s="871"/>
      <c r="U15" s="871"/>
      <c r="V15" s="872"/>
      <c r="W15" s="802" t="s">
        <v>137</v>
      </c>
      <c r="X15" s="803"/>
      <c r="Y15" s="803"/>
      <c r="Z15" s="803"/>
      <c r="AA15" s="803"/>
      <c r="AB15" s="793"/>
      <c r="AC15" s="837">
        <v>13589</v>
      </c>
      <c r="AD15" s="838"/>
      <c r="AE15" s="838"/>
      <c r="AF15" s="838"/>
      <c r="AG15" s="880"/>
      <c r="AH15" s="837">
        <v>12806</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30202570</v>
      </c>
      <c r="BO15" s="750"/>
      <c r="BP15" s="750"/>
      <c r="BQ15" s="750"/>
      <c r="BR15" s="750"/>
      <c r="BS15" s="750"/>
      <c r="BT15" s="750"/>
      <c r="BU15" s="751"/>
      <c r="BV15" s="749">
        <v>28706436</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15.7</v>
      </c>
      <c r="AD16" s="874"/>
      <c r="AE16" s="874"/>
      <c r="AF16" s="874"/>
      <c r="AG16" s="875"/>
      <c r="AH16" s="873">
        <v>18.2</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61317563</v>
      </c>
      <c r="BO16" s="787"/>
      <c r="BP16" s="787"/>
      <c r="BQ16" s="787"/>
      <c r="BR16" s="787"/>
      <c r="BS16" s="787"/>
      <c r="BT16" s="787"/>
      <c r="BU16" s="788"/>
      <c r="BV16" s="786">
        <v>57909417</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77"/>
      <c r="M17" s="897" t="s">
        <v>143</v>
      </c>
      <c r="N17" s="898"/>
      <c r="O17" s="898"/>
      <c r="P17" s="898"/>
      <c r="Q17" s="899"/>
      <c r="R17" s="892" t="s">
        <v>144</v>
      </c>
      <c r="S17" s="893"/>
      <c r="T17" s="893"/>
      <c r="U17" s="893"/>
      <c r="V17" s="894"/>
      <c r="W17" s="802" t="s">
        <v>145</v>
      </c>
      <c r="X17" s="803"/>
      <c r="Y17" s="803"/>
      <c r="Z17" s="803"/>
      <c r="AA17" s="803"/>
      <c r="AB17" s="793"/>
      <c r="AC17" s="837">
        <v>73073</v>
      </c>
      <c r="AD17" s="838"/>
      <c r="AE17" s="838"/>
      <c r="AF17" s="838"/>
      <c r="AG17" s="880"/>
      <c r="AH17" s="837">
        <v>57558</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66003589</v>
      </c>
      <c r="BO17" s="787"/>
      <c r="BP17" s="787"/>
      <c r="BQ17" s="787"/>
      <c r="BR17" s="787"/>
      <c r="BS17" s="787"/>
      <c r="BT17" s="787"/>
      <c r="BU17" s="788"/>
      <c r="BV17" s="786">
        <v>62279624</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10.11</v>
      </c>
      <c r="M18" s="910"/>
      <c r="N18" s="910"/>
      <c r="O18" s="910"/>
      <c r="P18" s="910"/>
      <c r="Q18" s="910"/>
      <c r="R18" s="911"/>
      <c r="S18" s="911"/>
      <c r="T18" s="911"/>
      <c r="U18" s="911"/>
      <c r="V18" s="912"/>
      <c r="W18" s="804"/>
      <c r="X18" s="805"/>
      <c r="Y18" s="805"/>
      <c r="Z18" s="805"/>
      <c r="AA18" s="805"/>
      <c r="AB18" s="796"/>
      <c r="AC18" s="913">
        <v>84.3</v>
      </c>
      <c r="AD18" s="914"/>
      <c r="AE18" s="914"/>
      <c r="AF18" s="914"/>
      <c r="AG18" s="915"/>
      <c r="AH18" s="913">
        <v>81.7</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58673329</v>
      </c>
      <c r="BO18" s="787"/>
      <c r="BP18" s="787"/>
      <c r="BQ18" s="787"/>
      <c r="BR18" s="787"/>
      <c r="BS18" s="787"/>
      <c r="BT18" s="787"/>
      <c r="BU18" s="788"/>
      <c r="BV18" s="786">
        <v>54464304</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20914</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86723597</v>
      </c>
      <c r="BO19" s="787"/>
      <c r="BP19" s="787"/>
      <c r="BQ19" s="787"/>
      <c r="BR19" s="787"/>
      <c r="BS19" s="787"/>
      <c r="BT19" s="787"/>
      <c r="BU19" s="788"/>
      <c r="BV19" s="786">
        <v>83769718</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124345</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11514041</v>
      </c>
      <c r="BO22" s="750"/>
      <c r="BP22" s="750"/>
      <c r="BQ22" s="750"/>
      <c r="BR22" s="750"/>
      <c r="BS22" s="750"/>
      <c r="BT22" s="750"/>
      <c r="BU22" s="751"/>
      <c r="BV22" s="749">
        <v>11283522</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5268869</v>
      </c>
      <c r="BO23" s="787"/>
      <c r="BP23" s="787"/>
      <c r="BQ23" s="787"/>
      <c r="BR23" s="787"/>
      <c r="BS23" s="787"/>
      <c r="BT23" s="787"/>
      <c r="BU23" s="788"/>
      <c r="BV23" s="786">
        <v>4907858</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11370</v>
      </c>
      <c r="R24" s="838"/>
      <c r="S24" s="838"/>
      <c r="T24" s="838"/>
      <c r="U24" s="838"/>
      <c r="V24" s="880"/>
      <c r="W24" s="932"/>
      <c r="X24" s="933"/>
      <c r="Y24" s="934"/>
      <c r="Z24" s="836" t="s">
        <v>162</v>
      </c>
      <c r="AA24" s="816"/>
      <c r="AB24" s="816"/>
      <c r="AC24" s="816"/>
      <c r="AD24" s="816"/>
      <c r="AE24" s="816"/>
      <c r="AF24" s="816"/>
      <c r="AG24" s="817"/>
      <c r="AH24" s="837">
        <v>1821</v>
      </c>
      <c r="AI24" s="838"/>
      <c r="AJ24" s="838"/>
      <c r="AK24" s="838"/>
      <c r="AL24" s="880"/>
      <c r="AM24" s="837">
        <v>5428401</v>
      </c>
      <c r="AN24" s="838"/>
      <c r="AO24" s="838"/>
      <c r="AP24" s="838"/>
      <c r="AQ24" s="838"/>
      <c r="AR24" s="880"/>
      <c r="AS24" s="837">
        <v>2981</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11514041</v>
      </c>
      <c r="BO24" s="787"/>
      <c r="BP24" s="787"/>
      <c r="BQ24" s="787"/>
      <c r="BR24" s="787"/>
      <c r="BS24" s="787"/>
      <c r="BT24" s="787"/>
      <c r="BU24" s="788"/>
      <c r="BV24" s="786">
        <v>11283522</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2</v>
      </c>
      <c r="M25" s="838"/>
      <c r="N25" s="838"/>
      <c r="O25" s="838"/>
      <c r="P25" s="880"/>
      <c r="Q25" s="837">
        <v>9140</v>
      </c>
      <c r="R25" s="838"/>
      <c r="S25" s="838"/>
      <c r="T25" s="838"/>
      <c r="U25" s="838"/>
      <c r="V25" s="880"/>
      <c r="W25" s="932"/>
      <c r="X25" s="933"/>
      <c r="Y25" s="934"/>
      <c r="Z25" s="836" t="s">
        <v>165</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16110718</v>
      </c>
      <c r="BO25" s="750"/>
      <c r="BP25" s="750"/>
      <c r="BQ25" s="750"/>
      <c r="BR25" s="750"/>
      <c r="BS25" s="750"/>
      <c r="BT25" s="750"/>
      <c r="BU25" s="751"/>
      <c r="BV25" s="749">
        <v>9722319</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7840</v>
      </c>
      <c r="R26" s="838"/>
      <c r="S26" s="838"/>
      <c r="T26" s="838"/>
      <c r="U26" s="838"/>
      <c r="V26" s="880"/>
      <c r="W26" s="932"/>
      <c r="X26" s="933"/>
      <c r="Y26" s="934"/>
      <c r="Z26" s="836" t="s">
        <v>168</v>
      </c>
      <c r="AA26" s="938"/>
      <c r="AB26" s="938"/>
      <c r="AC26" s="938"/>
      <c r="AD26" s="938"/>
      <c r="AE26" s="938"/>
      <c r="AF26" s="938"/>
      <c r="AG26" s="939"/>
      <c r="AH26" s="837">
        <v>95</v>
      </c>
      <c r="AI26" s="838"/>
      <c r="AJ26" s="838"/>
      <c r="AK26" s="838"/>
      <c r="AL26" s="880"/>
      <c r="AM26" s="837">
        <v>263055</v>
      </c>
      <c r="AN26" s="838"/>
      <c r="AO26" s="838"/>
      <c r="AP26" s="838"/>
      <c r="AQ26" s="838"/>
      <c r="AR26" s="880"/>
      <c r="AS26" s="837">
        <v>2769</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v>600000</v>
      </c>
      <c r="BO26" s="787"/>
      <c r="BP26" s="787"/>
      <c r="BQ26" s="787"/>
      <c r="BR26" s="787"/>
      <c r="BS26" s="787"/>
      <c r="BT26" s="787"/>
      <c r="BU26" s="788"/>
      <c r="BV26" s="786">
        <v>600000</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9190</v>
      </c>
      <c r="R27" s="838"/>
      <c r="S27" s="838"/>
      <c r="T27" s="838"/>
      <c r="U27" s="838"/>
      <c r="V27" s="880"/>
      <c r="W27" s="932"/>
      <c r="X27" s="933"/>
      <c r="Y27" s="934"/>
      <c r="Z27" s="836" t="s">
        <v>171</v>
      </c>
      <c r="AA27" s="816"/>
      <c r="AB27" s="816"/>
      <c r="AC27" s="816"/>
      <c r="AD27" s="816"/>
      <c r="AE27" s="816"/>
      <c r="AF27" s="816"/>
      <c r="AG27" s="817"/>
      <c r="AH27" s="837">
        <v>59</v>
      </c>
      <c r="AI27" s="838"/>
      <c r="AJ27" s="838"/>
      <c r="AK27" s="838"/>
      <c r="AL27" s="880"/>
      <c r="AM27" s="837">
        <v>198476</v>
      </c>
      <c r="AN27" s="838"/>
      <c r="AO27" s="838"/>
      <c r="AP27" s="838"/>
      <c r="AQ27" s="838"/>
      <c r="AR27" s="880"/>
      <c r="AS27" s="837">
        <v>3364</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7890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16112939</v>
      </c>
      <c r="BO28" s="750"/>
      <c r="BP28" s="750"/>
      <c r="BQ28" s="750"/>
      <c r="BR28" s="750"/>
      <c r="BS28" s="750"/>
      <c r="BT28" s="750"/>
      <c r="BU28" s="751"/>
      <c r="BV28" s="749">
        <v>15992117</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30</v>
      </c>
      <c r="M29" s="838"/>
      <c r="N29" s="838"/>
      <c r="O29" s="838"/>
      <c r="P29" s="880"/>
      <c r="Q29" s="837">
        <v>6040</v>
      </c>
      <c r="R29" s="838"/>
      <c r="S29" s="838"/>
      <c r="T29" s="838"/>
      <c r="U29" s="838"/>
      <c r="V29" s="880"/>
      <c r="W29" s="935"/>
      <c r="X29" s="936"/>
      <c r="Y29" s="937"/>
      <c r="Z29" s="836" t="s">
        <v>177</v>
      </c>
      <c r="AA29" s="816"/>
      <c r="AB29" s="816"/>
      <c r="AC29" s="816"/>
      <c r="AD29" s="816"/>
      <c r="AE29" s="816"/>
      <c r="AF29" s="816"/>
      <c r="AG29" s="817"/>
      <c r="AH29" s="837">
        <v>1880</v>
      </c>
      <c r="AI29" s="838"/>
      <c r="AJ29" s="838"/>
      <c r="AK29" s="838"/>
      <c r="AL29" s="880"/>
      <c r="AM29" s="837">
        <v>5626877</v>
      </c>
      <c r="AN29" s="838"/>
      <c r="AO29" s="838"/>
      <c r="AP29" s="838"/>
      <c r="AQ29" s="838"/>
      <c r="AR29" s="880"/>
      <c r="AS29" s="837">
        <v>2993</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4179897</v>
      </c>
      <c r="BO29" s="787"/>
      <c r="BP29" s="787"/>
      <c r="BQ29" s="787"/>
      <c r="BR29" s="787"/>
      <c r="BS29" s="787"/>
      <c r="BT29" s="787"/>
      <c r="BU29" s="788"/>
      <c r="BV29" s="786">
        <v>4667232</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97.2</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35886125</v>
      </c>
      <c r="BO30" s="906"/>
      <c r="BP30" s="906"/>
      <c r="BQ30" s="906"/>
      <c r="BR30" s="906"/>
      <c r="BS30" s="906"/>
      <c r="BT30" s="906"/>
      <c r="BU30" s="907"/>
      <c r="BV30" s="905">
        <v>36130186</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2">
      <c r="A33" s="163"/>
      <c r="B33" s="187"/>
      <c r="C33" s="810" t="s">
        <v>186</v>
      </c>
      <c r="D33" s="810"/>
      <c r="E33" s="775" t="s">
        <v>187</v>
      </c>
      <c r="F33" s="775"/>
      <c r="G33" s="775"/>
      <c r="H33" s="775"/>
      <c r="I33" s="775"/>
      <c r="J33" s="775"/>
      <c r="K33" s="775"/>
      <c r="L33" s="775"/>
      <c r="M33" s="775"/>
      <c r="N33" s="775"/>
      <c r="O33" s="775"/>
      <c r="P33" s="775"/>
      <c r="Q33" s="775"/>
      <c r="R33" s="775"/>
      <c r="S33" s="775"/>
      <c r="T33" s="188"/>
      <c r="U33" s="810" t="s">
        <v>186</v>
      </c>
      <c r="V33" s="810"/>
      <c r="W33" s="775" t="s">
        <v>187</v>
      </c>
      <c r="X33" s="775"/>
      <c r="Y33" s="775"/>
      <c r="Z33" s="775"/>
      <c r="AA33" s="775"/>
      <c r="AB33" s="775"/>
      <c r="AC33" s="775"/>
      <c r="AD33" s="775"/>
      <c r="AE33" s="775"/>
      <c r="AF33" s="775"/>
      <c r="AG33" s="775"/>
      <c r="AH33" s="775"/>
      <c r="AI33" s="775"/>
      <c r="AJ33" s="775"/>
      <c r="AK33" s="775"/>
      <c r="AL33" s="188"/>
      <c r="AM33" s="810" t="s">
        <v>186</v>
      </c>
      <c r="AN33" s="810"/>
      <c r="AO33" s="775" t="s">
        <v>187</v>
      </c>
      <c r="AP33" s="775"/>
      <c r="AQ33" s="775"/>
      <c r="AR33" s="775"/>
      <c r="AS33" s="775"/>
      <c r="AT33" s="775"/>
      <c r="AU33" s="775"/>
      <c r="AV33" s="775"/>
      <c r="AW33" s="775"/>
      <c r="AX33" s="775"/>
      <c r="AY33" s="775"/>
      <c r="AZ33" s="775"/>
      <c r="BA33" s="775"/>
      <c r="BB33" s="775"/>
      <c r="BC33" s="775"/>
      <c r="BD33" s="189"/>
      <c r="BE33" s="775" t="s">
        <v>188</v>
      </c>
      <c r="BF33" s="775"/>
      <c r="BG33" s="775" t="s">
        <v>189</v>
      </c>
      <c r="BH33" s="775"/>
      <c r="BI33" s="775"/>
      <c r="BJ33" s="775"/>
      <c r="BK33" s="775"/>
      <c r="BL33" s="775"/>
      <c r="BM33" s="775"/>
      <c r="BN33" s="775"/>
      <c r="BO33" s="775"/>
      <c r="BP33" s="775"/>
      <c r="BQ33" s="775"/>
      <c r="BR33" s="775"/>
      <c r="BS33" s="775"/>
      <c r="BT33" s="775"/>
      <c r="BU33" s="775"/>
      <c r="BV33" s="189"/>
      <c r="BW33" s="810" t="s">
        <v>188</v>
      </c>
      <c r="BX33" s="810"/>
      <c r="BY33" s="775" t="s">
        <v>190</v>
      </c>
      <c r="BZ33" s="775"/>
      <c r="CA33" s="775"/>
      <c r="CB33" s="775"/>
      <c r="CC33" s="775"/>
      <c r="CD33" s="775"/>
      <c r="CE33" s="775"/>
      <c r="CF33" s="775"/>
      <c r="CG33" s="775"/>
      <c r="CH33" s="775"/>
      <c r="CI33" s="775"/>
      <c r="CJ33" s="775"/>
      <c r="CK33" s="775"/>
      <c r="CL33" s="775"/>
      <c r="CM33" s="775"/>
      <c r="CN33" s="188"/>
      <c r="CO33" s="810" t="s">
        <v>186</v>
      </c>
      <c r="CP33" s="810"/>
      <c r="CQ33" s="775" t="s">
        <v>191</v>
      </c>
      <c r="CR33" s="775"/>
      <c r="CS33" s="775"/>
      <c r="CT33" s="775"/>
      <c r="CU33" s="775"/>
      <c r="CV33" s="775"/>
      <c r="CW33" s="775"/>
      <c r="CX33" s="775"/>
      <c r="CY33" s="775"/>
      <c r="CZ33" s="775"/>
      <c r="DA33" s="775"/>
      <c r="DB33" s="775"/>
      <c r="DC33" s="775"/>
      <c r="DD33" s="775"/>
      <c r="DE33" s="775"/>
      <c r="DF33" s="188"/>
      <c r="DG33" s="975" t="s">
        <v>192</v>
      </c>
      <c r="DH33" s="975"/>
      <c r="DI33" s="190"/>
    </row>
    <row r="34" spans="1:113" ht="32.25" customHeight="1" x14ac:dyDescent="0.2">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3</v>
      </c>
      <c r="V34" s="976"/>
      <c r="W34" s="977" t="str">
        <f>IF('各会計、関係団体の財政状況及び健全化判断比率'!B28="","",'各会計、関係団体の財政状況及び健全化判断比率'!B28)</f>
        <v>国民健康保険事業会計</v>
      </c>
      <c r="X34" s="977"/>
      <c r="Y34" s="977"/>
      <c r="Z34" s="977"/>
      <c r="AA34" s="977"/>
      <c r="AB34" s="977"/>
      <c r="AC34" s="977"/>
      <c r="AD34" s="977"/>
      <c r="AE34" s="977"/>
      <c r="AF34" s="977"/>
      <c r="AG34" s="977"/>
      <c r="AH34" s="977"/>
      <c r="AI34" s="977"/>
      <c r="AJ34" s="977"/>
      <c r="AK34" s="977"/>
      <c r="AL34" s="163"/>
      <c r="AM34" s="976" t="str">
        <f>IF(AO34="","",MAX(C34:D43,U34:V43)+1)</f>
        <v/>
      </c>
      <c r="AN34" s="976"/>
      <c r="AO34" s="977"/>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7</v>
      </c>
      <c r="BX34" s="976"/>
      <c r="BY34" s="977" t="str">
        <f>IF('各会計、関係団体の財政状況及び健全化判断比率'!B68="","",'各会計、関係団体の財政状況及び健全化判断比率'!B68)</f>
        <v>特別区人事・厚生事務組合</v>
      </c>
      <c r="BZ34" s="977"/>
      <c r="CA34" s="977"/>
      <c r="CB34" s="977"/>
      <c r="CC34" s="977"/>
      <c r="CD34" s="977"/>
      <c r="CE34" s="977"/>
      <c r="CF34" s="977"/>
      <c r="CG34" s="977"/>
      <c r="CH34" s="977"/>
      <c r="CI34" s="977"/>
      <c r="CJ34" s="977"/>
      <c r="CK34" s="977"/>
      <c r="CL34" s="977"/>
      <c r="CM34" s="977"/>
      <c r="CN34" s="163"/>
      <c r="CO34" s="976">
        <f>IF(CQ34="","",MAX(C34:D43,U34:V43,AM34:AN43,BE34:BF43,BW34:BX43)+1)</f>
        <v>12</v>
      </c>
      <c r="CP34" s="976"/>
      <c r="CQ34" s="977" t="str">
        <f>IF('各会計、関係団体の財政状況及び健全化判断比率'!BS7="","",'各会計、関係団体の財政状況及び健全化判断比率'!BS7)</f>
        <v>台東区土地開発公社</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v>
      </c>
      <c r="DH34" s="978"/>
      <c r="DI34" s="190"/>
    </row>
    <row r="35" spans="1:113" ht="32.25" customHeight="1" x14ac:dyDescent="0.2">
      <c r="A35" s="163"/>
      <c r="B35" s="187"/>
      <c r="C35" s="976">
        <f>IF(E35="","",C34+1)</f>
        <v>2</v>
      </c>
      <c r="D35" s="976"/>
      <c r="E35" s="977" t="str">
        <f>IF('各会計、関係団体の財政状況及び健全化判断比率'!B8="","",'各会計、関係団体の財政状況及び健全化判断比率'!B8)</f>
        <v>病院施設会計</v>
      </c>
      <c r="F35" s="977"/>
      <c r="G35" s="977"/>
      <c r="H35" s="977"/>
      <c r="I35" s="977"/>
      <c r="J35" s="977"/>
      <c r="K35" s="977"/>
      <c r="L35" s="977"/>
      <c r="M35" s="977"/>
      <c r="N35" s="977"/>
      <c r="O35" s="977"/>
      <c r="P35" s="977"/>
      <c r="Q35" s="977"/>
      <c r="R35" s="977"/>
      <c r="S35" s="977"/>
      <c r="T35" s="163"/>
      <c r="U35" s="976">
        <f>IF(W35="","",U34+1)</f>
        <v>4</v>
      </c>
      <c r="V35" s="976"/>
      <c r="W35" s="977" t="str">
        <f>IF('各会計、関係団体の財政状況及び健全化判断比率'!B29="","",'各会計、関係団体の財政状況及び健全化判断比率'!B29)</f>
        <v>介護保険会計</v>
      </c>
      <c r="X35" s="977"/>
      <c r="Y35" s="977"/>
      <c r="Z35" s="977"/>
      <c r="AA35" s="977"/>
      <c r="AB35" s="977"/>
      <c r="AC35" s="977"/>
      <c r="AD35" s="977"/>
      <c r="AE35" s="977"/>
      <c r="AF35" s="977"/>
      <c r="AG35" s="977"/>
      <c r="AH35" s="977"/>
      <c r="AI35" s="977"/>
      <c r="AJ35" s="977"/>
      <c r="AK35" s="977"/>
      <c r="AL35" s="163"/>
      <c r="AM35" s="976" t="str">
        <f t="shared" ref="AM35:AM43" si="0">IF(AO35="","",AM34+1)</f>
        <v/>
      </c>
      <c r="AN35" s="976"/>
      <c r="AO35" s="977"/>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8</v>
      </c>
      <c r="BX35" s="976"/>
      <c r="BY35" s="977" t="str">
        <f>IF('各会計、関係団体の財政状況及び健全化判断比率'!B69="","",'各会計、関係団体の財政状況及び健全化判断比率'!B69)</f>
        <v>特別区競馬組合</v>
      </c>
      <c r="BZ35" s="977"/>
      <c r="CA35" s="977"/>
      <c r="CB35" s="977"/>
      <c r="CC35" s="977"/>
      <c r="CD35" s="977"/>
      <c r="CE35" s="977"/>
      <c r="CF35" s="977"/>
      <c r="CG35" s="977"/>
      <c r="CH35" s="977"/>
      <c r="CI35" s="977"/>
      <c r="CJ35" s="977"/>
      <c r="CK35" s="977"/>
      <c r="CL35" s="977"/>
      <c r="CM35" s="977"/>
      <c r="CN35" s="163"/>
      <c r="CO35" s="976">
        <f t="shared" ref="CO35:CO43" si="3">IF(CQ35="","",CO34+1)</f>
        <v>13</v>
      </c>
      <c r="CP35" s="976"/>
      <c r="CQ35" s="977" t="str">
        <f>IF('各会計、関係団体の財政状況及び健全化判断比率'!BS8="","",'各会計、関係団体の財政状況及び健全化判断比率'!BS8)</f>
        <v>台東区産業振興事業団</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90"/>
    </row>
    <row r="36" spans="1:113" ht="32.25" customHeight="1" x14ac:dyDescent="0.2">
      <c r="A36" s="163"/>
      <c r="B36" s="187"/>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5</v>
      </c>
      <c r="V36" s="976"/>
      <c r="W36" s="977" t="str">
        <f>IF('各会計、関係団体の財政状況及び健全化判断比率'!B30="","",'各会計、関係団体の財政状況及び健全化判断比率'!B30)</f>
        <v>後期高齢者医療会計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9</v>
      </c>
      <c r="BX36" s="976"/>
      <c r="BY36" s="977" t="str">
        <f>IF('各会計、関係団体の財政状況及び健全化判断比率'!B70="","",'各会計、関係団体の財政状況及び健全化判断比率'!B70)</f>
        <v>東京二十三区清掃一部事務組合</v>
      </c>
      <c r="BZ36" s="977"/>
      <c r="CA36" s="977"/>
      <c r="CB36" s="977"/>
      <c r="CC36" s="977"/>
      <c r="CD36" s="977"/>
      <c r="CE36" s="977"/>
      <c r="CF36" s="977"/>
      <c r="CG36" s="977"/>
      <c r="CH36" s="977"/>
      <c r="CI36" s="977"/>
      <c r="CJ36" s="977"/>
      <c r="CK36" s="977"/>
      <c r="CL36" s="977"/>
      <c r="CM36" s="977"/>
      <c r="CN36" s="163"/>
      <c r="CO36" s="976">
        <f t="shared" si="3"/>
        <v>14</v>
      </c>
      <c r="CP36" s="976"/>
      <c r="CQ36" s="977" t="str">
        <f>IF('各会計、関係団体の財政状況及び健全化判断比率'!BS9="","",'各会計、関係団体の財政状況及び健全化判断比率'!BS9)</f>
        <v>台東区芸術文化財団</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90"/>
    </row>
    <row r="37" spans="1:113" ht="32.25" customHeight="1" x14ac:dyDescent="0.2">
      <c r="A37" s="163"/>
      <c r="B37" s="187"/>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f t="shared" si="4"/>
        <v>6</v>
      </c>
      <c r="V37" s="976"/>
      <c r="W37" s="977" t="str">
        <f>IF('各会計、関係団体の財政状況及び健全化判断比率'!B31="","",'各会計、関係団体の財政状況及び健全化判断比率'!B31)</f>
        <v>老人保健施設会計</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10</v>
      </c>
      <c r="BX37" s="976"/>
      <c r="BY37" s="977" t="str">
        <f>IF('各会計、関係団体の財政状況及び健全化判断比率'!B71="","",'各会計、関係団体の財政状況及び健全化判断比率'!B71)</f>
        <v>東京都後期高齢者医療広域連合（一般会計）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2">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11</v>
      </c>
      <c r="BX38" s="976"/>
      <c r="BY38" s="977" t="str">
        <f>IF('各会計、関係団体の財政状況及び健全化判断比率'!B72="","",'各会計、関係団体の財政状況及び健全化判断比率'!B72)</f>
        <v>東京都後期高齢者医療広域連合
（後期高齢者医療特別会計）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2">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t="str">
        <f t="shared" si="2"/>
        <v/>
      </c>
      <c r="BX39" s="976"/>
      <c r="BY39" s="977" t="str">
        <f>IF('各会計、関係団体の財政状況及び健全化判断比率'!B73="","",'各会計、関係団体の財政状況及び健全化判断比率'!B73)</f>
        <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90"/>
    </row>
    <row r="40" spans="1:113" ht="32.25" customHeight="1" x14ac:dyDescent="0.2">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2">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2">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2">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w0gjsfDcpRmba3oW+nLTecI+kQSwVWzoIRcSEn5MT/XwyEMk2Q6+Kr6BWoS29HlDwgV/Le924jd1aONW5Q8Sag==" saltValue="EzqGr2DHuH5Bo9qZW20L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529</v>
      </c>
      <c r="D34" s="1136"/>
      <c r="E34" s="1137"/>
      <c r="F34" s="32">
        <v>14.07</v>
      </c>
      <c r="G34" s="33">
        <v>17.600000000000001</v>
      </c>
      <c r="H34" s="33">
        <v>13.31</v>
      </c>
      <c r="I34" s="33">
        <v>11.72</v>
      </c>
      <c r="J34" s="34">
        <v>12.9</v>
      </c>
      <c r="K34" s="22"/>
      <c r="L34" s="22"/>
      <c r="M34" s="22"/>
      <c r="N34" s="22"/>
      <c r="O34" s="22"/>
      <c r="P34" s="22"/>
    </row>
    <row r="35" spans="1:16" ht="39" customHeight="1" x14ac:dyDescent="0.2">
      <c r="A35" s="22"/>
      <c r="B35" s="35"/>
      <c r="C35" s="1132" t="s">
        <v>530</v>
      </c>
      <c r="D35" s="1132"/>
      <c r="E35" s="1133"/>
      <c r="F35" s="36">
        <v>1.45</v>
      </c>
      <c r="G35" s="37">
        <v>0.52</v>
      </c>
      <c r="H35" s="37">
        <v>1.1599999999999999</v>
      </c>
      <c r="I35" s="37">
        <v>0.66</v>
      </c>
      <c r="J35" s="38">
        <v>0.72</v>
      </c>
      <c r="K35" s="22"/>
      <c r="L35" s="22"/>
      <c r="M35" s="22"/>
      <c r="N35" s="22"/>
      <c r="O35" s="22"/>
      <c r="P35" s="22"/>
    </row>
    <row r="36" spans="1:16" ht="39" customHeight="1" x14ac:dyDescent="0.2">
      <c r="A36" s="22"/>
      <c r="B36" s="35"/>
      <c r="C36" s="1132" t="s">
        <v>531</v>
      </c>
      <c r="D36" s="1132"/>
      <c r="E36" s="1133"/>
      <c r="F36" s="36">
        <v>0.65</v>
      </c>
      <c r="G36" s="37">
        <v>0.89</v>
      </c>
      <c r="H36" s="37">
        <v>0.57999999999999996</v>
      </c>
      <c r="I36" s="37">
        <v>0.48</v>
      </c>
      <c r="J36" s="38">
        <v>0.53</v>
      </c>
      <c r="K36" s="22"/>
      <c r="L36" s="22"/>
      <c r="M36" s="22"/>
      <c r="N36" s="22"/>
      <c r="O36" s="22"/>
      <c r="P36" s="22"/>
    </row>
    <row r="37" spans="1:16" ht="39" customHeight="1" x14ac:dyDescent="0.2">
      <c r="A37" s="22"/>
      <c r="B37" s="35"/>
      <c r="C37" s="1132" t="s">
        <v>532</v>
      </c>
      <c r="D37" s="1132"/>
      <c r="E37" s="1133"/>
      <c r="F37" s="36">
        <v>0.27</v>
      </c>
      <c r="G37" s="37">
        <v>0.27</v>
      </c>
      <c r="H37" s="37">
        <v>0.26</v>
      </c>
      <c r="I37" s="37">
        <v>0.35</v>
      </c>
      <c r="J37" s="38">
        <v>0.18</v>
      </c>
      <c r="K37" s="22"/>
      <c r="L37" s="22"/>
      <c r="M37" s="22"/>
      <c r="N37" s="22"/>
      <c r="O37" s="22"/>
      <c r="P37" s="22"/>
    </row>
    <row r="38" spans="1:16" ht="39" customHeight="1" x14ac:dyDescent="0.2">
      <c r="A38" s="22"/>
      <c r="B38" s="35"/>
      <c r="C38" s="1132" t="s">
        <v>533</v>
      </c>
      <c r="D38" s="1132"/>
      <c r="E38" s="1133"/>
      <c r="F38" s="36">
        <v>0</v>
      </c>
      <c r="G38" s="37">
        <v>0</v>
      </c>
      <c r="H38" s="37">
        <v>0</v>
      </c>
      <c r="I38" s="37">
        <v>0</v>
      </c>
      <c r="J38" s="38">
        <v>0</v>
      </c>
      <c r="K38" s="22"/>
      <c r="L38" s="22"/>
      <c r="M38" s="22"/>
      <c r="N38" s="22"/>
      <c r="O38" s="22"/>
      <c r="P38" s="22"/>
    </row>
    <row r="39" spans="1:16" ht="39" customHeight="1" x14ac:dyDescent="0.2">
      <c r="A39" s="22"/>
      <c r="B39" s="35"/>
      <c r="C39" s="1132" t="s">
        <v>534</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536</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I8CyQ8c6T8uMc5LWwuZFmpTicZjQmSydKEQIudVkqk38fj21DQ0serfErXq7DvPYiHNUc06M3GzHximrli/hg==" saltValue="mGXXEt+KZhTFbboyrocL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881</v>
      </c>
      <c r="L45" s="58">
        <v>773</v>
      </c>
      <c r="M45" s="58">
        <v>867</v>
      </c>
      <c r="N45" s="58">
        <v>930</v>
      </c>
      <c r="O45" s="59">
        <v>1032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2">
      <c r="A47" s="46"/>
      <c r="B47" s="1140"/>
      <c r="C47" s="1141"/>
      <c r="D47" s="60"/>
      <c r="E47" s="1146" t="s">
        <v>12</v>
      </c>
      <c r="F47" s="1146"/>
      <c r="G47" s="1146"/>
      <c r="H47" s="1146"/>
      <c r="I47" s="1146"/>
      <c r="J47" s="1147"/>
      <c r="K47" s="61">
        <v>204</v>
      </c>
      <c r="L47" s="62">
        <v>226</v>
      </c>
      <c r="M47" s="62">
        <v>231</v>
      </c>
      <c r="N47" s="62">
        <v>215</v>
      </c>
      <c r="O47" s="63">
        <v>178</v>
      </c>
      <c r="P47" s="46"/>
      <c r="Q47" s="46"/>
      <c r="R47" s="46"/>
      <c r="S47" s="46"/>
      <c r="T47" s="46"/>
      <c r="U47" s="46"/>
    </row>
    <row r="48" spans="1:21" ht="30.75" customHeight="1" x14ac:dyDescent="0.2">
      <c r="A48" s="46"/>
      <c r="B48" s="1140"/>
      <c r="C48" s="1141"/>
      <c r="D48" s="60"/>
      <c r="E48" s="1146" t="s">
        <v>13</v>
      </c>
      <c r="F48" s="1146"/>
      <c r="G48" s="1146"/>
      <c r="H48" s="1146"/>
      <c r="I48" s="1146"/>
      <c r="J48" s="1147"/>
      <c r="K48" s="61">
        <v>119</v>
      </c>
      <c r="L48" s="62">
        <v>119</v>
      </c>
      <c r="M48" s="62">
        <v>119</v>
      </c>
      <c r="N48" s="62">
        <v>119</v>
      </c>
      <c r="O48" s="63">
        <v>119</v>
      </c>
      <c r="P48" s="46"/>
      <c r="Q48" s="46"/>
      <c r="R48" s="46"/>
      <c r="S48" s="46"/>
      <c r="T48" s="46"/>
      <c r="U48" s="46"/>
    </row>
    <row r="49" spans="1:21" ht="30.75" customHeight="1" x14ac:dyDescent="0.2">
      <c r="A49" s="46"/>
      <c r="B49" s="1140"/>
      <c r="C49" s="1141"/>
      <c r="D49" s="60"/>
      <c r="E49" s="1146" t="s">
        <v>14</v>
      </c>
      <c r="F49" s="1146"/>
      <c r="G49" s="1146"/>
      <c r="H49" s="1146"/>
      <c r="I49" s="1146"/>
      <c r="J49" s="1147"/>
      <c r="K49" s="61">
        <v>85</v>
      </c>
      <c r="L49" s="62">
        <v>84</v>
      </c>
      <c r="M49" s="62">
        <v>73</v>
      </c>
      <c r="N49" s="62">
        <v>89</v>
      </c>
      <c r="O49" s="63">
        <v>145</v>
      </c>
      <c r="P49" s="46"/>
      <c r="Q49" s="46"/>
      <c r="R49" s="46"/>
      <c r="S49" s="46"/>
      <c r="T49" s="46"/>
      <c r="U49" s="46"/>
    </row>
    <row r="50" spans="1:21" ht="30.75" customHeight="1" x14ac:dyDescent="0.2">
      <c r="A50" s="46"/>
      <c r="B50" s="1140"/>
      <c r="C50" s="1141"/>
      <c r="D50" s="60"/>
      <c r="E50" s="1146" t="s">
        <v>15</v>
      </c>
      <c r="F50" s="1146"/>
      <c r="G50" s="1146"/>
      <c r="H50" s="1146"/>
      <c r="I50" s="1146"/>
      <c r="J50" s="1147"/>
      <c r="K50" s="61">
        <v>12</v>
      </c>
      <c r="L50" s="62">
        <v>12</v>
      </c>
      <c r="M50" s="62">
        <v>12</v>
      </c>
      <c r="N50" s="62">
        <v>12</v>
      </c>
      <c r="O50" s="63">
        <v>12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2867</v>
      </c>
      <c r="L52" s="62">
        <v>2742</v>
      </c>
      <c r="M52" s="62">
        <v>2554</v>
      </c>
      <c r="N52" s="62">
        <v>2336</v>
      </c>
      <c r="O52" s="63">
        <v>1940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-1566</v>
      </c>
      <c r="L53" s="67">
        <v>-1528</v>
      </c>
      <c r="M53" s="67">
        <v>-1252</v>
      </c>
      <c r="N53" s="67">
        <v>-971</v>
      </c>
      <c r="O53" s="68">
        <v>-454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559</v>
      </c>
      <c r="L58" s="82" t="s">
        <v>559</v>
      </c>
      <c r="M58" s="82" t="s">
        <v>559</v>
      </c>
      <c r="N58" s="82" t="s">
        <v>559</v>
      </c>
      <c r="O58" s="83" t="s">
        <v>559</v>
      </c>
    </row>
    <row r="59" spans="1:21" ht="31.5" customHeight="1" x14ac:dyDescent="0.2">
      <c r="B59" s="1156"/>
      <c r="C59" s="1157"/>
      <c r="D59" s="1163" t="s">
        <v>26</v>
      </c>
      <c r="E59" s="1164"/>
      <c r="F59" s="1164"/>
      <c r="G59" s="1164"/>
      <c r="H59" s="1164"/>
      <c r="I59" s="1164"/>
      <c r="J59" s="1165"/>
      <c r="K59" s="84">
        <v>7906</v>
      </c>
      <c r="L59" s="85">
        <v>8090</v>
      </c>
      <c r="M59" s="85">
        <v>8354</v>
      </c>
      <c r="N59" s="85">
        <v>8488</v>
      </c>
      <c r="O59" s="86">
        <v>8581</v>
      </c>
    </row>
    <row r="60" spans="1:21" ht="31.5" customHeight="1" thickBot="1" x14ac:dyDescent="0.25">
      <c r="B60" s="1158"/>
      <c r="C60" s="1159"/>
      <c r="D60" s="1166" t="s">
        <v>27</v>
      </c>
      <c r="E60" s="1167"/>
      <c r="F60" s="1167"/>
      <c r="G60" s="1167"/>
      <c r="H60" s="1167"/>
      <c r="I60" s="1167"/>
      <c r="J60" s="1168"/>
      <c r="K60" s="87">
        <v>483</v>
      </c>
      <c r="L60" s="88">
        <v>687</v>
      </c>
      <c r="M60" s="88">
        <v>913</v>
      </c>
      <c r="N60" s="88">
        <v>988</v>
      </c>
      <c r="O60" s="89">
        <v>888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pQKFZwGQMm1/VXSVk4wP9VT6F7AmErfnQqkRWlS92t4il7/Tzv4u5imyILYlkI7juWSYFHb6He2iwBA5OwmBA==" saltValue="IDNZZa4YR6TI/74hhioG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15237</v>
      </c>
      <c r="J41" s="331">
        <v>15893</v>
      </c>
      <c r="K41" s="331">
        <v>15834</v>
      </c>
      <c r="L41" s="331">
        <v>15958</v>
      </c>
      <c r="M41" s="332">
        <v>18435</v>
      </c>
    </row>
    <row r="42" spans="2:13" ht="27.75" customHeight="1" x14ac:dyDescent="0.2">
      <c r="B42" s="1171"/>
      <c r="C42" s="1172"/>
      <c r="D42" s="104"/>
      <c r="E42" s="1177" t="s">
        <v>32</v>
      </c>
      <c r="F42" s="1177"/>
      <c r="G42" s="1177"/>
      <c r="H42" s="1178"/>
      <c r="I42" s="333">
        <v>60</v>
      </c>
      <c r="J42" s="334">
        <v>159</v>
      </c>
      <c r="K42" s="334">
        <v>149</v>
      </c>
      <c r="L42" s="334">
        <v>24</v>
      </c>
      <c r="M42" s="335" t="s">
        <v>484</v>
      </c>
    </row>
    <row r="43" spans="2:13" ht="27.75" customHeight="1" x14ac:dyDescent="0.2">
      <c r="B43" s="1171"/>
      <c r="C43" s="1172"/>
      <c r="D43" s="104"/>
      <c r="E43" s="1177" t="s">
        <v>33</v>
      </c>
      <c r="F43" s="1177"/>
      <c r="G43" s="1177"/>
      <c r="H43" s="1178"/>
      <c r="I43" s="333">
        <v>1681</v>
      </c>
      <c r="J43" s="334">
        <v>1595</v>
      </c>
      <c r="K43" s="334">
        <v>1507</v>
      </c>
      <c r="L43" s="334">
        <v>1417</v>
      </c>
      <c r="M43" s="335">
        <v>1560</v>
      </c>
    </row>
    <row r="44" spans="2:13" ht="27.75" customHeight="1" x14ac:dyDescent="0.2">
      <c r="B44" s="1171"/>
      <c r="C44" s="1172"/>
      <c r="D44" s="104"/>
      <c r="E44" s="1177" t="s">
        <v>34</v>
      </c>
      <c r="F44" s="1177"/>
      <c r="G44" s="1177"/>
      <c r="H44" s="1178"/>
      <c r="I44" s="333">
        <v>1065</v>
      </c>
      <c r="J44" s="334">
        <v>1249</v>
      </c>
      <c r="K44" s="334">
        <v>1390</v>
      </c>
      <c r="L44" s="334">
        <v>1394</v>
      </c>
      <c r="M44" s="335">
        <v>1658</v>
      </c>
    </row>
    <row r="45" spans="2:13" ht="27.75" customHeight="1" x14ac:dyDescent="0.2">
      <c r="B45" s="1171"/>
      <c r="C45" s="1172"/>
      <c r="D45" s="104"/>
      <c r="E45" s="1177" t="s">
        <v>35</v>
      </c>
      <c r="F45" s="1177"/>
      <c r="G45" s="1177"/>
      <c r="H45" s="1178"/>
      <c r="I45" s="333">
        <v>10179</v>
      </c>
      <c r="J45" s="334">
        <v>10938</v>
      </c>
      <c r="K45" s="334">
        <v>10393</v>
      </c>
      <c r="L45" s="334">
        <v>10354</v>
      </c>
      <c r="M45" s="335">
        <v>11400</v>
      </c>
    </row>
    <row r="46" spans="2:13" ht="27.75" customHeight="1" x14ac:dyDescent="0.2">
      <c r="B46" s="1171"/>
      <c r="C46" s="1172"/>
      <c r="D46" s="105"/>
      <c r="E46" s="1177" t="s">
        <v>36</v>
      </c>
      <c r="F46" s="1177"/>
      <c r="G46" s="1177"/>
      <c r="H46" s="1178"/>
      <c r="I46" s="333" t="s">
        <v>484</v>
      </c>
      <c r="J46" s="334" t="s">
        <v>484</v>
      </c>
      <c r="K46" s="334" t="s">
        <v>484</v>
      </c>
      <c r="L46" s="334" t="s">
        <v>484</v>
      </c>
      <c r="M46" s="335" t="s">
        <v>484</v>
      </c>
    </row>
    <row r="47" spans="2:13" ht="27.75" customHeight="1" x14ac:dyDescent="0.2">
      <c r="B47" s="1171"/>
      <c r="C47" s="1172"/>
      <c r="D47" s="106"/>
      <c r="E47" s="1179" t="s">
        <v>37</v>
      </c>
      <c r="F47" s="1180"/>
      <c r="G47" s="1180"/>
      <c r="H47" s="1181"/>
      <c r="I47" s="333" t="s">
        <v>484</v>
      </c>
      <c r="J47" s="334" t="s">
        <v>484</v>
      </c>
      <c r="K47" s="334" t="s">
        <v>484</v>
      </c>
      <c r="L47" s="334" t="s">
        <v>484</v>
      </c>
      <c r="M47" s="335" t="s">
        <v>484</v>
      </c>
    </row>
    <row r="48" spans="2:13" ht="27.75" customHeight="1" x14ac:dyDescent="0.2">
      <c r="B48" s="1171"/>
      <c r="C48" s="1172"/>
      <c r="D48" s="104"/>
      <c r="E48" s="1177" t="s">
        <v>38</v>
      </c>
      <c r="F48" s="1177"/>
      <c r="G48" s="1177"/>
      <c r="H48" s="1178"/>
      <c r="I48" s="333" t="s">
        <v>484</v>
      </c>
      <c r="J48" s="334" t="s">
        <v>484</v>
      </c>
      <c r="K48" s="334" t="s">
        <v>484</v>
      </c>
      <c r="L48" s="334" t="s">
        <v>484</v>
      </c>
      <c r="M48" s="335" t="s">
        <v>484</v>
      </c>
    </row>
    <row r="49" spans="2:13" ht="27.75" customHeight="1" x14ac:dyDescent="0.2">
      <c r="B49" s="1173"/>
      <c r="C49" s="1174"/>
      <c r="D49" s="104"/>
      <c r="E49" s="1177" t="s">
        <v>39</v>
      </c>
      <c r="F49" s="1177"/>
      <c r="G49" s="1177"/>
      <c r="H49" s="1178"/>
      <c r="I49" s="333" t="s">
        <v>484</v>
      </c>
      <c r="J49" s="334" t="s">
        <v>484</v>
      </c>
      <c r="K49" s="334" t="s">
        <v>484</v>
      </c>
      <c r="L49" s="334" t="s">
        <v>484</v>
      </c>
      <c r="M49" s="335" t="s">
        <v>484</v>
      </c>
    </row>
    <row r="50" spans="2:13" ht="27.75" customHeight="1" x14ac:dyDescent="0.2">
      <c r="B50" s="1182" t="s">
        <v>40</v>
      </c>
      <c r="C50" s="1183"/>
      <c r="D50" s="107"/>
      <c r="E50" s="1177" t="s">
        <v>41</v>
      </c>
      <c r="F50" s="1177"/>
      <c r="G50" s="1177"/>
      <c r="H50" s="1178"/>
      <c r="I50" s="333">
        <v>49610</v>
      </c>
      <c r="J50" s="334">
        <v>52710</v>
      </c>
      <c r="K50" s="334">
        <v>59246</v>
      </c>
      <c r="L50" s="334">
        <v>62347</v>
      </c>
      <c r="M50" s="335">
        <v>61339</v>
      </c>
    </row>
    <row r="51" spans="2:13" ht="27.75" customHeight="1" x14ac:dyDescent="0.2">
      <c r="B51" s="1171"/>
      <c r="C51" s="1172"/>
      <c r="D51" s="104"/>
      <c r="E51" s="1177" t="s">
        <v>42</v>
      </c>
      <c r="F51" s="1177"/>
      <c r="G51" s="1177"/>
      <c r="H51" s="1178"/>
      <c r="I51" s="333">
        <v>536</v>
      </c>
      <c r="J51" s="334">
        <v>508</v>
      </c>
      <c r="K51" s="334">
        <v>480</v>
      </c>
      <c r="L51" s="334">
        <v>450</v>
      </c>
      <c r="M51" s="335">
        <v>421</v>
      </c>
    </row>
    <row r="52" spans="2:13" ht="27.75" customHeight="1" x14ac:dyDescent="0.2">
      <c r="B52" s="1173"/>
      <c r="C52" s="1174"/>
      <c r="D52" s="104"/>
      <c r="E52" s="1177" t="s">
        <v>43</v>
      </c>
      <c r="F52" s="1177"/>
      <c r="G52" s="1177"/>
      <c r="H52" s="1178"/>
      <c r="I52" s="333">
        <v>23756</v>
      </c>
      <c r="J52" s="334">
        <v>26231</v>
      </c>
      <c r="K52" s="334">
        <v>25471</v>
      </c>
      <c r="L52" s="334">
        <v>23580</v>
      </c>
      <c r="M52" s="335">
        <v>23535</v>
      </c>
    </row>
    <row r="53" spans="2:13" ht="27.75" customHeight="1" thickBot="1" x14ac:dyDescent="0.25">
      <c r="B53" s="1184" t="s">
        <v>19</v>
      </c>
      <c r="C53" s="1185"/>
      <c r="D53" s="108"/>
      <c r="E53" s="1186" t="s">
        <v>44</v>
      </c>
      <c r="F53" s="1186"/>
      <c r="G53" s="1186"/>
      <c r="H53" s="1187"/>
      <c r="I53" s="336">
        <v>-45679</v>
      </c>
      <c r="J53" s="337">
        <v>-49614</v>
      </c>
      <c r="K53" s="337">
        <v>-55925</v>
      </c>
      <c r="L53" s="337">
        <v>-57231</v>
      </c>
      <c r="M53" s="338">
        <v>-52241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zKOQLAh3Kc1m+1AWIeBVoUHB51pR4TVZQwTWtHIl9wB7dya2WLskr7tllpundpYST/y2zS6STbGwM7t7svDK6A==" saltValue="SyxoUSHat15sq5NTZTIw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11669</v>
      </c>
      <c r="G55" s="339">
        <v>15992</v>
      </c>
      <c r="H55" s="340">
        <v>16113</v>
      </c>
    </row>
    <row r="56" spans="2:8" ht="52.5" customHeight="1" x14ac:dyDescent="0.2">
      <c r="B56" s="120"/>
      <c r="C56" s="1198" t="s">
        <v>47</v>
      </c>
      <c r="D56" s="1198"/>
      <c r="E56" s="1199"/>
      <c r="F56" s="341">
        <v>4658</v>
      </c>
      <c r="G56" s="341">
        <v>4667</v>
      </c>
      <c r="H56" s="342">
        <v>4180</v>
      </c>
    </row>
    <row r="57" spans="2:8" ht="53.25" customHeight="1" x14ac:dyDescent="0.2">
      <c r="B57" s="120"/>
      <c r="C57" s="1200" t="s">
        <v>48</v>
      </c>
      <c r="D57" s="1200"/>
      <c r="E57" s="1201"/>
      <c r="F57" s="343">
        <v>37452</v>
      </c>
      <c r="G57" s="343">
        <v>36130</v>
      </c>
      <c r="H57" s="344">
        <v>35886</v>
      </c>
    </row>
    <row r="58" spans="2:8" ht="45.75" customHeight="1" x14ac:dyDescent="0.2">
      <c r="B58" s="121"/>
      <c r="C58" s="1188" t="s">
        <v>552</v>
      </c>
      <c r="D58" s="1189"/>
      <c r="E58" s="1190"/>
      <c r="F58" s="345">
        <v>25577</v>
      </c>
      <c r="G58" s="345">
        <v>22135</v>
      </c>
      <c r="H58" s="346">
        <v>22164</v>
      </c>
    </row>
    <row r="59" spans="2:8" ht="45.75" customHeight="1" x14ac:dyDescent="0.2">
      <c r="B59" s="121"/>
      <c r="C59" s="1188" t="s">
        <v>553</v>
      </c>
      <c r="D59" s="1189"/>
      <c r="E59" s="1190"/>
      <c r="F59" s="345">
        <v>0</v>
      </c>
      <c r="G59" s="345">
        <v>3000</v>
      </c>
      <c r="H59" s="346">
        <v>4004</v>
      </c>
    </row>
    <row r="60" spans="2:8" ht="45.75" customHeight="1" x14ac:dyDescent="0.2">
      <c r="B60" s="121"/>
      <c r="C60" s="1188" t="s">
        <v>554</v>
      </c>
      <c r="D60" s="1189"/>
      <c r="E60" s="1190"/>
      <c r="F60" s="345">
        <v>3955</v>
      </c>
      <c r="G60" s="345">
        <v>3823</v>
      </c>
      <c r="H60" s="346">
        <v>3435</v>
      </c>
    </row>
    <row r="61" spans="2:8" ht="45.75" customHeight="1" x14ac:dyDescent="0.2">
      <c r="B61" s="121"/>
      <c r="C61" s="1188" t="s">
        <v>555</v>
      </c>
      <c r="D61" s="1189"/>
      <c r="E61" s="1190"/>
      <c r="F61" s="345">
        <v>4529</v>
      </c>
      <c r="G61" s="345">
        <v>3714</v>
      </c>
      <c r="H61" s="346">
        <v>2710</v>
      </c>
    </row>
    <row r="62" spans="2:8" ht="45.75" customHeight="1" thickBot="1" x14ac:dyDescent="0.25">
      <c r="B62" s="122"/>
      <c r="C62" s="1191" t="s">
        <v>556</v>
      </c>
      <c r="D62" s="1192"/>
      <c r="E62" s="1193"/>
      <c r="F62" s="347">
        <v>1453</v>
      </c>
      <c r="G62" s="347">
        <v>1414</v>
      </c>
      <c r="H62" s="348">
        <v>1312</v>
      </c>
    </row>
    <row r="63" spans="2:8" ht="52.5" customHeight="1" thickBot="1" x14ac:dyDescent="0.25">
      <c r="B63" s="123"/>
      <c r="C63" s="1194" t="s">
        <v>49</v>
      </c>
      <c r="D63" s="1194"/>
      <c r="E63" s="1195"/>
      <c r="F63" s="349">
        <v>53778</v>
      </c>
      <c r="G63" s="349">
        <v>56790</v>
      </c>
      <c r="H63" s="350">
        <v>56179</v>
      </c>
    </row>
    <row r="64" spans="2:8" ht="13.2" x14ac:dyDescent="0.2"/>
  </sheetData>
  <sheetProtection algorithmName="SHA-512" hashValue="g54KgGYqOps4Gq2bnIcjKViOd0DVGO6AnP+Ioc3ILDXwjIGdBPe7onLWVVfWixa2gDYnfWtXeXPRHILxNThSNQ==" saltValue="q8CvqOa4teHS2X6eSAaO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37076</v>
      </c>
      <c r="E3" s="142"/>
      <c r="F3" s="143">
        <v>50465</v>
      </c>
      <c r="G3" s="144"/>
      <c r="H3" s="145"/>
    </row>
    <row r="4" spans="1:8" x14ac:dyDescent="0.2">
      <c r="A4" s="146"/>
      <c r="B4" s="147"/>
      <c r="C4" s="148"/>
      <c r="D4" s="149">
        <v>31955</v>
      </c>
      <c r="E4" s="150"/>
      <c r="F4" s="151">
        <v>34193</v>
      </c>
      <c r="G4" s="152"/>
      <c r="H4" s="153"/>
    </row>
    <row r="5" spans="1:8" x14ac:dyDescent="0.2">
      <c r="A5" s="134" t="s">
        <v>517</v>
      </c>
      <c r="B5" s="139"/>
      <c r="C5" s="140"/>
      <c r="D5" s="141">
        <v>46779</v>
      </c>
      <c r="E5" s="142"/>
      <c r="F5" s="143">
        <v>51679</v>
      </c>
      <c r="G5" s="144"/>
      <c r="H5" s="145"/>
    </row>
    <row r="6" spans="1:8" x14ac:dyDescent="0.2">
      <c r="A6" s="146"/>
      <c r="B6" s="147"/>
      <c r="C6" s="148"/>
      <c r="D6" s="149">
        <v>37935</v>
      </c>
      <c r="E6" s="150"/>
      <c r="F6" s="151">
        <v>35132</v>
      </c>
      <c r="G6" s="152"/>
      <c r="H6" s="153"/>
    </row>
    <row r="7" spans="1:8" x14ac:dyDescent="0.2">
      <c r="A7" s="134" t="s">
        <v>518</v>
      </c>
      <c r="B7" s="139"/>
      <c r="C7" s="140"/>
      <c r="D7" s="141">
        <v>27642</v>
      </c>
      <c r="E7" s="142"/>
      <c r="F7" s="143">
        <v>49665</v>
      </c>
      <c r="G7" s="144"/>
      <c r="H7" s="145"/>
    </row>
    <row r="8" spans="1:8" x14ac:dyDescent="0.2">
      <c r="A8" s="146"/>
      <c r="B8" s="147"/>
      <c r="C8" s="148"/>
      <c r="D8" s="149">
        <v>23585</v>
      </c>
      <c r="E8" s="150"/>
      <c r="F8" s="151">
        <v>34678</v>
      </c>
      <c r="G8" s="152"/>
      <c r="H8" s="153"/>
    </row>
    <row r="9" spans="1:8" x14ac:dyDescent="0.2">
      <c r="A9" s="134" t="s">
        <v>519</v>
      </c>
      <c r="B9" s="139"/>
      <c r="C9" s="140"/>
      <c r="D9" s="141">
        <v>41560</v>
      </c>
      <c r="E9" s="142"/>
      <c r="F9" s="143">
        <v>63439</v>
      </c>
      <c r="G9" s="144"/>
      <c r="H9" s="145"/>
    </row>
    <row r="10" spans="1:8" x14ac:dyDescent="0.2">
      <c r="A10" s="146"/>
      <c r="B10" s="147"/>
      <c r="C10" s="148"/>
      <c r="D10" s="149">
        <v>37085</v>
      </c>
      <c r="E10" s="150"/>
      <c r="F10" s="151">
        <v>46463</v>
      </c>
      <c r="G10" s="152"/>
      <c r="H10" s="153"/>
    </row>
    <row r="11" spans="1:8" x14ac:dyDescent="0.2">
      <c r="A11" s="134" t="s">
        <v>520</v>
      </c>
      <c r="B11" s="139"/>
      <c r="C11" s="140"/>
      <c r="D11" s="141">
        <v>47594</v>
      </c>
      <c r="E11" s="142"/>
      <c r="F11" s="143">
        <v>60097</v>
      </c>
      <c r="G11" s="144"/>
      <c r="H11" s="145"/>
    </row>
    <row r="12" spans="1:8" x14ac:dyDescent="0.2">
      <c r="A12" s="146"/>
      <c r="B12" s="147"/>
      <c r="C12" s="154"/>
      <c r="D12" s="149">
        <v>43472</v>
      </c>
      <c r="E12" s="150"/>
      <c r="F12" s="151">
        <v>43011</v>
      </c>
      <c r="G12" s="152"/>
      <c r="H12" s="153"/>
    </row>
    <row r="13" spans="1:8" x14ac:dyDescent="0.2">
      <c r="A13" s="134"/>
      <c r="B13" s="139"/>
      <c r="C13" s="140"/>
      <c r="D13" s="141">
        <v>40130</v>
      </c>
      <c r="E13" s="142"/>
      <c r="F13" s="143">
        <v>55069</v>
      </c>
      <c r="G13" s="155"/>
      <c r="H13" s="145"/>
    </row>
    <row r="14" spans="1:8" x14ac:dyDescent="0.2">
      <c r="A14" s="146"/>
      <c r="B14" s="147"/>
      <c r="C14" s="148"/>
      <c r="D14" s="149">
        <v>34806</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14.07</v>
      </c>
      <c r="C19" s="156">
        <f>ROUND(VALUE(SUBSTITUTE(実質収支比率等に係る経年分析!G$48,"▲","-")),2)</f>
        <v>17.61</v>
      </c>
      <c r="D19" s="156">
        <f>ROUND(VALUE(SUBSTITUTE(実質収支比率等に係る経年分析!H$48,"▲","-")),2)</f>
        <v>13.31</v>
      </c>
      <c r="E19" s="156">
        <f>ROUND(VALUE(SUBSTITUTE(実質収支比率等に係る経年分析!I$48,"▲","-")),2)</f>
        <v>11.73</v>
      </c>
      <c r="F19" s="156">
        <f>ROUND(VALUE(SUBSTITUTE(実質収支比率等に係る経年分析!J$48,"▲","-")),2)</f>
        <v>12.9</v>
      </c>
    </row>
    <row r="20" spans="1:11" x14ac:dyDescent="0.2">
      <c r="A20" s="156" t="s">
        <v>53</v>
      </c>
      <c r="B20" s="156">
        <f>ROUND(VALUE(SUBSTITUTE(実質収支比率等に係る経年分析!F$47,"▲","-")),2)</f>
        <v>17.47</v>
      </c>
      <c r="C20" s="156">
        <f>ROUND(VALUE(SUBSTITUTE(実質収支比率等に係る経年分析!G$47,"▲","-")),2)</f>
        <v>18.059999999999999</v>
      </c>
      <c r="D20" s="156">
        <f>ROUND(VALUE(SUBSTITUTE(実質収支比率等に係る経年分析!H$47,"▲","-")),2)</f>
        <v>20.03</v>
      </c>
      <c r="E20" s="156">
        <f>ROUND(VALUE(SUBSTITUTE(実質収支比率等に係る経年分析!I$47,"▲","-")),2)</f>
        <v>25.68</v>
      </c>
      <c r="F20" s="156">
        <f>ROUND(VALUE(SUBSTITUTE(実質収支比率等に係る経年分析!J$47,"▲","-")),2)</f>
        <v>24.41</v>
      </c>
    </row>
    <row r="21" spans="1:11" x14ac:dyDescent="0.2">
      <c r="A21" s="156" t="s">
        <v>54</v>
      </c>
      <c r="B21" s="156">
        <f>IF(ISNUMBER(VALUE(SUBSTITUTE(実質収支比率等に係る経年分析!F$49,"▲","-"))),ROUND(VALUE(SUBSTITUTE(実質収支比率等に係る経年分析!F$49,"▲","-")),2),NA())</f>
        <v>4.7699999999999996</v>
      </c>
      <c r="C21" s="156">
        <f>IF(ISNUMBER(VALUE(SUBSTITUTE(実質収支比率等に係る経年分析!G$49,"▲","-"))),ROUND(VALUE(SUBSTITUTE(実質収支比率等に係る経年分析!G$49,"▲","-")),2),NA())</f>
        <v>5.96</v>
      </c>
      <c r="D21" s="156">
        <f>IF(ISNUMBER(VALUE(SUBSTITUTE(実質収支比率等に係る経年分析!H$49,"▲","-"))),ROUND(VALUE(SUBSTITUTE(実質収支比率等に係る経年分析!H$49,"▲","-")),2),NA())</f>
        <v>-2.63</v>
      </c>
      <c r="E21" s="156">
        <f>IF(ISNUMBER(VALUE(SUBSTITUTE(実質収支比率等に係る経年分析!I$49,"▲","-"))),ROUND(VALUE(SUBSTITUTE(実質収支比率等に係る経年分析!I$49,"▲","-")),2),NA())</f>
        <v>6.22</v>
      </c>
      <c r="F21" s="156">
        <f>IF(ISNUMBER(VALUE(SUBSTITUTE(実質収支比率等に係る経年分析!J$49,"▲","-"))),ROUND(VALUE(SUBSTITUTE(実質収支比率等に係る経年分析!J$49,"▲","-")),2),NA())</f>
        <v>2.02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老人保健施設会計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病院施設会計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後期高齢者医療会計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0.18</v>
      </c>
    </row>
    <row r="34" spans="1:16" x14ac:dyDescent="0.2">
      <c r="A34" s="157" t="str">
        <f>IF(連結実質赤字比率に係る赤字・黒字の構成分析!C$36="",NA(),連結実質赤字比率に係る赤字・黒字の構成分析!C$36)</f>
        <v>介護保険会計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0.57999999999999996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0.53</v>
      </c>
    </row>
    <row r="35" spans="1:16" x14ac:dyDescent="0.2">
      <c r="A35" s="157" t="str">
        <f>IF(連結実質赤字比率に係る赤字・黒字の構成分析!C$35="",NA(),連結実質赤字比率に係る赤字・黒字の構成分析!C$35)</f>
        <v>国民健康保険事業会計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0.52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1.1599999999999999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0.72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17.600000000000001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13.31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11.72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2867</v>
      </c>
      <c r="E42" s="158"/>
      <c r="F42" s="158"/>
      <c r="G42" s="158">
        <f>'実質公債費比率（分子）の構造'!L$52</f>
        <v>2742</v>
      </c>
      <c r="H42" s="158"/>
      <c r="I42" s="158"/>
      <c r="J42" s="158">
        <f>'実質公債費比率（分子）の構造'!M$52</f>
        <v>2554</v>
      </c>
      <c r="K42" s="158"/>
      <c r="L42" s="158"/>
      <c r="M42" s="158">
        <f>'実質公債費比率（分子）の構造'!N$52</f>
        <v>2336</v>
      </c>
      <c r="N42" s="158"/>
      <c r="O42" s="158"/>
      <c r="P42" s="158">
        <f>'実質公債費比率（分子）の構造'!O$52</f>
        <v>1940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12</v>
      </c>
      <c r="C44" s="158"/>
      <c r="D44" s="158"/>
      <c r="E44" s="158">
        <f>'実質公債費比率（分子）の構造'!L$50</f>
        <v>12</v>
      </c>
      <c r="F44" s="158"/>
      <c r="G44" s="158"/>
      <c r="H44" s="158">
        <f>'実質公債費比率（分子）の構造'!M$50</f>
        <v>12</v>
      </c>
      <c r="I44" s="158"/>
      <c r="J44" s="158"/>
      <c r="K44" s="158">
        <f>'実質公債費比率（分子）の構造'!N$50</f>
        <v>12</v>
      </c>
      <c r="L44" s="158"/>
      <c r="M44" s="158"/>
      <c r="N44" s="158">
        <f>'実質公債費比率（分子）の構造'!O$50</f>
        <v>12</v>
      </c>
      <c r="O44" s="158"/>
      <c r="P44" s="158"/>
    </row>
    <row r="45" spans="1:16" x14ac:dyDescent="0.2">
      <c r="A45" s="158" t="s">
        <v>63</v>
      </c>
      <c r="B45" s="158">
        <f>'実質公債費比率（分子）の構造'!K$49</f>
        <v>85</v>
      </c>
      <c r="C45" s="158"/>
      <c r="D45" s="158"/>
      <c r="E45" s="158">
        <f>'実質公債費比率（分子）の構造'!L$49</f>
        <v>84</v>
      </c>
      <c r="F45" s="158"/>
      <c r="G45" s="158"/>
      <c r="H45" s="158">
        <f>'実質公債費比率（分子）の構造'!M$49</f>
        <v>73</v>
      </c>
      <c r="I45" s="158"/>
      <c r="J45" s="158"/>
      <c r="K45" s="158">
        <f>'実質公債費比率（分子）の構造'!N$49</f>
        <v>89</v>
      </c>
      <c r="L45" s="158"/>
      <c r="M45" s="158"/>
      <c r="N45" s="158">
        <f>'実質公債費比率（分子）の構造'!O$49</f>
        <v>145</v>
      </c>
      <c r="O45" s="158"/>
      <c r="P45" s="158"/>
    </row>
    <row r="46" spans="1:16" x14ac:dyDescent="0.2">
      <c r="A46" s="158" t="s">
        <v>64</v>
      </c>
      <c r="B46" s="158">
        <f>'実質公債費比率（分子）の構造'!K$48</f>
        <v>119</v>
      </c>
      <c r="C46" s="158"/>
      <c r="D46" s="158"/>
      <c r="E46" s="158">
        <f>'実質公債費比率（分子）の構造'!L$48</f>
        <v>119</v>
      </c>
      <c r="F46" s="158"/>
      <c r="G46" s="158"/>
      <c r="H46" s="158">
        <f>'実質公債費比率（分子）の構造'!M$48</f>
        <v>119</v>
      </c>
      <c r="I46" s="158"/>
      <c r="J46" s="158"/>
      <c r="K46" s="158">
        <f>'実質公債費比率（分子）の構造'!N$48</f>
        <v>119</v>
      </c>
      <c r="L46" s="158"/>
      <c r="M46" s="158"/>
      <c r="N46" s="158">
        <f>'実質公債費比率（分子）の構造'!O$48</f>
        <v>119</v>
      </c>
      <c r="O46" s="158"/>
      <c r="P46" s="158"/>
    </row>
    <row r="47" spans="1:16" x14ac:dyDescent="0.2">
      <c r="A47" s="158" t="s">
        <v>12</v>
      </c>
      <c r="B47" s="158">
        <f>'実質公債費比率（分子）の構造'!K$47</f>
        <v>204</v>
      </c>
      <c r="C47" s="158"/>
      <c r="D47" s="158"/>
      <c r="E47" s="158">
        <f>'実質公債費比率（分子）の構造'!L$47</f>
        <v>226</v>
      </c>
      <c r="F47" s="158"/>
      <c r="G47" s="158"/>
      <c r="H47" s="158">
        <f>'実質公債費比率（分子）の構造'!M$47</f>
        <v>231</v>
      </c>
      <c r="I47" s="158"/>
      <c r="J47" s="158"/>
      <c r="K47" s="158">
        <f>'実質公債費比率（分子）の構造'!N$47</f>
        <v>215</v>
      </c>
      <c r="L47" s="158"/>
      <c r="M47" s="158"/>
      <c r="N47" s="158">
        <f>'実質公債費比率（分子）の構造'!O$47</f>
        <v>178</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881</v>
      </c>
      <c r="C49" s="158"/>
      <c r="D49" s="158"/>
      <c r="E49" s="158">
        <f>'実質公債費比率（分子）の構造'!L$45</f>
        <v>773</v>
      </c>
      <c r="F49" s="158"/>
      <c r="G49" s="158"/>
      <c r="H49" s="158">
        <f>'実質公債費比率（分子）の構造'!M$45</f>
        <v>867</v>
      </c>
      <c r="I49" s="158"/>
      <c r="J49" s="158"/>
      <c r="K49" s="158">
        <f>'実質公債費比率（分子）の構造'!N$45</f>
        <v>930</v>
      </c>
      <c r="L49" s="158"/>
      <c r="M49" s="158"/>
      <c r="N49" s="158">
        <f>'実質公債費比率（分子）の構造'!O$45</f>
        <v>1032</v>
      </c>
      <c r="O49" s="158"/>
      <c r="P49" s="158"/>
    </row>
    <row r="50" spans="1:16" x14ac:dyDescent="0.2">
      <c r="A50" s="158" t="s">
        <v>67</v>
      </c>
      <c r="B50" s="158" t="e">
        <f>NA()</f>
        <v>#N/A</v>
      </c>
      <c r="C50" s="158">
        <f>IF(ISNUMBER('実質公債費比率（分子）の構造'!K$53),'実質公債費比率（分子）の構造'!K$53,NA())</f>
        <v>-1566</v>
      </c>
      <c r="D50" s="158" t="e">
        <f>NA()</f>
        <v>#N/A</v>
      </c>
      <c r="E50" s="158" t="e">
        <f>NA()</f>
        <v>#N/A</v>
      </c>
      <c r="F50" s="158">
        <f>IF(ISNUMBER('実質公債費比率（分子）の構造'!L$53),'実質公債費比率（分子）の構造'!L$53,NA())</f>
        <v>-1528</v>
      </c>
      <c r="G50" s="158" t="e">
        <f>NA()</f>
        <v>#N/A</v>
      </c>
      <c r="H50" s="158" t="e">
        <f>NA()</f>
        <v>#N/A</v>
      </c>
      <c r="I50" s="158">
        <f>IF(ISNUMBER('実質公債費比率（分子）の構造'!M$53),'実質公債費比率（分子）の構造'!M$53,NA())</f>
        <v>-1252</v>
      </c>
      <c r="J50" s="158" t="e">
        <f>NA()</f>
        <v>#N/A</v>
      </c>
      <c r="K50" s="158" t="e">
        <f>NA()</f>
        <v>#N/A</v>
      </c>
      <c r="L50" s="158">
        <f>IF(ISNUMBER('実質公債費比率（分子）の構造'!N$53),'実質公債費比率（分子）の構造'!N$53,NA())</f>
        <v>-971</v>
      </c>
      <c r="M50" s="158" t="e">
        <f>NA()</f>
        <v>#N/A</v>
      </c>
      <c r="N50" s="158" t="e">
        <f>NA()</f>
        <v>#N/A</v>
      </c>
      <c r="O50" s="158">
        <f>IF(ISNUMBER('実質公債費比率（分子）の構造'!O$53),'実質公債費比率（分子）の構造'!O$53,NA())</f>
        <v>-454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23756</v>
      </c>
      <c r="E56" s="157"/>
      <c r="F56" s="157"/>
      <c r="G56" s="157">
        <f>'将来負担比率（分子）の構造'!J$52</f>
        <v>26231</v>
      </c>
      <c r="H56" s="157"/>
      <c r="I56" s="157"/>
      <c r="J56" s="157">
        <f>'将来負担比率（分子）の構造'!K$52</f>
        <v>25471</v>
      </c>
      <c r="K56" s="157"/>
      <c r="L56" s="157"/>
      <c r="M56" s="157">
        <f>'将来負担比率（分子）の構造'!L$52</f>
        <v>23580</v>
      </c>
      <c r="N56" s="157"/>
      <c r="O56" s="157"/>
      <c r="P56" s="157">
        <f>'将来負担比率（分子）の構造'!M$52</f>
        <v>23535</v>
      </c>
    </row>
    <row r="57" spans="1:16" x14ac:dyDescent="0.2">
      <c r="A57" s="157" t="s">
        <v>42</v>
      </c>
      <c r="B57" s="157"/>
      <c r="C57" s="157"/>
      <c r="D57" s="157">
        <f>'将来負担比率（分子）の構造'!I$51</f>
        <v>536</v>
      </c>
      <c r="E57" s="157"/>
      <c r="F57" s="157"/>
      <c r="G57" s="157">
        <f>'将来負担比率（分子）の構造'!J$51</f>
        <v>508</v>
      </c>
      <c r="H57" s="157"/>
      <c r="I57" s="157"/>
      <c r="J57" s="157">
        <f>'将来負担比率（分子）の構造'!K$51</f>
        <v>480</v>
      </c>
      <c r="K57" s="157"/>
      <c r="L57" s="157"/>
      <c r="M57" s="157">
        <f>'将来負担比率（分子）の構造'!L$51</f>
        <v>450</v>
      </c>
      <c r="N57" s="157"/>
      <c r="O57" s="157"/>
      <c r="P57" s="157">
        <f>'将来負担比率（分子）の構造'!M$51</f>
        <v>421</v>
      </c>
    </row>
    <row r="58" spans="1:16" x14ac:dyDescent="0.2">
      <c r="A58" s="157" t="s">
        <v>41</v>
      </c>
      <c r="B58" s="157"/>
      <c r="C58" s="157"/>
      <c r="D58" s="157">
        <f>'将来負担比率（分子）の構造'!I$50</f>
        <v>49610</v>
      </c>
      <c r="E58" s="157"/>
      <c r="F58" s="157"/>
      <c r="G58" s="157">
        <f>'将来負担比率（分子）の構造'!J$50</f>
        <v>52710</v>
      </c>
      <c r="H58" s="157"/>
      <c r="I58" s="157"/>
      <c r="J58" s="157">
        <f>'将来負担比率（分子）の構造'!K$50</f>
        <v>59246</v>
      </c>
      <c r="K58" s="157"/>
      <c r="L58" s="157"/>
      <c r="M58" s="157">
        <f>'将来負担比率（分子）の構造'!L$50</f>
        <v>62347</v>
      </c>
      <c r="N58" s="157"/>
      <c r="O58" s="157"/>
      <c r="P58" s="157">
        <f>'将来負担比率（分子）の構造'!M$50</f>
        <v>61339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10179</v>
      </c>
      <c r="C62" s="157"/>
      <c r="D62" s="157"/>
      <c r="E62" s="157">
        <f>'将来負担比率（分子）の構造'!J$45</f>
        <v>10938</v>
      </c>
      <c r="F62" s="157"/>
      <c r="G62" s="157"/>
      <c r="H62" s="157">
        <f>'将来負担比率（分子）の構造'!K$45</f>
        <v>10393</v>
      </c>
      <c r="I62" s="157"/>
      <c r="J62" s="157"/>
      <c r="K62" s="157">
        <f>'将来負担比率（分子）の構造'!L$45</f>
        <v>10354</v>
      </c>
      <c r="L62" s="157"/>
      <c r="M62" s="157"/>
      <c r="N62" s="157">
        <f>'将来負担比率（分子）の構造'!M$45</f>
        <v>11400</v>
      </c>
      <c r="O62" s="157"/>
      <c r="P62" s="157"/>
    </row>
    <row r="63" spans="1:16" x14ac:dyDescent="0.2">
      <c r="A63" s="157" t="s">
        <v>34</v>
      </c>
      <c r="B63" s="157">
        <f>'将来負担比率（分子）の構造'!I$44</f>
        <v>1065</v>
      </c>
      <c r="C63" s="157"/>
      <c r="D63" s="157"/>
      <c r="E63" s="157">
        <f>'将来負担比率（分子）の構造'!J$44</f>
        <v>1249</v>
      </c>
      <c r="F63" s="157"/>
      <c r="G63" s="157"/>
      <c r="H63" s="157">
        <f>'将来負担比率（分子）の構造'!K$44</f>
        <v>1390</v>
      </c>
      <c r="I63" s="157"/>
      <c r="J63" s="157"/>
      <c r="K63" s="157">
        <f>'将来負担比率（分子）の構造'!L$44</f>
        <v>1394</v>
      </c>
      <c r="L63" s="157"/>
      <c r="M63" s="157"/>
      <c r="N63" s="157">
        <f>'将来負担比率（分子）の構造'!M$44</f>
        <v>1658</v>
      </c>
      <c r="O63" s="157"/>
      <c r="P63" s="157"/>
    </row>
    <row r="64" spans="1:16" x14ac:dyDescent="0.2">
      <c r="A64" s="157" t="s">
        <v>33</v>
      </c>
      <c r="B64" s="157">
        <f>'将来負担比率（分子）の構造'!I$43</f>
        <v>1681</v>
      </c>
      <c r="C64" s="157"/>
      <c r="D64" s="157"/>
      <c r="E64" s="157">
        <f>'将来負担比率（分子）の構造'!J$43</f>
        <v>1595</v>
      </c>
      <c r="F64" s="157"/>
      <c r="G64" s="157"/>
      <c r="H64" s="157">
        <f>'将来負担比率（分子）の構造'!K$43</f>
        <v>1507</v>
      </c>
      <c r="I64" s="157"/>
      <c r="J64" s="157"/>
      <c r="K64" s="157">
        <f>'将来負担比率（分子）の構造'!L$43</f>
        <v>1417</v>
      </c>
      <c r="L64" s="157"/>
      <c r="M64" s="157"/>
      <c r="N64" s="157">
        <f>'将来負担比率（分子）の構造'!M$43</f>
        <v>1560</v>
      </c>
      <c r="O64" s="157"/>
      <c r="P64" s="157"/>
    </row>
    <row r="65" spans="1:16" x14ac:dyDescent="0.2">
      <c r="A65" s="157" t="s">
        <v>32</v>
      </c>
      <c r="B65" s="157">
        <f>'将来負担比率（分子）の構造'!I$42</f>
        <v>60</v>
      </c>
      <c r="C65" s="157"/>
      <c r="D65" s="157"/>
      <c r="E65" s="157">
        <f>'将来負担比率（分子）の構造'!J$42</f>
        <v>159</v>
      </c>
      <c r="F65" s="157"/>
      <c r="G65" s="157"/>
      <c r="H65" s="157">
        <f>'将来負担比率（分子）の構造'!K$42</f>
        <v>149</v>
      </c>
      <c r="I65" s="157"/>
      <c r="J65" s="157"/>
      <c r="K65" s="157">
        <f>'将来負担比率（分子）の構造'!L$42</f>
        <v>24</v>
      </c>
      <c r="L65" s="157"/>
      <c r="M65" s="157"/>
      <c r="N65" s="157" t="str">
        <f>'将来負担比率（分子）の構造'!M$42</f>
        <v>-</v>
      </c>
      <c r="O65" s="157"/>
      <c r="P65" s="157"/>
    </row>
    <row r="66" spans="1:16" x14ac:dyDescent="0.2">
      <c r="A66" s="157" t="s">
        <v>31</v>
      </c>
      <c r="B66" s="157">
        <f>'将来負担比率（分子）の構造'!I$41</f>
        <v>15237</v>
      </c>
      <c r="C66" s="157"/>
      <c r="D66" s="157"/>
      <c r="E66" s="157">
        <f>'将来負担比率（分子）の構造'!J$41</f>
        <v>15893</v>
      </c>
      <c r="F66" s="157"/>
      <c r="G66" s="157"/>
      <c r="H66" s="157">
        <f>'将来負担比率（分子）の構造'!K$41</f>
        <v>15834</v>
      </c>
      <c r="I66" s="157"/>
      <c r="J66" s="157"/>
      <c r="K66" s="157">
        <f>'将来負担比率（分子）の構造'!L$41</f>
        <v>15958</v>
      </c>
      <c r="L66" s="157"/>
      <c r="M66" s="157"/>
      <c r="N66" s="157">
        <f>'将来負担比率（分子）の構造'!M$41</f>
        <v>18435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11669</v>
      </c>
      <c r="C72" s="161">
        <f>基金残高に係る経年分析!G55</f>
        <v>15992</v>
      </c>
      <c r="D72" s="161">
        <f>基金残高に係る経年分析!H55</f>
        <v>16113</v>
      </c>
    </row>
    <row r="73" spans="1:16" x14ac:dyDescent="0.2">
      <c r="A73" s="160" t="s">
        <v>74</v>
      </c>
      <c r="B73" s="161">
        <f>基金残高に係る経年分析!F56</f>
        <v>4658</v>
      </c>
      <c r="C73" s="161">
        <f>基金残高に係る経年分析!G56</f>
        <v>4667</v>
      </c>
      <c r="D73" s="161">
        <f>基金残高に係る経年分析!H56</f>
        <v>4180</v>
      </c>
    </row>
    <row r="74" spans="1:16" x14ac:dyDescent="0.2">
      <c r="A74" s="160" t="s">
        <v>75</v>
      </c>
      <c r="B74" s="161">
        <f>基金残高に係る経年分析!F57</f>
        <v>37452</v>
      </c>
      <c r="C74" s="161">
        <f>基金残高に係る経年分析!G57</f>
        <v>36130</v>
      </c>
      <c r="D74" s="161">
        <f>基金残高に係る経年分析!H57</f>
        <v>35886</v>
      </c>
    </row>
  </sheetData>
  <sheetProtection algorithmName="SHA-512" hashValue="vBg5dbiTbMe5JAVtxGMGmKOxw9NXsiJC6q9igyGI8ZX19KPigFx5LbMCAEL3JLyvpVyYQQC7bWRzbepWKVNeOA==" saltValue="ERJzmthdmYNFBuObhCkf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1"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27192744</v>
      </c>
      <c r="S5" s="992"/>
      <c r="T5" s="992"/>
      <c r="U5" s="992"/>
      <c r="V5" s="992"/>
      <c r="W5" s="992"/>
      <c r="X5" s="992"/>
      <c r="Y5" s="993"/>
      <c r="Z5" s="994">
        <v>20.8</v>
      </c>
      <c r="AA5" s="994"/>
      <c r="AB5" s="994"/>
      <c r="AC5" s="994"/>
      <c r="AD5" s="995">
        <v>27192744</v>
      </c>
      <c r="AE5" s="995"/>
      <c r="AF5" s="995"/>
      <c r="AG5" s="995"/>
      <c r="AH5" s="995"/>
      <c r="AI5" s="995"/>
      <c r="AJ5" s="995"/>
      <c r="AK5" s="995"/>
      <c r="AL5" s="996">
        <v>38.6</v>
      </c>
      <c r="AM5" s="997"/>
      <c r="AN5" s="997"/>
      <c r="AO5" s="998"/>
      <c r="AP5" s="988" t="s">
        <v>216</v>
      </c>
      <c r="AQ5" s="989"/>
      <c r="AR5" s="989"/>
      <c r="AS5" s="989"/>
      <c r="AT5" s="989"/>
      <c r="AU5" s="989"/>
      <c r="AV5" s="989"/>
      <c r="AW5" s="989"/>
      <c r="AX5" s="989"/>
      <c r="AY5" s="989"/>
      <c r="AZ5" s="989"/>
      <c r="BA5" s="989"/>
      <c r="BB5" s="989"/>
      <c r="BC5" s="989"/>
      <c r="BD5" s="989"/>
      <c r="BE5" s="989"/>
      <c r="BF5" s="990"/>
      <c r="BG5" s="1002">
        <v>27168907</v>
      </c>
      <c r="BH5" s="1003"/>
      <c r="BI5" s="1003"/>
      <c r="BJ5" s="1003"/>
      <c r="BK5" s="1003"/>
      <c r="BL5" s="1003"/>
      <c r="BM5" s="1003"/>
      <c r="BN5" s="1004"/>
      <c r="BO5" s="1005">
        <v>99.9</v>
      </c>
      <c r="BP5" s="1005"/>
      <c r="BQ5" s="1005"/>
      <c r="BR5" s="1005"/>
      <c r="BS5" s="1006" t="s">
        <v>122</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362160</v>
      </c>
      <c r="S6" s="1003"/>
      <c r="T6" s="1003"/>
      <c r="U6" s="1003"/>
      <c r="V6" s="1003"/>
      <c r="W6" s="1003"/>
      <c r="X6" s="1003"/>
      <c r="Y6" s="1004"/>
      <c r="Z6" s="1005">
        <v>0.3</v>
      </c>
      <c r="AA6" s="1005"/>
      <c r="AB6" s="1005"/>
      <c r="AC6" s="1005"/>
      <c r="AD6" s="1006">
        <v>362160</v>
      </c>
      <c r="AE6" s="1006"/>
      <c r="AF6" s="1006"/>
      <c r="AG6" s="1006"/>
      <c r="AH6" s="1006"/>
      <c r="AI6" s="1006"/>
      <c r="AJ6" s="1006"/>
      <c r="AK6" s="1006"/>
      <c r="AL6" s="1007">
        <v>0.5</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27168907</v>
      </c>
      <c r="BH6" s="1003"/>
      <c r="BI6" s="1003"/>
      <c r="BJ6" s="1003"/>
      <c r="BK6" s="1003"/>
      <c r="BL6" s="1003"/>
      <c r="BM6" s="1003"/>
      <c r="BN6" s="1004"/>
      <c r="BO6" s="1005">
        <v>99.9</v>
      </c>
      <c r="BP6" s="1005"/>
      <c r="BQ6" s="1005"/>
      <c r="BR6" s="1005"/>
      <c r="BS6" s="1006" t="s">
        <v>122</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677864</v>
      </c>
      <c r="CS6" s="1003"/>
      <c r="CT6" s="1003"/>
      <c r="CU6" s="1003"/>
      <c r="CV6" s="1003"/>
      <c r="CW6" s="1003"/>
      <c r="CX6" s="1003"/>
      <c r="CY6" s="1004"/>
      <c r="CZ6" s="996">
        <v>0.6</v>
      </c>
      <c r="DA6" s="997"/>
      <c r="DB6" s="997"/>
      <c r="DC6" s="1013"/>
      <c r="DD6" s="1011" t="s">
        <v>122</v>
      </c>
      <c r="DE6" s="1003"/>
      <c r="DF6" s="1003"/>
      <c r="DG6" s="1003"/>
      <c r="DH6" s="1003"/>
      <c r="DI6" s="1003"/>
      <c r="DJ6" s="1003"/>
      <c r="DK6" s="1003"/>
      <c r="DL6" s="1003"/>
      <c r="DM6" s="1003"/>
      <c r="DN6" s="1003"/>
      <c r="DO6" s="1003"/>
      <c r="DP6" s="1004"/>
      <c r="DQ6" s="1011">
        <v>677864</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127290</v>
      </c>
      <c r="S7" s="1003"/>
      <c r="T7" s="1003"/>
      <c r="U7" s="1003"/>
      <c r="V7" s="1003"/>
      <c r="W7" s="1003"/>
      <c r="X7" s="1003"/>
      <c r="Y7" s="1004"/>
      <c r="Z7" s="1005">
        <v>0.1</v>
      </c>
      <c r="AA7" s="1005"/>
      <c r="AB7" s="1005"/>
      <c r="AC7" s="1005"/>
      <c r="AD7" s="1006">
        <v>127290</v>
      </c>
      <c r="AE7" s="1006"/>
      <c r="AF7" s="1006"/>
      <c r="AG7" s="1006"/>
      <c r="AH7" s="1006"/>
      <c r="AI7" s="1006"/>
      <c r="AJ7" s="1006"/>
      <c r="AK7" s="1006"/>
      <c r="AL7" s="1007">
        <v>0.2</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23796071</v>
      </c>
      <c r="BH7" s="1003"/>
      <c r="BI7" s="1003"/>
      <c r="BJ7" s="1003"/>
      <c r="BK7" s="1003"/>
      <c r="BL7" s="1003"/>
      <c r="BM7" s="1003"/>
      <c r="BN7" s="1004"/>
      <c r="BO7" s="1005">
        <v>87.5</v>
      </c>
      <c r="BP7" s="1005"/>
      <c r="BQ7" s="1005"/>
      <c r="BR7" s="1005"/>
      <c r="BS7" s="1006" t="s">
        <v>122</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16432529</v>
      </c>
      <c r="CS7" s="1003"/>
      <c r="CT7" s="1003"/>
      <c r="CU7" s="1003"/>
      <c r="CV7" s="1003"/>
      <c r="CW7" s="1003"/>
      <c r="CX7" s="1003"/>
      <c r="CY7" s="1004"/>
      <c r="CZ7" s="1005">
        <v>13.5</v>
      </c>
      <c r="DA7" s="1005"/>
      <c r="DB7" s="1005"/>
      <c r="DC7" s="1005"/>
      <c r="DD7" s="1011">
        <v>387266</v>
      </c>
      <c r="DE7" s="1003"/>
      <c r="DF7" s="1003"/>
      <c r="DG7" s="1003"/>
      <c r="DH7" s="1003"/>
      <c r="DI7" s="1003"/>
      <c r="DJ7" s="1003"/>
      <c r="DK7" s="1003"/>
      <c r="DL7" s="1003"/>
      <c r="DM7" s="1003"/>
      <c r="DN7" s="1003"/>
      <c r="DO7" s="1003"/>
      <c r="DP7" s="1004"/>
      <c r="DQ7" s="1011">
        <v>14949523</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658615</v>
      </c>
      <c r="S8" s="1003"/>
      <c r="T8" s="1003"/>
      <c r="U8" s="1003"/>
      <c r="V8" s="1003"/>
      <c r="W8" s="1003"/>
      <c r="X8" s="1003"/>
      <c r="Y8" s="1004"/>
      <c r="Z8" s="1005">
        <v>0.5</v>
      </c>
      <c r="AA8" s="1005"/>
      <c r="AB8" s="1005"/>
      <c r="AC8" s="1005"/>
      <c r="AD8" s="1006">
        <v>658615</v>
      </c>
      <c r="AE8" s="1006"/>
      <c r="AF8" s="1006"/>
      <c r="AG8" s="1006"/>
      <c r="AH8" s="1006"/>
      <c r="AI8" s="1006"/>
      <c r="AJ8" s="1006"/>
      <c r="AK8" s="1006"/>
      <c r="AL8" s="1007">
        <v>0.9</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402148</v>
      </c>
      <c r="BH8" s="1003"/>
      <c r="BI8" s="1003"/>
      <c r="BJ8" s="1003"/>
      <c r="BK8" s="1003"/>
      <c r="BL8" s="1003"/>
      <c r="BM8" s="1003"/>
      <c r="BN8" s="1004"/>
      <c r="BO8" s="1005">
        <v>1.5</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62798200</v>
      </c>
      <c r="CS8" s="1003"/>
      <c r="CT8" s="1003"/>
      <c r="CU8" s="1003"/>
      <c r="CV8" s="1003"/>
      <c r="CW8" s="1003"/>
      <c r="CX8" s="1003"/>
      <c r="CY8" s="1004"/>
      <c r="CZ8" s="1005">
        <v>51.5</v>
      </c>
      <c r="DA8" s="1005"/>
      <c r="DB8" s="1005"/>
      <c r="DC8" s="1005"/>
      <c r="DD8" s="1011">
        <v>1868777</v>
      </c>
      <c r="DE8" s="1003"/>
      <c r="DF8" s="1003"/>
      <c r="DG8" s="1003"/>
      <c r="DH8" s="1003"/>
      <c r="DI8" s="1003"/>
      <c r="DJ8" s="1003"/>
      <c r="DK8" s="1003"/>
      <c r="DL8" s="1003"/>
      <c r="DM8" s="1003"/>
      <c r="DN8" s="1003"/>
      <c r="DO8" s="1003"/>
      <c r="DP8" s="1004"/>
      <c r="DQ8" s="1011">
        <v>32559735</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965362</v>
      </c>
      <c r="S9" s="1003"/>
      <c r="T9" s="1003"/>
      <c r="U9" s="1003"/>
      <c r="V9" s="1003"/>
      <c r="W9" s="1003"/>
      <c r="X9" s="1003"/>
      <c r="Y9" s="1004"/>
      <c r="Z9" s="1005">
        <v>0.7</v>
      </c>
      <c r="AA9" s="1005"/>
      <c r="AB9" s="1005"/>
      <c r="AC9" s="1005"/>
      <c r="AD9" s="1006">
        <v>965362</v>
      </c>
      <c r="AE9" s="1006"/>
      <c r="AF9" s="1006"/>
      <c r="AG9" s="1006"/>
      <c r="AH9" s="1006"/>
      <c r="AI9" s="1006"/>
      <c r="AJ9" s="1006"/>
      <c r="AK9" s="1006"/>
      <c r="AL9" s="1007">
        <v>1.4</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23393923</v>
      </c>
      <c r="BH9" s="1003"/>
      <c r="BI9" s="1003"/>
      <c r="BJ9" s="1003"/>
      <c r="BK9" s="1003"/>
      <c r="BL9" s="1003"/>
      <c r="BM9" s="1003"/>
      <c r="BN9" s="1004"/>
      <c r="BO9" s="1005">
        <v>86</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11502428</v>
      </c>
      <c r="CS9" s="1003"/>
      <c r="CT9" s="1003"/>
      <c r="CU9" s="1003"/>
      <c r="CV9" s="1003"/>
      <c r="CW9" s="1003"/>
      <c r="CX9" s="1003"/>
      <c r="CY9" s="1004"/>
      <c r="CZ9" s="1005">
        <v>9.4</v>
      </c>
      <c r="DA9" s="1005"/>
      <c r="DB9" s="1005"/>
      <c r="DC9" s="1005"/>
      <c r="DD9" s="1011">
        <v>592712</v>
      </c>
      <c r="DE9" s="1003"/>
      <c r="DF9" s="1003"/>
      <c r="DG9" s="1003"/>
      <c r="DH9" s="1003"/>
      <c r="DI9" s="1003"/>
      <c r="DJ9" s="1003"/>
      <c r="DK9" s="1003"/>
      <c r="DL9" s="1003"/>
      <c r="DM9" s="1003"/>
      <c r="DN9" s="1003"/>
      <c r="DO9" s="1003"/>
      <c r="DP9" s="1004"/>
      <c r="DQ9" s="1011">
        <v>9053705</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t="s">
        <v>122</v>
      </c>
      <c r="BH10" s="1003"/>
      <c r="BI10" s="1003"/>
      <c r="BJ10" s="1003"/>
      <c r="BK10" s="1003"/>
      <c r="BL10" s="1003"/>
      <c r="BM10" s="1003"/>
      <c r="BN10" s="1004"/>
      <c r="BO10" s="1005" t="s">
        <v>122</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191593</v>
      </c>
      <c r="CS10" s="1003"/>
      <c r="CT10" s="1003"/>
      <c r="CU10" s="1003"/>
      <c r="CV10" s="1003"/>
      <c r="CW10" s="1003"/>
      <c r="CX10" s="1003"/>
      <c r="CY10" s="1004"/>
      <c r="CZ10" s="1005">
        <v>0.2</v>
      </c>
      <c r="DA10" s="1005"/>
      <c r="DB10" s="1005"/>
      <c r="DC10" s="1005"/>
      <c r="DD10" s="1011" t="s">
        <v>122</v>
      </c>
      <c r="DE10" s="1003"/>
      <c r="DF10" s="1003"/>
      <c r="DG10" s="1003"/>
      <c r="DH10" s="1003"/>
      <c r="DI10" s="1003"/>
      <c r="DJ10" s="1003"/>
      <c r="DK10" s="1003"/>
      <c r="DL10" s="1003"/>
      <c r="DM10" s="1003"/>
      <c r="DN10" s="1003"/>
      <c r="DO10" s="1003"/>
      <c r="DP10" s="1004"/>
      <c r="DQ10" s="1011">
        <v>174776</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6649092</v>
      </c>
      <c r="S11" s="1003"/>
      <c r="T11" s="1003"/>
      <c r="U11" s="1003"/>
      <c r="V11" s="1003"/>
      <c r="W11" s="1003"/>
      <c r="X11" s="1003"/>
      <c r="Y11" s="1004"/>
      <c r="Z11" s="1007">
        <v>5.0999999999999996</v>
      </c>
      <c r="AA11" s="1008"/>
      <c r="AB11" s="1008"/>
      <c r="AC11" s="1014"/>
      <c r="AD11" s="1011">
        <v>6649092</v>
      </c>
      <c r="AE11" s="1003"/>
      <c r="AF11" s="1003"/>
      <c r="AG11" s="1003"/>
      <c r="AH11" s="1003"/>
      <c r="AI11" s="1003"/>
      <c r="AJ11" s="1003"/>
      <c r="AK11" s="1004"/>
      <c r="AL11" s="1007">
        <v>9.4</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t="s">
        <v>122</v>
      </c>
      <c r="BH11" s="1003"/>
      <c r="BI11" s="1003"/>
      <c r="BJ11" s="1003"/>
      <c r="BK11" s="1003"/>
      <c r="BL11" s="1003"/>
      <c r="BM11" s="1003"/>
      <c r="BN11" s="1004"/>
      <c r="BO11" s="1005" t="s">
        <v>122</v>
      </c>
      <c r="BP11" s="1005"/>
      <c r="BQ11" s="1005"/>
      <c r="BR11" s="1005"/>
      <c r="BS11" s="1006" t="s">
        <v>122</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t="s">
        <v>122</v>
      </c>
      <c r="CS11" s="1003"/>
      <c r="CT11" s="1003"/>
      <c r="CU11" s="1003"/>
      <c r="CV11" s="1003"/>
      <c r="CW11" s="1003"/>
      <c r="CX11" s="1003"/>
      <c r="CY11" s="1004"/>
      <c r="CZ11" s="1005" t="s">
        <v>122</v>
      </c>
      <c r="DA11" s="1005"/>
      <c r="DB11" s="1005"/>
      <c r="DC11" s="1005"/>
      <c r="DD11" s="1011" t="s">
        <v>122</v>
      </c>
      <c r="DE11" s="1003"/>
      <c r="DF11" s="1003"/>
      <c r="DG11" s="1003"/>
      <c r="DH11" s="1003"/>
      <c r="DI11" s="1003"/>
      <c r="DJ11" s="1003"/>
      <c r="DK11" s="1003"/>
      <c r="DL11" s="1003"/>
      <c r="DM11" s="1003"/>
      <c r="DN11" s="1003"/>
      <c r="DO11" s="1003"/>
      <c r="DP11" s="1004"/>
      <c r="DQ11" s="1011" t="s">
        <v>122</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05" t="s">
        <v>122</v>
      </c>
      <c r="AA12" s="1005"/>
      <c r="AB12" s="1005"/>
      <c r="AC12" s="1005"/>
      <c r="AD12" s="1006" t="s">
        <v>122</v>
      </c>
      <c r="AE12" s="1006"/>
      <c r="AF12" s="1006"/>
      <c r="AG12" s="1006"/>
      <c r="AH12" s="1006"/>
      <c r="AI12" s="1006"/>
      <c r="AJ12" s="1006"/>
      <c r="AK12" s="1006"/>
      <c r="AL12" s="1007" t="s">
        <v>122</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t="s">
        <v>122</v>
      </c>
      <c r="BH12" s="1003"/>
      <c r="BI12" s="1003"/>
      <c r="BJ12" s="1003"/>
      <c r="BK12" s="1003"/>
      <c r="BL12" s="1003"/>
      <c r="BM12" s="1003"/>
      <c r="BN12" s="1004"/>
      <c r="BO12" s="1005" t="s">
        <v>122</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4709196</v>
      </c>
      <c r="CS12" s="1003"/>
      <c r="CT12" s="1003"/>
      <c r="CU12" s="1003"/>
      <c r="CV12" s="1003"/>
      <c r="CW12" s="1003"/>
      <c r="CX12" s="1003"/>
      <c r="CY12" s="1004"/>
      <c r="CZ12" s="1005">
        <v>3.9</v>
      </c>
      <c r="DA12" s="1005"/>
      <c r="DB12" s="1005"/>
      <c r="DC12" s="1005"/>
      <c r="DD12" s="1011">
        <v>196539</v>
      </c>
      <c r="DE12" s="1003"/>
      <c r="DF12" s="1003"/>
      <c r="DG12" s="1003"/>
      <c r="DH12" s="1003"/>
      <c r="DI12" s="1003"/>
      <c r="DJ12" s="1003"/>
      <c r="DK12" s="1003"/>
      <c r="DL12" s="1003"/>
      <c r="DM12" s="1003"/>
      <c r="DN12" s="1003"/>
      <c r="DO12" s="1003"/>
      <c r="DP12" s="1004"/>
      <c r="DQ12" s="1011">
        <v>2468118</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v>1250</v>
      </c>
      <c r="S13" s="1003"/>
      <c r="T13" s="1003"/>
      <c r="U13" s="1003"/>
      <c r="V13" s="1003"/>
      <c r="W13" s="1003"/>
      <c r="X13" s="1003"/>
      <c r="Y13" s="1004"/>
      <c r="Z13" s="1005">
        <v>0</v>
      </c>
      <c r="AA13" s="1005"/>
      <c r="AB13" s="1005"/>
      <c r="AC13" s="1005"/>
      <c r="AD13" s="1006">
        <v>1250</v>
      </c>
      <c r="AE13" s="1006"/>
      <c r="AF13" s="1006"/>
      <c r="AG13" s="1006"/>
      <c r="AH13" s="1006"/>
      <c r="AI13" s="1006"/>
      <c r="AJ13" s="1006"/>
      <c r="AK13" s="1006"/>
      <c r="AL13" s="1007">
        <v>0</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t="s">
        <v>122</v>
      </c>
      <c r="BH13" s="1003"/>
      <c r="BI13" s="1003"/>
      <c r="BJ13" s="1003"/>
      <c r="BK13" s="1003"/>
      <c r="BL13" s="1003"/>
      <c r="BM13" s="1003"/>
      <c r="BN13" s="1004"/>
      <c r="BO13" s="1005" t="s">
        <v>122</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6352448</v>
      </c>
      <c r="CS13" s="1003"/>
      <c r="CT13" s="1003"/>
      <c r="CU13" s="1003"/>
      <c r="CV13" s="1003"/>
      <c r="CW13" s="1003"/>
      <c r="CX13" s="1003"/>
      <c r="CY13" s="1004"/>
      <c r="CZ13" s="1005">
        <v>5.2</v>
      </c>
      <c r="DA13" s="1005"/>
      <c r="DB13" s="1005"/>
      <c r="DC13" s="1005"/>
      <c r="DD13" s="1011">
        <v>2504438</v>
      </c>
      <c r="DE13" s="1003"/>
      <c r="DF13" s="1003"/>
      <c r="DG13" s="1003"/>
      <c r="DH13" s="1003"/>
      <c r="DI13" s="1003"/>
      <c r="DJ13" s="1003"/>
      <c r="DK13" s="1003"/>
      <c r="DL13" s="1003"/>
      <c r="DM13" s="1003"/>
      <c r="DN13" s="1003"/>
      <c r="DO13" s="1003"/>
      <c r="DP13" s="1004"/>
      <c r="DQ13" s="1011">
        <v>4452363</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84143</v>
      </c>
      <c r="BH14" s="1003"/>
      <c r="BI14" s="1003"/>
      <c r="BJ14" s="1003"/>
      <c r="BK14" s="1003"/>
      <c r="BL14" s="1003"/>
      <c r="BM14" s="1003"/>
      <c r="BN14" s="1004"/>
      <c r="BO14" s="1005">
        <v>0.3</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1087454</v>
      </c>
      <c r="CS14" s="1003"/>
      <c r="CT14" s="1003"/>
      <c r="CU14" s="1003"/>
      <c r="CV14" s="1003"/>
      <c r="CW14" s="1003"/>
      <c r="CX14" s="1003"/>
      <c r="CY14" s="1004"/>
      <c r="CZ14" s="1005">
        <v>0.9</v>
      </c>
      <c r="DA14" s="1005"/>
      <c r="DB14" s="1005"/>
      <c r="DC14" s="1005"/>
      <c r="DD14" s="1011">
        <v>313149</v>
      </c>
      <c r="DE14" s="1003"/>
      <c r="DF14" s="1003"/>
      <c r="DG14" s="1003"/>
      <c r="DH14" s="1003"/>
      <c r="DI14" s="1003"/>
      <c r="DJ14" s="1003"/>
      <c r="DK14" s="1003"/>
      <c r="DL14" s="1003"/>
      <c r="DM14" s="1003"/>
      <c r="DN14" s="1003"/>
      <c r="DO14" s="1003"/>
      <c r="DP14" s="1004"/>
      <c r="DQ14" s="1011">
        <v>512517</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135044</v>
      </c>
      <c r="S15" s="1003"/>
      <c r="T15" s="1003"/>
      <c r="U15" s="1003"/>
      <c r="V15" s="1003"/>
      <c r="W15" s="1003"/>
      <c r="X15" s="1003"/>
      <c r="Y15" s="1004"/>
      <c r="Z15" s="1005">
        <v>0.1</v>
      </c>
      <c r="AA15" s="1005"/>
      <c r="AB15" s="1005"/>
      <c r="AC15" s="1005"/>
      <c r="AD15" s="1006">
        <v>135044</v>
      </c>
      <c r="AE15" s="1006"/>
      <c r="AF15" s="1006"/>
      <c r="AG15" s="1006"/>
      <c r="AH15" s="1006"/>
      <c r="AI15" s="1006"/>
      <c r="AJ15" s="1006"/>
      <c r="AK15" s="1006"/>
      <c r="AL15" s="1007">
        <v>0.2</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3288693</v>
      </c>
      <c r="BH15" s="1003"/>
      <c r="BI15" s="1003"/>
      <c r="BJ15" s="1003"/>
      <c r="BK15" s="1003"/>
      <c r="BL15" s="1003"/>
      <c r="BM15" s="1003"/>
      <c r="BN15" s="1004"/>
      <c r="BO15" s="1005">
        <v>12.1</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16608389</v>
      </c>
      <c r="CS15" s="1003"/>
      <c r="CT15" s="1003"/>
      <c r="CU15" s="1003"/>
      <c r="CV15" s="1003"/>
      <c r="CW15" s="1003"/>
      <c r="CX15" s="1003"/>
      <c r="CY15" s="1004"/>
      <c r="CZ15" s="1005">
        <v>13.6</v>
      </c>
      <c r="DA15" s="1005"/>
      <c r="DB15" s="1005"/>
      <c r="DC15" s="1005"/>
      <c r="DD15" s="1011">
        <v>4421519</v>
      </c>
      <c r="DE15" s="1003"/>
      <c r="DF15" s="1003"/>
      <c r="DG15" s="1003"/>
      <c r="DH15" s="1003"/>
      <c r="DI15" s="1003"/>
      <c r="DJ15" s="1003"/>
      <c r="DK15" s="1003"/>
      <c r="DL15" s="1003"/>
      <c r="DM15" s="1003"/>
      <c r="DN15" s="1003"/>
      <c r="DO15" s="1003"/>
      <c r="DP15" s="1004"/>
      <c r="DQ15" s="1011">
        <v>11620394</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t="s">
        <v>122</v>
      </c>
      <c r="S16" s="1003"/>
      <c r="T16" s="1003"/>
      <c r="U16" s="1003"/>
      <c r="V16" s="1003"/>
      <c r="W16" s="1003"/>
      <c r="X16" s="1003"/>
      <c r="Y16" s="1004"/>
      <c r="Z16" s="1005" t="s">
        <v>122</v>
      </c>
      <c r="AA16" s="1005"/>
      <c r="AB16" s="1005"/>
      <c r="AC16" s="1005"/>
      <c r="AD16" s="1006" t="s">
        <v>122</v>
      </c>
      <c r="AE16" s="1006"/>
      <c r="AF16" s="1006"/>
      <c r="AG16" s="1006"/>
      <c r="AH16" s="1006"/>
      <c r="AI16" s="1006"/>
      <c r="AJ16" s="1006"/>
      <c r="AK16" s="1006"/>
      <c r="AL16" s="1007" t="s">
        <v>122</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t="s">
        <v>122</v>
      </c>
      <c r="CS16" s="1003"/>
      <c r="CT16" s="1003"/>
      <c r="CU16" s="1003"/>
      <c r="CV16" s="1003"/>
      <c r="CW16" s="1003"/>
      <c r="CX16" s="1003"/>
      <c r="CY16" s="1004"/>
      <c r="CZ16" s="1005" t="s">
        <v>122</v>
      </c>
      <c r="DA16" s="1005"/>
      <c r="DB16" s="1005"/>
      <c r="DC16" s="1005"/>
      <c r="DD16" s="1011" t="s">
        <v>122</v>
      </c>
      <c r="DE16" s="1003"/>
      <c r="DF16" s="1003"/>
      <c r="DG16" s="1003"/>
      <c r="DH16" s="1003"/>
      <c r="DI16" s="1003"/>
      <c r="DJ16" s="1003"/>
      <c r="DK16" s="1003"/>
      <c r="DL16" s="1003"/>
      <c r="DM16" s="1003"/>
      <c r="DN16" s="1003"/>
      <c r="DO16" s="1003"/>
      <c r="DP16" s="1004"/>
      <c r="DQ16" s="1011" t="s">
        <v>122</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1062524</v>
      </c>
      <c r="S17" s="1003"/>
      <c r="T17" s="1003"/>
      <c r="U17" s="1003"/>
      <c r="V17" s="1003"/>
      <c r="W17" s="1003"/>
      <c r="X17" s="1003"/>
      <c r="Y17" s="1004"/>
      <c r="Z17" s="1005">
        <v>0.8</v>
      </c>
      <c r="AA17" s="1005"/>
      <c r="AB17" s="1005"/>
      <c r="AC17" s="1005"/>
      <c r="AD17" s="1006">
        <v>1062524</v>
      </c>
      <c r="AE17" s="1006"/>
      <c r="AF17" s="1006"/>
      <c r="AG17" s="1006"/>
      <c r="AH17" s="1006"/>
      <c r="AI17" s="1006"/>
      <c r="AJ17" s="1006"/>
      <c r="AK17" s="1006"/>
      <c r="AL17" s="1007">
        <v>1.5</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1576549</v>
      </c>
      <c r="CS17" s="1003"/>
      <c r="CT17" s="1003"/>
      <c r="CU17" s="1003"/>
      <c r="CV17" s="1003"/>
      <c r="CW17" s="1003"/>
      <c r="CX17" s="1003"/>
      <c r="CY17" s="1004"/>
      <c r="CZ17" s="1005">
        <v>1.3</v>
      </c>
      <c r="DA17" s="1005"/>
      <c r="DB17" s="1005"/>
      <c r="DC17" s="1005"/>
      <c r="DD17" s="1011" t="s">
        <v>122</v>
      </c>
      <c r="DE17" s="1003"/>
      <c r="DF17" s="1003"/>
      <c r="DG17" s="1003"/>
      <c r="DH17" s="1003"/>
      <c r="DI17" s="1003"/>
      <c r="DJ17" s="1003"/>
      <c r="DK17" s="1003"/>
      <c r="DL17" s="1003"/>
      <c r="DM17" s="1003"/>
      <c r="DN17" s="1003"/>
      <c r="DO17" s="1003"/>
      <c r="DP17" s="1004"/>
      <c r="DQ17" s="1011">
        <v>1538215</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92483</v>
      </c>
      <c r="S18" s="1003"/>
      <c r="T18" s="1003"/>
      <c r="U18" s="1003"/>
      <c r="V18" s="1003"/>
      <c r="W18" s="1003"/>
      <c r="X18" s="1003"/>
      <c r="Y18" s="1004"/>
      <c r="Z18" s="1005">
        <v>0.1</v>
      </c>
      <c r="AA18" s="1005"/>
      <c r="AB18" s="1005"/>
      <c r="AC18" s="1005"/>
      <c r="AD18" s="1006">
        <v>92483</v>
      </c>
      <c r="AE18" s="1006"/>
      <c r="AF18" s="1006"/>
      <c r="AG18" s="1006"/>
      <c r="AH18" s="1006"/>
      <c r="AI18" s="1006"/>
      <c r="AJ18" s="1006"/>
      <c r="AK18" s="1006"/>
      <c r="AL18" s="1007">
        <v>0.1</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970041</v>
      </c>
      <c r="S19" s="1003"/>
      <c r="T19" s="1003"/>
      <c r="U19" s="1003"/>
      <c r="V19" s="1003"/>
      <c r="W19" s="1003"/>
      <c r="X19" s="1003"/>
      <c r="Y19" s="1004"/>
      <c r="Z19" s="1005">
        <v>0.7</v>
      </c>
      <c r="AA19" s="1005"/>
      <c r="AB19" s="1005"/>
      <c r="AC19" s="1005"/>
      <c r="AD19" s="1006">
        <v>970041</v>
      </c>
      <c r="AE19" s="1006"/>
      <c r="AF19" s="1006"/>
      <c r="AG19" s="1006"/>
      <c r="AH19" s="1006"/>
      <c r="AI19" s="1006"/>
      <c r="AJ19" s="1006"/>
      <c r="AK19" s="1006"/>
      <c r="AL19" s="1007">
        <v>1.4</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23837</v>
      </c>
      <c r="BH19" s="1003"/>
      <c r="BI19" s="1003"/>
      <c r="BJ19" s="1003"/>
      <c r="BK19" s="1003"/>
      <c r="BL19" s="1003"/>
      <c r="BM19" s="1003"/>
      <c r="BN19" s="1004"/>
      <c r="BO19" s="1005">
        <v>0.1</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t="s">
        <v>122</v>
      </c>
      <c r="S20" s="1003"/>
      <c r="T20" s="1003"/>
      <c r="U20" s="1003"/>
      <c r="V20" s="1003"/>
      <c r="W20" s="1003"/>
      <c r="X20" s="1003"/>
      <c r="Y20" s="1004"/>
      <c r="Z20" s="1005" t="s">
        <v>122</v>
      </c>
      <c r="AA20" s="1005"/>
      <c r="AB20" s="1005"/>
      <c r="AC20" s="1005"/>
      <c r="AD20" s="1006" t="s">
        <v>122</v>
      </c>
      <c r="AE20" s="1006"/>
      <c r="AF20" s="1006"/>
      <c r="AG20" s="1006"/>
      <c r="AH20" s="1006"/>
      <c r="AI20" s="1006"/>
      <c r="AJ20" s="1006"/>
      <c r="AK20" s="1006"/>
      <c r="AL20" s="1007" t="s">
        <v>122</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23837</v>
      </c>
      <c r="BH20" s="1003"/>
      <c r="BI20" s="1003"/>
      <c r="BJ20" s="1003"/>
      <c r="BK20" s="1003"/>
      <c r="BL20" s="1003"/>
      <c r="BM20" s="1003"/>
      <c r="BN20" s="1004"/>
      <c r="BO20" s="1005">
        <v>0.1</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121936650</v>
      </c>
      <c r="CS20" s="1003"/>
      <c r="CT20" s="1003"/>
      <c r="CU20" s="1003"/>
      <c r="CV20" s="1003"/>
      <c r="CW20" s="1003"/>
      <c r="CX20" s="1003"/>
      <c r="CY20" s="1004"/>
      <c r="CZ20" s="1005">
        <v>100</v>
      </c>
      <c r="DA20" s="1005"/>
      <c r="DB20" s="1005"/>
      <c r="DC20" s="1005"/>
      <c r="DD20" s="1011">
        <v>10284400</v>
      </c>
      <c r="DE20" s="1003"/>
      <c r="DF20" s="1003"/>
      <c r="DG20" s="1003"/>
      <c r="DH20" s="1003"/>
      <c r="DI20" s="1003"/>
      <c r="DJ20" s="1003"/>
      <c r="DK20" s="1003"/>
      <c r="DL20" s="1003"/>
      <c r="DM20" s="1003"/>
      <c r="DN20" s="1003"/>
      <c r="DO20" s="1003"/>
      <c r="DP20" s="1004"/>
      <c r="DQ20" s="1011">
        <v>78007210</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t="s">
        <v>122</v>
      </c>
      <c r="S21" s="1003"/>
      <c r="T21" s="1003"/>
      <c r="U21" s="1003"/>
      <c r="V21" s="1003"/>
      <c r="W21" s="1003"/>
      <c r="X21" s="1003"/>
      <c r="Y21" s="1004"/>
      <c r="Z21" s="1005" t="s">
        <v>122</v>
      </c>
      <c r="AA21" s="1005"/>
      <c r="AB21" s="1005"/>
      <c r="AC21" s="1005"/>
      <c r="AD21" s="1006" t="s">
        <v>122</v>
      </c>
      <c r="AE21" s="1006"/>
      <c r="AF21" s="1006"/>
      <c r="AG21" s="1006"/>
      <c r="AH21" s="1006"/>
      <c r="AI21" s="1006"/>
      <c r="AJ21" s="1006"/>
      <c r="AK21" s="1006"/>
      <c r="AL21" s="1007" t="s">
        <v>122</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23837</v>
      </c>
      <c r="BH21" s="1003"/>
      <c r="BI21" s="1003"/>
      <c r="BJ21" s="1003"/>
      <c r="BK21" s="1003"/>
      <c r="BL21" s="1003"/>
      <c r="BM21" s="1003"/>
      <c r="BN21" s="1004"/>
      <c r="BO21" s="1005">
        <v>0.1</v>
      </c>
      <c r="BP21" s="1005"/>
      <c r="BQ21" s="1005"/>
      <c r="BR21" s="1005"/>
      <c r="BS21" s="1006" t="s">
        <v>122</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t="s">
        <v>122</v>
      </c>
      <c r="S22" s="1003"/>
      <c r="T22" s="1003"/>
      <c r="U22" s="1003"/>
      <c r="V22" s="1003"/>
      <c r="W22" s="1003"/>
      <c r="X22" s="1003"/>
      <c r="Y22" s="1004"/>
      <c r="Z22" s="1005" t="s">
        <v>122</v>
      </c>
      <c r="AA22" s="1005"/>
      <c r="AB22" s="1005"/>
      <c r="AC22" s="1005"/>
      <c r="AD22" s="1006" t="s">
        <v>122</v>
      </c>
      <c r="AE22" s="1006"/>
      <c r="AF22" s="1006"/>
      <c r="AG22" s="1006"/>
      <c r="AH22" s="1006"/>
      <c r="AI22" s="1006"/>
      <c r="AJ22" s="1006"/>
      <c r="AK22" s="1006"/>
      <c r="AL22" s="1007" t="s">
        <v>122</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t="s">
        <v>122</v>
      </c>
      <c r="S23" s="1003"/>
      <c r="T23" s="1003"/>
      <c r="U23" s="1003"/>
      <c r="V23" s="1003"/>
      <c r="W23" s="1003"/>
      <c r="X23" s="1003"/>
      <c r="Y23" s="1004"/>
      <c r="Z23" s="1005" t="s">
        <v>122</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31" t="s">
        <v>275</v>
      </c>
      <c r="DM23" s="1032"/>
      <c r="DN23" s="1032"/>
      <c r="DO23" s="1032"/>
      <c r="DP23" s="1032"/>
      <c r="DQ23" s="1032"/>
      <c r="DR23" s="1032"/>
      <c r="DS23" s="1032"/>
      <c r="DT23" s="1032"/>
      <c r="DU23" s="1032"/>
      <c r="DV23" s="1033"/>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60851170</v>
      </c>
      <c r="CS24" s="992"/>
      <c r="CT24" s="992"/>
      <c r="CU24" s="992"/>
      <c r="CV24" s="992"/>
      <c r="CW24" s="992"/>
      <c r="CX24" s="992"/>
      <c r="CY24" s="993"/>
      <c r="CZ24" s="996">
        <v>49.9</v>
      </c>
      <c r="DA24" s="997"/>
      <c r="DB24" s="997"/>
      <c r="DC24" s="1013"/>
      <c r="DD24" s="1034">
        <v>35328296</v>
      </c>
      <c r="DE24" s="992"/>
      <c r="DF24" s="992"/>
      <c r="DG24" s="992"/>
      <c r="DH24" s="992"/>
      <c r="DI24" s="992"/>
      <c r="DJ24" s="992"/>
      <c r="DK24" s="993"/>
      <c r="DL24" s="1034">
        <v>32609277</v>
      </c>
      <c r="DM24" s="992"/>
      <c r="DN24" s="992"/>
      <c r="DO24" s="992"/>
      <c r="DP24" s="992"/>
      <c r="DQ24" s="992"/>
      <c r="DR24" s="992"/>
      <c r="DS24" s="992"/>
      <c r="DT24" s="992"/>
      <c r="DU24" s="992"/>
      <c r="DV24" s="993"/>
      <c r="DW24" s="996">
        <v>46.3</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37154081</v>
      </c>
      <c r="S25" s="1003"/>
      <c r="T25" s="1003"/>
      <c r="U25" s="1003"/>
      <c r="V25" s="1003"/>
      <c r="W25" s="1003"/>
      <c r="X25" s="1003"/>
      <c r="Y25" s="1004"/>
      <c r="Z25" s="1005">
        <v>28.4</v>
      </c>
      <c r="AA25" s="1005"/>
      <c r="AB25" s="1005"/>
      <c r="AC25" s="1005"/>
      <c r="AD25" s="1006">
        <v>37154081</v>
      </c>
      <c r="AE25" s="1006"/>
      <c r="AF25" s="1006"/>
      <c r="AG25" s="1006"/>
      <c r="AH25" s="1006"/>
      <c r="AI25" s="1006"/>
      <c r="AJ25" s="1006"/>
      <c r="AK25" s="1006"/>
      <c r="AL25" s="1007">
        <v>52.7</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19627705</v>
      </c>
      <c r="CS25" s="1023"/>
      <c r="CT25" s="1023"/>
      <c r="CU25" s="1023"/>
      <c r="CV25" s="1023"/>
      <c r="CW25" s="1023"/>
      <c r="CX25" s="1023"/>
      <c r="CY25" s="1024"/>
      <c r="CZ25" s="1007">
        <v>16.100000000000001</v>
      </c>
      <c r="DA25" s="1035"/>
      <c r="DB25" s="1035"/>
      <c r="DC25" s="1037"/>
      <c r="DD25" s="1011">
        <v>18403888</v>
      </c>
      <c r="DE25" s="1023"/>
      <c r="DF25" s="1023"/>
      <c r="DG25" s="1023"/>
      <c r="DH25" s="1023"/>
      <c r="DI25" s="1023"/>
      <c r="DJ25" s="1023"/>
      <c r="DK25" s="1024"/>
      <c r="DL25" s="1011">
        <v>18028438</v>
      </c>
      <c r="DM25" s="1023"/>
      <c r="DN25" s="1023"/>
      <c r="DO25" s="1023"/>
      <c r="DP25" s="1023"/>
      <c r="DQ25" s="1023"/>
      <c r="DR25" s="1023"/>
      <c r="DS25" s="1023"/>
      <c r="DT25" s="1023"/>
      <c r="DU25" s="1023"/>
      <c r="DV25" s="1024"/>
      <c r="DW25" s="1007">
        <v>25.6</v>
      </c>
      <c r="DX25" s="1035"/>
      <c r="DY25" s="1035"/>
      <c r="DZ25" s="1035"/>
      <c r="EA25" s="1035"/>
      <c r="EB25" s="1035"/>
      <c r="EC25" s="1036"/>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21989</v>
      </c>
      <c r="S26" s="1003"/>
      <c r="T26" s="1003"/>
      <c r="U26" s="1003"/>
      <c r="V26" s="1003"/>
      <c r="W26" s="1003"/>
      <c r="X26" s="1003"/>
      <c r="Y26" s="1004"/>
      <c r="Z26" s="1005">
        <v>0</v>
      </c>
      <c r="AA26" s="1005"/>
      <c r="AB26" s="1005"/>
      <c r="AC26" s="1005"/>
      <c r="AD26" s="1006">
        <v>21989</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12913819</v>
      </c>
      <c r="CS26" s="1003"/>
      <c r="CT26" s="1003"/>
      <c r="CU26" s="1003"/>
      <c r="CV26" s="1003"/>
      <c r="CW26" s="1003"/>
      <c r="CX26" s="1003"/>
      <c r="CY26" s="1004"/>
      <c r="CZ26" s="1007">
        <v>10.6</v>
      </c>
      <c r="DA26" s="1035"/>
      <c r="DB26" s="1035"/>
      <c r="DC26" s="1037"/>
      <c r="DD26" s="1011">
        <v>12124818</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5"/>
      <c r="DY26" s="1035"/>
      <c r="DZ26" s="1035"/>
      <c r="EA26" s="1035"/>
      <c r="EB26" s="1035"/>
      <c r="EC26" s="1036"/>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695651</v>
      </c>
      <c r="S27" s="1003"/>
      <c r="T27" s="1003"/>
      <c r="U27" s="1003"/>
      <c r="V27" s="1003"/>
      <c r="W27" s="1003"/>
      <c r="X27" s="1003"/>
      <c r="Y27" s="1004"/>
      <c r="Z27" s="1005">
        <v>0.5</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27192744</v>
      </c>
      <c r="BH27" s="1003"/>
      <c r="BI27" s="1003"/>
      <c r="BJ27" s="1003"/>
      <c r="BK27" s="1003"/>
      <c r="BL27" s="1003"/>
      <c r="BM27" s="1003"/>
      <c r="BN27" s="1004"/>
      <c r="BO27" s="1005">
        <v>100</v>
      </c>
      <c r="BP27" s="1005"/>
      <c r="BQ27" s="1005"/>
      <c r="BR27" s="1005"/>
      <c r="BS27" s="1006" t="s">
        <v>122</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39648414</v>
      </c>
      <c r="CS27" s="1023"/>
      <c r="CT27" s="1023"/>
      <c r="CU27" s="1023"/>
      <c r="CV27" s="1023"/>
      <c r="CW27" s="1023"/>
      <c r="CX27" s="1023"/>
      <c r="CY27" s="1024"/>
      <c r="CZ27" s="1007">
        <v>32.5</v>
      </c>
      <c r="DA27" s="1035"/>
      <c r="DB27" s="1035"/>
      <c r="DC27" s="1037"/>
      <c r="DD27" s="1011">
        <v>15387691</v>
      </c>
      <c r="DE27" s="1023"/>
      <c r="DF27" s="1023"/>
      <c r="DG27" s="1023"/>
      <c r="DH27" s="1023"/>
      <c r="DI27" s="1023"/>
      <c r="DJ27" s="1023"/>
      <c r="DK27" s="1024"/>
      <c r="DL27" s="1011">
        <v>13044122</v>
      </c>
      <c r="DM27" s="1023"/>
      <c r="DN27" s="1023"/>
      <c r="DO27" s="1023"/>
      <c r="DP27" s="1023"/>
      <c r="DQ27" s="1023"/>
      <c r="DR27" s="1023"/>
      <c r="DS27" s="1023"/>
      <c r="DT27" s="1023"/>
      <c r="DU27" s="1023"/>
      <c r="DV27" s="1024"/>
      <c r="DW27" s="1007">
        <v>18.5</v>
      </c>
      <c r="DX27" s="1035"/>
      <c r="DY27" s="1035"/>
      <c r="DZ27" s="1035"/>
      <c r="EA27" s="1035"/>
      <c r="EB27" s="1035"/>
      <c r="EC27" s="1036"/>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2471909</v>
      </c>
      <c r="S28" s="1003"/>
      <c r="T28" s="1003"/>
      <c r="U28" s="1003"/>
      <c r="V28" s="1003"/>
      <c r="W28" s="1003"/>
      <c r="X28" s="1003"/>
      <c r="Y28" s="1004"/>
      <c r="Z28" s="1005">
        <v>1.9</v>
      </c>
      <c r="AA28" s="1005"/>
      <c r="AB28" s="1005"/>
      <c r="AC28" s="1005"/>
      <c r="AD28" s="1006">
        <v>1779732</v>
      </c>
      <c r="AE28" s="1006"/>
      <c r="AF28" s="1006"/>
      <c r="AG28" s="1006"/>
      <c r="AH28" s="1006"/>
      <c r="AI28" s="1006"/>
      <c r="AJ28" s="1006"/>
      <c r="AK28" s="1006"/>
      <c r="AL28" s="1007">
        <v>2.5</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1575051</v>
      </c>
      <c r="CS28" s="1003"/>
      <c r="CT28" s="1003"/>
      <c r="CU28" s="1003"/>
      <c r="CV28" s="1003"/>
      <c r="CW28" s="1003"/>
      <c r="CX28" s="1003"/>
      <c r="CY28" s="1004"/>
      <c r="CZ28" s="1007">
        <v>1.3</v>
      </c>
      <c r="DA28" s="1035"/>
      <c r="DB28" s="1035"/>
      <c r="DC28" s="1037"/>
      <c r="DD28" s="1011">
        <v>1536717</v>
      </c>
      <c r="DE28" s="1003"/>
      <c r="DF28" s="1003"/>
      <c r="DG28" s="1003"/>
      <c r="DH28" s="1003"/>
      <c r="DI28" s="1003"/>
      <c r="DJ28" s="1003"/>
      <c r="DK28" s="1004"/>
      <c r="DL28" s="1011">
        <v>1536717</v>
      </c>
      <c r="DM28" s="1003"/>
      <c r="DN28" s="1003"/>
      <c r="DO28" s="1003"/>
      <c r="DP28" s="1003"/>
      <c r="DQ28" s="1003"/>
      <c r="DR28" s="1003"/>
      <c r="DS28" s="1003"/>
      <c r="DT28" s="1003"/>
      <c r="DU28" s="1003"/>
      <c r="DV28" s="1004"/>
      <c r="DW28" s="1007">
        <v>2.2000000000000002</v>
      </c>
      <c r="DX28" s="1035"/>
      <c r="DY28" s="1035"/>
      <c r="DZ28" s="1035"/>
      <c r="EA28" s="1035"/>
      <c r="EB28" s="1035"/>
      <c r="EC28" s="1036"/>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663389</v>
      </c>
      <c r="S29" s="1003"/>
      <c r="T29" s="1003"/>
      <c r="U29" s="1003"/>
      <c r="V29" s="1003"/>
      <c r="W29" s="1003"/>
      <c r="X29" s="1003"/>
      <c r="Y29" s="1004"/>
      <c r="Z29" s="1005">
        <v>0.5</v>
      </c>
      <c r="AA29" s="1005"/>
      <c r="AB29" s="1005"/>
      <c r="AC29" s="1005"/>
      <c r="AD29" s="1006" t="s">
        <v>122</v>
      </c>
      <c r="AE29" s="1006"/>
      <c r="AF29" s="1006"/>
      <c r="AG29" s="1006"/>
      <c r="AH29" s="1006"/>
      <c r="AI29" s="1006"/>
      <c r="AJ29" s="1006"/>
      <c r="AK29" s="1006"/>
      <c r="AL29" s="1007" t="s">
        <v>122</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1575051</v>
      </c>
      <c r="CS29" s="1023"/>
      <c r="CT29" s="1023"/>
      <c r="CU29" s="1023"/>
      <c r="CV29" s="1023"/>
      <c r="CW29" s="1023"/>
      <c r="CX29" s="1023"/>
      <c r="CY29" s="1024"/>
      <c r="CZ29" s="1007">
        <v>1.3</v>
      </c>
      <c r="DA29" s="1035"/>
      <c r="DB29" s="1035"/>
      <c r="DC29" s="1037"/>
      <c r="DD29" s="1011">
        <v>1536717</v>
      </c>
      <c r="DE29" s="1023"/>
      <c r="DF29" s="1023"/>
      <c r="DG29" s="1023"/>
      <c r="DH29" s="1023"/>
      <c r="DI29" s="1023"/>
      <c r="DJ29" s="1023"/>
      <c r="DK29" s="1024"/>
      <c r="DL29" s="1011">
        <v>1536717</v>
      </c>
      <c r="DM29" s="1023"/>
      <c r="DN29" s="1023"/>
      <c r="DO29" s="1023"/>
      <c r="DP29" s="1023"/>
      <c r="DQ29" s="1023"/>
      <c r="DR29" s="1023"/>
      <c r="DS29" s="1023"/>
      <c r="DT29" s="1023"/>
      <c r="DU29" s="1023"/>
      <c r="DV29" s="1024"/>
      <c r="DW29" s="1007">
        <v>2.2000000000000002</v>
      </c>
      <c r="DX29" s="1035"/>
      <c r="DY29" s="1035"/>
      <c r="DZ29" s="1035"/>
      <c r="EA29" s="1035"/>
      <c r="EB29" s="1035"/>
      <c r="EC29" s="1036"/>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21109869</v>
      </c>
      <c r="S30" s="1003"/>
      <c r="T30" s="1003"/>
      <c r="U30" s="1003"/>
      <c r="V30" s="1003"/>
      <c r="W30" s="1003"/>
      <c r="X30" s="1003"/>
      <c r="Y30" s="1004"/>
      <c r="Z30" s="1005">
        <v>16.2</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1494481</v>
      </c>
      <c r="CS30" s="1003"/>
      <c r="CT30" s="1003"/>
      <c r="CU30" s="1003"/>
      <c r="CV30" s="1003"/>
      <c r="CW30" s="1003"/>
      <c r="CX30" s="1003"/>
      <c r="CY30" s="1004"/>
      <c r="CZ30" s="1007">
        <v>1.2</v>
      </c>
      <c r="DA30" s="1035"/>
      <c r="DB30" s="1035"/>
      <c r="DC30" s="1037"/>
      <c r="DD30" s="1011">
        <v>1464874</v>
      </c>
      <c r="DE30" s="1003"/>
      <c r="DF30" s="1003"/>
      <c r="DG30" s="1003"/>
      <c r="DH30" s="1003"/>
      <c r="DI30" s="1003"/>
      <c r="DJ30" s="1003"/>
      <c r="DK30" s="1004"/>
      <c r="DL30" s="1011">
        <v>1464874</v>
      </c>
      <c r="DM30" s="1003"/>
      <c r="DN30" s="1003"/>
      <c r="DO30" s="1003"/>
      <c r="DP30" s="1003"/>
      <c r="DQ30" s="1003"/>
      <c r="DR30" s="1003"/>
      <c r="DS30" s="1003"/>
      <c r="DT30" s="1003"/>
      <c r="DU30" s="1003"/>
      <c r="DV30" s="1004"/>
      <c r="DW30" s="1007">
        <v>2.1</v>
      </c>
      <c r="DX30" s="1035"/>
      <c r="DY30" s="1035"/>
      <c r="DZ30" s="1035"/>
      <c r="EA30" s="1035"/>
      <c r="EB30" s="1035"/>
      <c r="EC30" s="1036"/>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v>33919312</v>
      </c>
      <c r="S31" s="1003"/>
      <c r="T31" s="1003"/>
      <c r="U31" s="1003"/>
      <c r="V31" s="1003"/>
      <c r="W31" s="1003"/>
      <c r="X31" s="1003"/>
      <c r="Y31" s="1004"/>
      <c r="Z31" s="1005">
        <v>26</v>
      </c>
      <c r="AA31" s="1005"/>
      <c r="AB31" s="1005"/>
      <c r="AC31" s="1005"/>
      <c r="AD31" s="1006">
        <v>31114993</v>
      </c>
      <c r="AE31" s="1006"/>
      <c r="AF31" s="1006"/>
      <c r="AG31" s="1006"/>
      <c r="AH31" s="1006"/>
      <c r="AI31" s="1006"/>
      <c r="AJ31" s="1006"/>
      <c r="AK31" s="1006"/>
      <c r="AL31" s="1007">
        <v>44.2</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99</v>
      </c>
      <c r="BH31" s="1046"/>
      <c r="BI31" s="1046"/>
      <c r="BJ31" s="1046"/>
      <c r="BK31" s="1046"/>
      <c r="BL31" s="1046"/>
      <c r="BM31" s="997">
        <v>97.7</v>
      </c>
      <c r="BN31" s="1046"/>
      <c r="BO31" s="1046"/>
      <c r="BP31" s="1046"/>
      <c r="BQ31" s="1047"/>
      <c r="BR31" s="1049">
        <v>98.9</v>
      </c>
      <c r="BS31" s="1046"/>
      <c r="BT31" s="1046"/>
      <c r="BU31" s="1046"/>
      <c r="BV31" s="1046"/>
      <c r="BW31" s="1046"/>
      <c r="BX31" s="997">
        <v>97.4</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80570</v>
      </c>
      <c r="CS31" s="1023"/>
      <c r="CT31" s="1023"/>
      <c r="CU31" s="1023"/>
      <c r="CV31" s="1023"/>
      <c r="CW31" s="1023"/>
      <c r="CX31" s="1023"/>
      <c r="CY31" s="1024"/>
      <c r="CZ31" s="1007">
        <v>0.1</v>
      </c>
      <c r="DA31" s="1035"/>
      <c r="DB31" s="1035"/>
      <c r="DC31" s="1037"/>
      <c r="DD31" s="1011">
        <v>71843</v>
      </c>
      <c r="DE31" s="1023"/>
      <c r="DF31" s="1023"/>
      <c r="DG31" s="1023"/>
      <c r="DH31" s="1023"/>
      <c r="DI31" s="1023"/>
      <c r="DJ31" s="1023"/>
      <c r="DK31" s="1024"/>
      <c r="DL31" s="1011">
        <v>71843</v>
      </c>
      <c r="DM31" s="1023"/>
      <c r="DN31" s="1023"/>
      <c r="DO31" s="1023"/>
      <c r="DP31" s="1023"/>
      <c r="DQ31" s="1023"/>
      <c r="DR31" s="1023"/>
      <c r="DS31" s="1023"/>
      <c r="DT31" s="1023"/>
      <c r="DU31" s="1023"/>
      <c r="DV31" s="1024"/>
      <c r="DW31" s="1007">
        <v>0.1</v>
      </c>
      <c r="DX31" s="1035"/>
      <c r="DY31" s="1035"/>
      <c r="DZ31" s="1035"/>
      <c r="EA31" s="1035"/>
      <c r="EB31" s="1035"/>
      <c r="EC31" s="1036"/>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12508333</v>
      </c>
      <c r="S32" s="1003"/>
      <c r="T32" s="1003"/>
      <c r="U32" s="1003"/>
      <c r="V32" s="1003"/>
      <c r="W32" s="1003"/>
      <c r="X32" s="1003"/>
      <c r="Y32" s="1004"/>
      <c r="Z32" s="1005">
        <v>9.6</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98.9</v>
      </c>
      <c r="BH32" s="1023"/>
      <c r="BI32" s="1023"/>
      <c r="BJ32" s="1023"/>
      <c r="BK32" s="1023"/>
      <c r="BL32" s="1023"/>
      <c r="BM32" s="1008">
        <v>97.4</v>
      </c>
      <c r="BN32" s="1023"/>
      <c r="BO32" s="1023"/>
      <c r="BP32" s="1023"/>
      <c r="BQ32" s="1048"/>
      <c r="BR32" s="1059">
        <v>98.8</v>
      </c>
      <c r="BS32" s="1023"/>
      <c r="BT32" s="1023"/>
      <c r="BU32" s="1023"/>
      <c r="BV32" s="1023"/>
      <c r="BW32" s="1023"/>
      <c r="BX32" s="1008">
        <v>97.1</v>
      </c>
      <c r="BY32" s="1023"/>
      <c r="BZ32" s="1023"/>
      <c r="CA32" s="1023"/>
      <c r="CB32" s="1048"/>
      <c r="CD32" s="1044"/>
      <c r="CE32" s="1045"/>
      <c r="CF32" s="999" t="s">
        <v>304</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7" t="s">
        <v>122</v>
      </c>
      <c r="DA32" s="1035"/>
      <c r="DB32" s="1035"/>
      <c r="DC32" s="1037"/>
      <c r="DD32" s="1011" t="s">
        <v>122</v>
      </c>
      <c r="DE32" s="1003"/>
      <c r="DF32" s="1003"/>
      <c r="DG32" s="1003"/>
      <c r="DH32" s="1003"/>
      <c r="DI32" s="1003"/>
      <c r="DJ32" s="1003"/>
      <c r="DK32" s="1004"/>
      <c r="DL32" s="1011" t="s">
        <v>122</v>
      </c>
      <c r="DM32" s="1003"/>
      <c r="DN32" s="1003"/>
      <c r="DO32" s="1003"/>
      <c r="DP32" s="1003"/>
      <c r="DQ32" s="1003"/>
      <c r="DR32" s="1003"/>
      <c r="DS32" s="1003"/>
      <c r="DT32" s="1003"/>
      <c r="DU32" s="1003"/>
      <c r="DV32" s="1004"/>
      <c r="DW32" s="1007" t="s">
        <v>122</v>
      </c>
      <c r="DX32" s="1035"/>
      <c r="DY32" s="1035"/>
      <c r="DZ32" s="1035"/>
      <c r="EA32" s="1035"/>
      <c r="EB32" s="1035"/>
      <c r="EC32" s="1036"/>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483457</v>
      </c>
      <c r="S33" s="1003"/>
      <c r="T33" s="1003"/>
      <c r="U33" s="1003"/>
      <c r="V33" s="1003"/>
      <c r="W33" s="1003"/>
      <c r="X33" s="1003"/>
      <c r="Y33" s="1004"/>
      <c r="Z33" s="1005">
        <v>0.4</v>
      </c>
      <c r="AA33" s="1005"/>
      <c r="AB33" s="1005"/>
      <c r="AC33" s="1005"/>
      <c r="AD33" s="1006">
        <v>388404</v>
      </c>
      <c r="AE33" s="1006"/>
      <c r="AF33" s="1006"/>
      <c r="AG33" s="1006"/>
      <c r="AH33" s="1006"/>
      <c r="AI33" s="1006"/>
      <c r="AJ33" s="1006"/>
      <c r="AK33" s="1006"/>
      <c r="AL33" s="1007">
        <v>0.6</v>
      </c>
      <c r="AM33" s="1008"/>
      <c r="AN33" s="1008"/>
      <c r="AO33" s="1009"/>
      <c r="AP33" s="1054"/>
      <c r="AQ33" s="1055"/>
      <c r="AR33" s="1055"/>
      <c r="AS33" s="1055"/>
      <c r="AT33" s="1058"/>
      <c r="AU33" s="201"/>
      <c r="AV33" s="201"/>
      <c r="AW33" s="201"/>
      <c r="AX33" s="1025" t="s">
        <v>306</v>
      </c>
      <c r="AY33" s="1026"/>
      <c r="AZ33" s="1026"/>
      <c r="BA33" s="1026"/>
      <c r="BB33" s="1026"/>
      <c r="BC33" s="1026"/>
      <c r="BD33" s="1026"/>
      <c r="BE33" s="1026"/>
      <c r="BF33" s="1027"/>
      <c r="BG33" s="1060" t="s">
        <v>122</v>
      </c>
      <c r="BH33" s="1061"/>
      <c r="BI33" s="1061"/>
      <c r="BJ33" s="1061"/>
      <c r="BK33" s="1061"/>
      <c r="BL33" s="1061"/>
      <c r="BM33" s="1062" t="s">
        <v>122</v>
      </c>
      <c r="BN33" s="1061"/>
      <c r="BO33" s="1061"/>
      <c r="BP33" s="1061"/>
      <c r="BQ33" s="1063"/>
      <c r="BR33" s="1060" t="s">
        <v>122</v>
      </c>
      <c r="BS33" s="1061"/>
      <c r="BT33" s="1061"/>
      <c r="BU33" s="1061"/>
      <c r="BV33" s="1061"/>
      <c r="BW33" s="1061"/>
      <c r="BX33" s="1062" t="s">
        <v>122</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50801080</v>
      </c>
      <c r="CS33" s="1023"/>
      <c r="CT33" s="1023"/>
      <c r="CU33" s="1023"/>
      <c r="CV33" s="1023"/>
      <c r="CW33" s="1023"/>
      <c r="CX33" s="1023"/>
      <c r="CY33" s="1024"/>
      <c r="CZ33" s="1007">
        <v>41.7</v>
      </c>
      <c r="DA33" s="1035"/>
      <c r="DB33" s="1035"/>
      <c r="DC33" s="1037"/>
      <c r="DD33" s="1011">
        <v>40197162</v>
      </c>
      <c r="DE33" s="1023"/>
      <c r="DF33" s="1023"/>
      <c r="DG33" s="1023"/>
      <c r="DH33" s="1023"/>
      <c r="DI33" s="1023"/>
      <c r="DJ33" s="1023"/>
      <c r="DK33" s="1024"/>
      <c r="DL33" s="1011">
        <v>26064052</v>
      </c>
      <c r="DM33" s="1023"/>
      <c r="DN33" s="1023"/>
      <c r="DO33" s="1023"/>
      <c r="DP33" s="1023"/>
      <c r="DQ33" s="1023"/>
      <c r="DR33" s="1023"/>
      <c r="DS33" s="1023"/>
      <c r="DT33" s="1023"/>
      <c r="DU33" s="1023"/>
      <c r="DV33" s="1024"/>
      <c r="DW33" s="1007">
        <v>37</v>
      </c>
      <c r="DX33" s="1035"/>
      <c r="DY33" s="1035"/>
      <c r="DZ33" s="1035"/>
      <c r="EA33" s="1035"/>
      <c r="EB33" s="1035"/>
      <c r="EC33" s="1036"/>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579843</v>
      </c>
      <c r="S34" s="1003"/>
      <c r="T34" s="1003"/>
      <c r="U34" s="1003"/>
      <c r="V34" s="1003"/>
      <c r="W34" s="1003"/>
      <c r="X34" s="1003"/>
      <c r="Y34" s="1004"/>
      <c r="Z34" s="1005">
        <v>0.4</v>
      </c>
      <c r="AA34" s="1005"/>
      <c r="AB34" s="1005"/>
      <c r="AC34" s="1005"/>
      <c r="AD34" s="1006" t="s">
        <v>122</v>
      </c>
      <c r="AE34" s="1006"/>
      <c r="AF34" s="1006"/>
      <c r="AG34" s="1006"/>
      <c r="AH34" s="1006"/>
      <c r="AI34" s="1006"/>
      <c r="AJ34" s="1006"/>
      <c r="AK34" s="1006"/>
      <c r="AL34" s="1007" t="s">
        <v>122</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309</v>
      </c>
      <c r="CE34" s="1000"/>
      <c r="CF34" s="1000"/>
      <c r="CG34" s="1000"/>
      <c r="CH34" s="1000"/>
      <c r="CI34" s="1000"/>
      <c r="CJ34" s="1000"/>
      <c r="CK34" s="1000"/>
      <c r="CL34" s="1000"/>
      <c r="CM34" s="1000"/>
      <c r="CN34" s="1000"/>
      <c r="CO34" s="1000"/>
      <c r="CP34" s="1000"/>
      <c r="CQ34" s="1001"/>
      <c r="CR34" s="1002">
        <v>20340180</v>
      </c>
      <c r="CS34" s="1003"/>
      <c r="CT34" s="1003"/>
      <c r="CU34" s="1003"/>
      <c r="CV34" s="1003"/>
      <c r="CW34" s="1003"/>
      <c r="CX34" s="1003"/>
      <c r="CY34" s="1004"/>
      <c r="CZ34" s="1007">
        <v>16.7</v>
      </c>
      <c r="DA34" s="1035"/>
      <c r="DB34" s="1035"/>
      <c r="DC34" s="1037"/>
      <c r="DD34" s="1011">
        <v>16513147</v>
      </c>
      <c r="DE34" s="1003"/>
      <c r="DF34" s="1003"/>
      <c r="DG34" s="1003"/>
      <c r="DH34" s="1003"/>
      <c r="DI34" s="1003"/>
      <c r="DJ34" s="1003"/>
      <c r="DK34" s="1004"/>
      <c r="DL34" s="1011">
        <v>14651326</v>
      </c>
      <c r="DM34" s="1003"/>
      <c r="DN34" s="1003"/>
      <c r="DO34" s="1003"/>
      <c r="DP34" s="1003"/>
      <c r="DQ34" s="1003"/>
      <c r="DR34" s="1003"/>
      <c r="DS34" s="1003"/>
      <c r="DT34" s="1003"/>
      <c r="DU34" s="1003"/>
      <c r="DV34" s="1004"/>
      <c r="DW34" s="1007">
        <v>20.8</v>
      </c>
      <c r="DX34" s="1035"/>
      <c r="DY34" s="1035"/>
      <c r="DZ34" s="1035"/>
      <c r="EA34" s="1035"/>
      <c r="EB34" s="1035"/>
      <c r="EC34" s="1036"/>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7492491</v>
      </c>
      <c r="S35" s="1003"/>
      <c r="T35" s="1003"/>
      <c r="U35" s="1003"/>
      <c r="V35" s="1003"/>
      <c r="W35" s="1003"/>
      <c r="X35" s="1003"/>
      <c r="Y35" s="1004"/>
      <c r="Z35" s="1005">
        <v>5.7</v>
      </c>
      <c r="AA35" s="1005"/>
      <c r="AB35" s="1005"/>
      <c r="AC35" s="1005"/>
      <c r="AD35" s="1006" t="s">
        <v>122</v>
      </c>
      <c r="AE35" s="1006"/>
      <c r="AF35" s="1006"/>
      <c r="AG35" s="1006"/>
      <c r="AH35" s="1006"/>
      <c r="AI35" s="1006"/>
      <c r="AJ35" s="1006"/>
      <c r="AK35" s="1006"/>
      <c r="AL35" s="1007" t="s">
        <v>122</v>
      </c>
      <c r="AM35" s="1008"/>
      <c r="AN35" s="1008"/>
      <c r="AO35" s="1009"/>
      <c r="AP35" s="204"/>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1499368</v>
      </c>
      <c r="CS35" s="1023"/>
      <c r="CT35" s="1023"/>
      <c r="CU35" s="1023"/>
      <c r="CV35" s="1023"/>
      <c r="CW35" s="1023"/>
      <c r="CX35" s="1023"/>
      <c r="CY35" s="1024"/>
      <c r="CZ35" s="1007">
        <v>1.2</v>
      </c>
      <c r="DA35" s="1035"/>
      <c r="DB35" s="1035"/>
      <c r="DC35" s="1037"/>
      <c r="DD35" s="1011">
        <v>1447189</v>
      </c>
      <c r="DE35" s="1023"/>
      <c r="DF35" s="1023"/>
      <c r="DG35" s="1023"/>
      <c r="DH35" s="1023"/>
      <c r="DI35" s="1023"/>
      <c r="DJ35" s="1023"/>
      <c r="DK35" s="1024"/>
      <c r="DL35" s="1011">
        <v>1447189</v>
      </c>
      <c r="DM35" s="1023"/>
      <c r="DN35" s="1023"/>
      <c r="DO35" s="1023"/>
      <c r="DP35" s="1023"/>
      <c r="DQ35" s="1023"/>
      <c r="DR35" s="1023"/>
      <c r="DS35" s="1023"/>
      <c r="DT35" s="1023"/>
      <c r="DU35" s="1023"/>
      <c r="DV35" s="1024"/>
      <c r="DW35" s="1007">
        <v>2.1</v>
      </c>
      <c r="DX35" s="1035"/>
      <c r="DY35" s="1035"/>
      <c r="DZ35" s="1035"/>
      <c r="EA35" s="1035"/>
      <c r="EB35" s="1035"/>
      <c r="EC35" s="1036"/>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7956109</v>
      </c>
      <c r="S36" s="1003"/>
      <c r="T36" s="1003"/>
      <c r="U36" s="1003"/>
      <c r="V36" s="1003"/>
      <c r="W36" s="1003"/>
      <c r="X36" s="1003"/>
      <c r="Y36" s="1004"/>
      <c r="Z36" s="1005">
        <v>6.1</v>
      </c>
      <c r="AA36" s="1005"/>
      <c r="AB36" s="1005"/>
      <c r="AC36" s="1005"/>
      <c r="AD36" s="1006" t="s">
        <v>122</v>
      </c>
      <c r="AE36" s="1006"/>
      <c r="AF36" s="1006"/>
      <c r="AG36" s="1006"/>
      <c r="AH36" s="1006"/>
      <c r="AI36" s="1006"/>
      <c r="AJ36" s="1006"/>
      <c r="AK36" s="1006"/>
      <c r="AL36" s="1007" t="s">
        <v>122</v>
      </c>
      <c r="AM36" s="1008"/>
      <c r="AN36" s="1008"/>
      <c r="AO36" s="1009"/>
      <c r="AP36" s="204"/>
      <c r="AQ36" s="1068" t="s">
        <v>315</v>
      </c>
      <c r="AR36" s="1069"/>
      <c r="AS36" s="1069"/>
      <c r="AT36" s="1069"/>
      <c r="AU36" s="1069"/>
      <c r="AV36" s="1069"/>
      <c r="AW36" s="1069"/>
      <c r="AX36" s="1069"/>
      <c r="AY36" s="1070"/>
      <c r="AZ36" s="991">
        <v>11064739</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480058</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9471032</v>
      </c>
      <c r="CS36" s="1003"/>
      <c r="CT36" s="1003"/>
      <c r="CU36" s="1003"/>
      <c r="CV36" s="1003"/>
      <c r="CW36" s="1003"/>
      <c r="CX36" s="1003"/>
      <c r="CY36" s="1004"/>
      <c r="CZ36" s="1007">
        <v>7.8</v>
      </c>
      <c r="DA36" s="1035"/>
      <c r="DB36" s="1035"/>
      <c r="DC36" s="1037"/>
      <c r="DD36" s="1011">
        <v>7683961</v>
      </c>
      <c r="DE36" s="1003"/>
      <c r="DF36" s="1003"/>
      <c r="DG36" s="1003"/>
      <c r="DH36" s="1003"/>
      <c r="DI36" s="1003"/>
      <c r="DJ36" s="1003"/>
      <c r="DK36" s="1004"/>
      <c r="DL36" s="1011">
        <v>4272731</v>
      </c>
      <c r="DM36" s="1003"/>
      <c r="DN36" s="1003"/>
      <c r="DO36" s="1003"/>
      <c r="DP36" s="1003"/>
      <c r="DQ36" s="1003"/>
      <c r="DR36" s="1003"/>
      <c r="DS36" s="1003"/>
      <c r="DT36" s="1003"/>
      <c r="DU36" s="1003"/>
      <c r="DV36" s="1004"/>
      <c r="DW36" s="1007">
        <v>6.1</v>
      </c>
      <c r="DX36" s="1035"/>
      <c r="DY36" s="1035"/>
      <c r="DZ36" s="1035"/>
      <c r="EA36" s="1035"/>
      <c r="EB36" s="1035"/>
      <c r="EC36" s="1036"/>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3871604</v>
      </c>
      <c r="S37" s="1003"/>
      <c r="T37" s="1003"/>
      <c r="U37" s="1003"/>
      <c r="V37" s="1003"/>
      <c r="W37" s="1003"/>
      <c r="X37" s="1003"/>
      <c r="Y37" s="1004"/>
      <c r="Z37" s="1005">
        <v>3</v>
      </c>
      <c r="AA37" s="1005"/>
      <c r="AB37" s="1005"/>
      <c r="AC37" s="1005"/>
      <c r="AD37" s="1006">
        <v>4340</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2582467</v>
      </c>
      <c r="BA37" s="1003"/>
      <c r="BB37" s="1003"/>
      <c r="BC37" s="1003"/>
      <c r="BD37" s="1023"/>
      <c r="BE37" s="1023"/>
      <c r="BF37" s="1048"/>
      <c r="BG37" s="999" t="s">
        <v>320</v>
      </c>
      <c r="BH37" s="1000"/>
      <c r="BI37" s="1000"/>
      <c r="BJ37" s="1000"/>
      <c r="BK37" s="1000"/>
      <c r="BL37" s="1000"/>
      <c r="BM37" s="1000"/>
      <c r="BN37" s="1000"/>
      <c r="BO37" s="1000"/>
      <c r="BP37" s="1000"/>
      <c r="BQ37" s="1000"/>
      <c r="BR37" s="1000"/>
      <c r="BS37" s="1000"/>
      <c r="BT37" s="1000"/>
      <c r="BU37" s="1001"/>
      <c r="BV37" s="1002">
        <v>480058</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1516386</v>
      </c>
      <c r="CS37" s="1023"/>
      <c r="CT37" s="1023"/>
      <c r="CU37" s="1023"/>
      <c r="CV37" s="1023"/>
      <c r="CW37" s="1023"/>
      <c r="CX37" s="1023"/>
      <c r="CY37" s="1024"/>
      <c r="CZ37" s="1007">
        <v>1.2</v>
      </c>
      <c r="DA37" s="1035"/>
      <c r="DB37" s="1035"/>
      <c r="DC37" s="1037"/>
      <c r="DD37" s="1011">
        <v>1516386</v>
      </c>
      <c r="DE37" s="1023"/>
      <c r="DF37" s="1023"/>
      <c r="DG37" s="1023"/>
      <c r="DH37" s="1023"/>
      <c r="DI37" s="1023"/>
      <c r="DJ37" s="1023"/>
      <c r="DK37" s="1024"/>
      <c r="DL37" s="1011">
        <v>1091555</v>
      </c>
      <c r="DM37" s="1023"/>
      <c r="DN37" s="1023"/>
      <c r="DO37" s="1023"/>
      <c r="DP37" s="1023"/>
      <c r="DQ37" s="1023"/>
      <c r="DR37" s="1023"/>
      <c r="DS37" s="1023"/>
      <c r="DT37" s="1023"/>
      <c r="DU37" s="1023"/>
      <c r="DV37" s="1024"/>
      <c r="DW37" s="1007">
        <v>1.5</v>
      </c>
      <c r="DX37" s="1035"/>
      <c r="DY37" s="1035"/>
      <c r="DZ37" s="1035"/>
      <c r="EA37" s="1035"/>
      <c r="EB37" s="1035"/>
      <c r="EC37" s="1036"/>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1725000</v>
      </c>
      <c r="S38" s="1003"/>
      <c r="T38" s="1003"/>
      <c r="U38" s="1003"/>
      <c r="V38" s="1003"/>
      <c r="W38" s="1003"/>
      <c r="X38" s="1003"/>
      <c r="Y38" s="1004"/>
      <c r="Z38" s="1005">
        <v>1.3</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t="s">
        <v>122</v>
      </c>
      <c r="BA38" s="1003"/>
      <c r="BB38" s="1003"/>
      <c r="BC38" s="1003"/>
      <c r="BD38" s="1023"/>
      <c r="BE38" s="1023"/>
      <c r="BF38" s="1048"/>
      <c r="BG38" s="999" t="s">
        <v>324</v>
      </c>
      <c r="BH38" s="1000"/>
      <c r="BI38" s="1000"/>
      <c r="BJ38" s="1000"/>
      <c r="BK38" s="1000"/>
      <c r="BL38" s="1000"/>
      <c r="BM38" s="1000"/>
      <c r="BN38" s="1000"/>
      <c r="BO38" s="1000"/>
      <c r="BP38" s="1000"/>
      <c r="BQ38" s="1000"/>
      <c r="BR38" s="1000"/>
      <c r="BS38" s="1000"/>
      <c r="BT38" s="1000"/>
      <c r="BU38" s="1001"/>
      <c r="BV38" s="1002">
        <v>33777</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11064739</v>
      </c>
      <c r="CS38" s="1003"/>
      <c r="CT38" s="1003"/>
      <c r="CU38" s="1003"/>
      <c r="CV38" s="1003"/>
      <c r="CW38" s="1003"/>
      <c r="CX38" s="1003"/>
      <c r="CY38" s="1004"/>
      <c r="CZ38" s="1007">
        <v>9.1</v>
      </c>
      <c r="DA38" s="1035"/>
      <c r="DB38" s="1035"/>
      <c r="DC38" s="1037"/>
      <c r="DD38" s="1011">
        <v>8307699</v>
      </c>
      <c r="DE38" s="1003"/>
      <c r="DF38" s="1003"/>
      <c r="DG38" s="1003"/>
      <c r="DH38" s="1003"/>
      <c r="DI38" s="1003"/>
      <c r="DJ38" s="1003"/>
      <c r="DK38" s="1004"/>
      <c r="DL38" s="1011">
        <v>5692588</v>
      </c>
      <c r="DM38" s="1003"/>
      <c r="DN38" s="1003"/>
      <c r="DO38" s="1003"/>
      <c r="DP38" s="1003"/>
      <c r="DQ38" s="1003"/>
      <c r="DR38" s="1003"/>
      <c r="DS38" s="1003"/>
      <c r="DT38" s="1003"/>
      <c r="DU38" s="1003"/>
      <c r="DV38" s="1004"/>
      <c r="DW38" s="1007">
        <v>8.1</v>
      </c>
      <c r="DX38" s="1035"/>
      <c r="DY38" s="1035"/>
      <c r="DZ38" s="1035"/>
      <c r="EA38" s="1035"/>
      <c r="EB38" s="1035"/>
      <c r="EC38" s="1036"/>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t="s">
        <v>122</v>
      </c>
      <c r="BA39" s="1003"/>
      <c r="BB39" s="1003"/>
      <c r="BC39" s="1003"/>
      <c r="BD39" s="1023"/>
      <c r="BE39" s="1023"/>
      <c r="BF39" s="1048"/>
      <c r="BG39" s="999" t="s">
        <v>328</v>
      </c>
      <c r="BH39" s="1000"/>
      <c r="BI39" s="1000"/>
      <c r="BJ39" s="1000"/>
      <c r="BK39" s="1000"/>
      <c r="BL39" s="1000"/>
      <c r="BM39" s="1000"/>
      <c r="BN39" s="1000"/>
      <c r="BO39" s="1000"/>
      <c r="BP39" s="1000"/>
      <c r="BQ39" s="1000"/>
      <c r="BR39" s="1000"/>
      <c r="BS39" s="1000"/>
      <c r="BT39" s="1000"/>
      <c r="BU39" s="1001"/>
      <c r="BV39" s="1002">
        <v>42464</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6367574</v>
      </c>
      <c r="CS39" s="1023"/>
      <c r="CT39" s="1023"/>
      <c r="CU39" s="1023"/>
      <c r="CV39" s="1023"/>
      <c r="CW39" s="1023"/>
      <c r="CX39" s="1023"/>
      <c r="CY39" s="1024"/>
      <c r="CZ39" s="1007">
        <v>5.2</v>
      </c>
      <c r="DA39" s="1035"/>
      <c r="DB39" s="1035"/>
      <c r="DC39" s="1037"/>
      <c r="DD39" s="1011">
        <v>6244948</v>
      </c>
      <c r="DE39" s="1023"/>
      <c r="DF39" s="1023"/>
      <c r="DG39" s="1023"/>
      <c r="DH39" s="1023"/>
      <c r="DI39" s="1023"/>
      <c r="DJ39" s="1023"/>
      <c r="DK39" s="1024"/>
      <c r="DL39" s="1011" t="s">
        <v>122</v>
      </c>
      <c r="DM39" s="1023"/>
      <c r="DN39" s="1023"/>
      <c r="DO39" s="1023"/>
      <c r="DP39" s="1023"/>
      <c r="DQ39" s="1023"/>
      <c r="DR39" s="1023"/>
      <c r="DS39" s="1023"/>
      <c r="DT39" s="1023"/>
      <c r="DU39" s="1023"/>
      <c r="DV39" s="1024"/>
      <c r="DW39" s="1007" t="s">
        <v>122</v>
      </c>
      <c r="DX39" s="1035"/>
      <c r="DY39" s="1035"/>
      <c r="DZ39" s="1035"/>
      <c r="EA39" s="1035"/>
      <c r="EB39" s="1035"/>
      <c r="EC39" s="1036"/>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t="s">
        <v>122</v>
      </c>
      <c r="S40" s="1003"/>
      <c r="T40" s="1003"/>
      <c r="U40" s="1003"/>
      <c r="V40" s="1003"/>
      <c r="W40" s="1003"/>
      <c r="X40" s="1003"/>
      <c r="Y40" s="1004"/>
      <c r="Z40" s="1005" t="s">
        <v>122</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23"/>
      <c r="BE40" s="1023"/>
      <c r="BF40" s="1048"/>
      <c r="BG40" s="1052" t="s">
        <v>332</v>
      </c>
      <c r="BH40" s="1053"/>
      <c r="BI40" s="1053"/>
      <c r="BJ40" s="1053"/>
      <c r="BK40" s="1053"/>
      <c r="BL40" s="205"/>
      <c r="BM40" s="1000" t="s">
        <v>333</v>
      </c>
      <c r="BN40" s="1000"/>
      <c r="BO40" s="1000"/>
      <c r="BP40" s="1000"/>
      <c r="BQ40" s="1000"/>
      <c r="BR40" s="1000"/>
      <c r="BS40" s="1000"/>
      <c r="BT40" s="1000"/>
      <c r="BU40" s="1001"/>
      <c r="BV40" s="1002">
        <v>145</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2058187</v>
      </c>
      <c r="CS40" s="1003"/>
      <c r="CT40" s="1003"/>
      <c r="CU40" s="1003"/>
      <c r="CV40" s="1003"/>
      <c r="CW40" s="1003"/>
      <c r="CX40" s="1003"/>
      <c r="CY40" s="1004"/>
      <c r="CZ40" s="1007">
        <v>1.7</v>
      </c>
      <c r="DA40" s="1035"/>
      <c r="DB40" s="1035"/>
      <c r="DC40" s="1037"/>
      <c r="DD40" s="1011">
        <v>218</v>
      </c>
      <c r="DE40" s="1003"/>
      <c r="DF40" s="1003"/>
      <c r="DG40" s="1003"/>
      <c r="DH40" s="1003"/>
      <c r="DI40" s="1003"/>
      <c r="DJ40" s="1003"/>
      <c r="DK40" s="1004"/>
      <c r="DL40" s="1011">
        <v>218</v>
      </c>
      <c r="DM40" s="1003"/>
      <c r="DN40" s="1003"/>
      <c r="DO40" s="1003"/>
      <c r="DP40" s="1003"/>
      <c r="DQ40" s="1003"/>
      <c r="DR40" s="1003"/>
      <c r="DS40" s="1003"/>
      <c r="DT40" s="1003"/>
      <c r="DU40" s="1003"/>
      <c r="DV40" s="1004"/>
      <c r="DW40" s="1007">
        <v>0</v>
      </c>
      <c r="DX40" s="1035"/>
      <c r="DY40" s="1035"/>
      <c r="DZ40" s="1035"/>
      <c r="EA40" s="1035"/>
      <c r="EB40" s="1035"/>
      <c r="EC40" s="1036"/>
    </row>
    <row r="41" spans="2:133" ht="11.25" customHeight="1" x14ac:dyDescent="0.2">
      <c r="B41" s="1025" t="s">
        <v>335</v>
      </c>
      <c r="C41" s="1026"/>
      <c r="D41" s="1026"/>
      <c r="E41" s="1026"/>
      <c r="F41" s="1026"/>
      <c r="G41" s="1026"/>
      <c r="H41" s="1026"/>
      <c r="I41" s="1026"/>
      <c r="J41" s="1026"/>
      <c r="K41" s="1026"/>
      <c r="L41" s="1026"/>
      <c r="M41" s="1026"/>
      <c r="N41" s="1026"/>
      <c r="O41" s="1026"/>
      <c r="P41" s="1026"/>
      <c r="Q41" s="1027"/>
      <c r="R41" s="1074">
        <v>130653037</v>
      </c>
      <c r="S41" s="1075"/>
      <c r="T41" s="1075"/>
      <c r="U41" s="1075"/>
      <c r="V41" s="1075"/>
      <c r="W41" s="1075"/>
      <c r="X41" s="1075"/>
      <c r="Y41" s="1079"/>
      <c r="Z41" s="1080">
        <v>100</v>
      </c>
      <c r="AA41" s="1080"/>
      <c r="AB41" s="1080"/>
      <c r="AC41" s="1080"/>
      <c r="AD41" s="1081">
        <v>70463539</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3100654</v>
      </c>
      <c r="BA41" s="1003"/>
      <c r="BB41" s="1003"/>
      <c r="BC41" s="1003"/>
      <c r="BD41" s="1023"/>
      <c r="BE41" s="1023"/>
      <c r="BF41" s="1048"/>
      <c r="BG41" s="1052"/>
      <c r="BH41" s="1053"/>
      <c r="BI41" s="1053"/>
      <c r="BJ41" s="1053"/>
      <c r="BK41" s="1053"/>
      <c r="BL41" s="205"/>
      <c r="BM41" s="1000" t="s">
        <v>337</v>
      </c>
      <c r="BN41" s="1000"/>
      <c r="BO41" s="1000"/>
      <c r="BP41" s="1000"/>
      <c r="BQ41" s="1000"/>
      <c r="BR41" s="1000"/>
      <c r="BS41" s="1000"/>
      <c r="BT41" s="1000"/>
      <c r="BU41" s="1001"/>
      <c r="BV41" s="1002">
        <v>1</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23"/>
      <c r="CT41" s="1023"/>
      <c r="CU41" s="1023"/>
      <c r="CV41" s="1023"/>
      <c r="CW41" s="1023"/>
      <c r="CX41" s="1023"/>
      <c r="CY41" s="1024"/>
      <c r="CZ41" s="1007" t="s">
        <v>122</v>
      </c>
      <c r="DA41" s="1035"/>
      <c r="DB41" s="1035"/>
      <c r="DC41" s="1037"/>
      <c r="DD41" s="1011" t="s">
        <v>122</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5381618</v>
      </c>
      <c r="BA42" s="1075"/>
      <c r="BB42" s="1075"/>
      <c r="BC42" s="1075"/>
      <c r="BD42" s="1061"/>
      <c r="BE42" s="1061"/>
      <c r="BF42" s="1063"/>
      <c r="BG42" s="1054"/>
      <c r="BH42" s="1055"/>
      <c r="BI42" s="1055"/>
      <c r="BJ42" s="1055"/>
      <c r="BK42" s="1055"/>
      <c r="BL42" s="206"/>
      <c r="BM42" s="1026" t="s">
        <v>340</v>
      </c>
      <c r="BN42" s="1026"/>
      <c r="BO42" s="1026"/>
      <c r="BP42" s="1026"/>
      <c r="BQ42" s="1026"/>
      <c r="BR42" s="1026"/>
      <c r="BS42" s="1026"/>
      <c r="BT42" s="1026"/>
      <c r="BU42" s="1027"/>
      <c r="BV42" s="1074">
        <v>295</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10284400</v>
      </c>
      <c r="CS42" s="1023"/>
      <c r="CT42" s="1023"/>
      <c r="CU42" s="1023"/>
      <c r="CV42" s="1023"/>
      <c r="CW42" s="1023"/>
      <c r="CX42" s="1023"/>
      <c r="CY42" s="1024"/>
      <c r="CZ42" s="1007">
        <v>8.4</v>
      </c>
      <c r="DA42" s="1035"/>
      <c r="DB42" s="1035"/>
      <c r="DC42" s="1037"/>
      <c r="DD42" s="1011">
        <v>2481752</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370794</v>
      </c>
      <c r="CS43" s="1023"/>
      <c r="CT43" s="1023"/>
      <c r="CU43" s="1023"/>
      <c r="CV43" s="1023"/>
      <c r="CW43" s="1023"/>
      <c r="CX43" s="1023"/>
      <c r="CY43" s="1024"/>
      <c r="CZ43" s="1007">
        <v>0.3</v>
      </c>
      <c r="DA43" s="1035"/>
      <c r="DB43" s="1035"/>
      <c r="DC43" s="1037"/>
      <c r="DD43" s="1011">
        <v>361607</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10284400</v>
      </c>
      <c r="CS44" s="1003"/>
      <c r="CT44" s="1003"/>
      <c r="CU44" s="1003"/>
      <c r="CV44" s="1003"/>
      <c r="CW44" s="1003"/>
      <c r="CX44" s="1003"/>
      <c r="CY44" s="1004"/>
      <c r="CZ44" s="1007">
        <v>8.4</v>
      </c>
      <c r="DA44" s="1008"/>
      <c r="DB44" s="1008"/>
      <c r="DC44" s="1014"/>
      <c r="DD44" s="1011">
        <v>2481752</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890730</v>
      </c>
      <c r="CS45" s="1023"/>
      <c r="CT45" s="1023"/>
      <c r="CU45" s="1023"/>
      <c r="CV45" s="1023"/>
      <c r="CW45" s="1023"/>
      <c r="CX45" s="1023"/>
      <c r="CY45" s="1024"/>
      <c r="CZ45" s="1007">
        <v>0.7</v>
      </c>
      <c r="DA45" s="1035"/>
      <c r="DB45" s="1035"/>
      <c r="DC45" s="1037"/>
      <c r="DD45" s="1011">
        <v>93473</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2"/>
      <c r="CE46" s="1043"/>
      <c r="CF46" s="999" t="s">
        <v>348</v>
      </c>
      <c r="CG46" s="1000"/>
      <c r="CH46" s="1000"/>
      <c r="CI46" s="1000"/>
      <c r="CJ46" s="1000"/>
      <c r="CK46" s="1000"/>
      <c r="CL46" s="1000"/>
      <c r="CM46" s="1000"/>
      <c r="CN46" s="1000"/>
      <c r="CO46" s="1000"/>
      <c r="CP46" s="1000"/>
      <c r="CQ46" s="1001"/>
      <c r="CR46" s="1002">
        <v>9393670</v>
      </c>
      <c r="CS46" s="1003"/>
      <c r="CT46" s="1003"/>
      <c r="CU46" s="1003"/>
      <c r="CV46" s="1003"/>
      <c r="CW46" s="1003"/>
      <c r="CX46" s="1003"/>
      <c r="CY46" s="1004"/>
      <c r="CZ46" s="1007">
        <v>7.7</v>
      </c>
      <c r="DA46" s="1008"/>
      <c r="DB46" s="1008"/>
      <c r="DC46" s="1014"/>
      <c r="DD46" s="1011">
        <v>2388279</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2"/>
      <c r="CE47" s="1043"/>
      <c r="CF47" s="999" t="s">
        <v>349</v>
      </c>
      <c r="CG47" s="1000"/>
      <c r="CH47" s="1000"/>
      <c r="CI47" s="1000"/>
      <c r="CJ47" s="1000"/>
      <c r="CK47" s="1000"/>
      <c r="CL47" s="1000"/>
      <c r="CM47" s="1000"/>
      <c r="CN47" s="1000"/>
      <c r="CO47" s="1000"/>
      <c r="CP47" s="1000"/>
      <c r="CQ47" s="1001"/>
      <c r="CR47" s="1002" t="s">
        <v>122</v>
      </c>
      <c r="CS47" s="1023"/>
      <c r="CT47" s="1023"/>
      <c r="CU47" s="1023"/>
      <c r="CV47" s="1023"/>
      <c r="CW47" s="1023"/>
      <c r="CX47" s="1023"/>
      <c r="CY47" s="1024"/>
      <c r="CZ47" s="1007" t="s">
        <v>122</v>
      </c>
      <c r="DA47" s="1035"/>
      <c r="DB47" s="1035"/>
      <c r="DC47" s="1037"/>
      <c r="DD47" s="1011" t="s">
        <v>122</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ht="10.8" x14ac:dyDescent="0.2">
      <c r="B48" s="207"/>
      <c r="CD48" s="1044"/>
      <c r="CE48" s="1045"/>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5" t="s">
        <v>351</v>
      </c>
      <c r="CE49" s="1026"/>
      <c r="CF49" s="1026"/>
      <c r="CG49" s="1026"/>
      <c r="CH49" s="1026"/>
      <c r="CI49" s="1026"/>
      <c r="CJ49" s="1026"/>
      <c r="CK49" s="1026"/>
      <c r="CL49" s="1026"/>
      <c r="CM49" s="1026"/>
      <c r="CN49" s="1026"/>
      <c r="CO49" s="1026"/>
      <c r="CP49" s="1026"/>
      <c r="CQ49" s="1027"/>
      <c r="CR49" s="1074">
        <v>121936650</v>
      </c>
      <c r="CS49" s="1061"/>
      <c r="CT49" s="1061"/>
      <c r="CU49" s="1061"/>
      <c r="CV49" s="1061"/>
      <c r="CW49" s="1061"/>
      <c r="CX49" s="1061"/>
      <c r="CY49" s="1090"/>
      <c r="CZ49" s="1082">
        <v>100</v>
      </c>
      <c r="DA49" s="1091"/>
      <c r="DB49" s="1091"/>
      <c r="DC49" s="1092"/>
      <c r="DD49" s="1093">
        <v>78007210</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Ih5M1UAdFom8xVIyRVsZf8xDtq7v4FnYoRjlKOHpCJUeDHtYhYGagNP5g86+Elpg6s2FUFFT1y3a8kdUlWSwCg==" saltValue="4icZVz8idWy9/Bh/SAZJ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
      <c r="A7" s="218">
        <v>1</v>
      </c>
      <c r="B7" s="379" t="s">
        <v>374</v>
      </c>
      <c r="C7" s="380"/>
      <c r="D7" s="380"/>
      <c r="E7" s="380"/>
      <c r="F7" s="380"/>
      <c r="G7" s="380"/>
      <c r="H7" s="380"/>
      <c r="I7" s="380"/>
      <c r="J7" s="380"/>
      <c r="K7" s="380"/>
      <c r="L7" s="380"/>
      <c r="M7" s="380"/>
      <c r="N7" s="380"/>
      <c r="O7" s="380"/>
      <c r="P7" s="381"/>
      <c r="Q7" s="382">
        <v>136084</v>
      </c>
      <c r="R7" s="383"/>
      <c r="S7" s="383"/>
      <c r="T7" s="383"/>
      <c r="U7" s="383"/>
      <c r="V7" s="383">
        <v>127368</v>
      </c>
      <c r="W7" s="383"/>
      <c r="X7" s="383"/>
      <c r="Y7" s="383"/>
      <c r="Z7" s="383"/>
      <c r="AA7" s="383">
        <v>8716</v>
      </c>
      <c r="AB7" s="383"/>
      <c r="AC7" s="383"/>
      <c r="AD7" s="383"/>
      <c r="AE7" s="384"/>
      <c r="AF7" s="385">
        <v>8156</v>
      </c>
      <c r="AG7" s="386"/>
      <c r="AH7" s="386"/>
      <c r="AI7" s="386"/>
      <c r="AJ7" s="387"/>
      <c r="AK7" s="388">
        <v>8487</v>
      </c>
      <c r="AL7" s="389"/>
      <c r="AM7" s="389"/>
      <c r="AN7" s="389"/>
      <c r="AO7" s="389"/>
      <c r="AP7" s="389">
        <v>16248</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t="s">
        <v>560</v>
      </c>
      <c r="BS7" s="376" t="s">
        <v>550</v>
      </c>
      <c r="BT7" s="377"/>
      <c r="BU7" s="377"/>
      <c r="BV7" s="377"/>
      <c r="BW7" s="377"/>
      <c r="BX7" s="377"/>
      <c r="BY7" s="377"/>
      <c r="BZ7" s="377"/>
      <c r="CA7" s="377"/>
      <c r="CB7" s="377"/>
      <c r="CC7" s="377"/>
      <c r="CD7" s="377"/>
      <c r="CE7" s="377"/>
      <c r="CF7" s="377"/>
      <c r="CG7" s="392"/>
      <c r="CH7" s="373">
        <v>0</v>
      </c>
      <c r="CI7" s="374"/>
      <c r="CJ7" s="374"/>
      <c r="CK7" s="374"/>
      <c r="CL7" s="375"/>
      <c r="CM7" s="373">
        <v>13</v>
      </c>
      <c r="CN7" s="374"/>
      <c r="CO7" s="374"/>
      <c r="CP7" s="374"/>
      <c r="CQ7" s="375"/>
      <c r="CR7" s="373">
        <v>11</v>
      </c>
      <c r="CS7" s="374"/>
      <c r="CT7" s="374"/>
      <c r="CU7" s="374"/>
      <c r="CV7" s="375"/>
      <c r="CW7" s="373">
        <v>0</v>
      </c>
      <c r="CX7" s="374"/>
      <c r="CY7" s="374"/>
      <c r="CZ7" s="374"/>
      <c r="DA7" s="375"/>
      <c r="DB7" s="373" t="s">
        <v>542</v>
      </c>
      <c r="DC7" s="374"/>
      <c r="DD7" s="374"/>
      <c r="DE7" s="374"/>
      <c r="DF7" s="375"/>
      <c r="DG7" s="373" t="s">
        <v>542</v>
      </c>
      <c r="DH7" s="374"/>
      <c r="DI7" s="374"/>
      <c r="DJ7" s="374"/>
      <c r="DK7" s="375"/>
      <c r="DL7" s="373" t="s">
        <v>542</v>
      </c>
      <c r="DM7" s="374"/>
      <c r="DN7" s="374"/>
      <c r="DO7" s="374"/>
      <c r="DP7" s="375"/>
      <c r="DQ7" s="373" t="s">
        <v>542</v>
      </c>
      <c r="DR7" s="374"/>
      <c r="DS7" s="374"/>
      <c r="DT7" s="374"/>
      <c r="DU7" s="375"/>
      <c r="DV7" s="376"/>
      <c r="DW7" s="377"/>
      <c r="DX7" s="377"/>
      <c r="DY7" s="377"/>
      <c r="DZ7" s="378"/>
      <c r="EA7" s="216"/>
    </row>
    <row r="8" spans="1:131" s="217" customFormat="1" ht="26.25" customHeight="1" x14ac:dyDescent="0.2">
      <c r="A8" s="220">
        <v>2</v>
      </c>
      <c r="B8" s="410" t="s">
        <v>375</v>
      </c>
      <c r="C8" s="411"/>
      <c r="D8" s="411"/>
      <c r="E8" s="411"/>
      <c r="F8" s="411"/>
      <c r="G8" s="411"/>
      <c r="H8" s="411"/>
      <c r="I8" s="411"/>
      <c r="J8" s="411"/>
      <c r="K8" s="411"/>
      <c r="L8" s="411"/>
      <c r="M8" s="411"/>
      <c r="N8" s="411"/>
      <c r="O8" s="411"/>
      <c r="P8" s="412"/>
      <c r="Q8" s="413">
        <v>578</v>
      </c>
      <c r="R8" s="414"/>
      <c r="S8" s="414"/>
      <c r="T8" s="414"/>
      <c r="U8" s="414"/>
      <c r="V8" s="414">
        <v>578</v>
      </c>
      <c r="W8" s="414"/>
      <c r="X8" s="414"/>
      <c r="Y8" s="414"/>
      <c r="Z8" s="414"/>
      <c r="AA8" s="414" t="s">
        <v>561</v>
      </c>
      <c r="AB8" s="414"/>
      <c r="AC8" s="414"/>
      <c r="AD8" s="414"/>
      <c r="AE8" s="415"/>
      <c r="AF8" s="416" t="s">
        <v>561</v>
      </c>
      <c r="AG8" s="417"/>
      <c r="AH8" s="417"/>
      <c r="AI8" s="417"/>
      <c r="AJ8" s="418"/>
      <c r="AK8" s="399">
        <v>252</v>
      </c>
      <c r="AL8" s="400"/>
      <c r="AM8" s="400"/>
      <c r="AN8" s="400"/>
      <c r="AO8" s="400"/>
      <c r="AP8" s="400">
        <v>2187</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t="s">
        <v>557</v>
      </c>
      <c r="BT8" s="404"/>
      <c r="BU8" s="404"/>
      <c r="BV8" s="404"/>
      <c r="BW8" s="404"/>
      <c r="BX8" s="404"/>
      <c r="BY8" s="404"/>
      <c r="BZ8" s="404"/>
      <c r="CA8" s="404"/>
      <c r="CB8" s="404"/>
      <c r="CC8" s="404"/>
      <c r="CD8" s="404"/>
      <c r="CE8" s="404"/>
      <c r="CF8" s="404"/>
      <c r="CG8" s="405"/>
      <c r="CH8" s="406">
        <v>-2</v>
      </c>
      <c r="CI8" s="407"/>
      <c r="CJ8" s="407"/>
      <c r="CK8" s="407"/>
      <c r="CL8" s="408"/>
      <c r="CM8" s="406">
        <v>557</v>
      </c>
      <c r="CN8" s="407"/>
      <c r="CO8" s="407"/>
      <c r="CP8" s="407"/>
      <c r="CQ8" s="408"/>
      <c r="CR8" s="406">
        <v>500</v>
      </c>
      <c r="CS8" s="407"/>
      <c r="CT8" s="407"/>
      <c r="CU8" s="407"/>
      <c r="CV8" s="408"/>
      <c r="CW8" s="406">
        <v>212</v>
      </c>
      <c r="CX8" s="407"/>
      <c r="CY8" s="407"/>
      <c r="CZ8" s="407"/>
      <c r="DA8" s="408"/>
      <c r="DB8" s="406" t="s">
        <v>542</v>
      </c>
      <c r="DC8" s="407"/>
      <c r="DD8" s="407"/>
      <c r="DE8" s="407"/>
      <c r="DF8" s="408"/>
      <c r="DG8" s="406" t="s">
        <v>542</v>
      </c>
      <c r="DH8" s="407"/>
      <c r="DI8" s="407"/>
      <c r="DJ8" s="407"/>
      <c r="DK8" s="408"/>
      <c r="DL8" s="406" t="s">
        <v>542</v>
      </c>
      <c r="DM8" s="407"/>
      <c r="DN8" s="407"/>
      <c r="DO8" s="407"/>
      <c r="DP8" s="408"/>
      <c r="DQ8" s="406" t="s">
        <v>542</v>
      </c>
      <c r="DR8" s="407"/>
      <c r="DS8" s="407"/>
      <c r="DT8" s="407"/>
      <c r="DU8" s="408"/>
      <c r="DV8" s="403"/>
      <c r="DW8" s="404"/>
      <c r="DX8" s="404"/>
      <c r="DY8" s="404"/>
      <c r="DZ8" s="409"/>
      <c r="EA8" s="216"/>
    </row>
    <row r="9" spans="1:131" s="217" customFormat="1" ht="26.25" customHeight="1" x14ac:dyDescent="0.2">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t="s">
        <v>551</v>
      </c>
      <c r="BT9" s="404"/>
      <c r="BU9" s="404"/>
      <c r="BV9" s="404"/>
      <c r="BW9" s="404"/>
      <c r="BX9" s="404"/>
      <c r="BY9" s="404"/>
      <c r="BZ9" s="404"/>
      <c r="CA9" s="404"/>
      <c r="CB9" s="404"/>
      <c r="CC9" s="404"/>
      <c r="CD9" s="404"/>
      <c r="CE9" s="404"/>
      <c r="CF9" s="404"/>
      <c r="CG9" s="405"/>
      <c r="CH9" s="406">
        <v>-2</v>
      </c>
      <c r="CI9" s="407"/>
      <c r="CJ9" s="407"/>
      <c r="CK9" s="407"/>
      <c r="CL9" s="408"/>
      <c r="CM9" s="406">
        <v>535</v>
      </c>
      <c r="CN9" s="407"/>
      <c r="CO9" s="407"/>
      <c r="CP9" s="407"/>
      <c r="CQ9" s="408"/>
      <c r="CR9" s="406">
        <v>500</v>
      </c>
      <c r="CS9" s="407"/>
      <c r="CT9" s="407"/>
      <c r="CU9" s="407"/>
      <c r="CV9" s="408"/>
      <c r="CW9" s="406">
        <v>355</v>
      </c>
      <c r="CX9" s="407"/>
      <c r="CY9" s="407"/>
      <c r="CZ9" s="407"/>
      <c r="DA9" s="408"/>
      <c r="DB9" s="406" t="s">
        <v>542</v>
      </c>
      <c r="DC9" s="407"/>
      <c r="DD9" s="407"/>
      <c r="DE9" s="407"/>
      <c r="DF9" s="408"/>
      <c r="DG9" s="406" t="s">
        <v>542</v>
      </c>
      <c r="DH9" s="407"/>
      <c r="DI9" s="407"/>
      <c r="DJ9" s="407"/>
      <c r="DK9" s="408"/>
      <c r="DL9" s="406" t="s">
        <v>542</v>
      </c>
      <c r="DM9" s="407"/>
      <c r="DN9" s="407"/>
      <c r="DO9" s="407"/>
      <c r="DP9" s="408"/>
      <c r="DQ9" s="406" t="s">
        <v>542</v>
      </c>
      <c r="DR9" s="407"/>
      <c r="DS9" s="407"/>
      <c r="DT9" s="407"/>
      <c r="DU9" s="408"/>
      <c r="DV9" s="403"/>
      <c r="DW9" s="404"/>
      <c r="DX9" s="404"/>
      <c r="DY9" s="404"/>
      <c r="DZ9" s="409"/>
      <c r="EA9" s="216"/>
    </row>
    <row r="10" spans="1:131" s="217" customFormat="1" ht="26.25" customHeight="1" x14ac:dyDescent="0.2">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6"/>
    </row>
    <row r="11" spans="1:131" s="217" customFormat="1" ht="26.25" customHeight="1" x14ac:dyDescent="0.2">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2">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2">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376</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5">
      <c r="A23" s="222" t="s">
        <v>377</v>
      </c>
      <c r="B23" s="419" t="s">
        <v>378</v>
      </c>
      <c r="C23" s="420"/>
      <c r="D23" s="420"/>
      <c r="E23" s="420"/>
      <c r="F23" s="420"/>
      <c r="G23" s="420"/>
      <c r="H23" s="420"/>
      <c r="I23" s="420"/>
      <c r="J23" s="420"/>
      <c r="K23" s="420"/>
      <c r="L23" s="420"/>
      <c r="M23" s="420"/>
      <c r="N23" s="420"/>
      <c r="O23" s="420"/>
      <c r="P23" s="421"/>
      <c r="Q23" s="422">
        <v>136263</v>
      </c>
      <c r="R23" s="423"/>
      <c r="S23" s="423"/>
      <c r="T23" s="423"/>
      <c r="U23" s="423"/>
      <c r="V23" s="423">
        <v>127546</v>
      </c>
      <c r="W23" s="423"/>
      <c r="X23" s="423"/>
      <c r="Y23" s="423"/>
      <c r="Z23" s="423"/>
      <c r="AA23" s="423">
        <v>8716</v>
      </c>
      <c r="AB23" s="423"/>
      <c r="AC23" s="423"/>
      <c r="AD23" s="423"/>
      <c r="AE23" s="424"/>
      <c r="AF23" s="425">
        <v>8516</v>
      </c>
      <c r="AG23" s="423"/>
      <c r="AH23" s="423"/>
      <c r="AI23" s="423"/>
      <c r="AJ23" s="426"/>
      <c r="AK23" s="427"/>
      <c r="AL23" s="428"/>
      <c r="AM23" s="428"/>
      <c r="AN23" s="428"/>
      <c r="AO23" s="428"/>
      <c r="AP23" s="423">
        <v>18435</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
      <c r="A24" s="438" t="s">
        <v>379</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5">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4" t="s">
        <v>384</v>
      </c>
      <c r="AG26" s="445"/>
      <c r="AH26" s="445"/>
      <c r="AI26" s="445"/>
      <c r="AJ26" s="446"/>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364</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4">
        <v>1</v>
      </c>
      <c r="B28" s="379" t="s">
        <v>389</v>
      </c>
      <c r="C28" s="380"/>
      <c r="D28" s="380"/>
      <c r="E28" s="380"/>
      <c r="F28" s="380"/>
      <c r="G28" s="380"/>
      <c r="H28" s="380"/>
      <c r="I28" s="380"/>
      <c r="J28" s="380"/>
      <c r="K28" s="380"/>
      <c r="L28" s="380"/>
      <c r="M28" s="380"/>
      <c r="N28" s="380"/>
      <c r="O28" s="380"/>
      <c r="P28" s="381"/>
      <c r="Q28" s="452">
        <v>22555</v>
      </c>
      <c r="R28" s="453"/>
      <c r="S28" s="453"/>
      <c r="T28" s="453"/>
      <c r="U28" s="453"/>
      <c r="V28" s="453">
        <v>22075</v>
      </c>
      <c r="W28" s="453"/>
      <c r="X28" s="453"/>
      <c r="Y28" s="453"/>
      <c r="Z28" s="453"/>
      <c r="AA28" s="453">
        <v>480</v>
      </c>
      <c r="AB28" s="453"/>
      <c r="AC28" s="453"/>
      <c r="AD28" s="453"/>
      <c r="AE28" s="454"/>
      <c r="AF28" s="455">
        <v>480</v>
      </c>
      <c r="AG28" s="453"/>
      <c r="AH28" s="453"/>
      <c r="AI28" s="453"/>
      <c r="AJ28" s="456"/>
      <c r="AK28" s="457">
        <v>3101</v>
      </c>
      <c r="AL28" s="458"/>
      <c r="AM28" s="458"/>
      <c r="AN28" s="458"/>
      <c r="AO28" s="458"/>
      <c r="AP28" s="458" t="s">
        <v>542</v>
      </c>
      <c r="AQ28" s="458"/>
      <c r="AR28" s="458"/>
      <c r="AS28" s="458"/>
      <c r="AT28" s="458"/>
      <c r="AU28" s="458" t="s">
        <v>542</v>
      </c>
      <c r="AV28" s="458"/>
      <c r="AW28" s="458"/>
      <c r="AX28" s="458"/>
      <c r="AY28" s="458"/>
      <c r="AZ28" s="459" t="s">
        <v>542</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4">
        <v>2</v>
      </c>
      <c r="B29" s="410" t="s">
        <v>390</v>
      </c>
      <c r="C29" s="411"/>
      <c r="D29" s="411"/>
      <c r="E29" s="411"/>
      <c r="F29" s="411"/>
      <c r="G29" s="411"/>
      <c r="H29" s="411"/>
      <c r="I29" s="411"/>
      <c r="J29" s="411"/>
      <c r="K29" s="411"/>
      <c r="L29" s="411"/>
      <c r="M29" s="411"/>
      <c r="N29" s="411"/>
      <c r="O29" s="411"/>
      <c r="P29" s="412"/>
      <c r="Q29" s="413">
        <v>18312</v>
      </c>
      <c r="R29" s="414"/>
      <c r="S29" s="414"/>
      <c r="T29" s="414"/>
      <c r="U29" s="414"/>
      <c r="V29" s="414">
        <v>17962</v>
      </c>
      <c r="W29" s="414"/>
      <c r="X29" s="414"/>
      <c r="Y29" s="414"/>
      <c r="Z29" s="414"/>
      <c r="AA29" s="414">
        <v>350</v>
      </c>
      <c r="AB29" s="414"/>
      <c r="AC29" s="414"/>
      <c r="AD29" s="414"/>
      <c r="AE29" s="415"/>
      <c r="AF29" s="416">
        <v>350</v>
      </c>
      <c r="AG29" s="417"/>
      <c r="AH29" s="417"/>
      <c r="AI29" s="417"/>
      <c r="AJ29" s="418"/>
      <c r="AK29" s="464">
        <v>2968</v>
      </c>
      <c r="AL29" s="460"/>
      <c r="AM29" s="460"/>
      <c r="AN29" s="460"/>
      <c r="AO29" s="460"/>
      <c r="AP29" s="460" t="s">
        <v>542</v>
      </c>
      <c r="AQ29" s="460"/>
      <c r="AR29" s="460"/>
      <c r="AS29" s="460"/>
      <c r="AT29" s="460"/>
      <c r="AU29" s="460" t="s">
        <v>542</v>
      </c>
      <c r="AV29" s="460"/>
      <c r="AW29" s="460"/>
      <c r="AX29" s="460"/>
      <c r="AY29" s="460"/>
      <c r="AZ29" s="461" t="s">
        <v>542</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4">
        <v>3</v>
      </c>
      <c r="B30" s="410" t="s">
        <v>391</v>
      </c>
      <c r="C30" s="411"/>
      <c r="D30" s="411"/>
      <c r="E30" s="411"/>
      <c r="F30" s="411"/>
      <c r="G30" s="411"/>
      <c r="H30" s="411"/>
      <c r="I30" s="411"/>
      <c r="J30" s="411"/>
      <c r="K30" s="411"/>
      <c r="L30" s="411"/>
      <c r="M30" s="411"/>
      <c r="N30" s="411"/>
      <c r="O30" s="411"/>
      <c r="P30" s="412"/>
      <c r="Q30" s="413">
        <v>5859</v>
      </c>
      <c r="R30" s="414"/>
      <c r="S30" s="414"/>
      <c r="T30" s="414"/>
      <c r="U30" s="414"/>
      <c r="V30" s="414">
        <v>5739</v>
      </c>
      <c r="W30" s="414"/>
      <c r="X30" s="414"/>
      <c r="Y30" s="414"/>
      <c r="Z30" s="414"/>
      <c r="AA30" s="414">
        <v>120</v>
      </c>
      <c r="AB30" s="414"/>
      <c r="AC30" s="414"/>
      <c r="AD30" s="414"/>
      <c r="AE30" s="415"/>
      <c r="AF30" s="416">
        <v>120</v>
      </c>
      <c r="AG30" s="417"/>
      <c r="AH30" s="417"/>
      <c r="AI30" s="417"/>
      <c r="AJ30" s="418"/>
      <c r="AK30" s="464">
        <v>2503</v>
      </c>
      <c r="AL30" s="460"/>
      <c r="AM30" s="460"/>
      <c r="AN30" s="460"/>
      <c r="AO30" s="460"/>
      <c r="AP30" s="460" t="s">
        <v>542</v>
      </c>
      <c r="AQ30" s="460"/>
      <c r="AR30" s="460"/>
      <c r="AS30" s="460"/>
      <c r="AT30" s="460"/>
      <c r="AU30" s="460" t="s">
        <v>542</v>
      </c>
      <c r="AV30" s="460"/>
      <c r="AW30" s="460"/>
      <c r="AX30" s="460"/>
      <c r="AY30" s="460"/>
      <c r="AZ30" s="461" t="s">
        <v>542</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4">
        <v>4</v>
      </c>
      <c r="B31" s="410" t="s">
        <v>392</v>
      </c>
      <c r="C31" s="411"/>
      <c r="D31" s="411"/>
      <c r="E31" s="411"/>
      <c r="F31" s="411"/>
      <c r="G31" s="411"/>
      <c r="H31" s="411"/>
      <c r="I31" s="411"/>
      <c r="J31" s="411"/>
      <c r="K31" s="411"/>
      <c r="L31" s="411"/>
      <c r="M31" s="411"/>
      <c r="N31" s="411"/>
      <c r="O31" s="411"/>
      <c r="P31" s="412"/>
      <c r="Q31" s="413">
        <v>404</v>
      </c>
      <c r="R31" s="414"/>
      <c r="S31" s="414"/>
      <c r="T31" s="414"/>
      <c r="U31" s="414"/>
      <c r="V31" s="414">
        <v>404</v>
      </c>
      <c r="W31" s="414"/>
      <c r="X31" s="414"/>
      <c r="Y31" s="414"/>
      <c r="Z31" s="414"/>
      <c r="AA31" s="414">
        <v>0</v>
      </c>
      <c r="AB31" s="414"/>
      <c r="AC31" s="414"/>
      <c r="AD31" s="414"/>
      <c r="AE31" s="415"/>
      <c r="AF31" s="416" t="s">
        <v>122</v>
      </c>
      <c r="AG31" s="417"/>
      <c r="AH31" s="417"/>
      <c r="AI31" s="417"/>
      <c r="AJ31" s="418"/>
      <c r="AK31" s="464">
        <v>168</v>
      </c>
      <c r="AL31" s="460"/>
      <c r="AM31" s="460"/>
      <c r="AN31" s="460"/>
      <c r="AO31" s="460"/>
      <c r="AP31" s="460">
        <v>1560</v>
      </c>
      <c r="AQ31" s="460"/>
      <c r="AR31" s="460"/>
      <c r="AS31" s="460"/>
      <c r="AT31" s="460"/>
      <c r="AU31" s="460">
        <v>1560</v>
      </c>
      <c r="AV31" s="460"/>
      <c r="AW31" s="460"/>
      <c r="AX31" s="460"/>
      <c r="AY31" s="460"/>
      <c r="AZ31" s="461" t="s">
        <v>542</v>
      </c>
      <c r="BA31" s="461"/>
      <c r="BB31" s="461"/>
      <c r="BC31" s="461"/>
      <c r="BD31" s="461"/>
      <c r="BE31" s="462"/>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4">
        <v>5</v>
      </c>
      <c r="B32" s="410"/>
      <c r="C32" s="411"/>
      <c r="D32" s="411"/>
      <c r="E32" s="411"/>
      <c r="F32" s="411"/>
      <c r="G32" s="411"/>
      <c r="H32" s="411"/>
      <c r="I32" s="411"/>
      <c r="J32" s="411"/>
      <c r="K32" s="411"/>
      <c r="L32" s="411"/>
      <c r="M32" s="411"/>
      <c r="N32" s="411"/>
      <c r="O32" s="411"/>
      <c r="P32" s="412"/>
      <c r="Q32" s="413"/>
      <c r="R32" s="414"/>
      <c r="S32" s="414"/>
      <c r="T32" s="414"/>
      <c r="U32" s="414"/>
      <c r="V32" s="414"/>
      <c r="W32" s="414"/>
      <c r="X32" s="414"/>
      <c r="Y32" s="414"/>
      <c r="Z32" s="414"/>
      <c r="AA32" s="415"/>
      <c r="AB32" s="417"/>
      <c r="AC32" s="417"/>
      <c r="AD32" s="417"/>
      <c r="AE32" s="418"/>
      <c r="AF32" s="416"/>
      <c r="AG32" s="417"/>
      <c r="AH32" s="417"/>
      <c r="AI32" s="417"/>
      <c r="AJ32" s="418"/>
      <c r="AK32" s="464"/>
      <c r="AL32" s="460"/>
      <c r="AM32" s="460"/>
      <c r="AN32" s="460"/>
      <c r="AO32" s="460"/>
      <c r="AP32" s="460"/>
      <c r="AQ32" s="460"/>
      <c r="AR32" s="460"/>
      <c r="AS32" s="460"/>
      <c r="AT32" s="460"/>
      <c r="AU32" s="460"/>
      <c r="AV32" s="460"/>
      <c r="AW32" s="460"/>
      <c r="AX32" s="460"/>
      <c r="AY32" s="460"/>
      <c r="AZ32" s="461"/>
      <c r="BA32" s="461"/>
      <c r="BB32" s="461"/>
      <c r="BC32" s="461"/>
      <c r="BD32" s="461"/>
      <c r="BE32" s="462"/>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4">
        <v>6</v>
      </c>
      <c r="B33" s="410"/>
      <c r="C33" s="411"/>
      <c r="D33" s="411"/>
      <c r="E33" s="411"/>
      <c r="F33" s="411"/>
      <c r="G33" s="411"/>
      <c r="H33" s="411"/>
      <c r="I33" s="411"/>
      <c r="J33" s="411"/>
      <c r="K33" s="411"/>
      <c r="L33" s="411"/>
      <c r="M33" s="411"/>
      <c r="N33" s="411"/>
      <c r="O33" s="411"/>
      <c r="P33" s="412"/>
      <c r="Q33" s="413"/>
      <c r="R33" s="414"/>
      <c r="S33" s="414"/>
      <c r="T33" s="414"/>
      <c r="U33" s="414"/>
      <c r="V33" s="414"/>
      <c r="W33" s="414"/>
      <c r="X33" s="414"/>
      <c r="Y33" s="414"/>
      <c r="Z33" s="414"/>
      <c r="AA33" s="414"/>
      <c r="AB33" s="414"/>
      <c r="AC33" s="414"/>
      <c r="AD33" s="414"/>
      <c r="AE33" s="415"/>
      <c r="AF33" s="416"/>
      <c r="AG33" s="417"/>
      <c r="AH33" s="417"/>
      <c r="AI33" s="417"/>
      <c r="AJ33" s="418"/>
      <c r="AK33" s="464"/>
      <c r="AL33" s="460"/>
      <c r="AM33" s="460"/>
      <c r="AN33" s="460"/>
      <c r="AO33" s="460"/>
      <c r="AP33" s="460"/>
      <c r="AQ33" s="460"/>
      <c r="AR33" s="460"/>
      <c r="AS33" s="460"/>
      <c r="AT33" s="460"/>
      <c r="AU33" s="460"/>
      <c r="AV33" s="460"/>
      <c r="AW33" s="460"/>
      <c r="AX33" s="460"/>
      <c r="AY33" s="460"/>
      <c r="AZ33" s="461"/>
      <c r="BA33" s="461"/>
      <c r="BB33" s="461"/>
      <c r="BC33" s="461"/>
      <c r="BD33" s="461"/>
      <c r="BE33" s="462"/>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4">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4">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393</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2" t="s">
        <v>377</v>
      </c>
      <c r="B63" s="419" t="s">
        <v>394</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950</v>
      </c>
      <c r="AG63" s="474"/>
      <c r="AH63" s="474"/>
      <c r="AI63" s="474"/>
      <c r="AJ63" s="475"/>
      <c r="AK63" s="476"/>
      <c r="AL63" s="471"/>
      <c r="AM63" s="471"/>
      <c r="AN63" s="471"/>
      <c r="AO63" s="471"/>
      <c r="AP63" s="474">
        <v>1560</v>
      </c>
      <c r="AQ63" s="474"/>
      <c r="AR63" s="474"/>
      <c r="AS63" s="474"/>
      <c r="AT63" s="474"/>
      <c r="AU63" s="474">
        <v>1560</v>
      </c>
      <c r="AV63" s="474"/>
      <c r="AW63" s="474"/>
      <c r="AX63" s="474"/>
      <c r="AY63" s="474"/>
      <c r="AZ63" s="478"/>
      <c r="BA63" s="478"/>
      <c r="BB63" s="478"/>
      <c r="BC63" s="478"/>
      <c r="BD63" s="478"/>
      <c r="BE63" s="479"/>
      <c r="BF63" s="479"/>
      <c r="BG63" s="479"/>
      <c r="BH63" s="479"/>
      <c r="BI63" s="480"/>
      <c r="BJ63" s="481" t="s">
        <v>122</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396</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4" t="s">
        <v>384</v>
      </c>
      <c r="AG66" s="445"/>
      <c r="AH66" s="445"/>
      <c r="AI66" s="445"/>
      <c r="AJ66" s="485"/>
      <c r="AK66" s="363" t="s">
        <v>385</v>
      </c>
      <c r="AL66" s="358"/>
      <c r="AM66" s="358"/>
      <c r="AN66" s="358"/>
      <c r="AO66" s="359"/>
      <c r="AP66" s="363" t="s">
        <v>386</v>
      </c>
      <c r="AQ66" s="364"/>
      <c r="AR66" s="364"/>
      <c r="AS66" s="364"/>
      <c r="AT66" s="365"/>
      <c r="AU66" s="363" t="s">
        <v>397</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8">
        <v>1</v>
      </c>
      <c r="B68" s="499" t="s">
        <v>543</v>
      </c>
      <c r="C68" s="500"/>
      <c r="D68" s="500"/>
      <c r="E68" s="500"/>
      <c r="F68" s="500"/>
      <c r="G68" s="500"/>
      <c r="H68" s="500"/>
      <c r="I68" s="500"/>
      <c r="J68" s="500"/>
      <c r="K68" s="500"/>
      <c r="L68" s="500"/>
      <c r="M68" s="500"/>
      <c r="N68" s="500"/>
      <c r="O68" s="500"/>
      <c r="P68" s="501"/>
      <c r="Q68" s="502">
        <v>9139</v>
      </c>
      <c r="R68" s="496">
        <v>7961</v>
      </c>
      <c r="S68" s="496">
        <v>7961</v>
      </c>
      <c r="T68" s="496">
        <v>7961</v>
      </c>
      <c r="U68" s="496">
        <v>7961</v>
      </c>
      <c r="V68" s="496">
        <v>8458</v>
      </c>
      <c r="W68" s="496">
        <v>7475</v>
      </c>
      <c r="X68" s="496">
        <v>7475</v>
      </c>
      <c r="Y68" s="496">
        <v>7475</v>
      </c>
      <c r="Z68" s="496">
        <v>7475</v>
      </c>
      <c r="AA68" s="496">
        <v>681</v>
      </c>
      <c r="AB68" s="496">
        <v>486</v>
      </c>
      <c r="AC68" s="496">
        <v>486</v>
      </c>
      <c r="AD68" s="496">
        <v>486</v>
      </c>
      <c r="AE68" s="496">
        <v>486</v>
      </c>
      <c r="AF68" s="496">
        <v>681</v>
      </c>
      <c r="AG68" s="496">
        <v>486</v>
      </c>
      <c r="AH68" s="496">
        <v>486</v>
      </c>
      <c r="AI68" s="496">
        <v>486</v>
      </c>
      <c r="AJ68" s="496">
        <v>486</v>
      </c>
      <c r="AK68" s="496">
        <v>92</v>
      </c>
      <c r="AL68" s="496"/>
      <c r="AM68" s="496"/>
      <c r="AN68" s="496"/>
      <c r="AO68" s="496"/>
      <c r="AP68" s="496">
        <v>2895</v>
      </c>
      <c r="AQ68" s="496">
        <v>4476</v>
      </c>
      <c r="AR68" s="496">
        <v>4476</v>
      </c>
      <c r="AS68" s="496">
        <v>4476</v>
      </c>
      <c r="AT68" s="496">
        <v>4476</v>
      </c>
      <c r="AU68" s="496">
        <v>124</v>
      </c>
      <c r="AV68" s="496">
        <v>192</v>
      </c>
      <c r="AW68" s="496">
        <v>192</v>
      </c>
      <c r="AX68" s="496">
        <v>192</v>
      </c>
      <c r="AY68" s="496">
        <v>192</v>
      </c>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0">
        <v>2</v>
      </c>
      <c r="B69" s="503" t="s">
        <v>544</v>
      </c>
      <c r="C69" s="504"/>
      <c r="D69" s="504"/>
      <c r="E69" s="504"/>
      <c r="F69" s="504"/>
      <c r="G69" s="504"/>
      <c r="H69" s="504"/>
      <c r="I69" s="504"/>
      <c r="J69" s="504"/>
      <c r="K69" s="504"/>
      <c r="L69" s="504"/>
      <c r="M69" s="504"/>
      <c r="N69" s="504"/>
      <c r="O69" s="504"/>
      <c r="P69" s="505"/>
      <c r="Q69" s="506">
        <v>217938</v>
      </c>
      <c r="R69" s="460">
        <v>144168</v>
      </c>
      <c r="S69" s="460">
        <v>144168</v>
      </c>
      <c r="T69" s="460">
        <v>144168</v>
      </c>
      <c r="U69" s="460">
        <v>144168</v>
      </c>
      <c r="V69" s="460">
        <v>200432</v>
      </c>
      <c r="W69" s="460">
        <v>138019</v>
      </c>
      <c r="X69" s="460">
        <v>138019</v>
      </c>
      <c r="Y69" s="460">
        <v>138019</v>
      </c>
      <c r="Z69" s="460">
        <v>138019</v>
      </c>
      <c r="AA69" s="460">
        <v>17506</v>
      </c>
      <c r="AB69" s="460">
        <v>6149</v>
      </c>
      <c r="AC69" s="460">
        <v>6149</v>
      </c>
      <c r="AD69" s="460">
        <v>6149</v>
      </c>
      <c r="AE69" s="460">
        <v>6149</v>
      </c>
      <c r="AF69" s="460">
        <v>40895</v>
      </c>
      <c r="AG69" s="460">
        <v>32354</v>
      </c>
      <c r="AH69" s="460">
        <v>32354</v>
      </c>
      <c r="AI69" s="460">
        <v>32354</v>
      </c>
      <c r="AJ69" s="460">
        <v>32354</v>
      </c>
      <c r="AK69" s="460" t="s">
        <v>484</v>
      </c>
      <c r="AL69" s="460"/>
      <c r="AM69" s="460"/>
      <c r="AN69" s="460"/>
      <c r="AO69" s="460"/>
      <c r="AP69" s="460" t="s">
        <v>484</v>
      </c>
      <c r="AQ69" s="460"/>
      <c r="AR69" s="460"/>
      <c r="AS69" s="460"/>
      <c r="AT69" s="460"/>
      <c r="AU69" s="460" t="s">
        <v>484</v>
      </c>
      <c r="AV69" s="460"/>
      <c r="AW69" s="460"/>
      <c r="AX69" s="460"/>
      <c r="AY69" s="460"/>
      <c r="AZ69" s="462" t="s">
        <v>546</v>
      </c>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0">
        <v>3</v>
      </c>
      <c r="B70" s="503" t="s">
        <v>547</v>
      </c>
      <c r="C70" s="504"/>
      <c r="D70" s="504"/>
      <c r="E70" s="504"/>
      <c r="F70" s="504"/>
      <c r="G70" s="504"/>
      <c r="H70" s="504"/>
      <c r="I70" s="504"/>
      <c r="J70" s="504"/>
      <c r="K70" s="504"/>
      <c r="L70" s="504"/>
      <c r="M70" s="504"/>
      <c r="N70" s="504"/>
      <c r="O70" s="504"/>
      <c r="P70" s="505"/>
      <c r="Q70" s="506">
        <v>101278</v>
      </c>
      <c r="R70" s="460">
        <v>76940</v>
      </c>
      <c r="S70" s="460">
        <v>76940</v>
      </c>
      <c r="T70" s="460">
        <v>76940</v>
      </c>
      <c r="U70" s="460">
        <v>76940</v>
      </c>
      <c r="V70" s="460">
        <v>98372</v>
      </c>
      <c r="W70" s="460">
        <v>73165</v>
      </c>
      <c r="X70" s="460">
        <v>73165</v>
      </c>
      <c r="Y70" s="460">
        <v>73165</v>
      </c>
      <c r="Z70" s="460">
        <v>73165</v>
      </c>
      <c r="AA70" s="460">
        <v>2906</v>
      </c>
      <c r="AB70" s="460">
        <v>3775</v>
      </c>
      <c r="AC70" s="460">
        <v>3775</v>
      </c>
      <c r="AD70" s="460">
        <v>3775</v>
      </c>
      <c r="AE70" s="460">
        <v>3775</v>
      </c>
      <c r="AF70" s="460">
        <v>2874</v>
      </c>
      <c r="AG70" s="460">
        <v>3775</v>
      </c>
      <c r="AH70" s="460">
        <v>3775</v>
      </c>
      <c r="AI70" s="460">
        <v>3775</v>
      </c>
      <c r="AJ70" s="460">
        <v>3775</v>
      </c>
      <c r="AK70" s="460">
        <v>3777</v>
      </c>
      <c r="AL70" s="460">
        <v>7300</v>
      </c>
      <c r="AM70" s="460">
        <v>7300</v>
      </c>
      <c r="AN70" s="460">
        <v>7300</v>
      </c>
      <c r="AO70" s="460">
        <v>7300</v>
      </c>
      <c r="AP70" s="460">
        <v>85217</v>
      </c>
      <c r="AQ70" s="460">
        <v>42318</v>
      </c>
      <c r="AR70" s="460">
        <v>42318</v>
      </c>
      <c r="AS70" s="460">
        <v>42318</v>
      </c>
      <c r="AT70" s="460">
        <v>42318</v>
      </c>
      <c r="AU70" s="460">
        <v>1534</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0">
        <v>4</v>
      </c>
      <c r="B71" s="503" t="s">
        <v>548</v>
      </c>
      <c r="C71" s="504"/>
      <c r="D71" s="504"/>
      <c r="E71" s="504"/>
      <c r="F71" s="504"/>
      <c r="G71" s="504"/>
      <c r="H71" s="504"/>
      <c r="I71" s="504"/>
      <c r="J71" s="504"/>
      <c r="K71" s="504"/>
      <c r="L71" s="504"/>
      <c r="M71" s="504"/>
      <c r="N71" s="504"/>
      <c r="O71" s="504"/>
      <c r="P71" s="505"/>
      <c r="Q71" s="506">
        <v>11048</v>
      </c>
      <c r="R71" s="460">
        <v>6933</v>
      </c>
      <c r="S71" s="460">
        <v>6933</v>
      </c>
      <c r="T71" s="460">
        <v>6933</v>
      </c>
      <c r="U71" s="460">
        <v>6933</v>
      </c>
      <c r="V71" s="460">
        <v>10962</v>
      </c>
      <c r="W71" s="460">
        <v>6850</v>
      </c>
      <c r="X71" s="460">
        <v>6850</v>
      </c>
      <c r="Y71" s="460">
        <v>6850</v>
      </c>
      <c r="Z71" s="460">
        <v>6850</v>
      </c>
      <c r="AA71" s="460">
        <v>86</v>
      </c>
      <c r="AB71" s="460">
        <v>82</v>
      </c>
      <c r="AC71" s="460">
        <v>82</v>
      </c>
      <c r="AD71" s="460">
        <v>82</v>
      </c>
      <c r="AE71" s="460">
        <v>82</v>
      </c>
      <c r="AF71" s="460">
        <v>86</v>
      </c>
      <c r="AG71" s="460">
        <v>82</v>
      </c>
      <c r="AH71" s="460">
        <v>82</v>
      </c>
      <c r="AI71" s="460">
        <v>82</v>
      </c>
      <c r="AJ71" s="460">
        <v>82</v>
      </c>
      <c r="AK71" s="460">
        <v>4624</v>
      </c>
      <c r="AL71" s="460">
        <v>2485</v>
      </c>
      <c r="AM71" s="460">
        <v>2485</v>
      </c>
      <c r="AN71" s="460">
        <v>2485</v>
      </c>
      <c r="AO71" s="460">
        <v>2485</v>
      </c>
      <c r="AP71" s="460" t="s">
        <v>484</v>
      </c>
      <c r="AQ71" s="460"/>
      <c r="AR71" s="460"/>
      <c r="AS71" s="460"/>
      <c r="AT71" s="460"/>
      <c r="AU71" s="460" t="s">
        <v>545</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0">
        <v>5</v>
      </c>
      <c r="B72" s="503" t="s">
        <v>549</v>
      </c>
      <c r="C72" s="504"/>
      <c r="D72" s="504"/>
      <c r="E72" s="504"/>
      <c r="F72" s="504"/>
      <c r="G72" s="504"/>
      <c r="H72" s="504"/>
      <c r="I72" s="504"/>
      <c r="J72" s="504"/>
      <c r="K72" s="504"/>
      <c r="L72" s="504"/>
      <c r="M72" s="504"/>
      <c r="N72" s="504"/>
      <c r="O72" s="504"/>
      <c r="P72" s="505"/>
      <c r="Q72" s="506">
        <v>1656633</v>
      </c>
      <c r="R72" s="460">
        <v>1385861</v>
      </c>
      <c r="S72" s="460">
        <v>1385861</v>
      </c>
      <c r="T72" s="460">
        <v>1385861</v>
      </c>
      <c r="U72" s="460">
        <v>1385861</v>
      </c>
      <c r="V72" s="460">
        <v>1631442</v>
      </c>
      <c r="W72" s="460">
        <v>1346246</v>
      </c>
      <c r="X72" s="460">
        <v>1346246</v>
      </c>
      <c r="Y72" s="460">
        <v>1346246</v>
      </c>
      <c r="Z72" s="460">
        <v>1346246</v>
      </c>
      <c r="AA72" s="460">
        <v>25191</v>
      </c>
      <c r="AB72" s="460">
        <v>39615</v>
      </c>
      <c r="AC72" s="460">
        <v>39615</v>
      </c>
      <c r="AD72" s="460">
        <v>39615</v>
      </c>
      <c r="AE72" s="460">
        <v>39615</v>
      </c>
      <c r="AF72" s="460">
        <v>25191</v>
      </c>
      <c r="AG72" s="460">
        <v>39615</v>
      </c>
      <c r="AH72" s="460">
        <v>39615</v>
      </c>
      <c r="AI72" s="460">
        <v>39615</v>
      </c>
      <c r="AJ72" s="460">
        <v>39615</v>
      </c>
      <c r="AK72" s="460">
        <v>23240</v>
      </c>
      <c r="AL72" s="460"/>
      <c r="AM72" s="460"/>
      <c r="AN72" s="460"/>
      <c r="AO72" s="460"/>
      <c r="AP72" s="460" t="s">
        <v>484</v>
      </c>
      <c r="AQ72" s="460"/>
      <c r="AR72" s="460"/>
      <c r="AS72" s="460"/>
      <c r="AT72" s="460"/>
      <c r="AU72" s="460" t="s">
        <v>545</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0">
        <v>6</v>
      </c>
      <c r="B73" s="503"/>
      <c r="C73" s="504"/>
      <c r="D73" s="504"/>
      <c r="E73" s="504"/>
      <c r="F73" s="504"/>
      <c r="G73" s="504"/>
      <c r="H73" s="504"/>
      <c r="I73" s="504"/>
      <c r="J73" s="504"/>
      <c r="K73" s="504"/>
      <c r="L73" s="504"/>
      <c r="M73" s="504"/>
      <c r="N73" s="504"/>
      <c r="O73" s="504"/>
      <c r="P73" s="505"/>
      <c r="Q73" s="506"/>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c r="AO73" s="460"/>
      <c r="AP73" s="460"/>
      <c r="AQ73" s="460"/>
      <c r="AR73" s="460"/>
      <c r="AS73" s="460"/>
      <c r="AT73" s="460"/>
      <c r="AU73" s="460"/>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0">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0">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0">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0">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0">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0">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0">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0">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0">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0">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2" t="s">
        <v>377</v>
      </c>
      <c r="B88" s="419" t="s">
        <v>398</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69728</v>
      </c>
      <c r="AG88" s="474"/>
      <c r="AH88" s="474"/>
      <c r="AI88" s="474"/>
      <c r="AJ88" s="474"/>
      <c r="AK88" s="471"/>
      <c r="AL88" s="471"/>
      <c r="AM88" s="471"/>
      <c r="AN88" s="471"/>
      <c r="AO88" s="471"/>
      <c r="AP88" s="474">
        <v>88111</v>
      </c>
      <c r="AQ88" s="474"/>
      <c r="AR88" s="474"/>
      <c r="AS88" s="474"/>
      <c r="AT88" s="474"/>
      <c r="AU88" s="474">
        <v>1658</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419" t="s">
        <v>399</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1011</v>
      </c>
      <c r="CS102" s="482"/>
      <c r="CT102" s="482"/>
      <c r="CU102" s="482"/>
      <c r="CV102" s="521"/>
      <c r="CW102" s="520">
        <v>567</v>
      </c>
      <c r="CX102" s="482"/>
      <c r="CY102" s="482"/>
      <c r="CZ102" s="482"/>
      <c r="DA102" s="521"/>
      <c r="DB102" s="520" t="s">
        <v>558</v>
      </c>
      <c r="DC102" s="482"/>
      <c r="DD102" s="482"/>
      <c r="DE102" s="482"/>
      <c r="DF102" s="521"/>
      <c r="DG102" s="520" t="s">
        <v>558</v>
      </c>
      <c r="DH102" s="482"/>
      <c r="DI102" s="482"/>
      <c r="DJ102" s="482"/>
      <c r="DK102" s="521"/>
      <c r="DL102" s="520" t="s">
        <v>558</v>
      </c>
      <c r="DM102" s="482"/>
      <c r="DN102" s="482"/>
      <c r="DO102" s="482"/>
      <c r="DP102" s="521"/>
      <c r="DQ102" s="520" t="s">
        <v>558</v>
      </c>
      <c r="DR102" s="482"/>
      <c r="DS102" s="482"/>
      <c r="DT102" s="482"/>
      <c r="DU102" s="521"/>
      <c r="DV102" s="419"/>
      <c r="DW102" s="420"/>
      <c r="DX102" s="420"/>
      <c r="DY102" s="420"/>
      <c r="DZ102" s="54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400</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401</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404</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405</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406</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407</v>
      </c>
      <c r="AB109" s="523"/>
      <c r="AC109" s="523"/>
      <c r="AD109" s="523"/>
      <c r="AE109" s="524"/>
      <c r="AF109" s="522" t="s">
        <v>408</v>
      </c>
      <c r="AG109" s="523"/>
      <c r="AH109" s="523"/>
      <c r="AI109" s="523"/>
      <c r="AJ109" s="524"/>
      <c r="AK109" s="522" t="s">
        <v>294</v>
      </c>
      <c r="AL109" s="523"/>
      <c r="AM109" s="523"/>
      <c r="AN109" s="523"/>
      <c r="AO109" s="524"/>
      <c r="AP109" s="522" t="s">
        <v>409</v>
      </c>
      <c r="AQ109" s="523"/>
      <c r="AR109" s="523"/>
      <c r="AS109" s="523"/>
      <c r="AT109" s="525"/>
      <c r="AU109" s="542" t="s">
        <v>406</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407</v>
      </c>
      <c r="BR109" s="523"/>
      <c r="BS109" s="523"/>
      <c r="BT109" s="523"/>
      <c r="BU109" s="524"/>
      <c r="BV109" s="522" t="s">
        <v>408</v>
      </c>
      <c r="BW109" s="523"/>
      <c r="BX109" s="523"/>
      <c r="BY109" s="523"/>
      <c r="BZ109" s="524"/>
      <c r="CA109" s="522" t="s">
        <v>294</v>
      </c>
      <c r="CB109" s="523"/>
      <c r="CC109" s="523"/>
      <c r="CD109" s="523"/>
      <c r="CE109" s="524"/>
      <c r="CF109" s="543" t="s">
        <v>409</v>
      </c>
      <c r="CG109" s="543"/>
      <c r="CH109" s="543"/>
      <c r="CI109" s="543"/>
      <c r="CJ109" s="543"/>
      <c r="CK109" s="522" t="s">
        <v>410</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407</v>
      </c>
      <c r="DH109" s="523"/>
      <c r="DI109" s="523"/>
      <c r="DJ109" s="523"/>
      <c r="DK109" s="524"/>
      <c r="DL109" s="522" t="s">
        <v>408</v>
      </c>
      <c r="DM109" s="523"/>
      <c r="DN109" s="523"/>
      <c r="DO109" s="523"/>
      <c r="DP109" s="524"/>
      <c r="DQ109" s="522" t="s">
        <v>294</v>
      </c>
      <c r="DR109" s="523"/>
      <c r="DS109" s="523"/>
      <c r="DT109" s="523"/>
      <c r="DU109" s="524"/>
      <c r="DV109" s="522" t="s">
        <v>409</v>
      </c>
      <c r="DW109" s="523"/>
      <c r="DX109" s="523"/>
      <c r="DY109" s="523"/>
      <c r="DZ109" s="525"/>
    </row>
    <row r="110" spans="1:131" s="212" customFormat="1" ht="26.25" customHeight="1" x14ac:dyDescent="0.2">
      <c r="A110" s="526" t="s">
        <v>411</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866513</v>
      </c>
      <c r="AB110" s="530"/>
      <c r="AC110" s="530"/>
      <c r="AD110" s="530"/>
      <c r="AE110" s="531"/>
      <c r="AF110" s="532">
        <v>929847</v>
      </c>
      <c r="AG110" s="530"/>
      <c r="AH110" s="530"/>
      <c r="AI110" s="530"/>
      <c r="AJ110" s="531"/>
      <c r="AK110" s="532">
        <v>1031708</v>
      </c>
      <c r="AL110" s="530"/>
      <c r="AM110" s="530"/>
      <c r="AN110" s="530"/>
      <c r="AO110" s="531"/>
      <c r="AP110" s="533">
        <v>1.6</v>
      </c>
      <c r="AQ110" s="534"/>
      <c r="AR110" s="534"/>
      <c r="AS110" s="534"/>
      <c r="AT110" s="535"/>
      <c r="AU110" s="536" t="s">
        <v>69</v>
      </c>
      <c r="AV110" s="537"/>
      <c r="AW110" s="537"/>
      <c r="AX110" s="537"/>
      <c r="AY110" s="537"/>
      <c r="AZ110" s="559" t="s">
        <v>412</v>
      </c>
      <c r="BA110" s="527"/>
      <c r="BB110" s="527"/>
      <c r="BC110" s="527"/>
      <c r="BD110" s="527"/>
      <c r="BE110" s="527"/>
      <c r="BF110" s="527"/>
      <c r="BG110" s="527"/>
      <c r="BH110" s="527"/>
      <c r="BI110" s="527"/>
      <c r="BJ110" s="527"/>
      <c r="BK110" s="527"/>
      <c r="BL110" s="527"/>
      <c r="BM110" s="527"/>
      <c r="BN110" s="527"/>
      <c r="BO110" s="527"/>
      <c r="BP110" s="528"/>
      <c r="BQ110" s="560">
        <v>15834058</v>
      </c>
      <c r="BR110" s="561"/>
      <c r="BS110" s="561"/>
      <c r="BT110" s="561"/>
      <c r="BU110" s="561"/>
      <c r="BV110" s="561">
        <v>15957522</v>
      </c>
      <c r="BW110" s="561"/>
      <c r="BX110" s="561"/>
      <c r="BY110" s="561"/>
      <c r="BZ110" s="561"/>
      <c r="CA110" s="561">
        <v>18434781</v>
      </c>
      <c r="CB110" s="561"/>
      <c r="CC110" s="561"/>
      <c r="CD110" s="561"/>
      <c r="CE110" s="561"/>
      <c r="CF110" s="574">
        <v>28.8</v>
      </c>
      <c r="CG110" s="575"/>
      <c r="CH110" s="575"/>
      <c r="CI110" s="575"/>
      <c r="CJ110" s="575"/>
      <c r="CK110" s="576" t="s">
        <v>413</v>
      </c>
      <c r="CL110" s="577"/>
      <c r="CM110" s="559" t="s">
        <v>414</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
      <c r="A111" s="564" t="s">
        <v>415</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416</v>
      </c>
      <c r="BA111" s="553"/>
      <c r="BB111" s="553"/>
      <c r="BC111" s="553"/>
      <c r="BD111" s="553"/>
      <c r="BE111" s="553"/>
      <c r="BF111" s="553"/>
      <c r="BG111" s="553"/>
      <c r="BH111" s="553"/>
      <c r="BI111" s="553"/>
      <c r="BJ111" s="553"/>
      <c r="BK111" s="553"/>
      <c r="BL111" s="553"/>
      <c r="BM111" s="553"/>
      <c r="BN111" s="553"/>
      <c r="BO111" s="553"/>
      <c r="BP111" s="554"/>
      <c r="BQ111" s="555">
        <v>149093</v>
      </c>
      <c r="BR111" s="556"/>
      <c r="BS111" s="556"/>
      <c r="BT111" s="556"/>
      <c r="BU111" s="556"/>
      <c r="BV111" s="556">
        <v>24000</v>
      </c>
      <c r="BW111" s="556"/>
      <c r="BX111" s="556"/>
      <c r="BY111" s="556"/>
      <c r="BZ111" s="556"/>
      <c r="CA111" s="556" t="s">
        <v>122</v>
      </c>
      <c r="CB111" s="556"/>
      <c r="CC111" s="556"/>
      <c r="CD111" s="556"/>
      <c r="CE111" s="556"/>
      <c r="CF111" s="550" t="s">
        <v>122</v>
      </c>
      <c r="CG111" s="551"/>
      <c r="CH111" s="551"/>
      <c r="CI111" s="551"/>
      <c r="CJ111" s="551"/>
      <c r="CK111" s="578"/>
      <c r="CL111" s="579"/>
      <c r="CM111" s="552" t="s">
        <v>417</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418</v>
      </c>
      <c r="B112" s="583"/>
      <c r="C112" s="553" t="s">
        <v>419</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v>230913</v>
      </c>
      <c r="AB112" s="589"/>
      <c r="AC112" s="589"/>
      <c r="AD112" s="589"/>
      <c r="AE112" s="590"/>
      <c r="AF112" s="591">
        <v>215313</v>
      </c>
      <c r="AG112" s="589"/>
      <c r="AH112" s="589"/>
      <c r="AI112" s="589"/>
      <c r="AJ112" s="590"/>
      <c r="AK112" s="591">
        <v>178180</v>
      </c>
      <c r="AL112" s="589"/>
      <c r="AM112" s="589"/>
      <c r="AN112" s="589"/>
      <c r="AO112" s="590"/>
      <c r="AP112" s="592">
        <v>0.3</v>
      </c>
      <c r="AQ112" s="593"/>
      <c r="AR112" s="593"/>
      <c r="AS112" s="593"/>
      <c r="AT112" s="594"/>
      <c r="AU112" s="538"/>
      <c r="AV112" s="539"/>
      <c r="AW112" s="539"/>
      <c r="AX112" s="539"/>
      <c r="AY112" s="539"/>
      <c r="AZ112" s="552" t="s">
        <v>420</v>
      </c>
      <c r="BA112" s="553"/>
      <c r="BB112" s="553"/>
      <c r="BC112" s="553"/>
      <c r="BD112" s="553"/>
      <c r="BE112" s="553"/>
      <c r="BF112" s="553"/>
      <c r="BG112" s="553"/>
      <c r="BH112" s="553"/>
      <c r="BI112" s="553"/>
      <c r="BJ112" s="553"/>
      <c r="BK112" s="553"/>
      <c r="BL112" s="553"/>
      <c r="BM112" s="553"/>
      <c r="BN112" s="553"/>
      <c r="BO112" s="553"/>
      <c r="BP112" s="554"/>
      <c r="BQ112" s="555">
        <v>1506532</v>
      </c>
      <c r="BR112" s="556"/>
      <c r="BS112" s="556"/>
      <c r="BT112" s="556"/>
      <c r="BU112" s="556"/>
      <c r="BV112" s="556">
        <v>1416767</v>
      </c>
      <c r="BW112" s="556"/>
      <c r="BX112" s="556"/>
      <c r="BY112" s="556"/>
      <c r="BZ112" s="556"/>
      <c r="CA112" s="556">
        <v>1560214</v>
      </c>
      <c r="CB112" s="556"/>
      <c r="CC112" s="556"/>
      <c r="CD112" s="556"/>
      <c r="CE112" s="556"/>
      <c r="CF112" s="550">
        <v>2.4</v>
      </c>
      <c r="CG112" s="551"/>
      <c r="CH112" s="551"/>
      <c r="CI112" s="551"/>
      <c r="CJ112" s="551"/>
      <c r="CK112" s="578"/>
      <c r="CL112" s="579"/>
      <c r="CM112" s="552" t="s">
        <v>421</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422</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119092</v>
      </c>
      <c r="AB113" s="568"/>
      <c r="AC113" s="568"/>
      <c r="AD113" s="568"/>
      <c r="AE113" s="569"/>
      <c r="AF113" s="570">
        <v>119092</v>
      </c>
      <c r="AG113" s="568"/>
      <c r="AH113" s="568"/>
      <c r="AI113" s="568"/>
      <c r="AJ113" s="569"/>
      <c r="AK113" s="570">
        <v>119093</v>
      </c>
      <c r="AL113" s="568"/>
      <c r="AM113" s="568"/>
      <c r="AN113" s="568"/>
      <c r="AO113" s="569"/>
      <c r="AP113" s="571">
        <v>0.2</v>
      </c>
      <c r="AQ113" s="572"/>
      <c r="AR113" s="572"/>
      <c r="AS113" s="572"/>
      <c r="AT113" s="573"/>
      <c r="AU113" s="538"/>
      <c r="AV113" s="539"/>
      <c r="AW113" s="539"/>
      <c r="AX113" s="539"/>
      <c r="AY113" s="539"/>
      <c r="AZ113" s="552" t="s">
        <v>423</v>
      </c>
      <c r="BA113" s="553"/>
      <c r="BB113" s="553"/>
      <c r="BC113" s="553"/>
      <c r="BD113" s="553"/>
      <c r="BE113" s="553"/>
      <c r="BF113" s="553"/>
      <c r="BG113" s="553"/>
      <c r="BH113" s="553"/>
      <c r="BI113" s="553"/>
      <c r="BJ113" s="553"/>
      <c r="BK113" s="553"/>
      <c r="BL113" s="553"/>
      <c r="BM113" s="553"/>
      <c r="BN113" s="553"/>
      <c r="BO113" s="553"/>
      <c r="BP113" s="554"/>
      <c r="BQ113" s="555">
        <v>1389578</v>
      </c>
      <c r="BR113" s="556"/>
      <c r="BS113" s="556"/>
      <c r="BT113" s="556"/>
      <c r="BU113" s="556"/>
      <c r="BV113" s="556">
        <v>1394135</v>
      </c>
      <c r="BW113" s="556"/>
      <c r="BX113" s="556"/>
      <c r="BY113" s="556"/>
      <c r="BZ113" s="556"/>
      <c r="CA113" s="556">
        <v>1658367</v>
      </c>
      <c r="CB113" s="556"/>
      <c r="CC113" s="556"/>
      <c r="CD113" s="556"/>
      <c r="CE113" s="556"/>
      <c r="CF113" s="550">
        <v>2.6</v>
      </c>
      <c r="CG113" s="551"/>
      <c r="CH113" s="551"/>
      <c r="CI113" s="551"/>
      <c r="CJ113" s="551"/>
      <c r="CK113" s="578"/>
      <c r="CL113" s="579"/>
      <c r="CM113" s="552" t="s">
        <v>424</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425</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72617</v>
      </c>
      <c r="AB114" s="589"/>
      <c r="AC114" s="589"/>
      <c r="AD114" s="589"/>
      <c r="AE114" s="590"/>
      <c r="AF114" s="591">
        <v>89167</v>
      </c>
      <c r="AG114" s="589"/>
      <c r="AH114" s="589"/>
      <c r="AI114" s="589"/>
      <c r="AJ114" s="590"/>
      <c r="AK114" s="591">
        <v>144940</v>
      </c>
      <c r="AL114" s="589"/>
      <c r="AM114" s="589"/>
      <c r="AN114" s="589"/>
      <c r="AO114" s="590"/>
      <c r="AP114" s="592">
        <v>0.2</v>
      </c>
      <c r="AQ114" s="593"/>
      <c r="AR114" s="593"/>
      <c r="AS114" s="593"/>
      <c r="AT114" s="594"/>
      <c r="AU114" s="538"/>
      <c r="AV114" s="539"/>
      <c r="AW114" s="539"/>
      <c r="AX114" s="539"/>
      <c r="AY114" s="539"/>
      <c r="AZ114" s="552" t="s">
        <v>426</v>
      </c>
      <c r="BA114" s="553"/>
      <c r="BB114" s="553"/>
      <c r="BC114" s="553"/>
      <c r="BD114" s="553"/>
      <c r="BE114" s="553"/>
      <c r="BF114" s="553"/>
      <c r="BG114" s="553"/>
      <c r="BH114" s="553"/>
      <c r="BI114" s="553"/>
      <c r="BJ114" s="553"/>
      <c r="BK114" s="553"/>
      <c r="BL114" s="553"/>
      <c r="BM114" s="553"/>
      <c r="BN114" s="553"/>
      <c r="BO114" s="553"/>
      <c r="BP114" s="554"/>
      <c r="BQ114" s="555">
        <v>10392680</v>
      </c>
      <c r="BR114" s="556"/>
      <c r="BS114" s="556"/>
      <c r="BT114" s="556"/>
      <c r="BU114" s="556"/>
      <c r="BV114" s="556">
        <v>10353760</v>
      </c>
      <c r="BW114" s="556"/>
      <c r="BX114" s="556"/>
      <c r="BY114" s="556"/>
      <c r="BZ114" s="556"/>
      <c r="CA114" s="556">
        <v>11399791</v>
      </c>
      <c r="CB114" s="556"/>
      <c r="CC114" s="556"/>
      <c r="CD114" s="556"/>
      <c r="CE114" s="556"/>
      <c r="CF114" s="550">
        <v>17.8</v>
      </c>
      <c r="CG114" s="551"/>
      <c r="CH114" s="551"/>
      <c r="CI114" s="551"/>
      <c r="CJ114" s="551"/>
      <c r="CK114" s="578"/>
      <c r="CL114" s="579"/>
      <c r="CM114" s="552" t="s">
        <v>427</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428</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12019</v>
      </c>
      <c r="AB115" s="568"/>
      <c r="AC115" s="568"/>
      <c r="AD115" s="568"/>
      <c r="AE115" s="569"/>
      <c r="AF115" s="570">
        <v>12019</v>
      </c>
      <c r="AG115" s="568"/>
      <c r="AH115" s="568"/>
      <c r="AI115" s="568"/>
      <c r="AJ115" s="569"/>
      <c r="AK115" s="570">
        <v>12010</v>
      </c>
      <c r="AL115" s="568"/>
      <c r="AM115" s="568"/>
      <c r="AN115" s="568"/>
      <c r="AO115" s="569"/>
      <c r="AP115" s="571">
        <v>0</v>
      </c>
      <c r="AQ115" s="572"/>
      <c r="AR115" s="572"/>
      <c r="AS115" s="572"/>
      <c r="AT115" s="573"/>
      <c r="AU115" s="538"/>
      <c r="AV115" s="539"/>
      <c r="AW115" s="539"/>
      <c r="AX115" s="539"/>
      <c r="AY115" s="539"/>
      <c r="AZ115" s="552" t="s">
        <v>429</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430</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v>113093</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
      <c r="A116" s="586"/>
      <c r="B116" s="587"/>
      <c r="C116" s="595" t="s">
        <v>431</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432</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433</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434</v>
      </c>
      <c r="Z117" s="524"/>
      <c r="AA117" s="608">
        <v>1301154</v>
      </c>
      <c r="AB117" s="609"/>
      <c r="AC117" s="609"/>
      <c r="AD117" s="609"/>
      <c r="AE117" s="610"/>
      <c r="AF117" s="611">
        <v>1365438</v>
      </c>
      <c r="AG117" s="609"/>
      <c r="AH117" s="609"/>
      <c r="AI117" s="609"/>
      <c r="AJ117" s="610"/>
      <c r="AK117" s="611">
        <v>1485931</v>
      </c>
      <c r="AL117" s="609"/>
      <c r="AM117" s="609"/>
      <c r="AN117" s="609"/>
      <c r="AO117" s="610"/>
      <c r="AP117" s="612"/>
      <c r="AQ117" s="613"/>
      <c r="AR117" s="613"/>
      <c r="AS117" s="613"/>
      <c r="AT117" s="614"/>
      <c r="AU117" s="538"/>
      <c r="AV117" s="539"/>
      <c r="AW117" s="539"/>
      <c r="AX117" s="539"/>
      <c r="AY117" s="539"/>
      <c r="AZ117" s="604" t="s">
        <v>435</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436</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410</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407</v>
      </c>
      <c r="AB118" s="523"/>
      <c r="AC118" s="523"/>
      <c r="AD118" s="523"/>
      <c r="AE118" s="524"/>
      <c r="AF118" s="522" t="s">
        <v>408</v>
      </c>
      <c r="AG118" s="523"/>
      <c r="AH118" s="523"/>
      <c r="AI118" s="523"/>
      <c r="AJ118" s="524"/>
      <c r="AK118" s="522" t="s">
        <v>294</v>
      </c>
      <c r="AL118" s="523"/>
      <c r="AM118" s="523"/>
      <c r="AN118" s="523"/>
      <c r="AO118" s="524"/>
      <c r="AP118" s="600" t="s">
        <v>409</v>
      </c>
      <c r="AQ118" s="601"/>
      <c r="AR118" s="601"/>
      <c r="AS118" s="601"/>
      <c r="AT118" s="602"/>
      <c r="AU118" s="538"/>
      <c r="AV118" s="539"/>
      <c r="AW118" s="539"/>
      <c r="AX118" s="539"/>
      <c r="AY118" s="539"/>
      <c r="AZ118" s="603" t="s">
        <v>437</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438</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413</v>
      </c>
      <c r="B119" s="577"/>
      <c r="C119" s="559" t="s">
        <v>414</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3" t="s">
        <v>177</v>
      </c>
      <c r="BA119" s="233"/>
      <c r="BB119" s="233"/>
      <c r="BC119" s="233"/>
      <c r="BD119" s="233"/>
      <c r="BE119" s="233"/>
      <c r="BF119" s="233"/>
      <c r="BG119" s="233"/>
      <c r="BH119" s="233"/>
      <c r="BI119" s="233"/>
      <c r="BJ119" s="233"/>
      <c r="BK119" s="233"/>
      <c r="BL119" s="233"/>
      <c r="BM119" s="233"/>
      <c r="BN119" s="233"/>
      <c r="BO119" s="607" t="s">
        <v>439</v>
      </c>
      <c r="BP119" s="635"/>
      <c r="BQ119" s="629">
        <v>29271941</v>
      </c>
      <c r="BR119" s="630"/>
      <c r="BS119" s="630"/>
      <c r="BT119" s="630"/>
      <c r="BU119" s="630"/>
      <c r="BV119" s="630">
        <v>29146184</v>
      </c>
      <c r="BW119" s="630"/>
      <c r="BX119" s="630"/>
      <c r="BY119" s="630"/>
      <c r="BZ119" s="630"/>
      <c r="CA119" s="630">
        <v>33053153</v>
      </c>
      <c r="CB119" s="630"/>
      <c r="CC119" s="630"/>
      <c r="CD119" s="630"/>
      <c r="CE119" s="630"/>
      <c r="CF119" s="631"/>
      <c r="CG119" s="632"/>
      <c r="CH119" s="632"/>
      <c r="CI119" s="632"/>
      <c r="CJ119" s="633"/>
      <c r="CK119" s="580"/>
      <c r="CL119" s="581"/>
      <c r="CM119" s="603" t="s">
        <v>440</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36000</v>
      </c>
      <c r="DH119" s="616"/>
      <c r="DI119" s="616"/>
      <c r="DJ119" s="616"/>
      <c r="DK119" s="617"/>
      <c r="DL119" s="615">
        <v>24000</v>
      </c>
      <c r="DM119" s="616"/>
      <c r="DN119" s="616"/>
      <c r="DO119" s="616"/>
      <c r="DP119" s="617"/>
      <c r="DQ119" s="615" t="s">
        <v>122</v>
      </c>
      <c r="DR119" s="616"/>
      <c r="DS119" s="616"/>
      <c r="DT119" s="616"/>
      <c r="DU119" s="617"/>
      <c r="DV119" s="618" t="s">
        <v>122</v>
      </c>
      <c r="DW119" s="619"/>
      <c r="DX119" s="619"/>
      <c r="DY119" s="619"/>
      <c r="DZ119" s="620"/>
    </row>
    <row r="120" spans="1:130" s="212" customFormat="1" ht="26.25" customHeight="1" x14ac:dyDescent="0.2">
      <c r="A120" s="687"/>
      <c r="B120" s="579"/>
      <c r="C120" s="552" t="s">
        <v>417</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441</v>
      </c>
      <c r="AV120" s="622"/>
      <c r="AW120" s="622"/>
      <c r="AX120" s="622"/>
      <c r="AY120" s="623"/>
      <c r="AZ120" s="559" t="s">
        <v>442</v>
      </c>
      <c r="BA120" s="527"/>
      <c r="BB120" s="527"/>
      <c r="BC120" s="527"/>
      <c r="BD120" s="527"/>
      <c r="BE120" s="527"/>
      <c r="BF120" s="527"/>
      <c r="BG120" s="527"/>
      <c r="BH120" s="527"/>
      <c r="BI120" s="527"/>
      <c r="BJ120" s="527"/>
      <c r="BK120" s="527"/>
      <c r="BL120" s="527"/>
      <c r="BM120" s="527"/>
      <c r="BN120" s="527"/>
      <c r="BO120" s="527"/>
      <c r="BP120" s="528"/>
      <c r="BQ120" s="560">
        <v>59245668</v>
      </c>
      <c r="BR120" s="561"/>
      <c r="BS120" s="561"/>
      <c r="BT120" s="561"/>
      <c r="BU120" s="561"/>
      <c r="BV120" s="561">
        <v>62346707</v>
      </c>
      <c r="BW120" s="561"/>
      <c r="BX120" s="561"/>
      <c r="BY120" s="561"/>
      <c r="BZ120" s="561"/>
      <c r="CA120" s="561">
        <v>61338600</v>
      </c>
      <c r="CB120" s="561"/>
      <c r="CC120" s="561"/>
      <c r="CD120" s="561"/>
      <c r="CE120" s="561"/>
      <c r="CF120" s="574">
        <v>95.7</v>
      </c>
      <c r="CG120" s="575"/>
      <c r="CH120" s="575"/>
      <c r="CI120" s="575"/>
      <c r="CJ120" s="575"/>
      <c r="CK120" s="636" t="s">
        <v>443</v>
      </c>
      <c r="CL120" s="637"/>
      <c r="CM120" s="637"/>
      <c r="CN120" s="637"/>
      <c r="CO120" s="638"/>
      <c r="CP120" s="644" t="s">
        <v>392</v>
      </c>
      <c r="CQ120" s="645"/>
      <c r="CR120" s="645"/>
      <c r="CS120" s="645"/>
      <c r="CT120" s="645"/>
      <c r="CU120" s="645"/>
      <c r="CV120" s="645"/>
      <c r="CW120" s="645"/>
      <c r="CX120" s="645"/>
      <c r="CY120" s="645"/>
      <c r="CZ120" s="645"/>
      <c r="DA120" s="645"/>
      <c r="DB120" s="645"/>
      <c r="DC120" s="645"/>
      <c r="DD120" s="645"/>
      <c r="DE120" s="645"/>
      <c r="DF120" s="646"/>
      <c r="DG120" s="560">
        <v>1506532</v>
      </c>
      <c r="DH120" s="561"/>
      <c r="DI120" s="561"/>
      <c r="DJ120" s="561"/>
      <c r="DK120" s="561"/>
      <c r="DL120" s="561">
        <v>1416767</v>
      </c>
      <c r="DM120" s="561"/>
      <c r="DN120" s="561"/>
      <c r="DO120" s="561"/>
      <c r="DP120" s="561"/>
      <c r="DQ120" s="561">
        <v>1560214</v>
      </c>
      <c r="DR120" s="561"/>
      <c r="DS120" s="561"/>
      <c r="DT120" s="561"/>
      <c r="DU120" s="561"/>
      <c r="DV120" s="562">
        <v>2.4</v>
      </c>
      <c r="DW120" s="562"/>
      <c r="DX120" s="562"/>
      <c r="DY120" s="562"/>
      <c r="DZ120" s="563"/>
    </row>
    <row r="121" spans="1:130" s="212" customFormat="1" ht="26.25" customHeight="1" x14ac:dyDescent="0.2">
      <c r="A121" s="687"/>
      <c r="B121" s="579"/>
      <c r="C121" s="604" t="s">
        <v>444</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445</v>
      </c>
      <c r="BA121" s="553"/>
      <c r="BB121" s="553"/>
      <c r="BC121" s="553"/>
      <c r="BD121" s="553"/>
      <c r="BE121" s="553"/>
      <c r="BF121" s="553"/>
      <c r="BG121" s="553"/>
      <c r="BH121" s="553"/>
      <c r="BI121" s="553"/>
      <c r="BJ121" s="553"/>
      <c r="BK121" s="553"/>
      <c r="BL121" s="553"/>
      <c r="BM121" s="553"/>
      <c r="BN121" s="553"/>
      <c r="BO121" s="553"/>
      <c r="BP121" s="554"/>
      <c r="BQ121" s="555">
        <v>479519</v>
      </c>
      <c r="BR121" s="556"/>
      <c r="BS121" s="556"/>
      <c r="BT121" s="556"/>
      <c r="BU121" s="556"/>
      <c r="BV121" s="556">
        <v>450475</v>
      </c>
      <c r="BW121" s="556"/>
      <c r="BX121" s="556"/>
      <c r="BY121" s="556"/>
      <c r="BZ121" s="556"/>
      <c r="CA121" s="556">
        <v>421099</v>
      </c>
      <c r="CB121" s="556"/>
      <c r="CC121" s="556"/>
      <c r="CD121" s="556"/>
      <c r="CE121" s="556"/>
      <c r="CF121" s="550">
        <v>0.7</v>
      </c>
      <c r="CG121" s="551"/>
      <c r="CH121" s="551"/>
      <c r="CI121" s="551"/>
      <c r="CJ121" s="551"/>
      <c r="CK121" s="639"/>
      <c r="CL121" s="640"/>
      <c r="CM121" s="640"/>
      <c r="CN121" s="640"/>
      <c r="CO121" s="641"/>
      <c r="CP121" s="649" t="s">
        <v>390</v>
      </c>
      <c r="CQ121" s="650"/>
      <c r="CR121" s="650"/>
      <c r="CS121" s="650"/>
      <c r="CT121" s="650"/>
      <c r="CU121" s="650"/>
      <c r="CV121" s="650"/>
      <c r="CW121" s="650"/>
      <c r="CX121" s="650"/>
      <c r="CY121" s="650"/>
      <c r="CZ121" s="650"/>
      <c r="DA121" s="650"/>
      <c r="DB121" s="650"/>
      <c r="DC121" s="650"/>
      <c r="DD121" s="650"/>
      <c r="DE121" s="650"/>
      <c r="DF121" s="651"/>
      <c r="DG121" s="555" t="s">
        <v>122</v>
      </c>
      <c r="DH121" s="556"/>
      <c r="DI121" s="556"/>
      <c r="DJ121" s="556"/>
      <c r="DK121" s="556"/>
      <c r="DL121" s="556" t="s">
        <v>122</v>
      </c>
      <c r="DM121" s="556"/>
      <c r="DN121" s="556"/>
      <c r="DO121" s="556"/>
      <c r="DP121" s="556"/>
      <c r="DQ121" s="556" t="s">
        <v>122</v>
      </c>
      <c r="DR121" s="556"/>
      <c r="DS121" s="556"/>
      <c r="DT121" s="556"/>
      <c r="DU121" s="556"/>
      <c r="DV121" s="557" t="s">
        <v>122</v>
      </c>
      <c r="DW121" s="557"/>
      <c r="DX121" s="557"/>
      <c r="DY121" s="557"/>
      <c r="DZ121" s="558"/>
    </row>
    <row r="122" spans="1:130" s="212" customFormat="1" ht="26.25" customHeight="1" x14ac:dyDescent="0.2">
      <c r="A122" s="687"/>
      <c r="B122" s="579"/>
      <c r="C122" s="552" t="s">
        <v>427</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446</v>
      </c>
      <c r="BA122" s="595"/>
      <c r="BB122" s="595"/>
      <c r="BC122" s="595"/>
      <c r="BD122" s="595"/>
      <c r="BE122" s="595"/>
      <c r="BF122" s="595"/>
      <c r="BG122" s="595"/>
      <c r="BH122" s="595"/>
      <c r="BI122" s="595"/>
      <c r="BJ122" s="595"/>
      <c r="BK122" s="595"/>
      <c r="BL122" s="595"/>
      <c r="BM122" s="595"/>
      <c r="BN122" s="595"/>
      <c r="BO122" s="595"/>
      <c r="BP122" s="596"/>
      <c r="BQ122" s="629">
        <v>25471376</v>
      </c>
      <c r="BR122" s="630"/>
      <c r="BS122" s="630"/>
      <c r="BT122" s="630"/>
      <c r="BU122" s="630"/>
      <c r="BV122" s="630">
        <v>23579622</v>
      </c>
      <c r="BW122" s="630"/>
      <c r="BX122" s="630"/>
      <c r="BY122" s="630"/>
      <c r="BZ122" s="630"/>
      <c r="CA122" s="630">
        <v>23534832</v>
      </c>
      <c r="CB122" s="630"/>
      <c r="CC122" s="630"/>
      <c r="CD122" s="630"/>
      <c r="CE122" s="630"/>
      <c r="CF122" s="647">
        <v>36.700000000000003</v>
      </c>
      <c r="CG122" s="648"/>
      <c r="CH122" s="648"/>
      <c r="CI122" s="648"/>
      <c r="CJ122" s="648"/>
      <c r="CK122" s="639"/>
      <c r="CL122" s="640"/>
      <c r="CM122" s="640"/>
      <c r="CN122" s="640"/>
      <c r="CO122" s="641"/>
      <c r="CP122" s="649" t="s">
        <v>391</v>
      </c>
      <c r="CQ122" s="650"/>
      <c r="CR122" s="650"/>
      <c r="CS122" s="650"/>
      <c r="CT122" s="650"/>
      <c r="CU122" s="650"/>
      <c r="CV122" s="650"/>
      <c r="CW122" s="650"/>
      <c r="CX122" s="650"/>
      <c r="CY122" s="650"/>
      <c r="CZ122" s="650"/>
      <c r="DA122" s="650"/>
      <c r="DB122" s="650"/>
      <c r="DC122" s="650"/>
      <c r="DD122" s="650"/>
      <c r="DE122" s="650"/>
      <c r="DF122" s="651"/>
      <c r="DG122" s="555" t="s">
        <v>122</v>
      </c>
      <c r="DH122" s="556"/>
      <c r="DI122" s="556"/>
      <c r="DJ122" s="556"/>
      <c r="DK122" s="556"/>
      <c r="DL122" s="556" t="s">
        <v>122</v>
      </c>
      <c r="DM122" s="556"/>
      <c r="DN122" s="556"/>
      <c r="DO122" s="556"/>
      <c r="DP122" s="556"/>
      <c r="DQ122" s="556" t="s">
        <v>122</v>
      </c>
      <c r="DR122" s="556"/>
      <c r="DS122" s="556"/>
      <c r="DT122" s="556"/>
      <c r="DU122" s="556"/>
      <c r="DV122" s="557" t="s">
        <v>122</v>
      </c>
      <c r="DW122" s="557"/>
      <c r="DX122" s="557"/>
      <c r="DY122" s="557"/>
      <c r="DZ122" s="558"/>
    </row>
    <row r="123" spans="1:130" s="212" customFormat="1" ht="26.25" customHeight="1" x14ac:dyDescent="0.2">
      <c r="A123" s="687"/>
      <c r="B123" s="579"/>
      <c r="C123" s="552" t="s">
        <v>433</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3" t="s">
        <v>177</v>
      </c>
      <c r="BA123" s="233"/>
      <c r="BB123" s="233"/>
      <c r="BC123" s="233"/>
      <c r="BD123" s="233"/>
      <c r="BE123" s="233"/>
      <c r="BF123" s="233"/>
      <c r="BG123" s="233"/>
      <c r="BH123" s="233"/>
      <c r="BI123" s="233"/>
      <c r="BJ123" s="233"/>
      <c r="BK123" s="233"/>
      <c r="BL123" s="233"/>
      <c r="BM123" s="233"/>
      <c r="BN123" s="233"/>
      <c r="BO123" s="607" t="s">
        <v>447</v>
      </c>
      <c r="BP123" s="635"/>
      <c r="BQ123" s="693">
        <v>85196563</v>
      </c>
      <c r="BR123" s="694"/>
      <c r="BS123" s="694"/>
      <c r="BT123" s="694"/>
      <c r="BU123" s="694"/>
      <c r="BV123" s="694">
        <v>86376804</v>
      </c>
      <c r="BW123" s="694"/>
      <c r="BX123" s="694"/>
      <c r="BY123" s="694"/>
      <c r="BZ123" s="694"/>
      <c r="CA123" s="694">
        <v>85294531</v>
      </c>
      <c r="CB123" s="694"/>
      <c r="CC123" s="694"/>
      <c r="CD123" s="694"/>
      <c r="CE123" s="694"/>
      <c r="CF123" s="631"/>
      <c r="CG123" s="632"/>
      <c r="CH123" s="632"/>
      <c r="CI123" s="632"/>
      <c r="CJ123" s="633"/>
      <c r="CK123" s="639"/>
      <c r="CL123" s="640"/>
      <c r="CM123" s="640"/>
      <c r="CN123" s="640"/>
      <c r="CO123" s="641"/>
      <c r="CP123" s="649" t="s">
        <v>389</v>
      </c>
      <c r="CQ123" s="650"/>
      <c r="CR123" s="650"/>
      <c r="CS123" s="650"/>
      <c r="CT123" s="650"/>
      <c r="CU123" s="650"/>
      <c r="CV123" s="650"/>
      <c r="CW123" s="650"/>
      <c r="CX123" s="650"/>
      <c r="CY123" s="650"/>
      <c r="CZ123" s="650"/>
      <c r="DA123" s="650"/>
      <c r="DB123" s="650"/>
      <c r="DC123" s="650"/>
      <c r="DD123" s="650"/>
      <c r="DE123" s="650"/>
      <c r="DF123" s="651"/>
      <c r="DG123" s="588" t="s">
        <v>122</v>
      </c>
      <c r="DH123" s="589"/>
      <c r="DI123" s="589"/>
      <c r="DJ123" s="589"/>
      <c r="DK123" s="590"/>
      <c r="DL123" s="591" t="s">
        <v>122</v>
      </c>
      <c r="DM123" s="589"/>
      <c r="DN123" s="589"/>
      <c r="DO123" s="589"/>
      <c r="DP123" s="590"/>
      <c r="DQ123" s="591" t="s">
        <v>122</v>
      </c>
      <c r="DR123" s="589"/>
      <c r="DS123" s="589"/>
      <c r="DT123" s="589"/>
      <c r="DU123" s="590"/>
      <c r="DV123" s="592" t="s">
        <v>122</v>
      </c>
      <c r="DW123" s="593"/>
      <c r="DX123" s="593"/>
      <c r="DY123" s="593"/>
      <c r="DZ123" s="594"/>
    </row>
    <row r="124" spans="1:130" s="212" customFormat="1" ht="26.25" customHeight="1" thickBot="1" x14ac:dyDescent="0.25">
      <c r="A124" s="687"/>
      <c r="B124" s="579"/>
      <c r="C124" s="552" t="s">
        <v>436</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448</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449</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438</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450</v>
      </c>
      <c r="CL125" s="637"/>
      <c r="CM125" s="637"/>
      <c r="CN125" s="637"/>
      <c r="CO125" s="638"/>
      <c r="CP125" s="559" t="s">
        <v>451</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440</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12000</v>
      </c>
      <c r="AB126" s="589"/>
      <c r="AC126" s="589"/>
      <c r="AD126" s="589"/>
      <c r="AE126" s="590"/>
      <c r="AF126" s="591">
        <v>12000</v>
      </c>
      <c r="AG126" s="589"/>
      <c r="AH126" s="589"/>
      <c r="AI126" s="589"/>
      <c r="AJ126" s="590"/>
      <c r="AK126" s="591">
        <v>12000</v>
      </c>
      <c r="AL126" s="589"/>
      <c r="AM126" s="589"/>
      <c r="AN126" s="589"/>
      <c r="AO126" s="590"/>
      <c r="AP126" s="592">
        <v>0</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452</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453</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19</v>
      </c>
      <c r="AB127" s="589"/>
      <c r="AC127" s="589"/>
      <c r="AD127" s="589"/>
      <c r="AE127" s="590"/>
      <c r="AF127" s="591">
        <v>19</v>
      </c>
      <c r="AG127" s="589"/>
      <c r="AH127" s="589"/>
      <c r="AI127" s="589"/>
      <c r="AJ127" s="590"/>
      <c r="AK127" s="591">
        <v>10</v>
      </c>
      <c r="AL127" s="589"/>
      <c r="AM127" s="589"/>
      <c r="AN127" s="589"/>
      <c r="AO127" s="590"/>
      <c r="AP127" s="592">
        <v>0</v>
      </c>
      <c r="AQ127" s="593"/>
      <c r="AR127" s="593"/>
      <c r="AS127" s="593"/>
      <c r="AT127" s="594"/>
      <c r="AU127" s="214"/>
      <c r="AV127" s="214"/>
      <c r="AW127" s="214"/>
      <c r="AX127" s="661" t="s">
        <v>454</v>
      </c>
      <c r="AY127" s="662"/>
      <c r="AZ127" s="662"/>
      <c r="BA127" s="662"/>
      <c r="BB127" s="662"/>
      <c r="BC127" s="662"/>
      <c r="BD127" s="662"/>
      <c r="BE127" s="663"/>
      <c r="BF127" s="664" t="s">
        <v>455</v>
      </c>
      <c r="BG127" s="662"/>
      <c r="BH127" s="662"/>
      <c r="BI127" s="662"/>
      <c r="BJ127" s="662"/>
      <c r="BK127" s="662"/>
      <c r="BL127" s="663"/>
      <c r="BM127" s="664" t="s">
        <v>456</v>
      </c>
      <c r="BN127" s="662"/>
      <c r="BO127" s="662"/>
      <c r="BP127" s="662"/>
      <c r="BQ127" s="662"/>
      <c r="BR127" s="662"/>
      <c r="BS127" s="663"/>
      <c r="BT127" s="664" t="s">
        <v>457</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458</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459</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460</v>
      </c>
      <c r="X128" s="673"/>
      <c r="Y128" s="673"/>
      <c r="Z128" s="674"/>
      <c r="AA128" s="675">
        <v>38111</v>
      </c>
      <c r="AB128" s="676"/>
      <c r="AC128" s="676"/>
      <c r="AD128" s="676"/>
      <c r="AE128" s="677"/>
      <c r="AF128" s="678">
        <v>38348</v>
      </c>
      <c r="AG128" s="676"/>
      <c r="AH128" s="676"/>
      <c r="AI128" s="676"/>
      <c r="AJ128" s="677"/>
      <c r="AK128" s="678">
        <v>38111</v>
      </c>
      <c r="AL128" s="676"/>
      <c r="AM128" s="676"/>
      <c r="AN128" s="676"/>
      <c r="AO128" s="677"/>
      <c r="AP128" s="679"/>
      <c r="AQ128" s="680"/>
      <c r="AR128" s="680"/>
      <c r="AS128" s="680"/>
      <c r="AT128" s="681"/>
      <c r="AU128" s="214"/>
      <c r="AV128" s="214"/>
      <c r="AW128" s="214"/>
      <c r="AX128" s="526" t="s">
        <v>461</v>
      </c>
      <c r="AY128" s="527"/>
      <c r="AZ128" s="527"/>
      <c r="BA128" s="527"/>
      <c r="BB128" s="527"/>
      <c r="BC128" s="527"/>
      <c r="BD128" s="527"/>
      <c r="BE128" s="528"/>
      <c r="BF128" s="682" t="s">
        <v>122</v>
      </c>
      <c r="BG128" s="683"/>
      <c r="BH128" s="683"/>
      <c r="BI128" s="683"/>
      <c r="BJ128" s="683"/>
      <c r="BK128" s="683"/>
      <c r="BL128" s="684"/>
      <c r="BM128" s="682">
        <v>11.25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462</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2">
      <c r="A129" s="564" t="s">
        <v>103</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463</v>
      </c>
      <c r="X129" s="701"/>
      <c r="Y129" s="701"/>
      <c r="Z129" s="702"/>
      <c r="AA129" s="588">
        <v>58246452</v>
      </c>
      <c r="AB129" s="589"/>
      <c r="AC129" s="589"/>
      <c r="AD129" s="589"/>
      <c r="AE129" s="590"/>
      <c r="AF129" s="591">
        <v>62279624</v>
      </c>
      <c r="AG129" s="589"/>
      <c r="AH129" s="589"/>
      <c r="AI129" s="589"/>
      <c r="AJ129" s="590"/>
      <c r="AK129" s="591">
        <v>66003589</v>
      </c>
      <c r="AL129" s="589"/>
      <c r="AM129" s="589"/>
      <c r="AN129" s="589"/>
      <c r="AO129" s="590"/>
      <c r="AP129" s="703"/>
      <c r="AQ129" s="704"/>
      <c r="AR129" s="704"/>
      <c r="AS129" s="704"/>
      <c r="AT129" s="705"/>
      <c r="AU129" s="215"/>
      <c r="AV129" s="215"/>
      <c r="AW129" s="215"/>
      <c r="AX129" s="695" t="s">
        <v>464</v>
      </c>
      <c r="AY129" s="553"/>
      <c r="AZ129" s="553"/>
      <c r="BA129" s="553"/>
      <c r="BB129" s="553"/>
      <c r="BC129" s="553"/>
      <c r="BD129" s="553"/>
      <c r="BE129" s="554"/>
      <c r="BF129" s="696" t="s">
        <v>122</v>
      </c>
      <c r="BG129" s="697"/>
      <c r="BH129" s="697"/>
      <c r="BI129" s="697"/>
      <c r="BJ129" s="697"/>
      <c r="BK129" s="697"/>
      <c r="BL129" s="698"/>
      <c r="BM129" s="696">
        <v>16.25</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465</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466</v>
      </c>
      <c r="X130" s="701"/>
      <c r="Y130" s="701"/>
      <c r="Z130" s="702"/>
      <c r="AA130" s="588">
        <v>2516373</v>
      </c>
      <c r="AB130" s="589"/>
      <c r="AC130" s="589"/>
      <c r="AD130" s="589"/>
      <c r="AE130" s="590"/>
      <c r="AF130" s="591">
        <v>2297726</v>
      </c>
      <c r="AG130" s="589"/>
      <c r="AH130" s="589"/>
      <c r="AI130" s="589"/>
      <c r="AJ130" s="590"/>
      <c r="AK130" s="591">
        <v>1901519</v>
      </c>
      <c r="AL130" s="589"/>
      <c r="AM130" s="589"/>
      <c r="AN130" s="589"/>
      <c r="AO130" s="590"/>
      <c r="AP130" s="703"/>
      <c r="AQ130" s="704"/>
      <c r="AR130" s="704"/>
      <c r="AS130" s="704"/>
      <c r="AT130" s="705"/>
      <c r="AU130" s="215"/>
      <c r="AV130" s="215"/>
      <c r="AW130" s="215"/>
      <c r="AX130" s="695" t="s">
        <v>467</v>
      </c>
      <c r="AY130" s="553"/>
      <c r="AZ130" s="553"/>
      <c r="BA130" s="553"/>
      <c r="BB130" s="553"/>
      <c r="BC130" s="553"/>
      <c r="BD130" s="553"/>
      <c r="BE130" s="554"/>
      <c r="BF130" s="731">
        <v>-1.5</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468</v>
      </c>
      <c r="X131" s="738"/>
      <c r="Y131" s="738"/>
      <c r="Z131" s="739"/>
      <c r="AA131" s="634">
        <v>55730079</v>
      </c>
      <c r="AB131" s="616"/>
      <c r="AC131" s="616"/>
      <c r="AD131" s="616"/>
      <c r="AE131" s="617"/>
      <c r="AF131" s="615">
        <v>59981898</v>
      </c>
      <c r="AG131" s="616"/>
      <c r="AH131" s="616"/>
      <c r="AI131" s="616"/>
      <c r="AJ131" s="617"/>
      <c r="AK131" s="615">
        <v>64102070</v>
      </c>
      <c r="AL131" s="616"/>
      <c r="AM131" s="616"/>
      <c r="AN131" s="616"/>
      <c r="AO131" s="617"/>
      <c r="AP131" s="740"/>
      <c r="AQ131" s="741"/>
      <c r="AR131" s="741"/>
      <c r="AS131" s="741"/>
      <c r="AT131" s="742"/>
      <c r="AU131" s="215"/>
      <c r="AV131" s="215"/>
      <c r="AW131" s="215"/>
      <c r="AX131" s="713" t="s">
        <v>469</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470</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471</v>
      </c>
      <c r="W132" s="724"/>
      <c r="X132" s="724"/>
      <c r="Y132" s="724"/>
      <c r="Z132" s="725"/>
      <c r="AA132" s="726">
        <v>-2.2489291640000002</v>
      </c>
      <c r="AB132" s="727"/>
      <c r="AC132" s="727"/>
      <c r="AD132" s="727"/>
      <c r="AE132" s="728"/>
      <c r="AF132" s="729">
        <v>-1.618214882</v>
      </c>
      <c r="AG132" s="727"/>
      <c r="AH132" s="727"/>
      <c r="AI132" s="727"/>
      <c r="AJ132" s="728"/>
      <c r="AK132" s="729">
        <v>-0.70777589600000002</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472</v>
      </c>
      <c r="W133" s="707"/>
      <c r="X133" s="707"/>
      <c r="Y133" s="707"/>
      <c r="Z133" s="708"/>
      <c r="AA133" s="709">
        <v>-2.6</v>
      </c>
      <c r="AB133" s="710"/>
      <c r="AC133" s="710"/>
      <c r="AD133" s="710"/>
      <c r="AE133" s="711"/>
      <c r="AF133" s="709">
        <v>-2.1</v>
      </c>
      <c r="AG133" s="710"/>
      <c r="AH133" s="710"/>
      <c r="AI133" s="710"/>
      <c r="AJ133" s="711"/>
      <c r="AK133" s="709">
        <v>-1.5</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HxC8EVEcJqGg+c+wQHS/oqQ32sdWT1TTIP8cPUg5zDYQLCSPklq4kWfBgBqefIgoD2FcXela8oGhbBeRV+TqQ==" saltValue="dmQ9rihsamrHVILYtaCs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m/Emohuo4XUnbYH/Djt9Jm5ubVBiv+Xt/1B5BC9mZK6qxZsX3crE3v47eCf3uw9HltXluOKDSwSx8TkkbHL4w==" saltValue="qK6S2ZbSStSKF/i/Vocm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igJL/Ep1NoUZw5UC1NVrpDrg8TBizk4EyfilzwiFCNql6NaSsXgNhWrlpq7fpvtYuZLvjUORI7JzYp9X0BzpQ==" saltValue="ngWyOO4CDmF7y0PenVwIs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19627705</v>
      </c>
      <c r="AP9" s="262">
        <v>90834</v>
      </c>
      <c r="AQ9" s="263">
        <v>69750</v>
      </c>
      <c r="AR9" s="264">
        <v>30.2</v>
      </c>
    </row>
    <row r="10" spans="1:46" ht="13.5" customHeight="1" x14ac:dyDescent="0.2">
      <c r="A10" s="247"/>
      <c r="AK10" s="1103" t="s">
        <v>482</v>
      </c>
      <c r="AL10" s="1104"/>
      <c r="AM10" s="1104"/>
      <c r="AN10" s="1105"/>
      <c r="AO10" s="265">
        <v>332837</v>
      </c>
      <c r="AP10" s="265">
        <v>1540</v>
      </c>
      <c r="AQ10" s="266">
        <v>1158</v>
      </c>
      <c r="AR10" s="267">
        <v>33</v>
      </c>
    </row>
    <row r="11" spans="1:46" ht="13.5" customHeight="1" x14ac:dyDescent="0.2">
      <c r="A11" s="247"/>
      <c r="AK11" s="1103" t="s">
        <v>483</v>
      </c>
      <c r="AL11" s="1104"/>
      <c r="AM11" s="1104"/>
      <c r="AN11" s="1105"/>
      <c r="AO11" s="265" t="s">
        <v>484</v>
      </c>
      <c r="AP11" s="265" t="s">
        <v>484</v>
      </c>
      <c r="AQ11" s="266" t="s">
        <v>484</v>
      </c>
      <c r="AR11" s="267" t="s">
        <v>484</v>
      </c>
    </row>
    <row r="12" spans="1:46" ht="13.5" customHeight="1" x14ac:dyDescent="0.2">
      <c r="A12" s="247"/>
      <c r="AK12" s="1103" t="s">
        <v>485</v>
      </c>
      <c r="AL12" s="1104"/>
      <c r="AM12" s="1104"/>
      <c r="AN12" s="1105"/>
      <c r="AO12" s="265" t="s">
        <v>484</v>
      </c>
      <c r="AP12" s="265" t="s">
        <v>484</v>
      </c>
      <c r="AQ12" s="266" t="s">
        <v>484</v>
      </c>
      <c r="AR12" s="267" t="s">
        <v>484</v>
      </c>
    </row>
    <row r="13" spans="1:46" ht="13.5" customHeight="1" x14ac:dyDescent="0.2">
      <c r="A13" s="247"/>
      <c r="AK13" s="1103" t="s">
        <v>486</v>
      </c>
      <c r="AL13" s="1104"/>
      <c r="AM13" s="1104"/>
      <c r="AN13" s="1105"/>
      <c r="AO13" s="265">
        <v>724119</v>
      </c>
      <c r="AP13" s="265">
        <v>3351</v>
      </c>
      <c r="AQ13" s="266">
        <v>2380</v>
      </c>
      <c r="AR13" s="267">
        <v>40.799999999999997</v>
      </c>
    </row>
    <row r="14" spans="1:46" ht="13.5" customHeight="1" x14ac:dyDescent="0.2">
      <c r="A14" s="247"/>
      <c r="AK14" s="1103" t="s">
        <v>487</v>
      </c>
      <c r="AL14" s="1104"/>
      <c r="AM14" s="1104"/>
      <c r="AN14" s="1105"/>
      <c r="AO14" s="265">
        <v>370794</v>
      </c>
      <c r="AP14" s="265">
        <v>1716</v>
      </c>
      <c r="AQ14" s="266">
        <v>1678</v>
      </c>
      <c r="AR14" s="267">
        <v>2.2999999999999998</v>
      </c>
    </row>
    <row r="15" spans="1:46" ht="13.5" customHeight="1" x14ac:dyDescent="0.2">
      <c r="A15" s="247"/>
      <c r="AK15" s="1106" t="s">
        <v>488</v>
      </c>
      <c r="AL15" s="1107"/>
      <c r="AM15" s="1107"/>
      <c r="AN15" s="1108"/>
      <c r="AO15" s="265">
        <v>-1019470</v>
      </c>
      <c r="AP15" s="265">
        <v>-4718</v>
      </c>
      <c r="AQ15" s="266">
        <v>-4869</v>
      </c>
      <c r="AR15" s="267">
        <v>-3.1</v>
      </c>
    </row>
    <row r="16" spans="1:46" ht="13.2" x14ac:dyDescent="0.2">
      <c r="A16" s="247"/>
      <c r="AK16" s="1106" t="s">
        <v>177</v>
      </c>
      <c r="AL16" s="1107"/>
      <c r="AM16" s="1107"/>
      <c r="AN16" s="1108"/>
      <c r="AO16" s="265">
        <v>20035985</v>
      </c>
      <c r="AP16" s="265">
        <v>92723</v>
      </c>
      <c r="AQ16" s="266">
        <v>70096</v>
      </c>
      <c r="AR16" s="267">
        <v>32.299999999999997</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8.6999999999999993</v>
      </c>
      <c r="AP21" s="278">
        <v>6.37</v>
      </c>
      <c r="AQ21" s="279">
        <v>2.33</v>
      </c>
      <c r="AS21" s="280"/>
      <c r="AT21" s="276"/>
    </row>
    <row r="22" spans="1:46" s="248" customFormat="1" ht="13.2" x14ac:dyDescent="0.2">
      <c r="A22" s="276"/>
      <c r="AK22" s="1109" t="s">
        <v>494</v>
      </c>
      <c r="AL22" s="1110"/>
      <c r="AM22" s="1110"/>
      <c r="AN22" s="1111"/>
      <c r="AO22" s="281">
        <v>97.2</v>
      </c>
      <c r="AP22" s="282">
        <v>98.4</v>
      </c>
      <c r="AQ22" s="283">
        <v>-1.2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1031708</v>
      </c>
      <c r="AP32" s="291">
        <v>4775</v>
      </c>
      <c r="AQ32" s="292">
        <v>4451</v>
      </c>
      <c r="AR32" s="293">
        <v>7.3</v>
      </c>
    </row>
    <row r="33" spans="1:46" ht="13.5" customHeight="1" x14ac:dyDescent="0.2">
      <c r="A33" s="247"/>
      <c r="AK33" s="1117" t="s">
        <v>499</v>
      </c>
      <c r="AL33" s="1118"/>
      <c r="AM33" s="1118"/>
      <c r="AN33" s="1119"/>
      <c r="AO33" s="291" t="s">
        <v>484</v>
      </c>
      <c r="AP33" s="291" t="s">
        <v>484</v>
      </c>
      <c r="AQ33" s="292" t="s">
        <v>484</v>
      </c>
      <c r="AR33" s="293" t="s">
        <v>484</v>
      </c>
    </row>
    <row r="34" spans="1:46" ht="27" customHeight="1" x14ac:dyDescent="0.2">
      <c r="A34" s="247"/>
      <c r="AK34" s="1117" t="s">
        <v>500</v>
      </c>
      <c r="AL34" s="1118"/>
      <c r="AM34" s="1118"/>
      <c r="AN34" s="1119"/>
      <c r="AO34" s="291">
        <v>178180</v>
      </c>
      <c r="AP34" s="291">
        <v>825</v>
      </c>
      <c r="AQ34" s="292">
        <v>416</v>
      </c>
      <c r="AR34" s="293">
        <v>98.3</v>
      </c>
    </row>
    <row r="35" spans="1:46" ht="27" customHeight="1" x14ac:dyDescent="0.2">
      <c r="A35" s="247"/>
      <c r="AK35" s="1117" t="s">
        <v>501</v>
      </c>
      <c r="AL35" s="1118"/>
      <c r="AM35" s="1118"/>
      <c r="AN35" s="1119"/>
      <c r="AO35" s="291">
        <v>119093</v>
      </c>
      <c r="AP35" s="291">
        <v>551</v>
      </c>
      <c r="AQ35" s="292">
        <v>18</v>
      </c>
      <c r="AR35" s="293">
        <v>2961.1</v>
      </c>
    </row>
    <row r="36" spans="1:46" ht="27" customHeight="1" x14ac:dyDescent="0.2">
      <c r="A36" s="247"/>
      <c r="AK36" s="1117" t="s">
        <v>502</v>
      </c>
      <c r="AL36" s="1118"/>
      <c r="AM36" s="1118"/>
      <c r="AN36" s="1119"/>
      <c r="AO36" s="291">
        <v>144940</v>
      </c>
      <c r="AP36" s="291">
        <v>671</v>
      </c>
      <c r="AQ36" s="292">
        <v>532</v>
      </c>
      <c r="AR36" s="293">
        <v>26.1</v>
      </c>
    </row>
    <row r="37" spans="1:46" ht="13.5" customHeight="1" x14ac:dyDescent="0.2">
      <c r="A37" s="247"/>
      <c r="AK37" s="1117" t="s">
        <v>503</v>
      </c>
      <c r="AL37" s="1118"/>
      <c r="AM37" s="1118"/>
      <c r="AN37" s="1119"/>
      <c r="AO37" s="291">
        <v>12010</v>
      </c>
      <c r="AP37" s="291">
        <v>56</v>
      </c>
      <c r="AQ37" s="292">
        <v>1760</v>
      </c>
      <c r="AR37" s="293">
        <v>-96.8</v>
      </c>
    </row>
    <row r="38" spans="1:46" ht="27" customHeight="1" x14ac:dyDescent="0.2">
      <c r="A38" s="247"/>
      <c r="AK38" s="1120" t="s">
        <v>504</v>
      </c>
      <c r="AL38" s="1121"/>
      <c r="AM38" s="1121"/>
      <c r="AN38" s="1122"/>
      <c r="AO38" s="294" t="s">
        <v>484</v>
      </c>
      <c r="AP38" s="294" t="s">
        <v>484</v>
      </c>
      <c r="AQ38" s="295" t="s">
        <v>484</v>
      </c>
      <c r="AR38" s="283" t="s">
        <v>484</v>
      </c>
      <c r="AS38" s="290"/>
    </row>
    <row r="39" spans="1:46" ht="13.2" x14ac:dyDescent="0.2">
      <c r="A39" s="247"/>
      <c r="AK39" s="1120" t="s">
        <v>505</v>
      </c>
      <c r="AL39" s="1121"/>
      <c r="AM39" s="1121"/>
      <c r="AN39" s="1122"/>
      <c r="AO39" s="291">
        <v>-38111</v>
      </c>
      <c r="AP39" s="291">
        <v>-176</v>
      </c>
      <c r="AQ39" s="292">
        <v>-15</v>
      </c>
      <c r="AR39" s="293">
        <v>1073.3</v>
      </c>
      <c r="AS39" s="290"/>
    </row>
    <row r="40" spans="1:46" ht="27" customHeight="1" x14ac:dyDescent="0.2">
      <c r="A40" s="247"/>
      <c r="AK40" s="1117" t="s">
        <v>506</v>
      </c>
      <c r="AL40" s="1118"/>
      <c r="AM40" s="1118"/>
      <c r="AN40" s="1119"/>
      <c r="AO40" s="291">
        <v>-1901519</v>
      </c>
      <c r="AP40" s="291">
        <v>-8800</v>
      </c>
      <c r="AQ40" s="292">
        <v>-9977</v>
      </c>
      <c r="AR40" s="293">
        <v>-11.8</v>
      </c>
      <c r="AS40" s="290"/>
    </row>
    <row r="41" spans="1:46" ht="13.2" x14ac:dyDescent="0.2">
      <c r="A41" s="247"/>
      <c r="AK41" s="1123" t="s">
        <v>287</v>
      </c>
      <c r="AL41" s="1124"/>
      <c r="AM41" s="1124"/>
      <c r="AN41" s="1125"/>
      <c r="AO41" s="291">
        <v>-453699</v>
      </c>
      <c r="AP41" s="291">
        <v>-2100</v>
      </c>
      <c r="AQ41" s="292">
        <v>-2814</v>
      </c>
      <c r="AR41" s="293">
        <v>-25.4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7550335</v>
      </c>
      <c r="AN51" s="313">
        <v>37076</v>
      </c>
      <c r="AO51" s="314">
        <v>-15.4</v>
      </c>
      <c r="AP51" s="315">
        <v>50465</v>
      </c>
      <c r="AQ51" s="316">
        <v>-2.4</v>
      </c>
      <c r="AR51" s="317">
        <v>-13</v>
      </c>
    </row>
    <row r="52" spans="1:44" ht="13.2" x14ac:dyDescent="0.2">
      <c r="A52" s="247"/>
      <c r="AK52" s="318"/>
      <c r="AL52" s="319" t="s">
        <v>516</v>
      </c>
      <c r="AM52" s="320">
        <v>6507511</v>
      </c>
      <c r="AN52" s="321">
        <v>31955</v>
      </c>
      <c r="AO52" s="322">
        <v>-13.3</v>
      </c>
      <c r="AP52" s="323">
        <v>34193</v>
      </c>
      <c r="AQ52" s="324">
        <v>-8.1</v>
      </c>
      <c r="AR52" s="325">
        <v>-5.2</v>
      </c>
    </row>
    <row r="53" spans="1:44" ht="13.2" x14ac:dyDescent="0.2">
      <c r="A53" s="247"/>
      <c r="AK53" s="303" t="s">
        <v>517</v>
      </c>
      <c r="AL53" s="304"/>
      <c r="AM53" s="312">
        <v>9529209</v>
      </c>
      <c r="AN53" s="313">
        <v>46779</v>
      </c>
      <c r="AO53" s="314">
        <v>26.2</v>
      </c>
      <c r="AP53" s="315">
        <v>51679</v>
      </c>
      <c r="AQ53" s="316">
        <v>2.4</v>
      </c>
      <c r="AR53" s="317">
        <v>23.8</v>
      </c>
    </row>
    <row r="54" spans="1:44" ht="13.2" x14ac:dyDescent="0.2">
      <c r="A54" s="247"/>
      <c r="AK54" s="318"/>
      <c r="AL54" s="319" t="s">
        <v>516</v>
      </c>
      <c r="AM54" s="320">
        <v>7727601</v>
      </c>
      <c r="AN54" s="321">
        <v>37935</v>
      </c>
      <c r="AO54" s="322">
        <v>18.7</v>
      </c>
      <c r="AP54" s="323">
        <v>35132</v>
      </c>
      <c r="AQ54" s="324">
        <v>2.7</v>
      </c>
      <c r="AR54" s="325">
        <v>16</v>
      </c>
    </row>
    <row r="55" spans="1:44" ht="13.2" x14ac:dyDescent="0.2">
      <c r="A55" s="247"/>
      <c r="AK55" s="303" t="s">
        <v>518</v>
      </c>
      <c r="AL55" s="304"/>
      <c r="AM55" s="312">
        <v>5735132</v>
      </c>
      <c r="AN55" s="313">
        <v>27642</v>
      </c>
      <c r="AO55" s="314">
        <v>-40.9</v>
      </c>
      <c r="AP55" s="315">
        <v>49665</v>
      </c>
      <c r="AQ55" s="316">
        <v>-3.9</v>
      </c>
      <c r="AR55" s="317">
        <v>-37</v>
      </c>
    </row>
    <row r="56" spans="1:44" ht="13.2" x14ac:dyDescent="0.2">
      <c r="A56" s="247"/>
      <c r="AK56" s="318"/>
      <c r="AL56" s="319" t="s">
        <v>516</v>
      </c>
      <c r="AM56" s="320">
        <v>4893454</v>
      </c>
      <c r="AN56" s="321">
        <v>23585</v>
      </c>
      <c r="AO56" s="322">
        <v>-37.799999999999997</v>
      </c>
      <c r="AP56" s="323">
        <v>34678</v>
      </c>
      <c r="AQ56" s="324">
        <v>-1.3</v>
      </c>
      <c r="AR56" s="325">
        <v>-36.5</v>
      </c>
    </row>
    <row r="57" spans="1:44" ht="13.2" x14ac:dyDescent="0.2">
      <c r="A57" s="247"/>
      <c r="AK57" s="303" t="s">
        <v>519</v>
      </c>
      <c r="AL57" s="304"/>
      <c r="AM57" s="312">
        <v>8826818</v>
      </c>
      <c r="AN57" s="313">
        <v>41560</v>
      </c>
      <c r="AO57" s="314">
        <v>50.4</v>
      </c>
      <c r="AP57" s="315">
        <v>63439</v>
      </c>
      <c r="AQ57" s="316">
        <v>27.7</v>
      </c>
      <c r="AR57" s="317">
        <v>22.7</v>
      </c>
    </row>
    <row r="58" spans="1:44" ht="13.2" x14ac:dyDescent="0.2">
      <c r="A58" s="247"/>
      <c r="AK58" s="318"/>
      <c r="AL58" s="319" t="s">
        <v>516</v>
      </c>
      <c r="AM58" s="320">
        <v>7876460</v>
      </c>
      <c r="AN58" s="321">
        <v>37085</v>
      </c>
      <c r="AO58" s="322">
        <v>57.2</v>
      </c>
      <c r="AP58" s="323">
        <v>46463</v>
      </c>
      <c r="AQ58" s="324">
        <v>34</v>
      </c>
      <c r="AR58" s="325">
        <v>23.2</v>
      </c>
    </row>
    <row r="59" spans="1:44" ht="13.2" x14ac:dyDescent="0.2">
      <c r="A59" s="247"/>
      <c r="AK59" s="303" t="s">
        <v>520</v>
      </c>
      <c r="AL59" s="304"/>
      <c r="AM59" s="312">
        <v>10284400</v>
      </c>
      <c r="AN59" s="313">
        <v>47594</v>
      </c>
      <c r="AO59" s="314">
        <v>14.5</v>
      </c>
      <c r="AP59" s="315">
        <v>60097</v>
      </c>
      <c r="AQ59" s="316">
        <v>-5.3</v>
      </c>
      <c r="AR59" s="317">
        <v>19.8</v>
      </c>
    </row>
    <row r="60" spans="1:44" ht="13.2" x14ac:dyDescent="0.2">
      <c r="A60" s="247"/>
      <c r="AK60" s="318"/>
      <c r="AL60" s="319" t="s">
        <v>516</v>
      </c>
      <c r="AM60" s="320">
        <v>9393670</v>
      </c>
      <c r="AN60" s="321">
        <v>43472</v>
      </c>
      <c r="AO60" s="322">
        <v>17.2</v>
      </c>
      <c r="AP60" s="323">
        <v>43011</v>
      </c>
      <c r="AQ60" s="324">
        <v>-7.4</v>
      </c>
      <c r="AR60" s="325">
        <v>24.6</v>
      </c>
    </row>
    <row r="61" spans="1:44" ht="13.2" x14ac:dyDescent="0.2">
      <c r="A61" s="247"/>
      <c r="AK61" s="303" t="s">
        <v>521</v>
      </c>
      <c r="AL61" s="326"/>
      <c r="AM61" s="312">
        <v>8385179</v>
      </c>
      <c r="AN61" s="313">
        <v>40130</v>
      </c>
      <c r="AO61" s="314">
        <v>7</v>
      </c>
      <c r="AP61" s="315">
        <v>55069</v>
      </c>
      <c r="AQ61" s="327">
        <v>3.7</v>
      </c>
      <c r="AR61" s="317">
        <v>3.3</v>
      </c>
    </row>
    <row r="62" spans="1:44" ht="13.2" x14ac:dyDescent="0.2">
      <c r="A62" s="247"/>
      <c r="AK62" s="318"/>
      <c r="AL62" s="319" t="s">
        <v>516</v>
      </c>
      <c r="AM62" s="320">
        <v>7279739</v>
      </c>
      <c r="AN62" s="321">
        <v>34806</v>
      </c>
      <c r="AO62" s="322">
        <v>8.4</v>
      </c>
      <c r="AP62" s="323">
        <v>38695</v>
      </c>
      <c r="AQ62" s="324">
        <v>4</v>
      </c>
      <c r="AR62" s="325">
        <v>4.4000000000000004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ot+Ifd33RTHANPA6OIFtVoAIid1jWde90S/PiSmh9t4DK9Pc9FCeUbrmUpFXGQ9nmEoS7IAGN5TPSs9xyRrS6w==" saltValue="W3SbnVboHdeI81XKUkde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ADfX570+0Tpk6Tn1Rtvf9T5fSqs3EF5DIwBqNZfzJkQBIZmU5VVBmUVD3caK39w8Z+62KyWgEgTUPXOd5ZJ6HA==" saltValue="IzU5042RlVXZkc89vlgs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eaYWm/DFl6kSe86889Q+PONSeCk9ME54Qgc7uvwwjGD5OfHBRtQpfxmAPDu5T+2z2XT+nHA6C/5tYLHsv76kIQ==" saltValue="Bj0cp70fXNnV7Xp4OQgj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17.47</v>
      </c>
      <c r="G47" s="12">
        <v>18.059999999999999</v>
      </c>
      <c r="H47" s="12">
        <v>20.03</v>
      </c>
      <c r="I47" s="12">
        <v>25.68</v>
      </c>
      <c r="J47" s="13">
        <v>24.41</v>
      </c>
    </row>
    <row r="48" spans="2:10" ht="57.75" customHeight="1" x14ac:dyDescent="0.2">
      <c r="B48" s="14"/>
      <c r="C48" s="1128" t="s">
        <v>4</v>
      </c>
      <c r="D48" s="1128"/>
      <c r="E48" s="1129"/>
      <c r="F48" s="15">
        <v>14.07</v>
      </c>
      <c r="G48" s="16">
        <v>17.61</v>
      </c>
      <c r="H48" s="16">
        <v>13.31</v>
      </c>
      <c r="I48" s="16">
        <v>11.73</v>
      </c>
      <c r="J48" s="17">
        <v>12.9</v>
      </c>
    </row>
    <row r="49" spans="2:10" ht="57.75" customHeight="1" thickBot="1" x14ac:dyDescent="0.25">
      <c r="B49" s="18"/>
      <c r="C49" s="1130" t="s">
        <v>5</v>
      </c>
      <c r="D49" s="1130"/>
      <c r="E49" s="1131"/>
      <c r="F49" s="19">
        <v>4.7699999999999996</v>
      </c>
      <c r="G49" s="20">
        <v>5.96</v>
      </c>
      <c r="H49" s="20" t="s">
        <v>528</v>
      </c>
      <c r="I49" s="20">
        <v>6.22</v>
      </c>
      <c r="J49" s="21">
        <v>2.02</v>
      </c>
    </row>
    <row r="50" spans="2:10" ht="13.2" x14ac:dyDescent="0.2"/>
  </sheetData>
  <sheetProtection algorithmName="SHA-512" hashValue="hsRMNbfp8elG0dEZi3ZYIAtkB5fefghbP9wEkGRN/BdWCDkxrqCTCusfq4kgZjOarySJAIFpyzjZvNhW+lgBFA==" saltValue="sm1jt/vqQjkDc67m5iLs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2026-03-11T00:03:41Z</cp:lastPrinted>
  <dcterms:created xsi:type="dcterms:W3CDTF">2026-02-23T05:48:42Z</dcterms:created>
  <dcterms:modified xsi:type="dcterms:W3CDTF">2026-03-19T00:58:55Z</dcterms:modified>
  <cp:category/>
</cp:coreProperties>
</file>