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chousa\03_決算\令和６年度　決算統計\33_財政状況資料集の公表\03_区→都\★データまとめ\"/>
    </mc:Choice>
  </mc:AlternateContent>
  <xr:revisionPtr revIDLastSave="0" documentId="13_ncr:1_{C5B7ACEE-2F3D-488C-B404-076D8D87808D}" xr6:coauthVersionLast="47" xr6:coauthVersionMax="47" xr10:uidLastSave="{00000000-0000-0000-0000-000000000000}"/>
  <bookViews>
    <workbookView xWindow="43095" yWindow="0" windowWidth="14610" windowHeight="1558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E36" i="10"/>
  <c r="AM36" i="10"/>
  <c r="C36" i="10"/>
  <c r="CO35" i="10"/>
  <c r="BE35" i="10"/>
  <c r="AM35" i="10"/>
  <c r="C35" i="10"/>
  <c r="BW34" i="10"/>
  <c r="BW35" i="10" s="1"/>
  <c r="BW36" i="10" s="1"/>
  <c r="BW37" i="10" s="1"/>
  <c r="BW38" i="10" s="1"/>
  <c r="BE34" i="10"/>
  <c r="AM34" i="10"/>
  <c r="U34" i="10"/>
  <c r="U35" i="10" s="1"/>
  <c r="U36" i="10" s="1"/>
  <c r="C34" i="10"/>
  <c r="CO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<sst xmlns="http://schemas.openxmlformats.org/spreadsheetml/2006/main" count="1118" uniqueCount="554">
  <si>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</si>
  <si>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</si>
  <si>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</si>
  <si>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</si>
  <si>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</si>
  <si>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</si>
  <si>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</si>
  <si>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</si>
  <si>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</si>
  <si>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</si>
  <si>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</si>
  <si>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</si>
  <si>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</si>
  <si>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</si>
  <si>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</si>
  <si>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</si>
  <si>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</si>
  <si>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</si>
  <si>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</si>
  <si>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</si>
  <si>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</si>
  <si>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</si>
  <si>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</si>
  <si>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</si>
  <si>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</si>
  <si>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</si>
  <si>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</si>
  <si>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</si>
  <si>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</si>
  <si>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</si>
  <si>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</si>
  <si>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</si>
  <si>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</si>
  <si>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</si>
  <si>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</si>
  <si>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</si>
  <si>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</si>
  <si>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</si>
  <si>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</si>
  <si>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</si>
  <si>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</si>
  <si>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</si>
  <si>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</si>
  <si>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</si>
  <si>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</si>
  <si>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</si>
  <si>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</si>
  <si>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</si>
  <si>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</si>
  <si>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</si>
  <si>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</si>
  <si>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</si>
  <si>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</si>
  <si>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</si>
  <si>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</si>
  <si>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</si>
  <si>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</si>
  <si>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</si>
  <si>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</si>
  <si>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</si>
  <si>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</si>
  <si>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</si>
  <si>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</si>
  <si>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</si>
  <si>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</si>
  <si>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</si>
  <si>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</si>
  <si>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</si>
  <si>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</si>
  <si>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</si>
  <si>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</si>
  <si>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</si>
  <si>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</si>
  <si>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</si>
  <si>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</si>
  <si>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</si>
  <si>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</si>
  <si>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</si>
  <si>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</si>
  <si>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</si>
  <si>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</si>
  <si>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</si>
  <si>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</si>
  <si>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</si>
  <si>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</si>
  <si>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</si>
  <si>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</si>
  <si>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</si>
  <si>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</si>
  <si>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</si>
  <si>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</si>
  <si>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</si>
  <si>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</si>
  <si>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</si>
  <si>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文京区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</si>
  <si>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</si>
  <si>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</si>
  <si>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</si>
  <si>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</si>
  <si>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</si>
  <si>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</si>
  <si>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</si>
  <si>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</si>
  <si>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</si>
  <si>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</si>
  <si>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</si>
  <si>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</si>
  <si>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</si>
  <si>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</si>
  <si>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</si>
  <si>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</si>
  <si>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</si>
  <si>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</si>
  <si>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</si>
  <si>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</si>
  <si>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</si>
  <si>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</si>
  <si>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</si>
  <si>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</si>
  <si>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</si>
  <si>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</si>
  <si>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</si>
  <si>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</si>
  <si>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</si>
  <si>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</si>
  <si>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</si>
  <si>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</si>
  <si>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</si>
  <si>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</si>
  <si>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</si>
  <si>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</si>
  <si>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</si>
  <si>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</si>
  <si>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</si>
  <si>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</si>
  <si>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</si>
  <si>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</si>
  <si>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</si>
  <si>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</si>
  <si>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</si>
  <si>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</si>
  <si>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</si>
  <si>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</si>
  <si>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</si>
  <si>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</si>
  <si>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</si>
  <si>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</si>
  <si>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</si>
  <si>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</si>
  <si>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</si>
  <si>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</si>
  <si>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</si>
  <si>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</si>
  <si>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</si>
  <si>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</si>
  <si>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</si>
  <si>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</si>
  <si>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</si>
  <si>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</si>
  <si>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</si>
  <si>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</si>
  <si>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</si>
  <si>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</si>
  <si>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</si>
  <si>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</si>
  <si>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</si>
  <si>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</si>
  <si>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</si>
  <si>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</si>
  <si>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</si>
  <si>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</si>
  <si>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</si>
  <si>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</si>
  <si>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</si>
  <si>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</si>
  <si>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</si>
  <si>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</si>
  <si>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</si>
  <si>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</si>
  <si>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</si>
  <si>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</si>
  <si>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</si>
  <si>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</si>
  <si>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</si>
  <si>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</si>
  <si>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</si>
  <si>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</si>
  <si>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</si>
  <si>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</si>
  <si>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</si>
  <si>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</si>
  <si>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</si>
  <si>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</si>
  <si>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</si>
  <si>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</si>
  <si>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</si>
  <si>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</si>
  <si>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</si>
  <si>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</si>
  <si>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</si>
  <si>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</si>
  <si>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</si>
  <si>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</si>
  <si>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東京都文京区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</si>
  <si>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</si>
  <si>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</si>
  <si>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</si>
  <si>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</si>
  <si>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</si>
  <si>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</si>
  <si>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</si>
  <si>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</si>
  <si>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</si>
  <si>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</si>
  <si>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</si>
  <si>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</si>
  <si>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</si>
  <si>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</si>
  <si>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</si>
  <si>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</si>
  <si>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</si>
  <si>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</si>
  <si>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</si>
  <si>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</si>
  <si>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</si>
  <si>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</si>
  <si>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</si>
  <si>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</si>
  <si>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</si>
  <si>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</si>
  <si>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</si>
  <si>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</si>
  <si>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</si>
  <si>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</si>
  <si>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</si>
  <si>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</si>
  <si>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</si>
  <si>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</si>
  <si>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</si>
  <si>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</si>
  <si>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</si>
  <si>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</si>
  <si>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</si>
  <si>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</si>
  <si>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</si>
  <si>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</si>
  <si>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</si>
  <si>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</si>
  <si>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</si>
  <si>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</si>
  <si>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</si>
  <si>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</si>
  <si>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</si>
  <si>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</si>
  <si>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</si>
  <si>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</si>
  <si>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</si>
  <si>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</si>
  <si>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</si>
  <si>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</si>
  <si>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</si>
  <si>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</si>
  <si>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</si>
  <si>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</si>
  <si>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</si>
  <si>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</si>
  <si>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</si>
  <si>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</si>
  <si>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</si>
  <si>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</si>
  <si>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</si>
  <si>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</si>
  <si>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</si>
  <si>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</si>
  <si>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</si>
  <si>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</si>
  <si>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</si>
  <si>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</si>
  <si>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</si>
  <si>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</si>
  <si>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</si>
  <si>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</si>
  <si>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</si>
  <si>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</si>
  <si>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</si>
  <si>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</si>
  <si>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</si>
  <si>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</si>
  <si>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</si>
  <si>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</si>
  <si>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</si>
  <si>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</si>
  <si>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</si>
  <si>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</si>
  <si>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</si>
  <si>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</si>
  <si>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</si>
  <si>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</si>
  <si>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</si>
  <si>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</si>
  <si>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</si>
  <si>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</si>
  <si>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</si>
  <si>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</si>
  <si>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</si>
  <si>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</si>
  <si>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</si>
  <si>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</si>
  <si>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</si>
  <si>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</si>
  <si>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</si>
  <si>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</si>
  <si>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</si>
  <si>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</si>
  <si>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</si>
  <si>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</si>
  <si>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</si>
  <si>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</si>
  <si>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</si>
  <si>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</si>
  <si>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</si>
  <si>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</si>
  <si>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</si>
  <si>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工業用水道</t>
    <phoneticPr fontId="5"/>
  </si>
  <si>
    <t>加入世帯数(世帯)</t>
  </si>
  <si>
    <t>　繰出金</t>
    <phoneticPr fontId="5"/>
  </si>
  <si>
    <t>　うち減収補塡債(特例分)</t>
    <rPh sb="4" eb="5">
      <t>シュウ</t>
    </rPh>
    <rPh sb="9" eb="10">
      <t>トク</t>
    </rPh>
    <rPh sb="10" eb="11">
      <t>レイ</t>
    </rPh>
    <rPh sb="11" eb="12">
      <t>ブン</t>
    </rPh>
    <phoneticPr fontId="16"/>
  </si>
  <si>
    <t>交通</t>
    <phoneticPr fontId="5"/>
  </si>
  <si>
    <t>被保険者数(人)</t>
  </si>
  <si>
    <t>　積立金</t>
    <phoneticPr fontId="5"/>
  </si>
  <si>
    <t>　うち臨時財政対策債</t>
    <phoneticPr fontId="5"/>
  </si>
  <si>
    <t>電気</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</si>
  <si>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</si>
  <si>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</si>
  <si>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</si>
  <si>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</si>
  <si>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</si>
  <si>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</si>
  <si>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</si>
  <si>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</si>
  <si>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</si>
  <si>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</si>
  <si>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</si>
  <si>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</si>
  <si>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</si>
  <si>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</si>
  <si>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</si>
  <si>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</si>
  <si>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</si>
  <si>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</si>
  <si>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</si>
  <si>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</si>
  <si>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</si>
  <si>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</si>
  <si>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東京都文京区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</si>
  <si>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</si>
  <si>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</si>
  <si>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</si>
  <si>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</si>
  <si>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</si>
  <si>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</si>
  <si>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</si>
  <si>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</si>
  <si>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</si>
  <si>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</si>
  <si>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</si>
  <si>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</si>
  <si>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</si>
  <si>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</si>
  <si>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</si>
  <si>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</si>
  <si>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</si>
  <si>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</si>
  <si>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</si>
  <si>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</si>
  <si>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</si>
  <si>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</si>
  <si>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</si>
  <si>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</si>
  <si>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</si>
  <si>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</si>
  <si>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</si>
  <si>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</si>
  <si>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</si>
  <si>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</si>
  <si>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</si>
  <si>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</si>
  <si>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</si>
  <si>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</si>
  <si>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</si>
  <si>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</si>
  <si>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</si>
  <si>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</si>
  <si>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</si>
  <si>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</si>
  <si>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</si>
  <si>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</si>
  <si>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</si>
  <si>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</si>
  <si>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</si>
  <si>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</si>
  <si>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</si>
  <si>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</si>
  <si>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</si>
  <si>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</si>
  <si>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</si>
  <si>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</si>
  <si>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</si>
  <si>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</si>
  <si>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</si>
  <si>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</si>
  <si>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</si>
  <si>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</si>
  <si>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</si>
  <si>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</si>
  <si>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</si>
  <si>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</si>
  <si>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</si>
  <si>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</si>
  <si>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</si>
  <si>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</si>
  <si>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</si>
  <si>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</si>
  <si>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</si>
  <si>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</si>
  <si>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</si>
  <si>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</si>
  <si>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</si>
  <si>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</si>
  <si>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</si>
  <si>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</si>
  <si>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</si>
  <si>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</si>
  <si>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</si>
  <si>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</si>
  <si>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</si>
  <si>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</si>
  <si>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</si>
  <si>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</si>
  <si>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</si>
  <si>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</si>
  <si>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</si>
  <si>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</si>
  <si>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</si>
  <si>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</si>
  <si>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</si>
  <si>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</si>
  <si>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</si>
  <si>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</si>
  <si>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</si>
  <si>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</si>
  <si>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</si>
  <si>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</si>
  <si>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</si>
  <si>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</si>
  <si>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</si>
  <si>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</si>
  <si>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</si>
  <si>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</si>
  <si>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</si>
  <si>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</si>
  <si>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</si>
  <si>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</si>
  <si>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</si>
  <si>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</si>
  <si>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</si>
  <si>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</si>
  <si>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</si>
  <si>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</si>
  <si>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</si>
  <si>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</si>
  <si>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</si>
  <si>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</si>
  <si>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</si>
  <si>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</si>
  <si>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</si>
  <si>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</si>
  <si>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</si>
  <si>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</si>
  <si>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</si>
  <si>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</si>
  <si>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</si>
  <si>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</si>
  <si>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</si>
  <si>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</si>
  <si>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</si>
  <si>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</si>
  <si>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</si>
  <si>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</si>
  <si>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</si>
  <si>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</si>
  <si>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</si>
  <si>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</si>
  <si>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</si>
  <si>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</si>
  <si>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</si>
  <si>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</si>
  <si>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</si>
  <si>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</si>
  <si>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</si>
  <si>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</si>
  <si>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</si>
  <si>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</si>
  <si>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</si>
  <si>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</si>
  <si>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</si>
  <si>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</si>
  <si>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</si>
  <si>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</si>
  <si>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</si>
  <si>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</si>
  <si>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</si>
  <si>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</si>
  <si>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</si>
  <si>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</si>
  <si>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</si>
  <si>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</si>
  <si>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</si>
  <si>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</si>
  <si>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</si>
  <si>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</si>
  <si>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</si>
  <si>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</si>
  <si>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</si>
  <si>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</si>
  <si>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</si>
  <si>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0.78</t>
  </si>
  <si>
    <t>▲ 3.35</t>
  </si>
  <si>
    <t>▲ 1.61</t>
  </si>
  <si>
    <t>一般会計</t>
  </si>
  <si>
    <t>国民健康保険特別会計</t>
  </si>
  <si>
    <t>介護保険特別会計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</si>
  <si>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</si>
  <si>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</si>
  <si>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</si>
  <si>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</si>
  <si>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</si>
  <si>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</si>
  <si>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</si>
  <si>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</si>
  <si>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</si>
  <si>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公益財団法人文京アカデミー</t>
    <rPh sb="0" eb="2">
      <t>コウエキ</t>
    </rPh>
    <rPh sb="2" eb="4">
      <t>ザイダン</t>
    </rPh>
    <rPh sb="4" eb="6">
      <t>ホウジン</t>
    </rPh>
    <rPh sb="6" eb="8">
      <t>ブンキョウ</t>
    </rPh>
    <phoneticPr fontId="2"/>
  </si>
  <si>
    <t>特別区人事・厚生事務組合</t>
    <rPh sb="0" eb="3">
      <t>トクベツク</t>
    </rPh>
    <rPh sb="3" eb="5">
      <t>ジンジ</t>
    </rPh>
    <rPh sb="6" eb="8">
      <t>コウセイ</t>
    </rPh>
    <rPh sb="8" eb="10">
      <t>ジム</t>
    </rPh>
    <rPh sb="10" eb="12">
      <t>クミアイ</t>
    </rPh>
    <phoneticPr fontId="2"/>
  </si>
  <si>
    <t>特別区競馬組合</t>
    <rPh sb="0" eb="3">
      <t>トクベツク</t>
    </rPh>
    <rPh sb="3" eb="5">
      <t>ケイバ</t>
    </rPh>
    <rPh sb="5" eb="7">
      <t>クミアイ</t>
    </rPh>
    <phoneticPr fontId="2"/>
  </si>
  <si>
    <t>東京二十三区清掃一部事務組合</t>
    <rPh sb="0" eb="2">
      <t>トウキョウ</t>
    </rPh>
    <rPh sb="2" eb="5">
      <t>２３</t>
    </rPh>
    <rPh sb="5" eb="6">
      <t>ク</t>
    </rPh>
    <rPh sb="6" eb="8">
      <t>セイソウ</t>
    </rPh>
    <rPh sb="8" eb="10">
      <t>イチブ</t>
    </rPh>
    <rPh sb="10" eb="12">
      <t>ジム</t>
    </rPh>
    <rPh sb="12" eb="14">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</si>
  <si>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</si>
  <si>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</si>
  <si>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法適用</t>
    <rPh sb="0" eb="1">
      <t>ホウ</t>
    </rPh>
    <rPh sb="1" eb="3">
      <t>テキヨウ</t>
    </rPh>
    <phoneticPr fontId="6"/>
  </si>
  <si>
    <t>-</t>
    <phoneticPr fontId="2"/>
  </si>
  <si>
    <t>学校施設建設整備基金</t>
    <rPh sb="0" eb="2">
      <t>ガッコウ</t>
    </rPh>
    <rPh sb="2" eb="4">
      <t>シセツ</t>
    </rPh>
    <rPh sb="4" eb="6">
      <t>ケンセツ</t>
    </rPh>
    <rPh sb="6" eb="8">
      <t>セイビ</t>
    </rPh>
    <rPh sb="8" eb="10">
      <t>キキン</t>
    </rPh>
    <phoneticPr fontId="5"/>
  </si>
  <si>
    <t>区民施設整備基金</t>
    <rPh sb="0" eb="2">
      <t>クミン</t>
    </rPh>
    <rPh sb="2" eb="4">
      <t>シセツ</t>
    </rPh>
    <rPh sb="4" eb="6">
      <t>セイビ</t>
    </rPh>
    <rPh sb="6" eb="8">
      <t>キキン</t>
    </rPh>
    <phoneticPr fontId="2"/>
  </si>
  <si>
    <t>地域福祉基金</t>
  </si>
  <si>
    <t>子ども宅食プロジェクト基金</t>
    <rPh sb="0" eb="1">
      <t>コ</t>
    </rPh>
    <rPh sb="3" eb="4">
      <t>タク</t>
    </rPh>
    <rPh sb="4" eb="5">
      <t>ショク</t>
    </rPh>
    <rPh sb="11" eb="13">
      <t>キキン</t>
    </rPh>
    <phoneticPr fontId="2"/>
  </si>
  <si>
    <t>国際交流基金</t>
    <rPh sb="0" eb="2">
      <t>コクサイ</t>
    </rPh>
    <rPh sb="2" eb="4">
      <t>コウリュウ</t>
    </rPh>
    <rPh sb="4" eb="6">
      <t>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</si>
</sst>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50465</c:v>
                </c:pt>
                <c:pt idx="1">
                  <c:v>51679</c:v>
                </c:pt>
                <c:pt idx="2">
                  <c:v>49665</c:v>
                </c:pt>
                <c:pt idx="3">
                  <c:v>63439</c:v>
                </c:pt>
                <c:pt idx="4">
                  <c:v>60097</c:v>
                </c:pt>
              </c:numCache>
            </c:numRef>
          </c:val>
          <c:smooth val="0"/>
          <c:extLst>
            <c:ext xmlns:c16="http://schemas.microsoft.com/office/drawing/2014/chart" uri="{C3380CC4-5D6E-409C-BE32-E72D297353CC}">
              <c16:uniqueId val="{00000000-47DB-4F5E-8503-002B775CFE7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91876</c:v>
                </c:pt>
                <c:pt idx="1">
                  <c:v>61252</c:v>
                </c:pt>
                <c:pt idx="2">
                  <c:v>75205</c:v>
                </c:pt>
                <c:pt idx="3">
                  <c:v>54311</c:v>
                </c:pt>
                <c:pt idx="4">
                  <c:v>76792</c:v>
                </c:pt>
              </c:numCache>
            </c:numRef>
          </c:val>
          <c:smooth val="0"/>
          <c:extLst>
            <c:ext xmlns:c16="http://schemas.microsoft.com/office/drawing/2014/chart" uri="{C3380CC4-5D6E-409C-BE32-E72D297353CC}">
              <c16:uniqueId val="{00000001-47DB-4F5E-8503-002B775CFE7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13.33</c:v>
                </c:pt>
                <c:pt idx="1">
                  <c:v>10.46</c:v>
                </c:pt>
                <c:pt idx="2">
                  <c:v>8.4499999999999993</c:v>
                </c:pt>
                <c:pt idx="3">
                  <c:v>7.98</c:v>
                </c:pt>
                <c:pt idx="4">
                  <c:v>10.75</c:v>
                </c:pt>
              </c:numCache>
            </c:numRef>
          </c:val>
          <c:extLst>
            <c:ext xmlns:c16="http://schemas.microsoft.com/office/drawing/2014/chart" uri="{C3380CC4-5D6E-409C-BE32-E72D297353CC}">
              <c16:uniqueId val="{00000000-06D7-4942-A4F7-62EC9184811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30.61</c:v>
                </c:pt>
                <c:pt idx="1">
                  <c:v>30.52</c:v>
                </c:pt>
                <c:pt idx="2">
                  <c:v>27.46</c:v>
                </c:pt>
                <c:pt idx="3">
                  <c:v>30.9</c:v>
                </c:pt>
                <c:pt idx="4">
                  <c:v>23.89</c:v>
                </c:pt>
              </c:numCache>
            </c:numRef>
          </c:val>
          <c:extLst>
            <c:ext xmlns:c16="http://schemas.microsoft.com/office/drawing/2014/chart" uri="{C3380CC4-5D6E-409C-BE32-E72D297353CC}">
              <c16:uniqueId val="{00000001-06D7-4942-A4F7-62EC9184811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2.6</c:v>
                </c:pt>
                <c:pt idx="1">
                  <c:v>-0.78</c:v>
                </c:pt>
                <c:pt idx="2">
                  <c:v>-3.35</c:v>
                </c:pt>
                <c:pt idx="3">
                  <c:v>4.1399999999999997</c:v>
                </c:pt>
                <c:pt idx="4">
                  <c:v>-1.61</c:v>
                </c:pt>
              </c:numCache>
            </c:numRef>
          </c:val>
          <c:smooth val="0"/>
          <c:extLst>
            <c:ext xmlns:c16="http://schemas.microsoft.com/office/drawing/2014/chart" uri="{C3380CC4-5D6E-409C-BE32-E72D297353CC}">
              <c16:uniqueId val="{00000002-06D7-4942-A4F7-62EC9184811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4A9-4DB6-8E5B-D96C7E303F7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4A9-4DB6-8E5B-D96C7E303F7F}"/>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4A9-4DB6-8E5B-D96C7E303F7F}"/>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4A9-4DB6-8E5B-D96C7E303F7F}"/>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4A9-4DB6-8E5B-D96C7E303F7F}"/>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84A9-4DB6-8E5B-D96C7E303F7F}"/>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0.21</c:v>
                </c:pt>
                <c:pt idx="2">
                  <c:v>#N/A</c:v>
                </c:pt>
                <c:pt idx="3">
                  <c:v>0.26</c:v>
                </c:pt>
                <c:pt idx="4">
                  <c:v>#N/A</c:v>
                </c:pt>
                <c:pt idx="5">
                  <c:v>0.19</c:v>
                </c:pt>
                <c:pt idx="6">
                  <c:v>#N/A</c:v>
                </c:pt>
                <c:pt idx="7">
                  <c:v>0.22</c:v>
                </c:pt>
                <c:pt idx="8">
                  <c:v>#N/A</c:v>
                </c:pt>
                <c:pt idx="9">
                  <c:v>0.14000000000000001</c:v>
                </c:pt>
              </c:numCache>
            </c:numRef>
          </c:val>
          <c:extLst>
            <c:ext xmlns:c16="http://schemas.microsoft.com/office/drawing/2014/chart" uri="{C3380CC4-5D6E-409C-BE32-E72D297353CC}">
              <c16:uniqueId val="{00000006-84A9-4DB6-8E5B-D96C7E303F7F}"/>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0.45</c:v>
                </c:pt>
                <c:pt idx="2">
                  <c:v>#N/A</c:v>
                </c:pt>
                <c:pt idx="3">
                  <c:v>0.79</c:v>
                </c:pt>
                <c:pt idx="4">
                  <c:v>#N/A</c:v>
                </c:pt>
                <c:pt idx="5">
                  <c:v>0.42</c:v>
                </c:pt>
                <c:pt idx="6">
                  <c:v>#N/A</c:v>
                </c:pt>
                <c:pt idx="7">
                  <c:v>0.21</c:v>
                </c:pt>
                <c:pt idx="8">
                  <c:v>#N/A</c:v>
                </c:pt>
                <c:pt idx="9">
                  <c:v>0.4</c:v>
                </c:pt>
              </c:numCache>
            </c:numRef>
          </c:val>
          <c:extLst>
            <c:ext xmlns:c16="http://schemas.microsoft.com/office/drawing/2014/chart" uri="{C3380CC4-5D6E-409C-BE32-E72D297353CC}">
              <c16:uniqueId val="{00000007-84A9-4DB6-8E5B-D96C7E303F7F}"/>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1.31</c:v>
                </c:pt>
                <c:pt idx="2">
                  <c:v>#N/A</c:v>
                </c:pt>
                <c:pt idx="3">
                  <c:v>1.05</c:v>
                </c:pt>
                <c:pt idx="4">
                  <c:v>#N/A</c:v>
                </c:pt>
                <c:pt idx="5">
                  <c:v>0.86</c:v>
                </c:pt>
                <c:pt idx="6">
                  <c:v>#N/A</c:v>
                </c:pt>
                <c:pt idx="7">
                  <c:v>0.51</c:v>
                </c:pt>
                <c:pt idx="8">
                  <c:v>#N/A</c:v>
                </c:pt>
                <c:pt idx="9">
                  <c:v>1.08</c:v>
                </c:pt>
              </c:numCache>
            </c:numRef>
          </c:val>
          <c:extLst>
            <c:ext xmlns:c16="http://schemas.microsoft.com/office/drawing/2014/chart" uri="{C3380CC4-5D6E-409C-BE32-E72D297353CC}">
              <c16:uniqueId val="{00000008-84A9-4DB6-8E5B-D96C7E303F7F}"/>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13.33</c:v>
                </c:pt>
                <c:pt idx="2">
                  <c:v>#N/A</c:v>
                </c:pt>
                <c:pt idx="3">
                  <c:v>10.46</c:v>
                </c:pt>
                <c:pt idx="4">
                  <c:v>#N/A</c:v>
                </c:pt>
                <c:pt idx="5">
                  <c:v>8.4499999999999993</c:v>
                </c:pt>
                <c:pt idx="6">
                  <c:v>#N/A</c:v>
                </c:pt>
                <c:pt idx="7">
                  <c:v>7.97</c:v>
                </c:pt>
                <c:pt idx="8">
                  <c:v>#N/A</c:v>
                </c:pt>
                <c:pt idx="9">
                  <c:v>10.75</c:v>
                </c:pt>
              </c:numCache>
            </c:numRef>
          </c:val>
          <c:extLst>
            <c:ext xmlns:c16="http://schemas.microsoft.com/office/drawing/2014/chart" uri="{C3380CC4-5D6E-409C-BE32-E72D297353CC}">
              <c16:uniqueId val="{00000009-84A9-4DB6-8E5B-D96C7E303F7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3332</c:v>
                </c:pt>
                <c:pt idx="5">
                  <c:v>3193</c:v>
                </c:pt>
                <c:pt idx="8">
                  <c:v>2966</c:v>
                </c:pt>
                <c:pt idx="11">
                  <c:v>2693</c:v>
                </c:pt>
                <c:pt idx="14">
                  <c:v>2214</c:v>
                </c:pt>
              </c:numCache>
            </c:numRef>
          </c:val>
          <c:extLst>
            <c:ext xmlns:c16="http://schemas.microsoft.com/office/drawing/2014/chart" uri="{C3380CC4-5D6E-409C-BE32-E72D297353CC}">
              <c16:uniqueId val="{00000000-D8F1-4BF2-8E1E-05FCCEDFB62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8F1-4BF2-8E1E-05FCCEDFB62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40</c:v>
                </c:pt>
                <c:pt idx="3">
                  <c:v>40</c:v>
                </c:pt>
                <c:pt idx="6">
                  <c:v>35</c:v>
                </c:pt>
                <c:pt idx="9">
                  <c:v>35</c:v>
                </c:pt>
                <c:pt idx="12">
                  <c:v>35</c:v>
                </c:pt>
              </c:numCache>
            </c:numRef>
          </c:val>
          <c:extLst>
            <c:ext xmlns:c16="http://schemas.microsoft.com/office/drawing/2014/chart" uri="{C3380CC4-5D6E-409C-BE32-E72D297353CC}">
              <c16:uniqueId val="{00000002-D8F1-4BF2-8E1E-05FCCEDFB62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83</c:v>
                </c:pt>
                <c:pt idx="3">
                  <c:v>81</c:v>
                </c:pt>
                <c:pt idx="6">
                  <c:v>77</c:v>
                </c:pt>
                <c:pt idx="9">
                  <c:v>95</c:v>
                </c:pt>
                <c:pt idx="12">
                  <c:v>137</c:v>
                </c:pt>
              </c:numCache>
            </c:numRef>
          </c:val>
          <c:extLst>
            <c:ext xmlns:c16="http://schemas.microsoft.com/office/drawing/2014/chart" uri="{C3380CC4-5D6E-409C-BE32-E72D297353CC}">
              <c16:uniqueId val="{00000003-D8F1-4BF2-8E1E-05FCCEDFB62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8F1-4BF2-8E1E-05FCCEDFB62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62</c:v>
                </c:pt>
                <c:pt idx="3">
                  <c:v>62</c:v>
                </c:pt>
                <c:pt idx="6">
                  <c:v>62</c:v>
                </c:pt>
                <c:pt idx="9">
                  <c:v>62</c:v>
                </c:pt>
                <c:pt idx="12">
                  <c:v>62</c:v>
                </c:pt>
              </c:numCache>
            </c:numRef>
          </c:val>
          <c:extLst>
            <c:ext xmlns:c16="http://schemas.microsoft.com/office/drawing/2014/chart" uri="{C3380CC4-5D6E-409C-BE32-E72D297353CC}">
              <c16:uniqueId val="{00000005-D8F1-4BF2-8E1E-05FCCEDFB62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8F1-4BF2-8E1E-05FCCEDFB62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527</c:v>
                </c:pt>
                <c:pt idx="3">
                  <c:v>452</c:v>
                </c:pt>
                <c:pt idx="6">
                  <c:v>395</c:v>
                </c:pt>
                <c:pt idx="9">
                  <c:v>441</c:v>
                </c:pt>
                <c:pt idx="12">
                  <c:v>414</c:v>
                </c:pt>
              </c:numCache>
            </c:numRef>
          </c:val>
          <c:extLst>
            <c:ext xmlns:c16="http://schemas.microsoft.com/office/drawing/2014/chart" uri="{C3380CC4-5D6E-409C-BE32-E72D297353CC}">
              <c16:uniqueId val="{00000007-D8F1-4BF2-8E1E-05FCCEDFB62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-2620</c:v>
                </c:pt>
                <c:pt idx="2">
                  <c:v>#N/A</c:v>
                </c:pt>
                <c:pt idx="3">
                  <c:v>#N/A</c:v>
                </c:pt>
                <c:pt idx="4">
                  <c:v>-2558</c:v>
                </c:pt>
                <c:pt idx="5">
                  <c:v>#N/A</c:v>
                </c:pt>
                <c:pt idx="6">
                  <c:v>#N/A</c:v>
                </c:pt>
                <c:pt idx="7">
                  <c:v>-2397</c:v>
                </c:pt>
                <c:pt idx="8">
                  <c:v>#N/A</c:v>
                </c:pt>
                <c:pt idx="9">
                  <c:v>#N/A</c:v>
                </c:pt>
                <c:pt idx="10">
                  <c:v>-2060</c:v>
                </c:pt>
                <c:pt idx="11">
                  <c:v>#N/A</c:v>
                </c:pt>
                <c:pt idx="12">
                  <c:v>#N/A</c:v>
                </c:pt>
                <c:pt idx="13">
                  <c:v>-1566</c:v>
                </c:pt>
                <c:pt idx="14">
                  <c:v>#N/A</c:v>
                </c:pt>
              </c:numCache>
            </c:numRef>
          </c:val>
          <c:smooth val="0"/>
          <c:extLst>
            <c:ext xmlns:c16="http://schemas.microsoft.com/office/drawing/2014/chart" uri="{C3380CC4-5D6E-409C-BE32-E72D297353CC}">
              <c16:uniqueId val="{00000008-D8F1-4BF2-8E1E-05FCCEDFB62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25166</c:v>
                </c:pt>
                <c:pt idx="5">
                  <c:v>24095</c:v>
                </c:pt>
                <c:pt idx="8">
                  <c:v>23198</c:v>
                </c:pt>
                <c:pt idx="11">
                  <c:v>22378</c:v>
                </c:pt>
                <c:pt idx="14">
                  <c:v>21536</c:v>
                </c:pt>
              </c:numCache>
            </c:numRef>
          </c:val>
          <c:extLst>
            <c:ext xmlns:c16="http://schemas.microsoft.com/office/drawing/2014/chart" uri="{C3380CC4-5D6E-409C-BE32-E72D297353CC}">
              <c16:uniqueId val="{00000000-3F5F-494D-8403-D5A63023223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F5F-494D-8403-D5A63023223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56738</c:v>
                </c:pt>
                <c:pt idx="5">
                  <c:v>63163</c:v>
                </c:pt>
                <c:pt idx="8">
                  <c:v>63426</c:v>
                </c:pt>
                <c:pt idx="11">
                  <c:v>61155</c:v>
                </c:pt>
                <c:pt idx="14">
                  <c:v>53864</c:v>
                </c:pt>
              </c:numCache>
            </c:numRef>
          </c:val>
          <c:extLst>
            <c:ext xmlns:c16="http://schemas.microsoft.com/office/drawing/2014/chart" uri="{C3380CC4-5D6E-409C-BE32-E72D297353CC}">
              <c16:uniqueId val="{00000002-3F5F-494D-8403-D5A63023223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F5F-494D-8403-D5A63023223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F5F-494D-8403-D5A63023223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F5F-494D-8403-D5A63023223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9735</c:v>
                </c:pt>
                <c:pt idx="3">
                  <c:v>9722</c:v>
                </c:pt>
                <c:pt idx="6">
                  <c:v>9645</c:v>
                </c:pt>
                <c:pt idx="9">
                  <c:v>9987</c:v>
                </c:pt>
                <c:pt idx="12">
                  <c:v>10455</c:v>
                </c:pt>
              </c:numCache>
            </c:numRef>
          </c:val>
          <c:extLst>
            <c:ext xmlns:c16="http://schemas.microsoft.com/office/drawing/2014/chart" uri="{C3380CC4-5D6E-409C-BE32-E72D297353CC}">
              <c16:uniqueId val="{00000006-3F5F-494D-8403-D5A63023223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1065</c:v>
                </c:pt>
                <c:pt idx="3">
                  <c:v>1184</c:v>
                </c:pt>
                <c:pt idx="6">
                  <c:v>1390</c:v>
                </c:pt>
                <c:pt idx="9">
                  <c:v>1473</c:v>
                </c:pt>
                <c:pt idx="12">
                  <c:v>1744</c:v>
                </c:pt>
              </c:numCache>
            </c:numRef>
          </c:val>
          <c:extLst>
            <c:ext xmlns:c16="http://schemas.microsoft.com/office/drawing/2014/chart" uri="{C3380CC4-5D6E-409C-BE32-E72D297353CC}">
              <c16:uniqueId val="{00000007-3F5F-494D-8403-D5A63023223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F5F-494D-8403-D5A63023223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551</c:v>
                </c:pt>
                <c:pt idx="3">
                  <c:v>510</c:v>
                </c:pt>
                <c:pt idx="6">
                  <c:v>475</c:v>
                </c:pt>
                <c:pt idx="9">
                  <c:v>439</c:v>
                </c:pt>
                <c:pt idx="12">
                  <c:v>404</c:v>
                </c:pt>
              </c:numCache>
            </c:numRef>
          </c:val>
          <c:extLst>
            <c:ext xmlns:c16="http://schemas.microsoft.com/office/drawing/2014/chart" uri="{C3380CC4-5D6E-409C-BE32-E72D297353CC}">
              <c16:uniqueId val="{00000009-3F5F-494D-8403-D5A63023223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4869</c:v>
                </c:pt>
                <c:pt idx="3">
                  <c:v>5704</c:v>
                </c:pt>
                <c:pt idx="6">
                  <c:v>7835</c:v>
                </c:pt>
                <c:pt idx="9">
                  <c:v>10441</c:v>
                </c:pt>
                <c:pt idx="12">
                  <c:v>13989</c:v>
                </c:pt>
              </c:numCache>
            </c:numRef>
          </c:val>
          <c:extLst>
            <c:ext xmlns:c16="http://schemas.microsoft.com/office/drawing/2014/chart" uri="{C3380CC4-5D6E-409C-BE32-E72D297353CC}">
              <c16:uniqueId val="{0000000A-3F5F-494D-8403-D5A63023223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F5F-494D-8403-D5A63023223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18464</c:v>
                </c:pt>
                <c:pt idx="1">
                  <c:v>21481</c:v>
                </c:pt>
                <c:pt idx="2">
                  <c:v>17810</c:v>
                </c:pt>
              </c:numCache>
            </c:numRef>
          </c:val>
          <c:extLst>
            <c:ext xmlns:c16="http://schemas.microsoft.com/office/drawing/2014/chart" uri="{C3380CC4-5D6E-409C-BE32-E72D297353CC}">
              <c16:uniqueId val="{00000000-8512-412E-820E-A428E72498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57</c:v>
                </c:pt>
                <c:pt idx="1">
                  <c:v>58</c:v>
                </c:pt>
                <c:pt idx="2">
                  <c:v>60</c:v>
                </c:pt>
              </c:numCache>
            </c:numRef>
          </c:val>
          <c:extLst>
            <c:ext xmlns:c16="http://schemas.microsoft.com/office/drawing/2014/chart" uri="{C3380CC4-5D6E-409C-BE32-E72D297353CC}">
              <c16:uniqueId val="{00000001-8512-412E-820E-A428E72498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41585</c:v>
                </c:pt>
                <c:pt idx="1">
                  <c:v>36037</c:v>
                </c:pt>
                <c:pt idx="2">
                  <c:v>32574</c:v>
                </c:pt>
              </c:numCache>
            </c:numRef>
          </c:val>
          <c:extLst>
            <c:ext xmlns:c16="http://schemas.microsoft.com/office/drawing/2014/chart" uri="{C3380CC4-5D6E-409C-BE32-E72D297353CC}">
              <c16:uniqueId val="{00000002-8512-412E-820E-A428E72498C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実質公債費比率は、借入金の返済額及びこれに準じる額の大きさを指標化したものであり、地方公共団体の一般会計等の支出のうち、義務的に支出しなければならない経費である公債費やそれに準じた経費を、その団体の標準財政規模から一定額を控除し、除したものの</a:t>
          </a:r>
          <a:r>
            <a:rPr kumimoji="1" lang="en-US" altLang="ja-JP" sz="1300">
              <a:solidFill>
                <a:sysClr val="windowText" lastClr="000000"/>
              </a:solidFill>
              <a:latin typeface="ＭＳ ゴシック" pitchFamily="49" charset="-128"/>
              <a:ea typeface="ＭＳ ゴシック" pitchFamily="49" charset="-128"/>
            </a:rPr>
            <a:t>3</a:t>
          </a:r>
          <a:r>
            <a:rPr kumimoji="1" lang="ja-JP" altLang="en-US" sz="1300">
              <a:solidFill>
                <a:sysClr val="windowText" lastClr="000000"/>
              </a:solidFill>
              <a:latin typeface="ＭＳ ゴシック" pitchFamily="49" charset="-128"/>
              <a:ea typeface="ＭＳ ゴシック" pitchFamily="49" charset="-128"/>
            </a:rPr>
            <a:t>か年平均値で、資金繰りの危険度を示すものです。</a:t>
          </a:r>
        </a:p>
        <a:p>
          <a:r>
            <a:rPr kumimoji="1" lang="ja-JP" altLang="en-US" sz="1300">
              <a:solidFill>
                <a:sysClr val="windowText" lastClr="000000"/>
              </a:solidFill>
              <a:latin typeface="ＭＳ ゴシック" pitchFamily="49" charset="-128"/>
              <a:ea typeface="ＭＳ ゴシック" pitchFamily="49" charset="-128"/>
            </a:rPr>
            <a:t>　令和</a:t>
          </a:r>
          <a:r>
            <a:rPr kumimoji="1" lang="en-US" altLang="ja-JP" sz="1300">
              <a:solidFill>
                <a:sysClr val="windowText" lastClr="000000"/>
              </a:solidFill>
              <a:latin typeface="ＭＳ ゴシック" pitchFamily="49" charset="-128"/>
              <a:ea typeface="ＭＳ ゴシック" pitchFamily="49" charset="-128"/>
            </a:rPr>
            <a:t>6</a:t>
          </a:r>
          <a:r>
            <a:rPr kumimoji="1" lang="ja-JP" altLang="en-US" sz="1300">
              <a:solidFill>
                <a:sysClr val="windowText" lastClr="000000"/>
              </a:solidFill>
              <a:latin typeface="ＭＳ ゴシック" pitchFamily="49" charset="-128"/>
              <a:ea typeface="ＭＳ ゴシック" pitchFamily="49" charset="-128"/>
            </a:rPr>
            <a:t>年度の元利償還金等は、前年度より</a:t>
          </a:r>
          <a:r>
            <a:rPr kumimoji="1" lang="en-US" altLang="ja-JP" sz="1300">
              <a:solidFill>
                <a:sysClr val="windowText" lastClr="000000"/>
              </a:solidFill>
              <a:latin typeface="ＭＳ ゴシック" pitchFamily="49" charset="-128"/>
              <a:ea typeface="ＭＳ ゴシック" pitchFamily="49" charset="-128"/>
            </a:rPr>
            <a:t>2,700</a:t>
          </a:r>
          <a:r>
            <a:rPr kumimoji="1" lang="ja-JP" altLang="en-US" sz="1300">
              <a:solidFill>
                <a:sysClr val="windowText" lastClr="000000"/>
              </a:solidFill>
              <a:latin typeface="ＭＳ ゴシック" pitchFamily="49" charset="-128"/>
              <a:ea typeface="ＭＳ ゴシック" pitchFamily="49" charset="-128"/>
            </a:rPr>
            <a:t>万円（</a:t>
          </a:r>
          <a:r>
            <a:rPr kumimoji="1" lang="en-US" altLang="ja-JP" sz="1300">
              <a:solidFill>
                <a:sysClr val="windowText" lastClr="000000"/>
              </a:solidFill>
              <a:latin typeface="ＭＳ ゴシック" pitchFamily="49" charset="-128"/>
              <a:ea typeface="ＭＳ ゴシック" pitchFamily="49" charset="-128"/>
            </a:rPr>
            <a:t>6.1</a:t>
          </a:r>
          <a:r>
            <a:rPr kumimoji="1" lang="ja-JP" altLang="en-US" sz="1300">
              <a:solidFill>
                <a:sysClr val="windowText" lastClr="000000"/>
              </a:solidFill>
              <a:latin typeface="ＭＳ ゴシック" pitchFamily="49" charset="-128"/>
              <a:ea typeface="ＭＳ ゴシック" pitchFamily="49" charset="-128"/>
            </a:rPr>
            <a:t>％）減少しました。また、総務大臣が定める算入公債費等は、前年度より</a:t>
          </a:r>
          <a:r>
            <a:rPr kumimoji="1" lang="en-US" altLang="ja-JP" sz="1300">
              <a:solidFill>
                <a:sysClr val="windowText" lastClr="000000"/>
              </a:solidFill>
              <a:latin typeface="ＭＳ ゴシック" pitchFamily="49" charset="-128"/>
              <a:ea typeface="ＭＳ ゴシック" pitchFamily="49" charset="-128"/>
            </a:rPr>
            <a:t>4</a:t>
          </a:r>
          <a:r>
            <a:rPr kumimoji="1" lang="ja-JP" altLang="en-US" sz="1300">
              <a:solidFill>
                <a:sysClr val="windowText" lastClr="000000"/>
              </a:solidFill>
              <a:latin typeface="ＭＳ ゴシック" pitchFamily="49" charset="-128"/>
              <a:ea typeface="ＭＳ ゴシック" pitchFamily="49" charset="-128"/>
            </a:rPr>
            <a:t>億</a:t>
          </a:r>
          <a:r>
            <a:rPr kumimoji="1" lang="en-US" altLang="ja-JP" sz="1300">
              <a:solidFill>
                <a:sysClr val="windowText" lastClr="000000"/>
              </a:solidFill>
              <a:latin typeface="ＭＳ ゴシック" pitchFamily="49" charset="-128"/>
              <a:ea typeface="ＭＳ ゴシック" pitchFamily="49" charset="-128"/>
            </a:rPr>
            <a:t>7,900</a:t>
          </a:r>
          <a:r>
            <a:rPr kumimoji="1" lang="ja-JP" altLang="en-US" sz="1300">
              <a:solidFill>
                <a:sysClr val="windowText" lastClr="000000"/>
              </a:solidFill>
              <a:latin typeface="ＭＳ ゴシック" pitchFamily="49" charset="-128"/>
              <a:ea typeface="ＭＳ ゴシック" pitchFamily="49" charset="-128"/>
            </a:rPr>
            <a:t>万円（▲</a:t>
          </a:r>
          <a:r>
            <a:rPr kumimoji="1" lang="en-US" altLang="ja-JP" sz="1300">
              <a:solidFill>
                <a:sysClr val="windowText" lastClr="000000"/>
              </a:solidFill>
              <a:latin typeface="ＭＳ ゴシック" pitchFamily="49" charset="-128"/>
              <a:ea typeface="ＭＳ ゴシック" pitchFamily="49" charset="-128"/>
            </a:rPr>
            <a:t>17.8</a:t>
          </a:r>
          <a:r>
            <a:rPr kumimoji="1" lang="ja-JP" altLang="en-US" sz="1300">
              <a:solidFill>
                <a:sysClr val="windowText" lastClr="000000"/>
              </a:solidFill>
              <a:latin typeface="ＭＳ ゴシック" pitchFamily="49" charset="-128"/>
              <a:ea typeface="ＭＳ ゴシック" pitchFamily="49" charset="-128"/>
            </a:rPr>
            <a:t>％）減少しましたが、平成</a:t>
          </a:r>
          <a:r>
            <a:rPr kumimoji="1" lang="en-US" altLang="ja-JP" sz="1300">
              <a:solidFill>
                <a:sysClr val="windowText" lastClr="000000"/>
              </a:solidFill>
              <a:latin typeface="ＭＳ ゴシック" pitchFamily="49" charset="-128"/>
              <a:ea typeface="ＭＳ ゴシック" pitchFamily="49" charset="-128"/>
            </a:rPr>
            <a:t>22</a:t>
          </a:r>
          <a:r>
            <a:rPr kumimoji="1" lang="ja-JP" altLang="en-US" sz="1300">
              <a:solidFill>
                <a:sysClr val="windowText" lastClr="000000"/>
              </a:solidFill>
              <a:latin typeface="ＭＳ ゴシック" pitchFamily="49" charset="-128"/>
              <a:ea typeface="ＭＳ ゴシック" pitchFamily="49" charset="-128"/>
            </a:rPr>
            <a:t>年度から引き続き、</a:t>
          </a:r>
          <a:r>
            <a:rPr kumimoji="1" lang="en-US" altLang="ja-JP" sz="1300">
              <a:solidFill>
                <a:sysClr val="windowText" lastClr="000000"/>
              </a:solidFill>
              <a:latin typeface="ＭＳ ゴシック" pitchFamily="49" charset="-128"/>
              <a:ea typeface="ＭＳ ゴシック" pitchFamily="49" charset="-128"/>
            </a:rPr>
            <a:t>15</a:t>
          </a:r>
          <a:r>
            <a:rPr kumimoji="1" lang="ja-JP" altLang="en-US" sz="1300">
              <a:solidFill>
                <a:sysClr val="windowText" lastClr="000000"/>
              </a:solidFill>
              <a:latin typeface="ＭＳ ゴシック" pitchFamily="49" charset="-128"/>
              <a:ea typeface="ＭＳ ゴシック" pitchFamily="49" charset="-128"/>
            </a:rPr>
            <a:t>年連続で分子は負数となりました。</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a:latin typeface="ＭＳ ゴシック" pitchFamily="49" charset="-128"/>
              <a:ea typeface="ＭＳ ゴシック" pitchFamily="49" charset="-128"/>
            </a:rPr>
            <a:t>　減債基金積立相当額の積立ルールが</a:t>
          </a:r>
          <a:r>
            <a:rPr kumimoji="1" lang="en-US" altLang="ja-JP" sz="1150">
              <a:latin typeface="ＭＳ ゴシック" pitchFamily="49" charset="-128"/>
              <a:ea typeface="ＭＳ ゴシック" pitchFamily="49" charset="-128"/>
            </a:rPr>
            <a:t>30</a:t>
          </a:r>
          <a:r>
            <a:rPr kumimoji="1" lang="ja-JP" altLang="en-US" sz="1150">
              <a:latin typeface="ＭＳ ゴシック" pitchFamily="49" charset="-128"/>
              <a:ea typeface="ＭＳ ゴシック" pitchFamily="49" charset="-128"/>
            </a:rPr>
            <a:t>年償還で毎年度の積立額を発行額の</a:t>
          </a:r>
          <a:r>
            <a:rPr kumimoji="1" lang="en-US" altLang="ja-JP" sz="1150">
              <a:latin typeface="ＭＳ ゴシック" pitchFamily="49" charset="-128"/>
              <a:ea typeface="ＭＳ ゴシック" pitchFamily="49" charset="-128"/>
            </a:rPr>
            <a:t>30</a:t>
          </a:r>
          <a:r>
            <a:rPr kumimoji="1" lang="ja-JP" altLang="en-US" sz="1150">
              <a:latin typeface="ＭＳ ゴシック" pitchFamily="49" charset="-128"/>
              <a:ea typeface="ＭＳ ゴシック" pitchFamily="49" charset="-128"/>
            </a:rPr>
            <a:t>分の</a:t>
          </a:r>
          <a:r>
            <a:rPr kumimoji="1" lang="en-US" altLang="ja-JP" sz="1150">
              <a:latin typeface="ＭＳ ゴシック" pitchFamily="49" charset="-128"/>
              <a:ea typeface="ＭＳ ゴシック" pitchFamily="49" charset="-128"/>
            </a:rPr>
            <a:t>1</a:t>
          </a:r>
          <a:r>
            <a:rPr kumimoji="1" lang="ja-JP" altLang="en-US" sz="1150">
              <a:latin typeface="ＭＳ ゴシック" pitchFamily="49" charset="-128"/>
              <a:ea typeface="ＭＳ ゴシック" pitchFamily="49" charset="-128"/>
            </a:rPr>
            <a:t>として設定しているのに対して、本区においては満期一括償還での借入れは</a:t>
          </a:r>
          <a:r>
            <a:rPr kumimoji="1" lang="en-US" altLang="ja-JP" sz="1150">
              <a:latin typeface="ＭＳ ゴシック" pitchFamily="49" charset="-128"/>
              <a:ea typeface="ＭＳ ゴシック" pitchFamily="49" charset="-128"/>
            </a:rPr>
            <a:t>5</a:t>
          </a:r>
          <a:r>
            <a:rPr kumimoji="1" lang="ja-JP" altLang="en-US" sz="1150">
              <a:latin typeface="ＭＳ ゴシック" pitchFamily="49" charset="-128"/>
              <a:ea typeface="ＭＳ ゴシック" pitchFamily="49" charset="-128"/>
            </a:rPr>
            <a:t>年または</a:t>
          </a:r>
          <a:r>
            <a:rPr kumimoji="1" lang="en-US" altLang="ja-JP" sz="1150">
              <a:latin typeface="ＭＳ ゴシック" pitchFamily="49" charset="-128"/>
              <a:ea typeface="ＭＳ ゴシック" pitchFamily="49" charset="-128"/>
            </a:rPr>
            <a:t>10</a:t>
          </a:r>
          <a:r>
            <a:rPr kumimoji="1" lang="ja-JP" altLang="en-US" sz="1150">
              <a:latin typeface="ＭＳ ゴシック" pitchFamily="49" charset="-128"/>
              <a:ea typeface="ＭＳ ゴシック" pitchFamily="49" charset="-128"/>
            </a:rPr>
            <a:t>年での償還を見込んで積み立てているため、減債基金残高と減債基金積立相当額に乖離が生じています。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将来負担比率は、地方公共団体の一般会計の借入金（地方債）や将来支払っていく可能性のある負担等の現時点での残高の程度を指標化したものであり、地方公共団体の一般会計等が将来的に負担すべき実質的な負債にあたる額（将来負担額）から負債の償還に充てることができる基金等（充当可能財源等）を控除した上で、その団体の標準財政規模から一定の額を控除して除したもので、将来における財政の圧迫する可能性の高さを示すものです。</a:t>
          </a:r>
        </a:p>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年度の充当可能財源等は、前年度より</a:t>
          </a:r>
          <a:r>
            <a:rPr kumimoji="1" lang="en-US" altLang="ja-JP" sz="1400">
              <a:solidFill>
                <a:sysClr val="windowText" lastClr="000000"/>
              </a:solidFill>
              <a:latin typeface="ＭＳ ゴシック" pitchFamily="49" charset="-128"/>
              <a:ea typeface="ＭＳ ゴシック" pitchFamily="49" charset="-128"/>
            </a:rPr>
            <a:t>9.7</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81</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3,300</a:t>
          </a:r>
          <a:r>
            <a:rPr kumimoji="1" lang="ja-JP" altLang="en-US" sz="1400">
              <a:solidFill>
                <a:sysClr val="windowText" lastClr="000000"/>
              </a:solidFill>
              <a:latin typeface="ＭＳ ゴシック" pitchFamily="49" charset="-128"/>
              <a:ea typeface="ＭＳ ゴシック" pitchFamily="49" charset="-128"/>
            </a:rPr>
            <a:t>万円）減少するとともに、将来負担額は</a:t>
          </a:r>
          <a:r>
            <a:rPr kumimoji="1" lang="en-US" altLang="ja-JP" sz="1400">
              <a:solidFill>
                <a:sysClr val="windowText" lastClr="000000"/>
              </a:solidFill>
              <a:latin typeface="ＭＳ ゴシック" pitchFamily="49" charset="-128"/>
              <a:ea typeface="ＭＳ ゴシック" pitchFamily="49" charset="-128"/>
            </a:rPr>
            <a:t>19.0</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42</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5,200</a:t>
          </a:r>
          <a:r>
            <a:rPr kumimoji="1" lang="ja-JP" altLang="en-US" sz="1400">
              <a:solidFill>
                <a:sysClr val="windowText" lastClr="000000"/>
              </a:solidFill>
              <a:latin typeface="ＭＳ ゴシック" pitchFamily="49" charset="-128"/>
              <a:ea typeface="ＭＳ ゴシック" pitchFamily="49" charset="-128"/>
            </a:rPr>
            <a:t>万円）増加しており、分子は引き続き負数で推移しています。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東京都文京区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・当初予算編成における歳入不足を補てんするため「財政調整基金」を</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億円取り崩すとともに、各種施設整備費に充当するため</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「学校施設建設整備基金」「区民施設整備基金」を、それぞれ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億円取り崩しました。　一方で、今後引き続く学校改築等に備えて</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「学校施設建設整備基金」へ積み立てるとともに、「財政調整基金」への積立を行いました。この結果、基金全体として、</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億円の減となりました。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・適切な予算編成と執行により生じた財源を基金に積み立てます。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施設整備関係の基金については、公共施設の老朽化に伴う改築・改修に有効に活用していきます。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財政調整基金については、中長期的な財政状況を見据え、単年度の収支不足額を削減し、繰入額の抑制に努めます。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・各予算編成の段階などの機会を捉えて、基金の積立・取崩の状況を区民の方にさらにわかりやすく公表します。</a:t>
          </a: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「学校施設建設整備基金」：学校の施設建設及び整備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「区民施設整備基金」： 区民施設等（学校施設を除く。）の建設及び整備 </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「子ども宅食プロジェクト基金」：子ども宅食プロジェクト事業の運営</a:t>
          </a: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「学校施設建設整備基金」：明化小学校の改築等、学校施設の整備に活用するため、</a:t>
          </a:r>
          <a:b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b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億円を取り崩して工事費に充当する一方で、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3,700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万円の利子積立を行いました。新規積立は行っていません。</a:t>
          </a: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「区民施設整備基金」：旧元町小学校整備事業等に活用するため、</a:t>
          </a: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億円を取り崩して工事費に充当する一方で、</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億円の利子積立を行いました。新規積立は行っていません。</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「子ども宅食プロジェクト基金」：クラウドファンディングの手法等により募った寄付金（</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4,600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万円）を、全額基金に積み立てました。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また、</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6,800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万円を取り崩し、事業を実施するコンソーシアム（共同体）の事業補助に充当しました。</a:t>
          </a: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「学校施設建設整備基金」「区民施設整備基金」：適切な予算編成と適切な予算執行により生じた財源を基金に積み立てます。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また、今後引き続く施設の整備に活用します。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「子ども宅食プロジェクト基金」：引き続き、子ども宅食プロジェクト寄付金を原資として基金に積み立て、</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基金を取り崩して事業経費に充当します。</a:t>
          </a: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・当初予算編成における歳入不足を補てんするための取り崩し額（</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月補正予算編成における新規積立（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億円）等の</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積立額を上回ったことが、基金残高の減要因です。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・適切な予算執行により生じた財源を基金に積み立てます。また、単年度の収支不足額を削減して基金の繰入抑制を行い、</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基金残高の維持に努めます。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・利子積立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万</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千円の増加が基金残高の増要因です。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・特別区債の償還に備え、返済年度までの間に毎年計画的に積立を行います。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235,345
219,422
11.29
143,533,357
135,448,272
8,016,157
74,541,345
11,090,999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財政力指数は、基準財政収入額を基準財政需要額で除して得たものの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か年平均値です。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年度の財政力指数は、前年度と同じでした。類似団体内平均値との比較では、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ポイント上回っています。今後も引き続き一層事務事業の見直しなどを行い、バランスのとれた財政運営を目指していきます。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2722</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74922"/>
          <a:ext cx="0" cy="14305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89099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18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2722</xdr:rowOff>
    </xdr:from>
    <xdr:to>
      <xdr:col>24</xdr:col>
      <xdr:colOff>12700</xdr:colOff>
      <xdr:row>36</xdr:row>
      <xdr:rowOff>2722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74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93435</xdr:rowOff>
    </xdr:from>
    <xdr:to>
      <xdr:col>23</xdr:col>
      <xdr:colOff>133350</xdr:colOff>
      <xdr:row>41</xdr:row>
      <xdr:rowOff>93435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122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76200</xdr:rowOff>
    </xdr:from>
    <xdr:to>
      <xdr:col>19</xdr:col>
      <xdr:colOff>133350</xdr:colOff>
      <xdr:row>41</xdr:row>
      <xdr:rowOff>93435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1056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446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58965</xdr:rowOff>
    </xdr:from>
    <xdr:to>
      <xdr:col>15</xdr:col>
      <xdr:colOff>82550</xdr:colOff>
      <xdr:row>41</xdr:row>
      <xdr:rowOff>76200</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088415"/>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26505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41728</xdr:rowOff>
    </xdr:from>
    <xdr:to>
      <xdr:col>11</xdr:col>
      <xdr:colOff>31750</xdr:colOff>
      <xdr:row>41</xdr:row>
      <xdr:rowOff>58965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711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128815</xdr:rowOff>
    </xdr:from>
    <xdr:to>
      <xdr:col>7</xdr:col>
      <xdr:colOff>31750</xdr:colOff>
      <xdr:row>42</xdr:row>
      <xdr:rowOff>58965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43742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42635</xdr:rowOff>
    </xdr:from>
    <xdr:to>
      <xdr:col>23</xdr:col>
      <xdr:colOff>184150</xdr:colOff>
      <xdr:row>41</xdr:row>
      <xdr:rowOff>144235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59162</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42635</xdr:rowOff>
    </xdr:from>
    <xdr:to>
      <xdr:col>19</xdr:col>
      <xdr:colOff>184150</xdr:colOff>
      <xdr:row>41</xdr:row>
      <xdr:rowOff>144235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154412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840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25400</xdr:rowOff>
    </xdr:from>
    <xdr:to>
      <xdr:col>15</xdr:col>
      <xdr:colOff>133350</xdr:colOff>
      <xdr:row>41</xdr:row>
      <xdr:rowOff>127000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137177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8165</xdr:rowOff>
    </xdr:from>
    <xdr:to>
      <xdr:col>11</xdr:col>
      <xdr:colOff>82550</xdr:colOff>
      <xdr:row>41</xdr:row>
      <xdr:rowOff>109765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03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119942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162378</xdr:rowOff>
    </xdr:from>
    <xdr:to>
      <xdr:col>7</xdr:col>
      <xdr:colOff>31750</xdr:colOff>
      <xdr:row>41</xdr:row>
      <xdr:rowOff>92528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20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102705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経常収支比率は、毎年度、経常的に支出される経費に充当された一般財源の額が、経常的に収入される一般財源などの合計額に占める割合です。令和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年度の経常収支比率は、前年度を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ポイント下回りました。これは、経常的一般財源等総額が約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億円増加し、経常的経費充当一般財源等が約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億円増加したことによるものです。類似団体内平均値との比較では、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今後も、経常的な経費の縮減を図り、収支の均衡とともに、財政構造の弾力性を維持することで、安定的かつ健全な財政運営に努めていきます。</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66</xdr:row>
      <xdr:rowOff>146896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58494"/>
          <a:ext cx="0" cy="15041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118973</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3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146896</xdr:rowOff>
    </xdr:from>
    <xdr:to>
      <xdr:col>24</xdr:col>
      <xdr:colOff>12700</xdr:colOff>
      <xdr:row>66</xdr:row>
      <xdr:rowOff>146896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6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01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5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74506</xdr:rowOff>
    </xdr:from>
    <xdr:to>
      <xdr:col>23</xdr:col>
      <xdr:colOff>133350</xdr:colOff>
      <xdr:row>66</xdr:row>
      <xdr:rowOff>98637</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390206"/>
          <a:ext cx="8382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5097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8064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160020</xdr:rowOff>
    </xdr:from>
    <xdr:to>
      <xdr:col>23</xdr:col>
      <xdr:colOff>184150</xdr:colOff>
      <xdr:row>64</xdr:row>
      <xdr:rowOff>90170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96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111760</xdr:rowOff>
    </xdr:from>
    <xdr:to>
      <xdr:col>19</xdr:col>
      <xdr:colOff>133350</xdr:colOff>
      <xdr:row>66</xdr:row>
      <xdr:rowOff>98637</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084560"/>
          <a:ext cx="8890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111760</xdr:rowOff>
    </xdr:from>
    <xdr:to>
      <xdr:col>15</xdr:col>
      <xdr:colOff>82550</xdr:colOff>
      <xdr:row>65</xdr:row>
      <xdr:rowOff>12700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108456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79587</xdr:rowOff>
    </xdr:from>
    <xdr:to>
      <xdr:col>15</xdr:col>
      <xdr:colOff>133350</xdr:colOff>
      <xdr:row>64</xdr:row>
      <xdr:rowOff>9737</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8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19914</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9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12700</xdr:rowOff>
    </xdr:from>
    <xdr:to>
      <xdr:col>11</xdr:col>
      <xdr:colOff>31750</xdr:colOff>
      <xdr:row>66</xdr:row>
      <xdr:rowOff>114723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156950"/>
          <a:ext cx="889000" cy="27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77046</xdr:rowOff>
    </xdr:from>
    <xdr:to>
      <xdr:col>11</xdr:col>
      <xdr:colOff>82550</xdr:colOff>
      <xdr:row>65</xdr:row>
      <xdr:rowOff>7196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4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17373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1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171027</xdr:rowOff>
    </xdr:from>
    <xdr:to>
      <xdr:col>7</xdr:col>
      <xdr:colOff>31750</xdr:colOff>
      <xdr:row>66</xdr:row>
      <xdr:rowOff>101177</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31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111354</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84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23706</xdr:rowOff>
    </xdr:from>
    <xdr:to>
      <xdr:col>23</xdr:col>
      <xdr:colOff>184150</xdr:colOff>
      <xdr:row>66</xdr:row>
      <xdr:rowOff>125306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339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91033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235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47837</xdr:rowOff>
    </xdr:from>
    <xdr:to>
      <xdr:col>19</xdr:col>
      <xdr:colOff>184150</xdr:colOff>
      <xdr:row>66</xdr:row>
      <xdr:rowOff>149437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36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134214</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449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60960</xdr:rowOff>
    </xdr:from>
    <xdr:to>
      <xdr:col>15</xdr:col>
      <xdr:colOff>133350</xdr:colOff>
      <xdr:row>64</xdr:row>
      <xdr:rowOff>162560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147337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133350</xdr:rowOff>
    </xdr:from>
    <xdr:to>
      <xdr:col>11</xdr:col>
      <xdr:colOff>82550</xdr:colOff>
      <xdr:row>65</xdr:row>
      <xdr:rowOff>63500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10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48277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19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63923</xdr:rowOff>
    </xdr:from>
    <xdr:to>
      <xdr:col>7</xdr:col>
      <xdr:colOff>31750</xdr:colOff>
      <xdr:row>66</xdr:row>
      <xdr:rowOff>165523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37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150300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46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[236,869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人件費は前年度と比較して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％の増、物件費は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％の増となりました。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類似団体内平均値と比較して高い要因として、人件費については、福祉系職員が多い傾向にあることによります。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今後も継続的に職員数の適正化及び事務の効率化に努めていきます。</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58572</xdr:rowOff>
    </xdr:from>
    <xdr:to>
      <xdr:col>23</xdr:col>
      <xdr:colOff>133350</xdr:colOff>
      <xdr:row>89</xdr:row>
      <xdr:rowOff>82494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46022"/>
          <a:ext cx="0" cy="13955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54571</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1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483,144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82494</xdr:rowOff>
    </xdr:from>
    <xdr:to>
      <xdr:col>24</xdr:col>
      <xdr:colOff>12700</xdr:colOff>
      <xdr:row>89</xdr:row>
      <xdr:rowOff>82494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41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144949</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689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58572</xdr:rowOff>
    </xdr:from>
    <xdr:to>
      <xdr:col>24</xdr:col>
      <xdr:colOff>12700</xdr:colOff>
      <xdr:row>81</xdr:row>
      <xdr:rowOff>58572</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36147</xdr:rowOff>
    </xdr:from>
    <xdr:to>
      <xdr:col>23</xdr:col>
      <xdr:colOff>133350</xdr:colOff>
      <xdr:row>83</xdr:row>
      <xdr:rowOff>120759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266497"/>
          <a:ext cx="838200" cy="84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145761</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861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129234</xdr:rowOff>
    </xdr:from>
    <xdr:to>
      <xdr:col>23</xdr:col>
      <xdr:colOff>184150</xdr:colOff>
      <xdr:row>82</xdr:row>
      <xdr:rowOff>59384</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1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36147</xdr:rowOff>
    </xdr:from>
    <xdr:to>
      <xdr:col>19</xdr:col>
      <xdr:colOff>133350</xdr:colOff>
      <xdr:row>83</xdr:row>
      <xdr:rowOff>74163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266497"/>
          <a:ext cx="889000" cy="3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86629</xdr:rowOff>
    </xdr:from>
    <xdr:to>
      <xdr:col>19</xdr:col>
      <xdr:colOff>184150</xdr:colOff>
      <xdr:row>82</xdr:row>
      <xdr:rowOff>16779</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26956</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742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58958</xdr:rowOff>
    </xdr:from>
    <xdr:to>
      <xdr:col>15</xdr:col>
      <xdr:colOff>82550</xdr:colOff>
      <xdr:row>83</xdr:row>
      <xdr:rowOff>74163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89308"/>
          <a:ext cx="889000" cy="1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106355</xdr:rowOff>
    </xdr:from>
    <xdr:to>
      <xdr:col>15</xdr:col>
      <xdr:colOff>133350</xdr:colOff>
      <xdr:row>82</xdr:row>
      <xdr:rowOff>36505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46682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7626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89556</xdr:rowOff>
    </xdr:from>
    <xdr:to>
      <xdr:col>11</xdr:col>
      <xdr:colOff>31750</xdr:colOff>
      <xdr:row>83</xdr:row>
      <xdr:rowOff>58958</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48456"/>
          <a:ext cx="889000" cy="140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82297</xdr:rowOff>
    </xdr:from>
    <xdr:to>
      <xdr:col>11</xdr:col>
      <xdr:colOff>82550</xdr:colOff>
      <xdr:row>82</xdr:row>
      <xdr:rowOff>12447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22624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21095</xdr:rowOff>
    </xdr:from>
    <xdr:to>
      <xdr:col>7</xdr:col>
      <xdr:colOff>31750</xdr:colOff>
      <xdr:row>81</xdr:row>
      <xdr:rowOff>122695</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132872</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69959</xdr:rowOff>
    </xdr:from>
    <xdr:to>
      <xdr:col>23</xdr:col>
      <xdr:colOff>184150</xdr:colOff>
      <xdr:row>84</xdr:row>
      <xdr:rowOff>109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300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42036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272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156797</xdr:rowOff>
    </xdr:from>
    <xdr:to>
      <xdr:col>19</xdr:col>
      <xdr:colOff>184150</xdr:colOff>
      <xdr:row>83</xdr:row>
      <xdr:rowOff>86947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21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71724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302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23363</xdr:rowOff>
    </xdr:from>
    <xdr:to>
      <xdr:col>15</xdr:col>
      <xdr:colOff>133350</xdr:colOff>
      <xdr:row>83</xdr:row>
      <xdr:rowOff>124963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5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109740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4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8158</xdr:rowOff>
    </xdr:from>
    <xdr:to>
      <xdr:col>11</xdr:col>
      <xdr:colOff>82550</xdr:colOff>
      <xdr:row>83</xdr:row>
      <xdr:rowOff>109758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23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94535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2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38756</xdr:rowOff>
    </xdr:from>
    <xdr:to>
      <xdr:col>7</xdr:col>
      <xdr:colOff>31750</xdr:colOff>
      <xdr:row>82</xdr:row>
      <xdr:rowOff>140356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09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125133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184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ラスパイレス指数は、国家公務員の給料を１００とした場合の地方公務員の給与水準を指数で表したものです。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前年と比較すると、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ポイント減少しました。これは、主に経験年数階層の変化に伴う職員構成の変動によるものです。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今後も引き続き職員給与の適正化に努めていきます。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69850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43214"/>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41927</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3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69850</xdr:rowOff>
    </xdr:from>
    <xdr:to>
      <xdr:col>81</xdr:col>
      <xdr:colOff>133350</xdr:colOff>
      <xdr:row>89</xdr:row>
      <xdr:rowOff>69850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32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87</xdr:row>
      <xdr:rowOff>68036</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flipV="1">
          <a:off x="16179800" y="14846300"/>
          <a:ext cx="8382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134456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3648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117929</xdr:rowOff>
    </xdr:from>
    <xdr:to>
      <xdr:col>81</xdr:col>
      <xdr:colOff>95250</xdr:colOff>
      <xdr:row>85</xdr:row>
      <xdr:rowOff>48079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68036</xdr:rowOff>
    </xdr:from>
    <xdr:to>
      <xdr:col>77</xdr:col>
      <xdr:colOff>44450</xdr:colOff>
      <xdr:row>87</xdr:row>
      <xdr:rowOff>68036</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5290800" y="149841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15421</xdr:rowOff>
    </xdr:from>
    <xdr:to>
      <xdr:col>77</xdr:col>
      <xdr:colOff>95250</xdr:colOff>
      <xdr:row>85</xdr:row>
      <xdr:rowOff>117021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127198</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575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32657</xdr:rowOff>
    </xdr:from>
    <xdr:to>
      <xdr:col>72</xdr:col>
      <xdr:colOff>203200</xdr:colOff>
      <xdr:row>87</xdr:row>
      <xdr:rowOff>68036</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777357"/>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32657</xdr:rowOff>
    </xdr:from>
    <xdr:to>
      <xdr:col>68</xdr:col>
      <xdr:colOff>152400</xdr:colOff>
      <xdr:row>86</xdr:row>
      <xdr:rowOff>136071</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777357"/>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118836</xdr:rowOff>
    </xdr:from>
    <xdr:to>
      <xdr:col>68</xdr:col>
      <xdr:colOff>203200</xdr:colOff>
      <xdr:row>86</xdr:row>
      <xdr:rowOff>48986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59163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128106</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50800</xdr:rowOff>
    </xdr:from>
    <xdr:to>
      <xdr:col>81</xdr:col>
      <xdr:colOff>95250</xdr:colOff>
      <xdr:row>86</xdr:row>
      <xdr:rowOff>152400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22877</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76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17236</xdr:rowOff>
    </xdr:from>
    <xdr:to>
      <xdr:col>77</xdr:col>
      <xdr:colOff>95250</xdr:colOff>
      <xdr:row>87</xdr:row>
      <xdr:rowOff>118836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103613</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50197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17236</xdr:rowOff>
    </xdr:from>
    <xdr:to>
      <xdr:col>73</xdr:col>
      <xdr:colOff>44450</xdr:colOff>
      <xdr:row>87</xdr:row>
      <xdr:rowOff>118836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103613</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019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153307</xdr:rowOff>
    </xdr:from>
    <xdr:to>
      <xdr:col>68</xdr:col>
      <xdr:colOff>203200</xdr:colOff>
      <xdr:row>86</xdr:row>
      <xdr:rowOff>83457</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68234</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916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比較して保育園、児童館で勤務する福祉系職員が多い傾向にあることから、人口千人当たり職員数も類似団体平均値と比べて大きくなっています。これまでも職員数の適正化に取り組んできましたが、今後も「文の京」総合戦略（令和６年度～令和９年度）に基づき、事務事業の見直しや、ＲＰＡ等の活用による業務改善、業務量の軽減等を図るとともに、組織の見直し及び各部署の事務量の変化に応じて、今後も引き続き職員数の適正化に努めていきます。</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19896</xdr:rowOff>
    </xdr:from>
    <xdr:to>
      <xdr:col>81</xdr:col>
      <xdr:colOff>44450</xdr:colOff>
      <xdr:row>67</xdr:row>
      <xdr:rowOff>99544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35446"/>
          <a:ext cx="0" cy="1451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71621</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99544</xdr:rowOff>
    </xdr:from>
    <xdr:to>
      <xdr:col>81</xdr:col>
      <xdr:colOff>133350</xdr:colOff>
      <xdr:row>67</xdr:row>
      <xdr:rowOff>99544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86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106273</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19896</xdr:rowOff>
    </xdr:from>
    <xdr:to>
      <xdr:col>81</xdr:col>
      <xdr:colOff>133350</xdr:colOff>
      <xdr:row>59</xdr:row>
      <xdr:rowOff>19896</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117082</xdr:rowOff>
    </xdr:from>
    <xdr:to>
      <xdr:col>81</xdr:col>
      <xdr:colOff>44450</xdr:colOff>
      <xdr:row>61</xdr:row>
      <xdr:rowOff>160746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575532"/>
          <a:ext cx="838200" cy="43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170621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1147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154094</xdr:rowOff>
    </xdr:from>
    <xdr:to>
      <xdr:col>81</xdr:col>
      <xdr:colOff>95250</xdr:colOff>
      <xdr:row>60</xdr:row>
      <xdr:rowOff>84244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26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82610</xdr:rowOff>
    </xdr:from>
    <xdr:to>
      <xdr:col>77</xdr:col>
      <xdr:colOff>44450</xdr:colOff>
      <xdr:row>61</xdr:row>
      <xdr:rowOff>117082</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541060"/>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74567</xdr:rowOff>
    </xdr:from>
    <xdr:to>
      <xdr:col>72</xdr:col>
      <xdr:colOff>203200</xdr:colOff>
      <xdr:row>61</xdr:row>
      <xdr:rowOff>82610</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53301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151795</xdr:rowOff>
    </xdr:from>
    <xdr:to>
      <xdr:col>73</xdr:col>
      <xdr:colOff>44450</xdr:colOff>
      <xdr:row>60</xdr:row>
      <xdr:rowOff>81945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92122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03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73418</xdr:rowOff>
    </xdr:from>
    <xdr:to>
      <xdr:col>68</xdr:col>
      <xdr:colOff>152400</xdr:colOff>
      <xdr:row>61</xdr:row>
      <xdr:rowOff>74567</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531868"/>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109946</xdr:rowOff>
    </xdr:from>
    <xdr:to>
      <xdr:col>81</xdr:col>
      <xdr:colOff>95250</xdr:colOff>
      <xdr:row>62</xdr:row>
      <xdr:rowOff>40096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56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82023</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540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66282</xdr:rowOff>
    </xdr:from>
    <xdr:to>
      <xdr:col>77</xdr:col>
      <xdr:colOff>95250</xdr:colOff>
      <xdr:row>61</xdr:row>
      <xdr:rowOff>167882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52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152659</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611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31810</xdr:rowOff>
    </xdr:from>
    <xdr:to>
      <xdr:col>73</xdr:col>
      <xdr:colOff>44450</xdr:colOff>
      <xdr:row>61</xdr:row>
      <xdr:rowOff>133410</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490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118187</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57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23767</xdr:rowOff>
    </xdr:from>
    <xdr:to>
      <xdr:col>68</xdr:col>
      <xdr:colOff>203200</xdr:colOff>
      <xdr:row>61</xdr:row>
      <xdr:rowOff>125367</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48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110144</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568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22618</xdr:rowOff>
    </xdr:from>
    <xdr:to>
      <xdr:col>64</xdr:col>
      <xdr:colOff>152400</xdr:colOff>
      <xdr:row>61</xdr:row>
      <xdr:rowOff>124218</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48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108995</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56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実質公債費比率は、借入金の返済額及びこれに準じる額の大きさを指標化したものであり、一般会計等の支出のうち、義務的に支出しなければならない経費である公債費やそれに準じた経費を、標準財政規模から一定額を控除した額で除したもの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か年平均値で、資金繰りの危険度を示すものです。令和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年度の実質公債費比率は、前年度より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ポイント上回りました。類似団体内平均値との比較では、平成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年度以降、下回って推移しており、令和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ポイント下回っています。</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139700</xdr:rowOff>
    </xdr:from>
    <xdr:to>
      <xdr:col>81</xdr:col>
      <xdr:colOff>44450</xdr:colOff>
      <xdr:row>45</xdr:row>
      <xdr:rowOff>74083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7018000" y="6140450"/>
          <a:ext cx="0" cy="16488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2" name="公債費負担の状況最小値テキスト">
          <a:extLst>
            <a:ext uri="{FF2B5EF4-FFF2-40B4-BE49-F238E27FC236}">
              <a16:creationId xmlns:a16="http://schemas.microsoft.com/office/drawing/2014/main" id="{00000000-0008-0000-0300-00007E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54627</xdr:rowOff>
    </xdr:from>
    <xdr:ext cx="762000" cy="259045"/>
    <xdr:sp macro="" textlink="">
      <xdr:nvSpPr>
        <xdr:cNvPr id="384" name="公債費負担の状況最大値テキスト">
          <a:extLst>
            <a:ext uri="{FF2B5EF4-FFF2-40B4-BE49-F238E27FC236}">
              <a16:creationId xmlns:a16="http://schemas.microsoft.com/office/drawing/2014/main" id="{00000000-0008-0000-0300-000080010000}"/>
            </a:ext>
          </a:extLst>
        </xdr:cNvPr>
        <xdr:cNvSpPr txBox="1"/>
      </xdr:nvSpPr>
      <xdr:spPr>
        <a:xfrm>
          <a:off x="17106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139700</xdr:rowOff>
    </xdr:from>
    <xdr:to>
      <xdr:col>81</xdr:col>
      <xdr:colOff>133350</xdr:colOff>
      <xdr:row>35</xdr:row>
      <xdr:rowOff>139700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929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88900</xdr:rowOff>
    </xdr:from>
    <xdr:to>
      <xdr:col>81</xdr:col>
      <xdr:colOff>44450</xdr:colOff>
      <xdr:row>37</xdr:row>
      <xdr:rowOff>58208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179800" y="6261100"/>
          <a:ext cx="838200" cy="140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9119</xdr:rowOff>
    </xdr:from>
    <xdr:ext cx="762000" cy="259045"/>
    <xdr:sp macro="" textlink="">
      <xdr:nvSpPr>
        <xdr:cNvPr id="387" name="公債費負担の状況平均値テキスト">
          <a:extLst>
            <a:ext uri="{FF2B5EF4-FFF2-40B4-BE49-F238E27FC236}">
              <a16:creationId xmlns:a16="http://schemas.microsoft.com/office/drawing/2014/main" id="{00000000-0008-0000-0300-000083010000}"/>
            </a:ext>
          </a:extLst>
        </xdr:cNvPr>
        <xdr:cNvSpPr txBox="1"/>
      </xdr:nvSpPr>
      <xdr:spPr>
        <a:xfrm>
          <a:off x="17106900" y="65242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37042</xdr:rowOff>
    </xdr:from>
    <xdr:to>
      <xdr:col>81</xdr:col>
      <xdr:colOff>95250</xdr:colOff>
      <xdr:row>38</xdr:row>
      <xdr:rowOff>138642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6967200" y="6552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35</xdr:row>
      <xdr:rowOff>159808</xdr:rowOff>
    </xdr:from>
    <xdr:to>
      <xdr:col>77</xdr:col>
      <xdr:colOff>44450</xdr:colOff>
      <xdr:row>36</xdr:row>
      <xdr:rowOff>88900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5290800" y="6160558"/>
          <a:ext cx="8890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37</xdr:row>
      <xdr:rowOff>67733</xdr:rowOff>
    </xdr:from>
    <xdr:to>
      <xdr:col>77</xdr:col>
      <xdr:colOff>95250</xdr:colOff>
      <xdr:row>37</xdr:row>
      <xdr:rowOff>169334</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6129000" y="6411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154110</xdr:rowOff>
    </xdr:from>
    <xdr:ext cx="7366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798800" y="6497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35</xdr:row>
      <xdr:rowOff>99483</xdr:rowOff>
    </xdr:from>
    <xdr:to>
      <xdr:col>72</xdr:col>
      <xdr:colOff>203200</xdr:colOff>
      <xdr:row>35</xdr:row>
      <xdr:rowOff>159808</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4401800" y="610023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138642</xdr:rowOff>
    </xdr:from>
    <xdr:to>
      <xdr:col>73</xdr:col>
      <xdr:colOff>44450</xdr:colOff>
      <xdr:row>37</xdr:row>
      <xdr:rowOff>68792</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5240000" y="631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53569</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909800" y="6397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35</xdr:row>
      <xdr:rowOff>79375</xdr:rowOff>
    </xdr:from>
    <xdr:to>
      <xdr:col>68</xdr:col>
      <xdr:colOff>152400</xdr:colOff>
      <xdr:row>35</xdr:row>
      <xdr:rowOff>99483</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a:off x="13512800" y="60801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118533</xdr:rowOff>
    </xdr:from>
    <xdr:to>
      <xdr:col>68</xdr:col>
      <xdr:colOff>203200</xdr:colOff>
      <xdr:row>37</xdr:row>
      <xdr:rowOff>48683</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4351000" y="6290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33460</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020800" y="637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78317</xdr:rowOff>
    </xdr:from>
    <xdr:to>
      <xdr:col>64</xdr:col>
      <xdr:colOff>152400</xdr:colOff>
      <xdr:row>37</xdr:row>
      <xdr:rowOff>8467</xdr:rowOff>
    </xdr:to>
    <xdr:sp macro="" textlink="">
      <xdr:nvSpPr>
        <xdr:cNvPr id="398" name="フローチャート: 判断 397">
          <a:extLst>
            <a:ext uri="{FF2B5EF4-FFF2-40B4-BE49-F238E27FC236}">
              <a16:creationId xmlns:a16="http://schemas.microsoft.com/office/drawing/2014/main" id="{00000000-0008-0000-0300-00008E010000}"/>
            </a:ext>
          </a:extLst>
        </xdr:cNvPr>
        <xdr:cNvSpPr/>
      </xdr:nvSpPr>
      <xdr:spPr>
        <a:xfrm>
          <a:off x="13462000" y="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164694</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131800" y="63368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7408</xdr:rowOff>
    </xdr:from>
    <xdr:to>
      <xdr:col>81</xdr:col>
      <xdr:colOff>95250</xdr:colOff>
      <xdr:row>37</xdr:row>
      <xdr:rowOff>109008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6967200" y="635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23935</xdr:rowOff>
    </xdr:from>
    <xdr:ext cx="762000" cy="259045"/>
    <xdr:sp macro="" textlink="">
      <xdr:nvSpPr>
        <xdr:cNvPr id="406" name="公債費負担の状況該当値テキスト">
          <a:extLst>
            <a:ext uri="{FF2B5EF4-FFF2-40B4-BE49-F238E27FC236}">
              <a16:creationId xmlns:a16="http://schemas.microsoft.com/office/drawing/2014/main" id="{00000000-0008-0000-0300-000096010000}"/>
            </a:ext>
          </a:extLst>
        </xdr:cNvPr>
        <xdr:cNvSpPr txBox="1"/>
      </xdr:nvSpPr>
      <xdr:spPr>
        <a:xfrm>
          <a:off x="17106900" y="6196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38100</xdr:rowOff>
    </xdr:from>
    <xdr:to>
      <xdr:col>77</xdr:col>
      <xdr:colOff>95250</xdr:colOff>
      <xdr:row>36</xdr:row>
      <xdr:rowOff>139700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6129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149877</xdr:rowOff>
    </xdr:from>
    <xdr:ext cx="7366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798800" y="597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35</xdr:row>
      <xdr:rowOff>109008</xdr:rowOff>
    </xdr:from>
    <xdr:to>
      <xdr:col>73</xdr:col>
      <xdr:colOff>44450</xdr:colOff>
      <xdr:row>36</xdr:row>
      <xdr:rowOff>39158</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5240000" y="610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49335</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4909800" y="5878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35</xdr:row>
      <xdr:rowOff>48683</xdr:rowOff>
    </xdr:from>
    <xdr:to>
      <xdr:col>68</xdr:col>
      <xdr:colOff>203200</xdr:colOff>
      <xdr:row>35</xdr:row>
      <xdr:rowOff>150283</xdr:rowOff>
    </xdr:to>
    <xdr:sp macro="" textlink="">
      <xdr:nvSpPr>
        <xdr:cNvPr id="411" name="楕円 410">
          <a:extLst>
            <a:ext uri="{FF2B5EF4-FFF2-40B4-BE49-F238E27FC236}">
              <a16:creationId xmlns:a16="http://schemas.microsoft.com/office/drawing/2014/main" id="{00000000-0008-0000-0300-00009B010000}"/>
            </a:ext>
          </a:extLst>
        </xdr:cNvPr>
        <xdr:cNvSpPr/>
      </xdr:nvSpPr>
      <xdr:spPr>
        <a:xfrm>
          <a:off x="14351000" y="6049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33</xdr:row>
      <xdr:rowOff>160460</xdr:rowOff>
    </xdr:from>
    <xdr:ext cx="762000" cy="259045"/>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4020800" y="5818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35</xdr:row>
      <xdr:rowOff>28575</xdr:rowOff>
    </xdr:from>
    <xdr:to>
      <xdr:col>64</xdr:col>
      <xdr:colOff>152400</xdr:colOff>
      <xdr:row>35</xdr:row>
      <xdr:rowOff>130175</xdr:rowOff>
    </xdr:to>
    <xdr:sp macro="" textlink="">
      <xdr:nvSpPr>
        <xdr:cNvPr id="413" name="楕円 412">
          <a:extLst>
            <a:ext uri="{FF2B5EF4-FFF2-40B4-BE49-F238E27FC236}">
              <a16:creationId xmlns:a16="http://schemas.microsoft.com/office/drawing/2014/main" id="{00000000-0008-0000-0300-00009D010000}"/>
            </a:ext>
          </a:extLst>
        </xdr:cNvPr>
        <xdr:cNvSpPr/>
      </xdr:nvSpPr>
      <xdr:spPr>
        <a:xfrm>
          <a:off x="13462000" y="6029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33</xdr:row>
      <xdr:rowOff>140352</xdr:rowOff>
    </xdr:from>
    <xdr:ext cx="762000" cy="259045"/>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3131800" y="5798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将来負担比率は、一般会計の借入金（地方債）や将来支払っていく可能性のある負担等の現時点での残高の程度を指標化したものであり、一般会計等が将来的に負担すべき実質的な負債にあたる額（将来負担額）から負債の償還に充てることができる基金等（充当可能財源等）を控除した上で、標準財政規模から一定の額を控除した額で除したもので、将来における財政を圧迫する可能性の高さを示すものです。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年度の将来負担比率は、将来負担額に対して充当可能財源等が上回っているため、引き続き</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となっています。</a:t>
          </a: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a:extLst>
            <a:ext uri="{FF2B5EF4-FFF2-40B4-BE49-F238E27FC236}">
              <a16:creationId xmlns:a16="http://schemas.microsoft.com/office/drawing/2014/main" id="{00000000-0008-0000-0300-0000B2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6" name="将来負担の状況最小値テキスト">
          <a:extLst>
            <a:ext uri="{FF2B5EF4-FFF2-40B4-BE49-F238E27FC236}">
              <a16:creationId xmlns:a16="http://schemas.microsoft.com/office/drawing/2014/main" id="{00000000-0008-0000-0300-0000B4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8" name="将来負担の状況最大値テキスト">
          <a:extLst>
            <a:ext uri="{FF2B5EF4-FFF2-40B4-BE49-F238E27FC236}">
              <a16:creationId xmlns:a16="http://schemas.microsoft.com/office/drawing/2014/main" id="{00000000-0008-0000-0300-0000B6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235,345
219,422
11.29
143,533,357
135,448,272
8,016,157
74,541,345
11,090,999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年度の人件費の経常収支比率は、前年度より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ポイント増加しました。類似団体内平均値との比較では、上回って推移しています。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引き続き職員数の適正化などを進め、人件費総額の抑制に努めていきます。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a:extLst>
            <a:ext uri="{FF2B5EF4-FFF2-40B4-BE49-F238E27FC236}">
              <a16:creationId xmlns:a16="http://schemas.microsoft.com/office/drawing/2014/main" id="{00000000-0008-0000-0400-00003E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a:extLst>
            <a:ext uri="{FF2B5EF4-FFF2-40B4-BE49-F238E27FC236}">
              <a16:creationId xmlns:a16="http://schemas.microsoft.com/office/drawing/2014/main" id="{00000000-0008-0000-0400-00003F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a:extLst>
            <a:ext uri="{FF2B5EF4-FFF2-40B4-BE49-F238E27FC236}">
              <a16:creationId xmlns:a16="http://schemas.microsoft.com/office/drawing/2014/main" id="{00000000-0008-0000-0400-000040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69850</xdr:rowOff>
    </xdr:from>
    <xdr:to>
      <xdr:col>24</xdr:col>
      <xdr:colOff>25400</xdr:colOff>
      <xdr:row>41</xdr:row>
      <xdr:rowOff>60325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flipV="1">
          <a:off x="4826000" y="5727700"/>
          <a:ext cx="0" cy="1362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32402</xdr:rowOff>
    </xdr:from>
    <xdr:ext cx="762000" cy="259045"/>
    <xdr:sp macro="" textlink="">
      <xdr:nvSpPr>
        <xdr:cNvPr id="66" name="人件費最小値テキスト">
          <a:extLst>
            <a:ext uri="{FF2B5EF4-FFF2-40B4-BE49-F238E27FC236}">
              <a16:creationId xmlns:a16="http://schemas.microsoft.com/office/drawing/2014/main" id="{00000000-0008-0000-0400-000042000000}"/>
            </a:ext>
          </a:extLst>
        </xdr:cNvPr>
        <xdr:cNvSpPr txBox="1"/>
      </xdr:nvSpPr>
      <xdr:spPr>
        <a:xfrm>
          <a:off x="4914900" y="7061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60325</xdr:rowOff>
    </xdr:from>
    <xdr:to>
      <xdr:col>24</xdr:col>
      <xdr:colOff>114300</xdr:colOff>
      <xdr:row>41</xdr:row>
      <xdr:rowOff>60325</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7089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156227</xdr:rowOff>
    </xdr:from>
    <xdr:ext cx="762000" cy="259045"/>
    <xdr:sp macro="" textlink="">
      <xdr:nvSpPr>
        <xdr:cNvPr id="68" name="人件費最大値テキスト">
          <a:extLst>
            <a:ext uri="{FF2B5EF4-FFF2-40B4-BE49-F238E27FC236}">
              <a16:creationId xmlns:a16="http://schemas.microsoft.com/office/drawing/2014/main" id="{00000000-0008-0000-0400-000044000000}"/>
            </a:ext>
          </a:extLst>
        </xdr:cNvPr>
        <xdr:cNvSpPr txBox="1"/>
      </xdr:nvSpPr>
      <xdr:spPr>
        <a:xfrm>
          <a:off x="4914900" y="547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69850</xdr:rowOff>
    </xdr:from>
    <xdr:to>
      <xdr:col>24</xdr:col>
      <xdr:colOff>114300</xdr:colOff>
      <xdr:row>33</xdr:row>
      <xdr:rowOff>69850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4737100" y="5727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60325</xdr:rowOff>
    </xdr:from>
    <xdr:to>
      <xdr:col>24</xdr:col>
      <xdr:colOff>25400</xdr:colOff>
      <xdr:row>41</xdr:row>
      <xdr:rowOff>60325</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3987800" y="6918325"/>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159402</xdr:rowOff>
    </xdr:from>
    <xdr:ext cx="762000" cy="259045"/>
    <xdr:sp macro="" textlink="">
      <xdr:nvSpPr>
        <xdr:cNvPr id="71" name="人件費平均値テキスト">
          <a:extLst>
            <a:ext uri="{FF2B5EF4-FFF2-40B4-BE49-F238E27FC236}">
              <a16:creationId xmlns:a16="http://schemas.microsoft.com/office/drawing/2014/main" id="{00000000-0008-0000-0400-000047000000}"/>
            </a:ext>
          </a:extLst>
        </xdr:cNvPr>
        <xdr:cNvSpPr txBox="1"/>
      </xdr:nvSpPr>
      <xdr:spPr>
        <a:xfrm>
          <a:off x="4914900" y="61601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142875</xdr:rowOff>
    </xdr:from>
    <xdr:to>
      <xdr:col>24</xdr:col>
      <xdr:colOff>76200</xdr:colOff>
      <xdr:row>37</xdr:row>
      <xdr:rowOff>73025</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4775200" y="6315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41275</xdr:rowOff>
    </xdr:from>
    <xdr:to>
      <xdr:col>19</xdr:col>
      <xdr:colOff>187325</xdr:colOff>
      <xdr:row>40</xdr:row>
      <xdr:rowOff>60325</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3098800" y="68992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28575</xdr:rowOff>
    </xdr:from>
    <xdr:to>
      <xdr:col>20</xdr:col>
      <xdr:colOff>38100</xdr:colOff>
      <xdr:row>36</xdr:row>
      <xdr:rowOff>130175</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3937000" y="6200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140352</xdr:rowOff>
    </xdr:from>
    <xdr:ext cx="7366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3606800" y="59696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146050</xdr:rowOff>
    </xdr:from>
    <xdr:to>
      <xdr:col>15</xdr:col>
      <xdr:colOff>98425</xdr:colOff>
      <xdr:row>40</xdr:row>
      <xdr:rowOff>41275</xdr:rowOff>
    </xdr:to>
    <xdr:cxnSp macro="">
      <xdr:nvCxnSpPr>
        <xdr:cNvPr id="76" name="直線コネクタ 75">
          <a:extLst>
            <a:ext uri="{FF2B5EF4-FFF2-40B4-BE49-F238E27FC236}">
              <a16:creationId xmlns:a16="http://schemas.microsoft.com/office/drawing/2014/main" id="{00000000-0008-0000-0400-00004C000000}"/>
            </a:ext>
          </a:extLst>
        </xdr:cNvPr>
        <xdr:cNvCxnSpPr/>
      </xdr:nvCxnSpPr>
      <xdr:spPr>
        <a:xfrm>
          <a:off x="2209800" y="6832600"/>
          <a:ext cx="8890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152400</xdr:rowOff>
    </xdr:from>
    <xdr:to>
      <xdr:col>15</xdr:col>
      <xdr:colOff>149225</xdr:colOff>
      <xdr:row>37</xdr:row>
      <xdr:rowOff>82550</xdr:rowOff>
    </xdr:to>
    <xdr:sp macro="" textlink="">
      <xdr:nvSpPr>
        <xdr:cNvPr id="77" name="フローチャート: 判断 76">
          <a:extLst>
            <a:ext uri="{FF2B5EF4-FFF2-40B4-BE49-F238E27FC236}">
              <a16:creationId xmlns:a16="http://schemas.microsoft.com/office/drawing/2014/main" id="{00000000-0008-0000-0400-00004D000000}"/>
            </a:ext>
          </a:extLst>
        </xdr:cNvPr>
        <xdr:cNvSpPr/>
      </xdr:nvSpPr>
      <xdr:spPr>
        <a:xfrm>
          <a:off x="3048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92727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2717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146050</xdr:rowOff>
    </xdr:from>
    <xdr:to>
      <xdr:col>11</xdr:col>
      <xdr:colOff>9525</xdr:colOff>
      <xdr:row>41</xdr:row>
      <xdr:rowOff>79375</xdr:rowOff>
    </xdr:to>
    <xdr:cxnSp macro="">
      <xdr:nvCxnSpPr>
        <xdr:cNvPr id="79" name="直線コネクタ 78">
          <a:extLst>
            <a:ext uri="{FF2B5EF4-FFF2-40B4-BE49-F238E27FC236}">
              <a16:creationId xmlns:a16="http://schemas.microsoft.com/office/drawing/2014/main" id="{00000000-0008-0000-0400-00004F000000}"/>
            </a:ext>
          </a:extLst>
        </xdr:cNvPr>
        <xdr:cNvCxnSpPr/>
      </xdr:nvCxnSpPr>
      <xdr:spPr>
        <a:xfrm flipV="1">
          <a:off x="1320800" y="6832600"/>
          <a:ext cx="889000" cy="276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95250</xdr:rowOff>
    </xdr:from>
    <xdr:to>
      <xdr:col>11</xdr:col>
      <xdr:colOff>60325</xdr:colOff>
      <xdr:row>38</xdr:row>
      <xdr:rowOff>25400</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2159000" y="6438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35577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828800" y="620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66675</xdr:rowOff>
    </xdr:from>
    <xdr:to>
      <xdr:col>6</xdr:col>
      <xdr:colOff>171450</xdr:colOff>
      <xdr:row>38</xdr:row>
      <xdr:rowOff>168275</xdr:rowOff>
    </xdr:to>
    <xdr:sp macro="" textlink="">
      <xdr:nvSpPr>
        <xdr:cNvPr id="82" name="フローチャート: 判断 81">
          <a:extLst>
            <a:ext uri="{FF2B5EF4-FFF2-40B4-BE49-F238E27FC236}">
              <a16:creationId xmlns:a16="http://schemas.microsoft.com/office/drawing/2014/main" id="{00000000-0008-0000-0400-000052000000}"/>
            </a:ext>
          </a:extLst>
        </xdr:cNvPr>
        <xdr:cNvSpPr/>
      </xdr:nvSpPr>
      <xdr:spPr>
        <a:xfrm>
          <a:off x="1270000" y="6581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7002</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939800" y="635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a:extLst>
            <a:ext uri="{FF2B5EF4-FFF2-40B4-BE49-F238E27FC236}">
              <a16:creationId xmlns:a16="http://schemas.microsoft.com/office/drawing/2014/main" id="{00000000-0008-0000-0400-000057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41</xdr:row>
      <xdr:rowOff>9525</xdr:rowOff>
    </xdr:from>
    <xdr:to>
      <xdr:col>24</xdr:col>
      <xdr:colOff>76200</xdr:colOff>
      <xdr:row>41</xdr:row>
      <xdr:rowOff>111125</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4775200" y="7038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89552</xdr:rowOff>
    </xdr:from>
    <xdr:ext cx="762000" cy="259045"/>
    <xdr:sp macro="" textlink="">
      <xdr:nvSpPr>
        <xdr:cNvPr id="90" name="人件費該当値テキスト">
          <a:extLst>
            <a:ext uri="{FF2B5EF4-FFF2-40B4-BE49-F238E27FC236}">
              <a16:creationId xmlns:a16="http://schemas.microsoft.com/office/drawing/2014/main" id="{00000000-0008-0000-0400-00005A000000}"/>
            </a:ext>
          </a:extLst>
        </xdr:cNvPr>
        <xdr:cNvSpPr txBox="1"/>
      </xdr:nvSpPr>
      <xdr:spPr>
        <a:xfrm>
          <a:off x="4914900" y="6947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9525</xdr:rowOff>
    </xdr:from>
    <xdr:to>
      <xdr:col>20</xdr:col>
      <xdr:colOff>38100</xdr:colOff>
      <xdr:row>40</xdr:row>
      <xdr:rowOff>111125</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937000" y="6867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95902</xdr:rowOff>
    </xdr:from>
    <xdr:ext cx="7366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3606800" y="6953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161925</xdr:rowOff>
    </xdr:from>
    <xdr:to>
      <xdr:col>15</xdr:col>
      <xdr:colOff>149225</xdr:colOff>
      <xdr:row>40</xdr:row>
      <xdr:rowOff>92075</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3048000" y="684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76852</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2717800" y="6934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95250</xdr:rowOff>
    </xdr:from>
    <xdr:to>
      <xdr:col>11</xdr:col>
      <xdr:colOff>60325</xdr:colOff>
      <xdr:row>40</xdr:row>
      <xdr:rowOff>25400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2159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10177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1828800" y="686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41</xdr:row>
      <xdr:rowOff>28575</xdr:rowOff>
    </xdr:from>
    <xdr:to>
      <xdr:col>6</xdr:col>
      <xdr:colOff>171450</xdr:colOff>
      <xdr:row>41</xdr:row>
      <xdr:rowOff>130175</xdr:rowOff>
    </xdr:to>
    <xdr:sp macro="" textlink="">
      <xdr:nvSpPr>
        <xdr:cNvPr id="97" name="楕円 96">
          <a:extLst>
            <a:ext uri="{FF2B5EF4-FFF2-40B4-BE49-F238E27FC236}">
              <a16:creationId xmlns:a16="http://schemas.microsoft.com/office/drawing/2014/main" id="{00000000-0008-0000-0400-000061000000}"/>
            </a:ext>
          </a:extLst>
        </xdr:cNvPr>
        <xdr:cNvSpPr/>
      </xdr:nvSpPr>
      <xdr:spPr>
        <a:xfrm>
          <a:off x="1270000" y="7058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114952</xdr:rowOff>
    </xdr:from>
    <xdr:ext cx="762000" cy="259045"/>
    <xdr:sp macro="" textlink="">
      <xdr:nvSpPr>
        <xdr:cNvPr id="98" name="テキスト ボックス 97">
          <a:extLst>
            <a:ext uri="{FF2B5EF4-FFF2-40B4-BE49-F238E27FC236}">
              <a16:creationId xmlns:a16="http://schemas.microsoft.com/office/drawing/2014/main" id="{00000000-0008-0000-0400-000062000000}"/>
            </a:ext>
          </a:extLst>
        </xdr:cNvPr>
        <xdr:cNvSpPr txBox="1"/>
      </xdr:nvSpPr>
      <xdr:spPr>
        <a:xfrm>
          <a:off x="93980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a:extLst>
            <a:ext uri="{FF2B5EF4-FFF2-40B4-BE49-F238E27FC236}">
              <a16:creationId xmlns:a16="http://schemas.microsoft.com/office/drawing/2014/main" id="{00000000-0008-0000-0400-00006B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a:extLst>
            <a:ext uri="{FF2B5EF4-FFF2-40B4-BE49-F238E27FC236}">
              <a16:creationId xmlns:a16="http://schemas.microsoft.com/office/drawing/2014/main" id="{00000000-0008-0000-0400-00006C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a:extLst>
            <a:ext uri="{FF2B5EF4-FFF2-40B4-BE49-F238E27FC236}">
              <a16:creationId xmlns:a16="http://schemas.microsoft.com/office/drawing/2014/main" id="{00000000-0008-0000-0400-00006D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年度の経常収支比率における物件費の割合は、前年度より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ポイント減少しました。類似団体内平均値との比較では、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今後も引き続き、事務事業の効率化と見直しなどにより、経費の削減に努めていきます。</a:t>
          </a:r>
        </a:p>
      </xdr:txBody>
    </xdr:sp>
    <xdr:clientData/>
  </xdr:twoCellAnchor>
  <xdr:oneCellAnchor>
    <xdr:from>
      <xdr:col>62</xdr:col>
      <xdr:colOff>6350</xdr:colOff>
      <xdr:row>9</xdr:row>
      <xdr:rowOff>107950</xdr:rowOff>
    </xdr:from>
    <xdr:ext cx="298543" cy="225703"/>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7" name="物件費グラフ枠">
          <a:extLst>
            <a:ext uri="{FF2B5EF4-FFF2-40B4-BE49-F238E27FC236}">
              <a16:creationId xmlns:a16="http://schemas.microsoft.com/office/drawing/2014/main" id="{00000000-0008-0000-0400-00007F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29029</xdr:rowOff>
    </xdr:from>
    <xdr:to>
      <xdr:col>82</xdr:col>
      <xdr:colOff>107950</xdr:colOff>
      <xdr:row>21</xdr:row>
      <xdr:rowOff>102507</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6510000" y="2086429"/>
          <a:ext cx="0" cy="1616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74584</xdr:rowOff>
    </xdr:from>
    <xdr:ext cx="762000" cy="259045"/>
    <xdr:sp macro="" textlink="">
      <xdr:nvSpPr>
        <xdr:cNvPr id="129" name="物件費最小値テキスト">
          <a:extLst>
            <a:ext uri="{FF2B5EF4-FFF2-40B4-BE49-F238E27FC236}">
              <a16:creationId xmlns:a16="http://schemas.microsoft.com/office/drawing/2014/main" id="{00000000-0008-0000-0400-000081000000}"/>
            </a:ext>
          </a:extLst>
        </xdr:cNvPr>
        <xdr:cNvSpPr txBox="1"/>
      </xdr:nvSpPr>
      <xdr:spPr>
        <a:xfrm>
          <a:off x="16598900" y="367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102507</xdr:rowOff>
    </xdr:from>
    <xdr:to>
      <xdr:col>82</xdr:col>
      <xdr:colOff>196850</xdr:colOff>
      <xdr:row>21</xdr:row>
      <xdr:rowOff>102507</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3702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10</xdr:row>
      <xdr:rowOff>115406</xdr:rowOff>
    </xdr:from>
    <xdr:ext cx="762000" cy="259045"/>
    <xdr:sp macro="" textlink="">
      <xdr:nvSpPr>
        <xdr:cNvPr id="131" name="物件費最大値テキスト">
          <a:extLst>
            <a:ext uri="{FF2B5EF4-FFF2-40B4-BE49-F238E27FC236}">
              <a16:creationId xmlns:a16="http://schemas.microsoft.com/office/drawing/2014/main" id="{00000000-0008-0000-0400-000083000000}"/>
            </a:ext>
          </a:extLst>
        </xdr:cNvPr>
        <xdr:cNvSpPr txBox="1"/>
      </xdr:nvSpPr>
      <xdr:spPr>
        <a:xfrm>
          <a:off x="16598900" y="18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29029</xdr:rowOff>
    </xdr:from>
    <xdr:to>
      <xdr:col>82</xdr:col>
      <xdr:colOff>196850</xdr:colOff>
      <xdr:row>12</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6421100" y="208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127000</xdr:rowOff>
    </xdr:from>
    <xdr:to>
      <xdr:col>82</xdr:col>
      <xdr:colOff>107950</xdr:colOff>
      <xdr:row>20</xdr:row>
      <xdr:rowOff>143328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5671800" y="3556000"/>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19248</xdr:rowOff>
    </xdr:from>
    <xdr:ext cx="762000" cy="259045"/>
    <xdr:sp macro="" textlink="">
      <xdr:nvSpPr>
        <xdr:cNvPr id="134" name="物件費平均値テキスト">
          <a:extLst>
            <a:ext uri="{FF2B5EF4-FFF2-40B4-BE49-F238E27FC236}">
              <a16:creationId xmlns:a16="http://schemas.microsoft.com/office/drawing/2014/main" id="{00000000-0008-0000-0400-000086000000}"/>
            </a:ext>
          </a:extLst>
        </xdr:cNvPr>
        <xdr:cNvSpPr txBox="1"/>
      </xdr:nvSpPr>
      <xdr:spPr>
        <a:xfrm>
          <a:off x="16598900" y="24195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2721</xdr:rowOff>
    </xdr:from>
    <xdr:to>
      <xdr:col>82</xdr:col>
      <xdr:colOff>158750</xdr:colOff>
      <xdr:row>15</xdr:row>
      <xdr:rowOff>104321</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6459200" y="2574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78014</xdr:rowOff>
    </xdr:from>
    <xdr:to>
      <xdr:col>78</xdr:col>
      <xdr:colOff>69850</xdr:colOff>
      <xdr:row>20</xdr:row>
      <xdr:rowOff>143328</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4782800" y="3164114"/>
          <a:ext cx="889000" cy="40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92529</xdr:rowOff>
    </xdr:from>
    <xdr:to>
      <xdr:col>78</xdr:col>
      <xdr:colOff>120650</xdr:colOff>
      <xdr:row>15</xdr:row>
      <xdr:rowOff>22679</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5621000" y="2492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32856</xdr:rowOff>
    </xdr:from>
    <xdr:ext cx="7366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290800" y="22617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45357</xdr:rowOff>
    </xdr:from>
    <xdr:to>
      <xdr:col>73</xdr:col>
      <xdr:colOff>180975</xdr:colOff>
      <xdr:row>18</xdr:row>
      <xdr:rowOff>78014</xdr:rowOff>
    </xdr:to>
    <xdr:cxnSp macro="">
      <xdr:nvCxnSpPr>
        <xdr:cNvPr id="139" name="直線コネクタ 138">
          <a:extLst>
            <a:ext uri="{FF2B5EF4-FFF2-40B4-BE49-F238E27FC236}">
              <a16:creationId xmlns:a16="http://schemas.microsoft.com/office/drawing/2014/main" id="{00000000-0008-0000-0400-00008B000000}"/>
            </a:ext>
          </a:extLst>
        </xdr:cNvPr>
        <xdr:cNvCxnSpPr/>
      </xdr:nvCxnSpPr>
      <xdr:spPr>
        <a:xfrm>
          <a:off x="13893800" y="31314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13</xdr:row>
      <xdr:rowOff>166007</xdr:rowOff>
    </xdr:from>
    <xdr:to>
      <xdr:col>74</xdr:col>
      <xdr:colOff>31750</xdr:colOff>
      <xdr:row>14</xdr:row>
      <xdr:rowOff>96157</xdr:rowOff>
    </xdr:to>
    <xdr:sp macro="" textlink="">
      <xdr:nvSpPr>
        <xdr:cNvPr id="140" name="フローチャート: 判断 139">
          <a:extLst>
            <a:ext uri="{FF2B5EF4-FFF2-40B4-BE49-F238E27FC236}">
              <a16:creationId xmlns:a16="http://schemas.microsoft.com/office/drawing/2014/main" id="{00000000-0008-0000-0400-00008C000000}"/>
            </a:ext>
          </a:extLst>
        </xdr:cNvPr>
        <xdr:cNvSpPr/>
      </xdr:nvSpPr>
      <xdr:spPr>
        <a:xfrm>
          <a:off x="14732000" y="239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106334</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401800" y="216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167821</xdr:rowOff>
    </xdr:from>
    <xdr:to>
      <xdr:col>69</xdr:col>
      <xdr:colOff>92075</xdr:colOff>
      <xdr:row>18</xdr:row>
      <xdr:rowOff>45357</xdr:rowOff>
    </xdr:to>
    <xdr:cxnSp macro="">
      <xdr:nvCxnSpPr>
        <xdr:cNvPr id="142" name="直線コネクタ 141">
          <a:extLst>
            <a:ext uri="{FF2B5EF4-FFF2-40B4-BE49-F238E27FC236}">
              <a16:creationId xmlns:a16="http://schemas.microsoft.com/office/drawing/2014/main" id="{00000000-0008-0000-0400-00008E000000}"/>
            </a:ext>
          </a:extLst>
        </xdr:cNvPr>
        <xdr:cNvCxnSpPr/>
      </xdr:nvCxnSpPr>
      <xdr:spPr>
        <a:xfrm>
          <a:off x="13004800" y="3082471"/>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13</xdr:row>
      <xdr:rowOff>117021</xdr:rowOff>
    </xdr:from>
    <xdr:to>
      <xdr:col>69</xdr:col>
      <xdr:colOff>142875</xdr:colOff>
      <xdr:row>14</xdr:row>
      <xdr:rowOff>47171</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3843000" y="2345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57348</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512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27214</xdr:rowOff>
    </xdr:from>
    <xdr:to>
      <xdr:col>65</xdr:col>
      <xdr:colOff>53975</xdr:colOff>
      <xdr:row>14</xdr:row>
      <xdr:rowOff>128814</xdr:rowOff>
    </xdr:to>
    <xdr:sp macro="" textlink="">
      <xdr:nvSpPr>
        <xdr:cNvPr id="145" name="フローチャート: 判断 144">
          <a:extLst>
            <a:ext uri="{FF2B5EF4-FFF2-40B4-BE49-F238E27FC236}">
              <a16:creationId xmlns:a16="http://schemas.microsoft.com/office/drawing/2014/main" id="{00000000-0008-0000-0400-000091000000}"/>
            </a:ext>
          </a:extLst>
        </xdr:cNvPr>
        <xdr:cNvSpPr/>
      </xdr:nvSpPr>
      <xdr:spPr>
        <a:xfrm>
          <a:off x="12954000" y="242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138991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623800" y="219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76200</xdr:rowOff>
    </xdr:from>
    <xdr:to>
      <xdr:col>82</xdr:col>
      <xdr:colOff>158750</xdr:colOff>
      <xdr:row>21</xdr:row>
      <xdr:rowOff>6350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6459200" y="35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48277</xdr:rowOff>
    </xdr:from>
    <xdr:ext cx="762000" cy="259045"/>
    <xdr:sp macro="" textlink="">
      <xdr:nvSpPr>
        <xdr:cNvPr id="153" name="物件費該当値テキスト">
          <a:extLst>
            <a:ext uri="{FF2B5EF4-FFF2-40B4-BE49-F238E27FC236}">
              <a16:creationId xmlns:a16="http://schemas.microsoft.com/office/drawing/2014/main" id="{00000000-0008-0000-0400-000099000000}"/>
            </a:ext>
          </a:extLst>
        </xdr:cNvPr>
        <xdr:cNvSpPr txBox="1"/>
      </xdr:nvSpPr>
      <xdr:spPr>
        <a:xfrm>
          <a:off x="165989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92528</xdr:rowOff>
    </xdr:from>
    <xdr:to>
      <xdr:col>78</xdr:col>
      <xdr:colOff>120650</xdr:colOff>
      <xdr:row>21</xdr:row>
      <xdr:rowOff>22678</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5621000" y="352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7455</xdr:rowOff>
    </xdr:from>
    <xdr:ext cx="7366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5290800" y="3607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27214</xdr:rowOff>
    </xdr:from>
    <xdr:to>
      <xdr:col>74</xdr:col>
      <xdr:colOff>31750</xdr:colOff>
      <xdr:row>18</xdr:row>
      <xdr:rowOff>128814</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4732000" y="311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113591</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4401800" y="3199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166007</xdr:rowOff>
    </xdr:from>
    <xdr:to>
      <xdr:col>69</xdr:col>
      <xdr:colOff>142875</xdr:colOff>
      <xdr:row>18</xdr:row>
      <xdr:rowOff>96157</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3843000" y="308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80934</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3512800" y="316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117021</xdr:rowOff>
    </xdr:from>
    <xdr:to>
      <xdr:col>65</xdr:col>
      <xdr:colOff>53975</xdr:colOff>
      <xdr:row>18</xdr:row>
      <xdr:rowOff>47171</xdr:rowOff>
    </xdr:to>
    <xdr:sp macro="" textlink="">
      <xdr:nvSpPr>
        <xdr:cNvPr id="160" name="楕円 159">
          <a:extLst>
            <a:ext uri="{FF2B5EF4-FFF2-40B4-BE49-F238E27FC236}">
              <a16:creationId xmlns:a16="http://schemas.microsoft.com/office/drawing/2014/main" id="{00000000-0008-0000-0400-0000A0000000}"/>
            </a:ext>
          </a:extLst>
        </xdr:cNvPr>
        <xdr:cNvSpPr/>
      </xdr:nvSpPr>
      <xdr:spPr>
        <a:xfrm>
          <a:off x="12954000" y="303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31948</xdr:rowOff>
    </xdr:from>
    <xdr:ext cx="762000" cy="259045"/>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12623800" y="3118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70" name="正方形/長方形 169">
          <a:extLst>
            <a:ext uri="{FF2B5EF4-FFF2-40B4-BE49-F238E27FC236}">
              <a16:creationId xmlns:a16="http://schemas.microsoft.com/office/drawing/2014/main" id="{00000000-0008-0000-0400-0000AA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71" name="正方形/長方形 170">
          <a:extLst>
            <a:ext uri="{FF2B5EF4-FFF2-40B4-BE49-F238E27FC236}">
              <a16:creationId xmlns:a16="http://schemas.microsoft.com/office/drawing/2014/main" id="{00000000-0008-0000-0400-0000AB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年度の扶助費の経常収支比率は、前年度より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ポイント減少しました。類似団体内平均値との比較では、大きく下回って推移しており、令和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年度においても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ます。本格的な少子高齢社会が進展する中、子育て支援施策・高齢者施策・障害者施策の充実など、社会保障関係経費の増加傾向は今後も継続することが見込まれますが、今後も引き続き扶助費の抑制に努めていきます。</a:t>
          </a:r>
        </a:p>
      </xdr:txBody>
    </xdr:sp>
    <xdr:clientData/>
  </xdr:twoCellAnchor>
  <xdr:oneCellAnchor>
    <xdr:from>
      <xdr:col>3</xdr:col>
      <xdr:colOff>123825</xdr:colOff>
      <xdr:row>49</xdr:row>
      <xdr:rowOff>107950</xdr:rowOff>
    </xdr:from>
    <xdr:ext cx="298543" cy="225703"/>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90" name="扶助費グラフ枠">
          <a:extLst>
            <a:ext uri="{FF2B5EF4-FFF2-40B4-BE49-F238E27FC236}">
              <a16:creationId xmlns:a16="http://schemas.microsoft.com/office/drawing/2014/main" id="{00000000-0008-0000-0400-0000BE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15422</xdr:rowOff>
    </xdr:from>
    <xdr:to>
      <xdr:col>24</xdr:col>
      <xdr:colOff>25400</xdr:colOff>
      <xdr:row>61</xdr:row>
      <xdr:rowOff>113393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4826000" y="9102272"/>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92" name="扶助費最小値テキスト">
          <a:extLst>
            <a:ext uri="{FF2B5EF4-FFF2-40B4-BE49-F238E27FC236}">
              <a16:creationId xmlns:a16="http://schemas.microsoft.com/office/drawing/2014/main" id="{00000000-0008-0000-0400-0000C0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101799</xdr:rowOff>
    </xdr:from>
    <xdr:ext cx="762000" cy="259045"/>
    <xdr:sp macro="" textlink="">
      <xdr:nvSpPr>
        <xdr:cNvPr id="194" name="扶助費最大値テキスト">
          <a:extLst>
            <a:ext uri="{FF2B5EF4-FFF2-40B4-BE49-F238E27FC236}">
              <a16:creationId xmlns:a16="http://schemas.microsoft.com/office/drawing/2014/main" id="{00000000-0008-0000-0400-0000C2000000}"/>
            </a:ext>
          </a:extLst>
        </xdr:cNvPr>
        <xdr:cNvSpPr txBox="1"/>
      </xdr:nvSpPr>
      <xdr:spPr>
        <a:xfrm>
          <a:off x="4914900" y="884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15422</xdr:rowOff>
    </xdr:from>
    <xdr:to>
      <xdr:col>24</xdr:col>
      <xdr:colOff>114300</xdr:colOff>
      <xdr:row>53</xdr:row>
      <xdr:rowOff>15422</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4737100" y="910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94343</xdr:rowOff>
    </xdr:from>
    <xdr:to>
      <xdr:col>24</xdr:col>
      <xdr:colOff>25400</xdr:colOff>
      <xdr:row>55</xdr:row>
      <xdr:rowOff>86178</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987800" y="9352643"/>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4734</xdr:rowOff>
    </xdr:from>
    <xdr:ext cx="762000" cy="259045"/>
    <xdr:sp macro="" textlink="">
      <xdr:nvSpPr>
        <xdr:cNvPr id="197" name="扶助費平均値テキスト">
          <a:extLst>
            <a:ext uri="{FF2B5EF4-FFF2-40B4-BE49-F238E27FC236}">
              <a16:creationId xmlns:a16="http://schemas.microsoft.com/office/drawing/2014/main" id="{00000000-0008-0000-0400-0000C5000000}"/>
            </a:ext>
          </a:extLst>
        </xdr:cNvPr>
        <xdr:cNvSpPr txBox="1"/>
      </xdr:nvSpPr>
      <xdr:spPr>
        <a:xfrm>
          <a:off x="4914900" y="99488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32657</xdr:rowOff>
    </xdr:from>
    <xdr:to>
      <xdr:col>24</xdr:col>
      <xdr:colOff>76200</xdr:colOff>
      <xdr:row>58</xdr:row>
      <xdr:rowOff>134257</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47752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9978</xdr:rowOff>
    </xdr:from>
    <xdr:to>
      <xdr:col>19</xdr:col>
      <xdr:colOff>187325</xdr:colOff>
      <xdr:row>55</xdr:row>
      <xdr:rowOff>86178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3098800" y="9439728"/>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162577</xdr:rowOff>
    </xdr:from>
    <xdr:ext cx="7366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606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9978</xdr:rowOff>
    </xdr:from>
    <xdr:to>
      <xdr:col>15</xdr:col>
      <xdr:colOff>98425</xdr:colOff>
      <xdr:row>56</xdr:row>
      <xdr:rowOff>67128</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2209800" y="943972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65315</xdr:rowOff>
    </xdr:from>
    <xdr:to>
      <xdr:col>15</xdr:col>
      <xdr:colOff>149225</xdr:colOff>
      <xdr:row>58</xdr:row>
      <xdr:rowOff>166915</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3048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151692</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717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23585</xdr:rowOff>
    </xdr:from>
    <xdr:to>
      <xdr:col>11</xdr:col>
      <xdr:colOff>9525</xdr:colOff>
      <xdr:row>56</xdr:row>
      <xdr:rowOff>67128</xdr:rowOff>
    </xdr:to>
    <xdr:cxnSp macro="">
      <xdr:nvCxnSpPr>
        <xdr:cNvPr id="205" name="直線コネクタ 204">
          <a:extLst>
            <a:ext uri="{FF2B5EF4-FFF2-40B4-BE49-F238E27FC236}">
              <a16:creationId xmlns:a16="http://schemas.microsoft.com/office/drawing/2014/main" id="{00000000-0008-0000-0400-0000CD000000}"/>
            </a:ext>
          </a:extLst>
        </xdr:cNvPr>
        <xdr:cNvCxnSpPr/>
      </xdr:nvCxnSpPr>
      <xdr:spPr>
        <a:xfrm>
          <a:off x="1320800" y="96247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58</xdr:row>
      <xdr:rowOff>141515</xdr:rowOff>
    </xdr:from>
    <xdr:to>
      <xdr:col>11</xdr:col>
      <xdr:colOff>60325</xdr:colOff>
      <xdr:row>59</xdr:row>
      <xdr:rowOff>71665</xdr:rowOff>
    </xdr:to>
    <xdr:sp macro="" textlink="">
      <xdr:nvSpPr>
        <xdr:cNvPr id="206" name="フローチャート: 判断 205">
          <a:extLst>
            <a:ext uri="{FF2B5EF4-FFF2-40B4-BE49-F238E27FC236}">
              <a16:creationId xmlns:a16="http://schemas.microsoft.com/office/drawing/2014/main" id="{00000000-0008-0000-0400-0000CE000000}"/>
            </a:ext>
          </a:extLst>
        </xdr:cNvPr>
        <xdr:cNvSpPr/>
      </xdr:nvSpPr>
      <xdr:spPr>
        <a:xfrm>
          <a:off x="2159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56442</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828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08" name="フローチャート: 判断 207">
          <a:extLst>
            <a:ext uri="{FF2B5EF4-FFF2-40B4-BE49-F238E27FC236}">
              <a16:creationId xmlns:a16="http://schemas.microsoft.com/office/drawing/2014/main" id="{00000000-0008-0000-0400-0000D0000000}"/>
            </a:ext>
          </a:extLst>
        </xdr:cNvPr>
        <xdr:cNvSpPr/>
      </xdr:nvSpPr>
      <xdr:spPr>
        <a:xfrm>
          <a:off x="1270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43543</xdr:rowOff>
    </xdr:from>
    <xdr:to>
      <xdr:col>24</xdr:col>
      <xdr:colOff>76200</xdr:colOff>
      <xdr:row>54</xdr:row>
      <xdr:rowOff>145143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47752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60070</xdr:rowOff>
    </xdr:from>
    <xdr:ext cx="762000" cy="259045"/>
    <xdr:sp macro="" textlink="">
      <xdr:nvSpPr>
        <xdr:cNvPr id="216" name="扶助費該当値テキスト">
          <a:extLst>
            <a:ext uri="{FF2B5EF4-FFF2-40B4-BE49-F238E27FC236}">
              <a16:creationId xmlns:a16="http://schemas.microsoft.com/office/drawing/2014/main" id="{00000000-0008-0000-0400-0000D8000000}"/>
            </a:ext>
          </a:extLst>
        </xdr:cNvPr>
        <xdr:cNvSpPr txBox="1"/>
      </xdr:nvSpPr>
      <xdr:spPr>
        <a:xfrm>
          <a:off x="49149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35378</xdr:rowOff>
    </xdr:from>
    <xdr:to>
      <xdr:col>20</xdr:col>
      <xdr:colOff>38100</xdr:colOff>
      <xdr:row>55</xdr:row>
      <xdr:rowOff>136978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3937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147155</xdr:rowOff>
    </xdr:from>
    <xdr:ext cx="7366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3606800" y="9234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130628</xdr:rowOff>
    </xdr:from>
    <xdr:to>
      <xdr:col>15</xdr:col>
      <xdr:colOff>149225</xdr:colOff>
      <xdr:row>55</xdr:row>
      <xdr:rowOff>60778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3048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70955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2717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16328</xdr:rowOff>
    </xdr:from>
    <xdr:to>
      <xdr:col>11</xdr:col>
      <xdr:colOff>60325</xdr:colOff>
      <xdr:row>56</xdr:row>
      <xdr:rowOff>117928</xdr:rowOff>
    </xdr:to>
    <xdr:sp macro="" textlink="">
      <xdr:nvSpPr>
        <xdr:cNvPr id="221" name="楕円 220">
          <a:extLst>
            <a:ext uri="{FF2B5EF4-FFF2-40B4-BE49-F238E27FC236}">
              <a16:creationId xmlns:a16="http://schemas.microsoft.com/office/drawing/2014/main" id="{00000000-0008-0000-0400-0000DD000000}"/>
            </a:ext>
          </a:extLst>
        </xdr:cNvPr>
        <xdr:cNvSpPr/>
      </xdr:nvSpPr>
      <xdr:spPr>
        <a:xfrm>
          <a:off x="2159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128105</xdr:rowOff>
    </xdr:from>
    <xdr:ext cx="762000" cy="259045"/>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828800" y="9386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144235</xdr:rowOff>
    </xdr:from>
    <xdr:to>
      <xdr:col>6</xdr:col>
      <xdr:colOff>171450</xdr:colOff>
      <xdr:row>56</xdr:row>
      <xdr:rowOff>74385</xdr:rowOff>
    </xdr:to>
    <xdr:sp macro="" textlink="">
      <xdr:nvSpPr>
        <xdr:cNvPr id="223" name="楕円 222">
          <a:extLst>
            <a:ext uri="{FF2B5EF4-FFF2-40B4-BE49-F238E27FC236}">
              <a16:creationId xmlns:a16="http://schemas.microsoft.com/office/drawing/2014/main" id="{00000000-0008-0000-0400-0000DF000000}"/>
            </a:ext>
          </a:extLst>
        </xdr:cNvPr>
        <xdr:cNvSpPr/>
      </xdr:nvSpPr>
      <xdr:spPr>
        <a:xfrm>
          <a:off x="1270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84562</xdr:rowOff>
    </xdr:from>
    <xdr:ext cx="762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939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2" name="正方形/長方形 231">
          <a:extLst>
            <a:ext uri="{FF2B5EF4-FFF2-40B4-BE49-F238E27FC236}">
              <a16:creationId xmlns:a16="http://schemas.microsoft.com/office/drawing/2014/main" id="{00000000-0008-0000-0400-0000E8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3" name="正方形/長方形 232">
          <a:extLst>
            <a:ext uri="{FF2B5EF4-FFF2-40B4-BE49-F238E27FC236}">
              <a16:creationId xmlns:a16="http://schemas.microsoft.com/office/drawing/2014/main" id="{00000000-0008-0000-0400-0000E9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4" name="正方形/長方形 233">
          <a:extLst>
            <a:ext uri="{FF2B5EF4-FFF2-40B4-BE49-F238E27FC236}">
              <a16:creationId xmlns:a16="http://schemas.microsoft.com/office/drawing/2014/main" id="{00000000-0008-0000-0400-0000EA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その他は、維持補修費、繰出金、貸付金の合計となります。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ポイント減少しました。類似団体内平均値との比較では、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その他は繰出金の占める割合が大きいため、今後も引き続き、適正に特別会計等への繰出しを行っていきます。</a:t>
          </a:r>
        </a:p>
      </xdr:txBody>
    </xdr:sp>
    <xdr:clientData/>
  </xdr:twoCellAnchor>
  <xdr:oneCellAnchor>
    <xdr:from>
      <xdr:col>62</xdr:col>
      <xdr:colOff>6350</xdr:colOff>
      <xdr:row>49</xdr:row>
      <xdr:rowOff>107950</xdr:rowOff>
    </xdr:from>
    <xdr:ext cx="298543" cy="225703"/>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50" name="テキスト ボックス 249">
          <a:extLst>
            <a:ext uri="{FF2B5EF4-FFF2-40B4-BE49-F238E27FC236}">
              <a16:creationId xmlns:a16="http://schemas.microsoft.com/office/drawing/2014/main" id="{00000000-0008-0000-0400-0000FA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1" name="その他グラフ枠">
          <a:extLst>
            <a:ext uri="{FF2B5EF4-FFF2-40B4-BE49-F238E27FC236}">
              <a16:creationId xmlns:a16="http://schemas.microsoft.com/office/drawing/2014/main" id="{00000000-0008-0000-0400-0000FB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107950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6510000" y="9271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53" name="その他最小値テキスト">
          <a:extLst>
            <a:ext uri="{FF2B5EF4-FFF2-40B4-BE49-F238E27FC236}">
              <a16:creationId xmlns:a16="http://schemas.microsoft.com/office/drawing/2014/main" id="{00000000-0008-0000-0400-0000FD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55" name="その他最大値テキスト">
          <a:extLst>
            <a:ext uri="{FF2B5EF4-FFF2-40B4-BE49-F238E27FC236}">
              <a16:creationId xmlns:a16="http://schemas.microsoft.com/office/drawing/2014/main" id="{00000000-0008-0000-0400-0000FF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57</xdr:row>
      <xdr:rowOff>31750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5671800" y="96901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86377</xdr:rowOff>
    </xdr:from>
    <xdr:ext cx="762000" cy="259045"/>
    <xdr:sp macro="" textlink="">
      <xdr:nvSpPr>
        <xdr:cNvPr id="258" name="その他平均値テキスト">
          <a:extLst>
            <a:ext uri="{FF2B5EF4-FFF2-40B4-BE49-F238E27FC236}">
              <a16:creationId xmlns:a16="http://schemas.microsoft.com/office/drawing/2014/main" id="{00000000-0008-0000-0400-000002010000}"/>
            </a:ext>
          </a:extLst>
        </xdr:cNvPr>
        <xdr:cNvSpPr txBox="1"/>
      </xdr:nvSpPr>
      <xdr:spPr>
        <a:xfrm>
          <a:off x="16598900" y="10030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114300</xdr:rowOff>
    </xdr:from>
    <xdr:to>
      <xdr:col>82</xdr:col>
      <xdr:colOff>158750</xdr:colOff>
      <xdr:row>59</xdr:row>
      <xdr:rowOff>44450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6459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127000</xdr:rowOff>
    </xdr:from>
    <xdr:to>
      <xdr:col>78</xdr:col>
      <xdr:colOff>69850</xdr:colOff>
      <xdr:row>57</xdr:row>
      <xdr:rowOff>31750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4782800" y="972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48277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638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127000</xdr:rowOff>
    </xdr:from>
    <xdr:to>
      <xdr:col>73</xdr:col>
      <xdr:colOff>180975</xdr:colOff>
      <xdr:row>57</xdr:row>
      <xdr:rowOff>31750</xdr:rowOff>
    </xdr:to>
    <xdr:cxnSp macro="">
      <xdr:nvCxnSpPr>
        <xdr:cNvPr id="263" name="直線コネクタ 262">
          <a:extLst>
            <a:ext uri="{FF2B5EF4-FFF2-40B4-BE49-F238E27FC236}">
              <a16:creationId xmlns:a16="http://schemas.microsoft.com/office/drawing/2014/main" id="{00000000-0008-0000-0400-000007010000}"/>
            </a:ext>
          </a:extLst>
        </xdr:cNvPr>
        <xdr:cNvCxnSpPr/>
      </xdr:nvCxnSpPr>
      <xdr:spPr>
        <a:xfrm flipV="1">
          <a:off x="13893800" y="97282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133350</xdr:rowOff>
    </xdr:from>
    <xdr:to>
      <xdr:col>74</xdr:col>
      <xdr:colOff>31750</xdr:colOff>
      <xdr:row>59</xdr:row>
      <xdr:rowOff>63500</xdr:rowOff>
    </xdr:to>
    <xdr:sp macro="" textlink="">
      <xdr:nvSpPr>
        <xdr:cNvPr id="264" name="フローチャート: 判断 263">
          <a:extLst>
            <a:ext uri="{FF2B5EF4-FFF2-40B4-BE49-F238E27FC236}">
              <a16:creationId xmlns:a16="http://schemas.microsoft.com/office/drawing/2014/main" id="{00000000-0008-0000-0400-000008010000}"/>
            </a:ext>
          </a:extLst>
        </xdr:cNvPr>
        <xdr:cNvSpPr/>
      </xdr:nvSpPr>
      <xdr:spPr>
        <a:xfrm>
          <a:off x="14732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48277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401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31750</xdr:rowOff>
    </xdr:from>
    <xdr:to>
      <xdr:col>69</xdr:col>
      <xdr:colOff>92075</xdr:colOff>
      <xdr:row>57</xdr:row>
      <xdr:rowOff>165100</xdr:rowOff>
    </xdr:to>
    <xdr:cxnSp macro="">
      <xdr:nvCxnSpPr>
        <xdr:cNvPr id="266" name="直線コネクタ 265">
          <a:extLst>
            <a:ext uri="{FF2B5EF4-FFF2-40B4-BE49-F238E27FC236}">
              <a16:creationId xmlns:a16="http://schemas.microsoft.com/office/drawing/2014/main" id="{00000000-0008-0000-0400-00000A010000}"/>
            </a:ext>
          </a:extLst>
        </xdr:cNvPr>
        <xdr:cNvCxnSpPr/>
      </xdr:nvCxnSpPr>
      <xdr:spPr>
        <a:xfrm flipV="1">
          <a:off x="13004800" y="98044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0</xdr:rowOff>
    </xdr:from>
    <xdr:to>
      <xdr:col>69</xdr:col>
      <xdr:colOff>142875</xdr:colOff>
      <xdr:row>59</xdr:row>
      <xdr:rowOff>101600</xdr:rowOff>
    </xdr:to>
    <xdr:sp macro="" textlink="">
      <xdr:nvSpPr>
        <xdr:cNvPr id="267" name="フローチャート: 判断 266">
          <a:extLst>
            <a:ext uri="{FF2B5EF4-FFF2-40B4-BE49-F238E27FC236}">
              <a16:creationId xmlns:a16="http://schemas.microsoft.com/office/drawing/2014/main" id="{00000000-0008-0000-0400-00000B010000}"/>
            </a:ext>
          </a:extLst>
        </xdr:cNvPr>
        <xdr:cNvSpPr/>
      </xdr:nvSpPr>
      <xdr:spPr>
        <a:xfrm>
          <a:off x="13843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86377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512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114300</xdr:rowOff>
    </xdr:from>
    <xdr:to>
      <xdr:col>65</xdr:col>
      <xdr:colOff>53975</xdr:colOff>
      <xdr:row>60</xdr:row>
      <xdr:rowOff>44450</xdr:rowOff>
    </xdr:to>
    <xdr:sp macro="" textlink="">
      <xdr:nvSpPr>
        <xdr:cNvPr id="269" name="フローチャート: 判断 268">
          <a:extLst>
            <a:ext uri="{FF2B5EF4-FFF2-40B4-BE49-F238E27FC236}">
              <a16:creationId xmlns:a16="http://schemas.microsoft.com/office/drawing/2014/main" id="{00000000-0008-0000-0400-00000D010000}"/>
            </a:ext>
          </a:extLst>
        </xdr:cNvPr>
        <xdr:cNvSpPr/>
      </xdr:nvSpPr>
      <xdr:spPr>
        <a:xfrm>
          <a:off x="12954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29227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623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54627</xdr:rowOff>
    </xdr:from>
    <xdr:ext cx="762000" cy="259045"/>
    <xdr:sp macro="" textlink="">
      <xdr:nvSpPr>
        <xdr:cNvPr id="277" name="その他該当値テキスト">
          <a:extLst>
            <a:ext uri="{FF2B5EF4-FFF2-40B4-BE49-F238E27FC236}">
              <a16:creationId xmlns:a16="http://schemas.microsoft.com/office/drawing/2014/main" id="{00000000-0008-0000-0400-000015010000}"/>
            </a:ext>
          </a:extLst>
        </xdr:cNvPr>
        <xdr:cNvSpPr txBox="1"/>
      </xdr:nvSpPr>
      <xdr:spPr>
        <a:xfrm>
          <a:off x="16598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152400</xdr:rowOff>
    </xdr:from>
    <xdr:to>
      <xdr:col>78</xdr:col>
      <xdr:colOff>120650</xdr:colOff>
      <xdr:row>57</xdr:row>
      <xdr:rowOff>82550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5621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92727</xdr:rowOff>
    </xdr:from>
    <xdr:ext cx="7366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5290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76200</xdr:rowOff>
    </xdr:from>
    <xdr:to>
      <xdr:col>74</xdr:col>
      <xdr:colOff>31750</xdr:colOff>
      <xdr:row>57</xdr:row>
      <xdr:rowOff>6350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4732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16527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4401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152400</xdr:rowOff>
    </xdr:from>
    <xdr:to>
      <xdr:col>69</xdr:col>
      <xdr:colOff>142875</xdr:colOff>
      <xdr:row>57</xdr:row>
      <xdr:rowOff>82550</xdr:rowOff>
    </xdr:to>
    <xdr:sp macro="" textlink="">
      <xdr:nvSpPr>
        <xdr:cNvPr id="282" name="楕円 281">
          <a:extLst>
            <a:ext uri="{FF2B5EF4-FFF2-40B4-BE49-F238E27FC236}">
              <a16:creationId xmlns:a16="http://schemas.microsoft.com/office/drawing/2014/main" id="{00000000-0008-0000-0400-00001A010000}"/>
            </a:ext>
          </a:extLst>
        </xdr:cNvPr>
        <xdr:cNvSpPr/>
      </xdr:nvSpPr>
      <xdr:spPr>
        <a:xfrm>
          <a:off x="13843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92727</xdr:rowOff>
    </xdr:from>
    <xdr:ext cx="762000" cy="259045"/>
    <xdr:sp macro="" textlink="">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3512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114300</xdr:rowOff>
    </xdr:from>
    <xdr:to>
      <xdr:col>65</xdr:col>
      <xdr:colOff>53975</xdr:colOff>
      <xdr:row>58</xdr:row>
      <xdr:rowOff>44450</xdr:rowOff>
    </xdr:to>
    <xdr:sp macro="" textlink="">
      <xdr:nvSpPr>
        <xdr:cNvPr id="284" name="楕円 283">
          <a:extLst>
            <a:ext uri="{FF2B5EF4-FFF2-40B4-BE49-F238E27FC236}">
              <a16:creationId xmlns:a16="http://schemas.microsoft.com/office/drawing/2014/main" id="{00000000-0008-0000-0400-00001C010000}"/>
            </a:ext>
          </a:extLst>
        </xdr:cNvPr>
        <xdr:cNvSpPr/>
      </xdr:nvSpPr>
      <xdr:spPr>
        <a:xfrm>
          <a:off x="12954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54627</xdr:rowOff>
    </xdr:from>
    <xdr:ext cx="762000" cy="259045"/>
    <xdr:sp macro="" textlink="">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2623800" y="96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5" name="正方形/長方形 294">
          <a:extLst>
            <a:ext uri="{FF2B5EF4-FFF2-40B4-BE49-F238E27FC236}">
              <a16:creationId xmlns:a16="http://schemas.microsoft.com/office/drawing/2014/main" id="{00000000-0008-0000-0400-000027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年度の補助費等の経常収支比率は、前年度より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ポイント増加しました。類似団体内平均値との比較では、平成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年度以降ほぼ同水準で推移しています。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今後も引き続き、適切な執行に努めていきます。</a:t>
          </a:r>
        </a:p>
      </xdr:txBody>
    </xdr:sp>
    <xdr:clientData/>
  </xdr:twoCellAnchor>
  <xdr:oneCellAnchor>
    <xdr:from>
      <xdr:col>62</xdr:col>
      <xdr:colOff>6350</xdr:colOff>
      <xdr:row>29</xdr:row>
      <xdr:rowOff>107950</xdr:rowOff>
    </xdr:from>
    <xdr:ext cx="298543" cy="225703"/>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10" name="補助費等グラフ枠">
          <a:extLst>
            <a:ext uri="{FF2B5EF4-FFF2-40B4-BE49-F238E27FC236}">
              <a16:creationId xmlns:a16="http://schemas.microsoft.com/office/drawing/2014/main" id="{00000000-0008-0000-0400-000036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104140</xdr:rowOff>
    </xdr:from>
    <xdr:to>
      <xdr:col>82</xdr:col>
      <xdr:colOff>107950</xdr:colOff>
      <xdr:row>40</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6510000" y="559054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30497</xdr:rowOff>
    </xdr:from>
    <xdr:ext cx="762000" cy="259045"/>
    <xdr:sp macro="" textlink="">
      <xdr:nvSpPr>
        <xdr:cNvPr id="312" name="補助費等最小値テキスト">
          <a:extLst>
            <a:ext uri="{FF2B5EF4-FFF2-40B4-BE49-F238E27FC236}">
              <a16:creationId xmlns:a16="http://schemas.microsoft.com/office/drawing/2014/main" id="{00000000-0008-0000-0400-000038010000}"/>
            </a:ext>
          </a:extLst>
        </xdr:cNvPr>
        <xdr:cNvSpPr txBox="1"/>
      </xdr:nvSpPr>
      <xdr:spPr>
        <a:xfrm>
          <a:off x="16598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58420</xdr:rowOff>
    </xdr:from>
    <xdr:to>
      <xdr:col>82</xdr:col>
      <xdr:colOff>196850</xdr:colOff>
      <xdr:row>40</xdr:row>
      <xdr:rowOff>58420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19067</xdr:rowOff>
    </xdr:from>
    <xdr:ext cx="762000" cy="259045"/>
    <xdr:sp macro="" textlink="">
      <xdr:nvSpPr>
        <xdr:cNvPr id="314" name="補助費等最大値テキスト">
          <a:extLst>
            <a:ext uri="{FF2B5EF4-FFF2-40B4-BE49-F238E27FC236}">
              <a16:creationId xmlns:a16="http://schemas.microsoft.com/office/drawing/2014/main" id="{00000000-0008-0000-0400-00003A010000}"/>
            </a:ext>
          </a:extLst>
        </xdr:cNvPr>
        <xdr:cNvSpPr txBox="1"/>
      </xdr:nvSpPr>
      <xdr:spPr>
        <a:xfrm>
          <a:off x="16598900" y="533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104140</xdr:rowOff>
    </xdr:from>
    <xdr:to>
      <xdr:col>82</xdr:col>
      <xdr:colOff>196850</xdr:colOff>
      <xdr:row>32</xdr:row>
      <xdr:rowOff>104140</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6421100" y="5590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35</xdr:row>
      <xdr:rowOff>161290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5671800" y="609346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69867</xdr:rowOff>
    </xdr:from>
    <xdr:ext cx="762000" cy="259045"/>
    <xdr:sp macro="" textlink="">
      <xdr:nvSpPr>
        <xdr:cNvPr id="317" name="補助費等平均値テキスト">
          <a:extLst>
            <a:ext uri="{FF2B5EF4-FFF2-40B4-BE49-F238E27FC236}">
              <a16:creationId xmlns:a16="http://schemas.microsoft.com/office/drawing/2014/main" id="{00000000-0008-0000-0400-00003D010000}"/>
            </a:ext>
          </a:extLst>
        </xdr:cNvPr>
        <xdr:cNvSpPr txBox="1"/>
      </xdr:nvSpPr>
      <xdr:spPr>
        <a:xfrm>
          <a:off x="16598900" y="5727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53340</xdr:rowOff>
    </xdr:from>
    <xdr:to>
      <xdr:col>82</xdr:col>
      <xdr:colOff>158750</xdr:colOff>
      <xdr:row>34</xdr:row>
      <xdr:rowOff>154940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6459200" y="588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46990</xdr:rowOff>
    </xdr:from>
    <xdr:to>
      <xdr:col>78</xdr:col>
      <xdr:colOff>69850</xdr:colOff>
      <xdr:row>35</xdr:row>
      <xdr:rowOff>92710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4782800" y="60477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76200</xdr:rowOff>
    </xdr:from>
    <xdr:to>
      <xdr:col>78</xdr:col>
      <xdr:colOff>120650</xdr:colOff>
      <xdr:row>35</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5621000" y="590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35560</xdr:rowOff>
    </xdr:from>
    <xdr:to>
      <xdr:col>73</xdr:col>
      <xdr:colOff>180975</xdr:colOff>
      <xdr:row>35</xdr:row>
      <xdr:rowOff>46990</xdr:rowOff>
    </xdr:to>
    <xdr:cxnSp macro="">
      <xdr:nvCxnSpPr>
        <xdr:cNvPr id="322" name="直線コネクタ 321">
          <a:extLst>
            <a:ext uri="{FF2B5EF4-FFF2-40B4-BE49-F238E27FC236}">
              <a16:creationId xmlns:a16="http://schemas.microsoft.com/office/drawing/2014/main" id="{00000000-0008-0000-0400-000042010000}"/>
            </a:ext>
          </a:extLst>
        </xdr:cNvPr>
        <xdr:cNvCxnSpPr/>
      </xdr:nvCxnSpPr>
      <xdr:spPr>
        <a:xfrm>
          <a:off x="13893800" y="586486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33</xdr:row>
      <xdr:rowOff>133350</xdr:rowOff>
    </xdr:from>
    <xdr:to>
      <xdr:col>74</xdr:col>
      <xdr:colOff>31750</xdr:colOff>
      <xdr:row>34</xdr:row>
      <xdr:rowOff>63500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4732000" y="579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73677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401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35560</xdr:rowOff>
    </xdr:from>
    <xdr:to>
      <xdr:col>69</xdr:col>
      <xdr:colOff>92075</xdr:colOff>
      <xdr:row>34</xdr:row>
      <xdr:rowOff>104140</xdr:rowOff>
    </xdr:to>
    <xdr:cxnSp macro="">
      <xdr:nvCxnSpPr>
        <xdr:cNvPr id="325" name="直線コネクタ 324">
          <a:extLst>
            <a:ext uri="{FF2B5EF4-FFF2-40B4-BE49-F238E27FC236}">
              <a16:creationId xmlns:a16="http://schemas.microsoft.com/office/drawing/2014/main" id="{00000000-0008-0000-0400-000045010000}"/>
            </a:ext>
          </a:extLst>
        </xdr:cNvPr>
        <xdr:cNvCxnSpPr/>
      </xdr:nvCxnSpPr>
      <xdr:spPr>
        <a:xfrm flipV="1">
          <a:off x="13004800" y="58648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33</xdr:row>
      <xdr:rowOff>87630</xdr:rowOff>
    </xdr:from>
    <xdr:to>
      <xdr:col>69</xdr:col>
      <xdr:colOff>142875</xdr:colOff>
      <xdr:row>34</xdr:row>
      <xdr:rowOff>17780</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3843000" y="574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27957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51280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156210</xdr:rowOff>
    </xdr:from>
    <xdr:to>
      <xdr:col>65</xdr:col>
      <xdr:colOff>53975</xdr:colOff>
      <xdr:row>34</xdr:row>
      <xdr:rowOff>86360</xdr:rowOff>
    </xdr:to>
    <xdr:sp macro="" textlink="">
      <xdr:nvSpPr>
        <xdr:cNvPr id="328" name="フローチャート: 判断 327">
          <a:extLst>
            <a:ext uri="{FF2B5EF4-FFF2-40B4-BE49-F238E27FC236}">
              <a16:creationId xmlns:a16="http://schemas.microsoft.com/office/drawing/2014/main" id="{00000000-0008-0000-0400-000048010000}"/>
            </a:ext>
          </a:extLst>
        </xdr:cNvPr>
        <xdr:cNvSpPr/>
      </xdr:nvSpPr>
      <xdr:spPr>
        <a:xfrm>
          <a:off x="12954000" y="581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96537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623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110490</xdr:rowOff>
    </xdr:from>
    <xdr:to>
      <xdr:col>82</xdr:col>
      <xdr:colOff>158750</xdr:colOff>
      <xdr:row>36</xdr:row>
      <xdr:rowOff>40640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6459200" y="6111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82567</xdr:rowOff>
    </xdr:from>
    <xdr:ext cx="762000" cy="259045"/>
    <xdr:sp macro="" textlink="">
      <xdr:nvSpPr>
        <xdr:cNvPr id="336" name="補助費等該当値テキスト">
          <a:extLst>
            <a:ext uri="{FF2B5EF4-FFF2-40B4-BE49-F238E27FC236}">
              <a16:creationId xmlns:a16="http://schemas.microsoft.com/office/drawing/2014/main" id="{00000000-0008-0000-0400-000050010000}"/>
            </a:ext>
          </a:extLst>
        </xdr:cNvPr>
        <xdr:cNvSpPr txBox="1"/>
      </xdr:nvSpPr>
      <xdr:spPr>
        <a:xfrm>
          <a:off x="165989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41910</xdr:rowOff>
    </xdr:from>
    <xdr:to>
      <xdr:col>78</xdr:col>
      <xdr:colOff>120650</xdr:colOff>
      <xdr:row>35</xdr:row>
      <xdr:rowOff>143510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5621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128287</xdr:rowOff>
    </xdr:from>
    <xdr:ext cx="7366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5290800" y="61290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167640</xdr:rowOff>
    </xdr:from>
    <xdr:to>
      <xdr:col>74</xdr:col>
      <xdr:colOff>31750</xdr:colOff>
      <xdr:row>35</xdr:row>
      <xdr:rowOff>97790</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4732000" y="599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82567</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4401800" y="608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156210</xdr:rowOff>
    </xdr:from>
    <xdr:to>
      <xdr:col>69</xdr:col>
      <xdr:colOff>142875</xdr:colOff>
      <xdr:row>34</xdr:row>
      <xdr:rowOff>86360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3843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71137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3512800" y="5900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53340</xdr:rowOff>
    </xdr:from>
    <xdr:to>
      <xdr:col>65</xdr:col>
      <xdr:colOff>53975</xdr:colOff>
      <xdr:row>34</xdr:row>
      <xdr:rowOff>154940</xdr:rowOff>
    </xdr:to>
    <xdr:sp macro="" textlink="">
      <xdr:nvSpPr>
        <xdr:cNvPr id="343" name="楕円 342">
          <a:extLst>
            <a:ext uri="{FF2B5EF4-FFF2-40B4-BE49-F238E27FC236}">
              <a16:creationId xmlns:a16="http://schemas.microsoft.com/office/drawing/2014/main" id="{00000000-0008-0000-0400-000057010000}"/>
            </a:ext>
          </a:extLst>
        </xdr:cNvPr>
        <xdr:cNvSpPr/>
      </xdr:nvSpPr>
      <xdr:spPr>
        <a:xfrm>
          <a:off x="12954000" y="588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139717</xdr:rowOff>
    </xdr:from>
    <xdr:ext cx="762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12623800" y="596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3" name="正方形/長方形 352">
          <a:extLst>
            <a:ext uri="{FF2B5EF4-FFF2-40B4-BE49-F238E27FC236}">
              <a16:creationId xmlns:a16="http://schemas.microsoft.com/office/drawing/2014/main" id="{00000000-0008-0000-0400-000061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4" name="正方形/長方形 353">
          <a:extLst>
            <a:ext uri="{FF2B5EF4-FFF2-40B4-BE49-F238E27FC236}">
              <a16:creationId xmlns:a16="http://schemas.microsoft.com/office/drawing/2014/main" id="{00000000-0008-0000-0400-000062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年度の公債費の経常収支比率は、前年度より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ポイント減少しました。類似団体内平均値との比較では、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今後も、世代間の負担の公平性、地方債残高、年度ごとの償還規模などを考慮しながら、計画的な特別区債の発行に努めていきます。</a:t>
          </a:r>
        </a:p>
      </xdr:txBody>
    </xdr:sp>
    <xdr:clientData/>
  </xdr:twoCellAnchor>
  <xdr:oneCellAnchor>
    <xdr:from>
      <xdr:col>3</xdr:col>
      <xdr:colOff>123825</xdr:colOff>
      <xdr:row>69</xdr:row>
      <xdr:rowOff>107950</xdr:rowOff>
    </xdr:from>
    <xdr:ext cx="298543" cy="225703"/>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107950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5095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80027</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79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107950</xdr:rowOff>
    </xdr:from>
    <xdr:to>
      <xdr:col>24</xdr:col>
      <xdr:colOff>114300</xdr:colOff>
      <xdr:row>80</xdr:row>
      <xdr:rowOff>107950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23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127000</xdr:rowOff>
    </xdr:from>
    <xdr:to>
      <xdr:col>24</xdr:col>
      <xdr:colOff>25400</xdr:colOff>
      <xdr:row>73</xdr:row>
      <xdr:rowOff>165100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3987800" y="126428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105427</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27927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133350</xdr:rowOff>
    </xdr:from>
    <xdr:to>
      <xdr:col>24</xdr:col>
      <xdr:colOff>76200</xdr:colOff>
      <xdr:row>75</xdr:row>
      <xdr:rowOff>63500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146050</xdr:rowOff>
    </xdr:from>
    <xdr:to>
      <xdr:col>19</xdr:col>
      <xdr:colOff>187325</xdr:colOff>
      <xdr:row>73</xdr:row>
      <xdr:rowOff>165100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661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114300</xdr:rowOff>
    </xdr:from>
    <xdr:to>
      <xdr:col>20</xdr:col>
      <xdr:colOff>38100</xdr:colOff>
      <xdr:row>75</xdr:row>
      <xdr:rowOff>44450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280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29227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2887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146050</xdr:rowOff>
    </xdr:from>
    <xdr:to>
      <xdr:col>15</xdr:col>
      <xdr:colOff>98425</xdr:colOff>
      <xdr:row>73</xdr:row>
      <xdr:rowOff>165100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6619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133350</xdr:rowOff>
    </xdr:from>
    <xdr:to>
      <xdr:col>15</xdr:col>
      <xdr:colOff>149225</xdr:colOff>
      <xdr:row>75</xdr:row>
      <xdr:rowOff>63500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282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48277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2907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165100</xdr:rowOff>
    </xdr:from>
    <xdr:to>
      <xdr:col>11</xdr:col>
      <xdr:colOff>9525</xdr:colOff>
      <xdr:row>74</xdr:row>
      <xdr:rowOff>31750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flipV="1">
          <a:off x="1320800" y="126809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57150</xdr:rowOff>
    </xdr:from>
    <xdr:to>
      <xdr:col>11</xdr:col>
      <xdr:colOff>60325</xdr:colOff>
      <xdr:row>75</xdr:row>
      <xdr:rowOff>158750</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291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143527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00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19050</xdr:rowOff>
    </xdr:from>
    <xdr:to>
      <xdr:col>6</xdr:col>
      <xdr:colOff>171450</xdr:colOff>
      <xdr:row>75</xdr:row>
      <xdr:rowOff>120650</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287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105427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76200</xdr:rowOff>
    </xdr:from>
    <xdr:to>
      <xdr:col>24</xdr:col>
      <xdr:colOff>76200</xdr:colOff>
      <xdr:row>74</xdr:row>
      <xdr:rowOff>6350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59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92727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43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114300</xdr:rowOff>
    </xdr:from>
    <xdr:to>
      <xdr:col>20</xdr:col>
      <xdr:colOff>38100</xdr:colOff>
      <xdr:row>74</xdr:row>
      <xdr:rowOff>44450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54627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39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95250</xdr:rowOff>
    </xdr:from>
    <xdr:to>
      <xdr:col>15</xdr:col>
      <xdr:colOff>149225</xdr:colOff>
      <xdr:row>74</xdr:row>
      <xdr:rowOff>25400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61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35577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114300</xdr:rowOff>
    </xdr:from>
    <xdr:to>
      <xdr:col>11</xdr:col>
      <xdr:colOff>60325</xdr:colOff>
      <xdr:row>74</xdr:row>
      <xdr:rowOff>44450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63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54627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39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152400</xdr:rowOff>
    </xdr:from>
    <xdr:to>
      <xdr:col>6</xdr:col>
      <xdr:colOff>171450</xdr:colOff>
      <xdr:row>74</xdr:row>
      <xdr:rowOff>82550</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66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92727</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43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年度の公債費以外の経常収支比率は、前年度より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類似団体内平均値との比較では、平成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年度以降、</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年連続上回って推移しており、令和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今後も引き続き、経費の削減と適切な執行に努めていきます。</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1" name="公債費以外グラフ枠">
          <a:extLst>
            <a:ext uri="{FF2B5EF4-FFF2-40B4-BE49-F238E27FC236}">
              <a16:creationId xmlns:a16="http://schemas.microsoft.com/office/drawing/2014/main" id="{00000000-0008-0000-0400-0000A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134620</xdr:rowOff>
    </xdr:from>
    <xdr:to>
      <xdr:col>82</xdr:col>
      <xdr:colOff>107950</xdr:colOff>
      <xdr:row>80</xdr:row>
      <xdr:rowOff>66039</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6510000" y="12479020"/>
          <a:ext cx="0" cy="13030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38116</xdr:rowOff>
    </xdr:from>
    <xdr:ext cx="762000" cy="259045"/>
    <xdr:sp macro="" textlink="">
      <xdr:nvSpPr>
        <xdr:cNvPr id="433" name="公債費以外最小値テキスト">
          <a:extLst>
            <a:ext uri="{FF2B5EF4-FFF2-40B4-BE49-F238E27FC236}">
              <a16:creationId xmlns:a16="http://schemas.microsoft.com/office/drawing/2014/main" id="{00000000-0008-0000-0400-0000B1010000}"/>
            </a:ext>
          </a:extLst>
        </xdr:cNvPr>
        <xdr:cNvSpPr txBox="1"/>
      </xdr:nvSpPr>
      <xdr:spPr>
        <a:xfrm>
          <a:off x="16598900" y="13754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66039</xdr:rowOff>
    </xdr:from>
    <xdr:to>
      <xdr:col>82</xdr:col>
      <xdr:colOff>196850</xdr:colOff>
      <xdr:row>80</xdr:row>
      <xdr:rowOff>66039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6421100" y="13782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49547</xdr:rowOff>
    </xdr:from>
    <xdr:ext cx="762000" cy="259045"/>
    <xdr:sp macro="" textlink="">
      <xdr:nvSpPr>
        <xdr:cNvPr id="435" name="公債費以外最大値テキスト">
          <a:extLst>
            <a:ext uri="{FF2B5EF4-FFF2-40B4-BE49-F238E27FC236}">
              <a16:creationId xmlns:a16="http://schemas.microsoft.com/office/drawing/2014/main" id="{00000000-0008-0000-0400-0000B3010000}"/>
            </a:ext>
          </a:extLst>
        </xdr:cNvPr>
        <xdr:cNvSpPr txBox="1"/>
      </xdr:nvSpPr>
      <xdr:spPr>
        <a:xfrm>
          <a:off x="16598900" y="1222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134620</xdr:rowOff>
    </xdr:from>
    <xdr:to>
      <xdr:col>82</xdr:col>
      <xdr:colOff>196850</xdr:colOff>
      <xdr:row>72</xdr:row>
      <xdr:rowOff>134620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2479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66039</xdr:rowOff>
    </xdr:from>
    <xdr:to>
      <xdr:col>82</xdr:col>
      <xdr:colOff>107950</xdr:colOff>
      <xdr:row>80</xdr:row>
      <xdr:rowOff>73661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5671800" y="13782039"/>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8" name="公債費以外平均値テキスト">
          <a:extLst>
            <a:ext uri="{FF2B5EF4-FFF2-40B4-BE49-F238E27FC236}">
              <a16:creationId xmlns:a16="http://schemas.microsoft.com/office/drawing/2014/main" id="{00000000-0008-0000-0400-0000B6010000}"/>
            </a:ext>
          </a:extLst>
        </xdr:cNvPr>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111761</xdr:rowOff>
    </xdr:from>
    <xdr:to>
      <xdr:col>78</xdr:col>
      <xdr:colOff>69850</xdr:colOff>
      <xdr:row>80</xdr:row>
      <xdr:rowOff>73661</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4782800" y="13484861"/>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111761</xdr:rowOff>
    </xdr:from>
    <xdr:to>
      <xdr:col>73</xdr:col>
      <xdr:colOff>180975</xdr:colOff>
      <xdr:row>79</xdr:row>
      <xdr:rowOff>1270</xdr:rowOff>
    </xdr:to>
    <xdr:cxnSp macro="">
      <xdr:nvCxnSpPr>
        <xdr:cNvPr id="443" name="直線コネクタ 442">
          <a:extLst>
            <a:ext uri="{FF2B5EF4-FFF2-40B4-BE49-F238E27FC236}">
              <a16:creationId xmlns:a16="http://schemas.microsoft.com/office/drawing/2014/main" id="{00000000-0008-0000-0400-0000BB010000}"/>
            </a:ext>
          </a:extLst>
        </xdr:cNvPr>
        <xdr:cNvCxnSpPr/>
      </xdr:nvCxnSpPr>
      <xdr:spPr>
        <a:xfrm flipV="1">
          <a:off x="13893800" y="134848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3811</xdr:rowOff>
    </xdr:from>
    <xdr:to>
      <xdr:col>74</xdr:col>
      <xdr:colOff>31750</xdr:colOff>
      <xdr:row>77</xdr:row>
      <xdr:rowOff>105411</xdr:rowOff>
    </xdr:to>
    <xdr:sp macro="" textlink="">
      <xdr:nvSpPr>
        <xdr:cNvPr id="444" name="フローチャート: 判断 443">
          <a:extLst>
            <a:ext uri="{FF2B5EF4-FFF2-40B4-BE49-F238E27FC236}">
              <a16:creationId xmlns:a16="http://schemas.microsoft.com/office/drawing/2014/main" id="{00000000-0008-0000-0400-0000BC010000}"/>
            </a:ext>
          </a:extLst>
        </xdr:cNvPr>
        <xdr:cNvSpPr/>
      </xdr:nvSpPr>
      <xdr:spPr>
        <a:xfrm>
          <a:off x="14732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115588</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297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1270</xdr:rowOff>
    </xdr:from>
    <xdr:to>
      <xdr:col>69</xdr:col>
      <xdr:colOff>92075</xdr:colOff>
      <xdr:row>80</xdr:row>
      <xdr:rowOff>73661</xdr:rowOff>
    </xdr:to>
    <xdr:cxnSp macro="">
      <xdr:nvCxnSpPr>
        <xdr:cNvPr id="446" name="直線コネクタ 445">
          <a:extLst>
            <a:ext uri="{FF2B5EF4-FFF2-40B4-BE49-F238E27FC236}">
              <a16:creationId xmlns:a16="http://schemas.microsoft.com/office/drawing/2014/main" id="{00000000-0008-0000-0400-0000BE010000}"/>
            </a:ext>
          </a:extLst>
        </xdr:cNvPr>
        <xdr:cNvCxnSpPr/>
      </xdr:nvCxnSpPr>
      <xdr:spPr>
        <a:xfrm flipV="1">
          <a:off x="13004800" y="13545820"/>
          <a:ext cx="889000" cy="24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125730</xdr:rowOff>
    </xdr:from>
    <xdr:to>
      <xdr:col>69</xdr:col>
      <xdr:colOff>142875</xdr:colOff>
      <xdr:row>78</xdr:row>
      <xdr:rowOff>55880</xdr:rowOff>
    </xdr:to>
    <xdr:sp macro="" textlink="">
      <xdr:nvSpPr>
        <xdr:cNvPr id="447" name="フローチャート: 判断 446">
          <a:extLst>
            <a:ext uri="{FF2B5EF4-FFF2-40B4-BE49-F238E27FC236}">
              <a16:creationId xmlns:a16="http://schemas.microsoft.com/office/drawing/2014/main" id="{00000000-0008-0000-0400-0000BF010000}"/>
            </a:ext>
          </a:extLst>
        </xdr:cNvPr>
        <xdr:cNvSpPr/>
      </xdr:nvSpPr>
      <xdr:spPr>
        <a:xfrm>
          <a:off x="138430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49530</xdr:rowOff>
    </xdr:from>
    <xdr:to>
      <xdr:col>65</xdr:col>
      <xdr:colOff>53975</xdr:colOff>
      <xdr:row>79</xdr:row>
      <xdr:rowOff>151130</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2954000" y="1359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161307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2623800" y="1336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15239</xdr:rowOff>
    </xdr:from>
    <xdr:to>
      <xdr:col>82</xdr:col>
      <xdr:colOff>158750</xdr:colOff>
      <xdr:row>80</xdr:row>
      <xdr:rowOff>116839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6459200" y="1373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95266</xdr:rowOff>
    </xdr:from>
    <xdr:ext cx="762000" cy="259045"/>
    <xdr:sp macro="" textlink="">
      <xdr:nvSpPr>
        <xdr:cNvPr id="457" name="公債費以外該当値テキスト">
          <a:extLst>
            <a:ext uri="{FF2B5EF4-FFF2-40B4-BE49-F238E27FC236}">
              <a16:creationId xmlns:a16="http://schemas.microsoft.com/office/drawing/2014/main" id="{00000000-0008-0000-0400-0000C9010000}"/>
            </a:ext>
          </a:extLst>
        </xdr:cNvPr>
        <xdr:cNvSpPr txBox="1"/>
      </xdr:nvSpPr>
      <xdr:spPr>
        <a:xfrm>
          <a:off x="16598900" y="13639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22861</xdr:rowOff>
    </xdr:from>
    <xdr:to>
      <xdr:col>78</xdr:col>
      <xdr:colOff>120650</xdr:colOff>
      <xdr:row>80</xdr:row>
      <xdr:rowOff>124461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5621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109238</xdr:rowOff>
    </xdr:from>
    <xdr:ext cx="7366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5290800" y="13825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60961</xdr:rowOff>
    </xdr:from>
    <xdr:to>
      <xdr:col>74</xdr:col>
      <xdr:colOff>31750</xdr:colOff>
      <xdr:row>78</xdr:row>
      <xdr:rowOff>162561</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4732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147338</xdr:rowOff>
    </xdr:from>
    <xdr:ext cx="7620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4401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121920</xdr:rowOff>
    </xdr:from>
    <xdr:to>
      <xdr:col>69</xdr:col>
      <xdr:colOff>142875</xdr:colOff>
      <xdr:row>79</xdr:row>
      <xdr:rowOff>52070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36847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3512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22861</xdr:rowOff>
    </xdr:from>
    <xdr:to>
      <xdr:col>65</xdr:col>
      <xdr:colOff>53975</xdr:colOff>
      <xdr:row>80</xdr:row>
      <xdr:rowOff>124461</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2954000" y="13738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109238</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2623800" y="13825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12178</xdr:rowOff>
    </xdr:from>
    <xdr:to>
      <xdr:col>29</xdr:col>
      <xdr:colOff>127000</xdr:colOff>
      <xdr:row>19</xdr:row>
      <xdr:rowOff>67150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45753"/>
          <a:ext cx="0" cy="14265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39227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67150</xdr:rowOff>
    </xdr:from>
    <xdr:to>
      <xdr:col>30</xdr:col>
      <xdr:colOff>25400</xdr:colOff>
      <xdr:row>19</xdr:row>
      <xdr:rowOff>67150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372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98555</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68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12178</xdr:rowOff>
    </xdr:from>
    <xdr:to>
      <xdr:col>30</xdr:col>
      <xdr:colOff>25400</xdr:colOff>
      <xdr:row>11</xdr:row>
      <xdr:rowOff>12178</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457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116310</xdr:rowOff>
    </xdr:from>
    <xdr:to>
      <xdr:col>29</xdr:col>
      <xdr:colOff>127000</xdr:colOff>
      <xdr:row>16</xdr:row>
      <xdr:rowOff>72669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735685"/>
          <a:ext cx="647700" cy="1278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132957</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95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160880</xdr:rowOff>
    </xdr:from>
    <xdr:to>
      <xdr:col>29</xdr:col>
      <xdr:colOff>177800</xdr:colOff>
      <xdr:row>18</xdr:row>
      <xdr:rowOff>91030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2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72669</xdr:rowOff>
    </xdr:from>
    <xdr:to>
      <xdr:col>26</xdr:col>
      <xdr:colOff>50800</xdr:colOff>
      <xdr:row>16</xdr:row>
      <xdr:rowOff>105044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863494"/>
          <a:ext cx="698500" cy="32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38721</xdr:rowOff>
    </xdr:from>
    <xdr:to>
      <xdr:col>26</xdr:col>
      <xdr:colOff>101600</xdr:colOff>
      <xdr:row>18</xdr:row>
      <xdr:rowOff>140321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125098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58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101593</xdr:rowOff>
    </xdr:from>
    <xdr:to>
      <xdr:col>22</xdr:col>
      <xdr:colOff>114300</xdr:colOff>
      <xdr:row>16</xdr:row>
      <xdr:rowOff>105044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2892418"/>
          <a:ext cx="698500" cy="3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44751</xdr:rowOff>
    </xdr:from>
    <xdr:to>
      <xdr:col>22</xdr:col>
      <xdr:colOff>165100</xdr:colOff>
      <xdr:row>18</xdr:row>
      <xdr:rowOff>146351</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131128</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4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101593</xdr:rowOff>
    </xdr:from>
    <xdr:to>
      <xdr:col>18</xdr:col>
      <xdr:colOff>177800</xdr:colOff>
      <xdr:row>16</xdr:row>
      <xdr:rowOff>125432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892418"/>
          <a:ext cx="698500" cy="238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47298</xdr:rowOff>
    </xdr:from>
    <xdr:to>
      <xdr:col>19</xdr:col>
      <xdr:colOff>38100</xdr:colOff>
      <xdr:row>18</xdr:row>
      <xdr:rowOff>148899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133675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48235</xdr:rowOff>
    </xdr:from>
    <xdr:to>
      <xdr:col>15</xdr:col>
      <xdr:colOff>101600</xdr:colOff>
      <xdr:row>18</xdr:row>
      <xdr:rowOff>149835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134612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65510</xdr:rowOff>
    </xdr:from>
    <xdr:to>
      <xdr:col>29</xdr:col>
      <xdr:colOff>177800</xdr:colOff>
      <xdr:row>15</xdr:row>
      <xdr:rowOff>167110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6848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82037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5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21869</xdr:rowOff>
    </xdr:from>
    <xdr:to>
      <xdr:col>26</xdr:col>
      <xdr:colOff>101600</xdr:colOff>
      <xdr:row>16</xdr:row>
      <xdr:rowOff>123469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812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133646</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5815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54244</xdr:rowOff>
    </xdr:from>
    <xdr:to>
      <xdr:col>22</xdr:col>
      <xdr:colOff>165100</xdr:colOff>
      <xdr:row>16</xdr:row>
      <xdr:rowOff>155844</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845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166021</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13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50793</xdr:rowOff>
    </xdr:from>
    <xdr:to>
      <xdr:col>19</xdr:col>
      <xdr:colOff>38100</xdr:colOff>
      <xdr:row>16</xdr:row>
      <xdr:rowOff>152393</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8416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162570</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10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74632</xdr:rowOff>
    </xdr:from>
    <xdr:to>
      <xdr:col>15</xdr:col>
      <xdr:colOff>101600</xdr:colOff>
      <xdr:row>17</xdr:row>
      <xdr:rowOff>4782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8654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14959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634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156889</xdr:rowOff>
    </xdr:from>
    <xdr:to>
      <xdr:col>29</xdr:col>
      <xdr:colOff>127000</xdr:colOff>
      <xdr:row>37</xdr:row>
      <xdr:rowOff>181921</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81439"/>
          <a:ext cx="0" cy="12251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153998</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278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181921</xdr:rowOff>
    </xdr:from>
    <xdr:to>
      <xdr:col>30</xdr:col>
      <xdr:colOff>25400</xdr:colOff>
      <xdr:row>37</xdr:row>
      <xdr:rowOff>181921</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3066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71816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156889</xdr:rowOff>
    </xdr:from>
    <xdr:to>
      <xdr:col>30</xdr:col>
      <xdr:colOff>25400</xdr:colOff>
      <xdr:row>33</xdr:row>
      <xdr:rowOff>156889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814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49905</xdr:rowOff>
    </xdr:from>
    <xdr:to>
      <xdr:col>29</xdr:col>
      <xdr:colOff>127000</xdr:colOff>
      <xdr:row>37</xdr:row>
      <xdr:rowOff>176778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74605"/>
          <a:ext cx="647700" cy="126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139247</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749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294170</xdr:rowOff>
    </xdr:from>
    <xdr:to>
      <xdr:col>29</xdr:col>
      <xdr:colOff>177800</xdr:colOff>
      <xdr:row>36</xdr:row>
      <xdr:rowOff>52870</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69045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176778</xdr:rowOff>
    </xdr:from>
    <xdr:to>
      <xdr:col>26</xdr:col>
      <xdr:colOff>50800</xdr:colOff>
      <xdr:row>37</xdr:row>
      <xdr:rowOff>265874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301478"/>
          <a:ext cx="698500" cy="890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91516</xdr:rowOff>
    </xdr:from>
    <xdr:to>
      <xdr:col>26</xdr:col>
      <xdr:colOff>101600</xdr:colOff>
      <xdr:row>37</xdr:row>
      <xdr:rowOff>21666</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447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203293</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13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265874</xdr:rowOff>
    </xdr:from>
    <xdr:to>
      <xdr:col>22</xdr:col>
      <xdr:colOff>114300</xdr:colOff>
      <xdr:row>37</xdr:row>
      <xdr:rowOff>315481</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390574"/>
          <a:ext cx="698500" cy="496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27451</xdr:rowOff>
    </xdr:from>
    <xdr:to>
      <xdr:col>22</xdr:col>
      <xdr:colOff>165100</xdr:colOff>
      <xdr:row>37</xdr:row>
      <xdr:rowOff>129051</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1521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310678</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92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315481</xdr:rowOff>
    </xdr:from>
    <xdr:to>
      <xdr:col>18</xdr:col>
      <xdr:colOff>177800</xdr:colOff>
      <xdr:row>37</xdr:row>
      <xdr:rowOff>330511</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7440181"/>
          <a:ext cx="698500" cy="150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46254</xdr:rowOff>
    </xdr:from>
    <xdr:to>
      <xdr:col>19</xdr:col>
      <xdr:colOff>38100</xdr:colOff>
      <xdr:row>37</xdr:row>
      <xdr:rowOff>147854</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1709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329481</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939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56197</xdr:rowOff>
    </xdr:from>
    <xdr:to>
      <xdr:col>15</xdr:col>
      <xdr:colOff>101600</xdr:colOff>
      <xdr:row>37</xdr:row>
      <xdr:rowOff>157797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1808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339424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949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170555</xdr:rowOff>
    </xdr:from>
    <xdr:to>
      <xdr:col>29</xdr:col>
      <xdr:colOff>177800</xdr:colOff>
      <xdr:row>37</xdr:row>
      <xdr:rowOff>100705</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123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142632</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95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125978</xdr:rowOff>
    </xdr:from>
    <xdr:to>
      <xdr:col>26</xdr:col>
      <xdr:colOff>101600</xdr:colOff>
      <xdr:row>37</xdr:row>
      <xdr:rowOff>227578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2506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212355</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3370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215074</xdr:rowOff>
    </xdr:from>
    <xdr:to>
      <xdr:col>22</xdr:col>
      <xdr:colOff>165100</xdr:colOff>
      <xdr:row>37</xdr:row>
      <xdr:rowOff>316674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339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301451</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426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264681</xdr:rowOff>
    </xdr:from>
    <xdr:to>
      <xdr:col>19</xdr:col>
      <xdr:colOff>38100</xdr:colOff>
      <xdr:row>38</xdr:row>
      <xdr:rowOff>23381</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3893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8158</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475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279711</xdr:rowOff>
    </xdr:from>
    <xdr:to>
      <xdr:col>15</xdr:col>
      <xdr:colOff>101600</xdr:colOff>
      <xdr:row>38</xdr:row>
      <xdr:rowOff>38411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4044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23188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490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235,345
219,422
11.29
143,533,357
135,448,272
8,016,157
74,541,345
11,090,999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6590</xdr:rowOff>
    </xdr:from>
    <xdr:to>
      <xdr:col>24</xdr:col>
      <xdr:colOff>62865</xdr:colOff>
      <xdr:row>38</xdr:row>
      <xdr:rowOff>29210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150090"/>
          <a:ext cx="1270" cy="1394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33037</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48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29210</xdr:rowOff>
    </xdr:from>
    <xdr:to>
      <xdr:col>24</xdr:col>
      <xdr:colOff>152400</xdr:colOff>
      <xdr:row>38</xdr:row>
      <xdr:rowOff>29210</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44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124717</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4925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6590</xdr:rowOff>
    </xdr:from>
    <xdr:to>
      <xdr:col>24</xdr:col>
      <xdr:colOff>152400</xdr:colOff>
      <xdr:row>30</xdr:row>
      <xdr:rowOff>6590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150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101622</xdr:rowOff>
    </xdr:from>
    <xdr:to>
      <xdr:col>24</xdr:col>
      <xdr:colOff>63500</xdr:colOff>
      <xdr:row>35</xdr:row>
      <xdr:rowOff>82583</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30922"/>
          <a:ext cx="838200" cy="15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80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129722</xdr:rowOff>
    </xdr:from>
    <xdr:to>
      <xdr:col>24</xdr:col>
      <xdr:colOff>114300</xdr:colOff>
      <xdr:row>37</xdr:row>
      <xdr:rowOff>59872</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01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82583</xdr:rowOff>
    </xdr:from>
    <xdr:to>
      <xdr:col>19</xdr:col>
      <xdr:colOff>177800</xdr:colOff>
      <xdr:row>35</xdr:row>
      <xdr:rowOff>90627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8333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34504</xdr:rowOff>
    </xdr:from>
    <xdr:to>
      <xdr:col>20</xdr:col>
      <xdr:colOff>38100</xdr:colOff>
      <xdr:row>37</xdr:row>
      <xdr:rowOff>136104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127231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70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89909</xdr:rowOff>
    </xdr:from>
    <xdr:to>
      <xdr:col>15</xdr:col>
      <xdr:colOff>50800</xdr:colOff>
      <xdr:row>35</xdr:row>
      <xdr:rowOff>90627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90659"/>
          <a:ext cx="889000" cy="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9434</xdr:rowOff>
    </xdr:from>
    <xdr:to>
      <xdr:col>15</xdr:col>
      <xdr:colOff>101600</xdr:colOff>
      <xdr:row>37</xdr:row>
      <xdr:rowOff>111034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102161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89909</xdr:rowOff>
    </xdr:from>
    <xdr:to>
      <xdr:col>10</xdr:col>
      <xdr:colOff>114300</xdr:colOff>
      <xdr:row>35</xdr:row>
      <xdr:rowOff>113052</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090659"/>
          <a:ext cx="889000" cy="2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13462</xdr:rowOff>
    </xdr:from>
    <xdr:to>
      <xdr:col>10</xdr:col>
      <xdr:colOff>165100</xdr:colOff>
      <xdr:row>37</xdr:row>
      <xdr:rowOff>115062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106189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10610</xdr:rowOff>
    </xdr:from>
    <xdr:to>
      <xdr:col>6</xdr:col>
      <xdr:colOff>38100</xdr:colOff>
      <xdr:row>37</xdr:row>
      <xdr:rowOff>112210</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103337</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50822</xdr:rowOff>
    </xdr:from>
    <xdr:to>
      <xdr:col>24</xdr:col>
      <xdr:colOff>114300</xdr:colOff>
      <xdr:row>34</xdr:row>
      <xdr:rowOff>152422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8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73699</xdr:rowOff>
    </xdr:from>
    <xdr:ext cx="599010"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31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31783</xdr:rowOff>
    </xdr:from>
    <xdr:to>
      <xdr:col>20</xdr:col>
      <xdr:colOff>38100</xdr:colOff>
      <xdr:row>35</xdr:row>
      <xdr:rowOff>133383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3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149910</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07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39827</xdr:rowOff>
    </xdr:from>
    <xdr:to>
      <xdr:col>15</xdr:col>
      <xdr:colOff>101600</xdr:colOff>
      <xdr:row>35</xdr:row>
      <xdr:rowOff>141427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4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157954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1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39109</xdr:rowOff>
    </xdr:from>
    <xdr:to>
      <xdr:col>10</xdr:col>
      <xdr:colOff>165100</xdr:colOff>
      <xdr:row>35</xdr:row>
      <xdr:rowOff>140709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39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157236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815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62252</xdr:rowOff>
    </xdr:from>
    <xdr:to>
      <xdr:col>6</xdr:col>
      <xdr:colOff>38100</xdr:colOff>
      <xdr:row>35</xdr:row>
      <xdr:rowOff>163852</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63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8929</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838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22789</xdr:rowOff>
    </xdr:from>
    <xdr:to>
      <xdr:col>24</xdr:col>
      <xdr:colOff>62865</xdr:colOff>
      <xdr:row>56</xdr:row>
      <xdr:rowOff>137044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66739"/>
          <a:ext cx="1270" cy="971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140871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2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137044</xdr:rowOff>
    </xdr:from>
    <xdr:to>
      <xdr:col>24</xdr:col>
      <xdr:colOff>152400</xdr:colOff>
      <xdr:row>56</xdr:row>
      <xdr:rowOff>137044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38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140916</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41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22789</xdr:rowOff>
    </xdr:from>
    <xdr:to>
      <xdr:col>24</xdr:col>
      <xdr:colOff>152400</xdr:colOff>
      <xdr:row>51</xdr:row>
      <xdr:rowOff>22789</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66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58524</xdr:rowOff>
    </xdr:from>
    <xdr:to>
      <xdr:col>24</xdr:col>
      <xdr:colOff>63500</xdr:colOff>
      <xdr:row>55</xdr:row>
      <xdr:rowOff>104135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488274"/>
          <a:ext cx="838200" cy="45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144667</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5744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166240</xdr:rowOff>
    </xdr:from>
    <xdr:to>
      <xdr:col>24</xdr:col>
      <xdr:colOff>114300</xdr:colOff>
      <xdr:row>56</xdr:row>
      <xdr:rowOff>96390</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47140</xdr:rowOff>
    </xdr:from>
    <xdr:to>
      <xdr:col>19</xdr:col>
      <xdr:colOff>177800</xdr:colOff>
      <xdr:row>55</xdr:row>
      <xdr:rowOff>104135</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476890"/>
          <a:ext cx="889000" cy="56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23653</xdr:rowOff>
    </xdr:from>
    <xdr:to>
      <xdr:col>20</xdr:col>
      <xdr:colOff>38100</xdr:colOff>
      <xdr:row>56</xdr:row>
      <xdr:rowOff>125253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116380</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17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47140</xdr:rowOff>
    </xdr:from>
    <xdr:to>
      <xdr:col>15</xdr:col>
      <xdr:colOff>50800</xdr:colOff>
      <xdr:row>55</xdr:row>
      <xdr:rowOff>66923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476890"/>
          <a:ext cx="889000" cy="1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168718</xdr:rowOff>
    </xdr:from>
    <xdr:to>
      <xdr:col>15</xdr:col>
      <xdr:colOff>101600</xdr:colOff>
      <xdr:row>56</xdr:row>
      <xdr:rowOff>98868</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89995</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66923</xdr:rowOff>
    </xdr:from>
    <xdr:to>
      <xdr:col>10</xdr:col>
      <xdr:colOff>114300</xdr:colOff>
      <xdr:row>56</xdr:row>
      <xdr:rowOff>46550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496673"/>
          <a:ext cx="889000" cy="15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22830</xdr:rowOff>
    </xdr:from>
    <xdr:to>
      <xdr:col>10</xdr:col>
      <xdr:colOff>165100</xdr:colOff>
      <xdr:row>56</xdr:row>
      <xdr:rowOff>124430</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115557</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93097</xdr:rowOff>
    </xdr:from>
    <xdr:to>
      <xdr:col>6</xdr:col>
      <xdr:colOff>38100</xdr:colOff>
      <xdr:row>57</xdr:row>
      <xdr:rowOff>23247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14374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7724</xdr:rowOff>
    </xdr:from>
    <xdr:to>
      <xdr:col>24</xdr:col>
      <xdr:colOff>114300</xdr:colOff>
      <xdr:row>55</xdr:row>
      <xdr:rowOff>109324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437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30601</xdr:rowOff>
    </xdr:from>
    <xdr:ext cx="599010"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28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53335</xdr:rowOff>
    </xdr:from>
    <xdr:to>
      <xdr:col>20</xdr:col>
      <xdr:colOff>38100</xdr:colOff>
      <xdr:row>55</xdr:row>
      <xdr:rowOff>154935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48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12</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497795" y="925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167790</xdr:rowOff>
    </xdr:from>
    <xdr:to>
      <xdr:col>15</xdr:col>
      <xdr:colOff>101600</xdr:colOff>
      <xdr:row>55</xdr:row>
      <xdr:rowOff>97940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42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114467</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08795" y="9201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16123</xdr:rowOff>
    </xdr:from>
    <xdr:to>
      <xdr:col>10</xdr:col>
      <xdr:colOff>165100</xdr:colOff>
      <xdr:row>55</xdr:row>
      <xdr:rowOff>117723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445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134250</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221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167200</xdr:rowOff>
    </xdr:from>
    <xdr:to>
      <xdr:col>6</xdr:col>
      <xdr:colOff>38100</xdr:colOff>
      <xdr:row>56</xdr:row>
      <xdr:rowOff>97350</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59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113877</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37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41402</xdr:rowOff>
    </xdr:from>
    <xdr:to>
      <xdr:col>24</xdr:col>
      <xdr:colOff>62865</xdr:colOff>
      <xdr:row>79</xdr:row>
      <xdr:rowOff>5435</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42902"/>
          <a:ext cx="1270" cy="1507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9262</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3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5435</xdr:rowOff>
    </xdr:from>
    <xdr:to>
      <xdr:col>24</xdr:col>
      <xdr:colOff>152400</xdr:colOff>
      <xdr:row>79</xdr:row>
      <xdr:rowOff>5435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9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159529</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18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41402</xdr:rowOff>
    </xdr:from>
    <xdr:to>
      <xdr:col>24</xdr:col>
      <xdr:colOff>152400</xdr:colOff>
      <xdr:row>70</xdr:row>
      <xdr:rowOff>41402</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4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69901</xdr:rowOff>
    </xdr:from>
    <xdr:to>
      <xdr:col>24</xdr:col>
      <xdr:colOff>63500</xdr:colOff>
      <xdr:row>78</xdr:row>
      <xdr:rowOff>81711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3797300" y="13443001"/>
          <a:ext cx="838200" cy="1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39158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693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16281</xdr:rowOff>
    </xdr:from>
    <xdr:to>
      <xdr:col>24</xdr:col>
      <xdr:colOff>114300</xdr:colOff>
      <xdr:row>77</xdr:row>
      <xdr:rowOff>117881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17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69901</xdr:rowOff>
    </xdr:from>
    <xdr:to>
      <xdr:col>19</xdr:col>
      <xdr:colOff>177800</xdr:colOff>
      <xdr:row>78</xdr:row>
      <xdr:rowOff>88418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443001"/>
          <a:ext cx="889000" cy="18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27711</xdr:rowOff>
    </xdr:from>
    <xdr:to>
      <xdr:col>20</xdr:col>
      <xdr:colOff>38100</xdr:colOff>
      <xdr:row>77</xdr:row>
      <xdr:rowOff>129311</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145838</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04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70053</xdr:rowOff>
    </xdr:from>
    <xdr:to>
      <xdr:col>15</xdr:col>
      <xdr:colOff>50800</xdr:colOff>
      <xdr:row>78</xdr:row>
      <xdr:rowOff>88418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443153"/>
          <a:ext cx="889000" cy="18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47600</xdr:rowOff>
    </xdr:from>
    <xdr:to>
      <xdr:col>15</xdr:col>
      <xdr:colOff>101600</xdr:colOff>
      <xdr:row>77</xdr:row>
      <xdr:rowOff>149200</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165727</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42163</xdr:rowOff>
    </xdr:from>
    <xdr:to>
      <xdr:col>10</xdr:col>
      <xdr:colOff>114300</xdr:colOff>
      <xdr:row>78</xdr:row>
      <xdr:rowOff>70053</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415263"/>
          <a:ext cx="889000" cy="27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60249</xdr:rowOff>
    </xdr:from>
    <xdr:to>
      <xdr:col>10</xdr:col>
      <xdr:colOff>165100</xdr:colOff>
      <xdr:row>77</xdr:row>
      <xdr:rowOff>161849</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6926</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38533</xdr:rowOff>
    </xdr:from>
    <xdr:to>
      <xdr:col>6</xdr:col>
      <xdr:colOff>38100</xdr:colOff>
      <xdr:row>77</xdr:row>
      <xdr:rowOff>140133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156660</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30911</xdr:rowOff>
    </xdr:from>
    <xdr:to>
      <xdr:col>24</xdr:col>
      <xdr:colOff>114300</xdr:colOff>
      <xdr:row>78</xdr:row>
      <xdr:rowOff>132511</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0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117288</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31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19101</xdr:rowOff>
    </xdr:from>
    <xdr:to>
      <xdr:col>20</xdr:col>
      <xdr:colOff>38100</xdr:colOff>
      <xdr:row>78</xdr:row>
      <xdr:rowOff>120701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92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111828</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849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37618</xdr:rowOff>
    </xdr:from>
    <xdr:to>
      <xdr:col>15</xdr:col>
      <xdr:colOff>101600</xdr:colOff>
      <xdr:row>78</xdr:row>
      <xdr:rowOff>139218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10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130345</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19253</xdr:rowOff>
    </xdr:from>
    <xdr:to>
      <xdr:col>10</xdr:col>
      <xdr:colOff>165100</xdr:colOff>
      <xdr:row>78</xdr:row>
      <xdr:rowOff>120853</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39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111980</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4850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162813</xdr:rowOff>
    </xdr:from>
    <xdr:to>
      <xdr:col>6</xdr:col>
      <xdr:colOff>38100</xdr:colOff>
      <xdr:row>78</xdr:row>
      <xdr:rowOff>92963</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364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84090</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457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128106</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930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10035</xdr:rowOff>
    </xdr:from>
    <xdr:to>
      <xdr:col>24</xdr:col>
      <xdr:colOff>62865</xdr:colOff>
      <xdr:row>97</xdr:row>
      <xdr:rowOff>105639</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611985"/>
          <a:ext cx="1270" cy="1124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109466</xdr:rowOff>
    </xdr:from>
    <xdr:ext cx="599010"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740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105639</xdr:rowOff>
    </xdr:from>
    <xdr:to>
      <xdr:col>24</xdr:col>
      <xdr:colOff>152400</xdr:colOff>
      <xdr:row>97</xdr:row>
      <xdr:rowOff>105639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736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128162</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38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189,441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10035</xdr:rowOff>
    </xdr:from>
    <xdr:to>
      <xdr:col>24</xdr:col>
      <xdr:colOff>152400</xdr:colOff>
      <xdr:row>91</xdr:row>
      <xdr:rowOff>10035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6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36846</xdr:rowOff>
    </xdr:from>
    <xdr:to>
      <xdr:col>24</xdr:col>
      <xdr:colOff>63500</xdr:colOff>
      <xdr:row>97</xdr:row>
      <xdr:rowOff>96087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3797300" y="16667496"/>
          <a:ext cx="838200" cy="5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166853</xdr:rowOff>
    </xdr:from>
    <xdr:ext cx="599010"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59402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143976</xdr:rowOff>
    </xdr:from>
    <xdr:to>
      <xdr:col>24</xdr:col>
      <xdr:colOff>114300</xdr:colOff>
      <xdr:row>94</xdr:row>
      <xdr:rowOff>74126</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088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96087</xdr:rowOff>
    </xdr:from>
    <xdr:to>
      <xdr:col>19</xdr:col>
      <xdr:colOff>177800</xdr:colOff>
      <xdr:row>98</xdr:row>
      <xdr:rowOff>3879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2908300" y="16726737"/>
          <a:ext cx="889000" cy="7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22557</xdr:rowOff>
    </xdr:from>
    <xdr:to>
      <xdr:col>20</xdr:col>
      <xdr:colOff>38100</xdr:colOff>
      <xdr:row>94</xdr:row>
      <xdr:rowOff>124157</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13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140684</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497795" y="15914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11015</xdr:rowOff>
    </xdr:from>
    <xdr:to>
      <xdr:col>15</xdr:col>
      <xdr:colOff>50800</xdr:colOff>
      <xdr:row>98</xdr:row>
      <xdr:rowOff>3879</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019300" y="16641665"/>
          <a:ext cx="889000" cy="164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110911</xdr:rowOff>
    </xdr:from>
    <xdr:to>
      <xdr:col>15</xdr:col>
      <xdr:colOff>101600</xdr:colOff>
      <xdr:row>95</xdr:row>
      <xdr:rowOff>41061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22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57588</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08795" y="160024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11015</xdr:rowOff>
    </xdr:from>
    <xdr:to>
      <xdr:col>10</xdr:col>
      <xdr:colOff>114300</xdr:colOff>
      <xdr:row>98</xdr:row>
      <xdr:rowOff>166005</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1130300" y="16641665"/>
          <a:ext cx="889000" cy="326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93</xdr:row>
      <xdr:rowOff>148124</xdr:rowOff>
    </xdr:from>
    <xdr:to>
      <xdr:col>10</xdr:col>
      <xdr:colOff>165100</xdr:colOff>
      <xdr:row>94</xdr:row>
      <xdr:rowOff>78274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09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94801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19795" y="15868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157921</xdr:rowOff>
    </xdr:from>
    <xdr:to>
      <xdr:col>6</xdr:col>
      <xdr:colOff>38100</xdr:colOff>
      <xdr:row>96</xdr:row>
      <xdr:rowOff>88071</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4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104598</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30795" y="1622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157496</xdr:rowOff>
    </xdr:from>
    <xdr:to>
      <xdr:col>24</xdr:col>
      <xdr:colOff>114300</xdr:colOff>
      <xdr:row>97</xdr:row>
      <xdr:rowOff>87646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616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72423</xdr:rowOff>
    </xdr:from>
    <xdr:ext cx="599010"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53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45287</xdr:rowOff>
    </xdr:from>
    <xdr:to>
      <xdr:col>20</xdr:col>
      <xdr:colOff>38100</xdr:colOff>
      <xdr:row>97</xdr:row>
      <xdr:rowOff>146887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675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138014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497795" y="1676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124529</xdr:rowOff>
    </xdr:from>
    <xdr:to>
      <xdr:col>15</xdr:col>
      <xdr:colOff>101600</xdr:colOff>
      <xdr:row>98</xdr:row>
      <xdr:rowOff>54679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75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45806</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08795" y="16847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131665</xdr:rowOff>
    </xdr:from>
    <xdr:to>
      <xdr:col>10</xdr:col>
      <xdr:colOff>165100</xdr:colOff>
      <xdr:row>97</xdr:row>
      <xdr:rowOff>61815</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9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52942</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19795" y="16683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115205</xdr:rowOff>
    </xdr:from>
    <xdr:to>
      <xdr:col>6</xdr:col>
      <xdr:colOff>38100</xdr:colOff>
      <xdr:row>99</xdr:row>
      <xdr:rowOff>45355</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91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99</xdr:row>
      <xdr:rowOff>36482</xdr:rowOff>
    </xdr:from>
    <xdr:ext cx="599010"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30795" y="17010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72453</xdr:rowOff>
    </xdr:from>
    <xdr:to>
      <xdr:col>54</xdr:col>
      <xdr:colOff>189865</xdr:colOff>
      <xdr:row>39</xdr:row>
      <xdr:rowOff>116230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901753"/>
          <a:ext cx="1270" cy="901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120057</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8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116230</xdr:rowOff>
    </xdr:from>
    <xdr:to>
      <xdr:col>55</xdr:col>
      <xdr:colOff>88900</xdr:colOff>
      <xdr:row>39</xdr:row>
      <xdr:rowOff>116230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8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19130</xdr:rowOff>
    </xdr:from>
    <xdr:ext cx="534377"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676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72453</xdr:rowOff>
    </xdr:from>
    <xdr:to>
      <xdr:col>55</xdr:col>
      <xdr:colOff>88900</xdr:colOff>
      <xdr:row>34</xdr:row>
      <xdr:rowOff>72453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9017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54788</xdr:rowOff>
    </xdr:from>
    <xdr:to>
      <xdr:col>55</xdr:col>
      <xdr:colOff>0</xdr:colOff>
      <xdr:row>37</xdr:row>
      <xdr:rowOff>79540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398438"/>
          <a:ext cx="838200" cy="24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63301</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5784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84874</xdr:rowOff>
    </xdr:from>
    <xdr:to>
      <xdr:col>55</xdr:col>
      <xdr:colOff>50800</xdr:colOff>
      <xdr:row>39</xdr:row>
      <xdr:rowOff>15024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59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134404</xdr:rowOff>
    </xdr:from>
    <xdr:to>
      <xdr:col>50</xdr:col>
      <xdr:colOff>114300</xdr:colOff>
      <xdr:row>37</xdr:row>
      <xdr:rowOff>79540</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306604"/>
          <a:ext cx="889000" cy="116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91745</xdr:rowOff>
    </xdr:from>
    <xdr:to>
      <xdr:col>50</xdr:col>
      <xdr:colOff>165100</xdr:colOff>
      <xdr:row>39</xdr:row>
      <xdr:rowOff>21895</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13022</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699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134404</xdr:rowOff>
    </xdr:from>
    <xdr:to>
      <xdr:col>45</xdr:col>
      <xdr:colOff>177800</xdr:colOff>
      <xdr:row>38</xdr:row>
      <xdr:rowOff>73990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306604"/>
          <a:ext cx="889000" cy="282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99111</xdr:rowOff>
    </xdr:from>
    <xdr:to>
      <xdr:col>46</xdr:col>
      <xdr:colOff>38100</xdr:colOff>
      <xdr:row>39</xdr:row>
      <xdr:rowOff>29261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20388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144031</xdr:rowOff>
    </xdr:from>
    <xdr:to>
      <xdr:col>41</xdr:col>
      <xdr:colOff>50800</xdr:colOff>
      <xdr:row>38</xdr:row>
      <xdr:rowOff>73990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287531"/>
          <a:ext cx="889000" cy="1301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11379</xdr:rowOff>
    </xdr:from>
    <xdr:to>
      <xdr:col>41</xdr:col>
      <xdr:colOff>101600</xdr:colOff>
      <xdr:row>39</xdr:row>
      <xdr:rowOff>112979</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104106</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138836</xdr:rowOff>
    </xdr:from>
    <xdr:to>
      <xdr:col>36</xdr:col>
      <xdr:colOff>165100</xdr:colOff>
      <xdr:row>32</xdr:row>
      <xdr:rowOff>68986</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60113</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3988</xdr:rowOff>
    </xdr:from>
    <xdr:to>
      <xdr:col>55</xdr:col>
      <xdr:colOff>50800</xdr:colOff>
      <xdr:row>37</xdr:row>
      <xdr:rowOff>105588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4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26865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19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28740</xdr:rowOff>
    </xdr:from>
    <xdr:to>
      <xdr:col>50</xdr:col>
      <xdr:colOff>165100</xdr:colOff>
      <xdr:row>37</xdr:row>
      <xdr:rowOff>130340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7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146867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14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83604</xdr:rowOff>
    </xdr:from>
    <xdr:to>
      <xdr:col>46</xdr:col>
      <xdr:colOff>38100</xdr:colOff>
      <xdr:row>37</xdr:row>
      <xdr:rowOff>13754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55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30281</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3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23190</xdr:rowOff>
    </xdr:from>
    <xdr:to>
      <xdr:col>41</xdr:col>
      <xdr:colOff>101600</xdr:colOff>
      <xdr:row>38</xdr:row>
      <xdr:rowOff>124790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53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141317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3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93231</xdr:rowOff>
    </xdr:from>
    <xdr:to>
      <xdr:col>36</xdr:col>
      <xdr:colOff>165100</xdr:colOff>
      <xdr:row>31</xdr:row>
      <xdr:rowOff>23381</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23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39908</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011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22764</xdr:rowOff>
    </xdr:from>
    <xdr:to>
      <xdr:col>54</xdr:col>
      <xdr:colOff>189865</xdr:colOff>
      <xdr:row>57</xdr:row>
      <xdr:rowOff>113952</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95264"/>
          <a:ext cx="1270" cy="12913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117779</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9890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113952</xdr:rowOff>
    </xdr:from>
    <xdr:to>
      <xdr:col>55</xdr:col>
      <xdr:colOff>88900</xdr:colOff>
      <xdr:row>57</xdr:row>
      <xdr:rowOff>113952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988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140891</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70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22764</xdr:rowOff>
    </xdr:from>
    <xdr:to>
      <xdr:col>55</xdr:col>
      <xdr:colOff>88900</xdr:colOff>
      <xdr:row>50</xdr:row>
      <xdr:rowOff>22764</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95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145095</xdr:rowOff>
    </xdr:from>
    <xdr:to>
      <xdr:col>55</xdr:col>
      <xdr:colOff>0</xdr:colOff>
      <xdr:row>56</xdr:row>
      <xdr:rowOff>144950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574845"/>
          <a:ext cx="838200" cy="171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28488</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6296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50061</xdr:rowOff>
    </xdr:from>
    <xdr:to>
      <xdr:col>55</xdr:col>
      <xdr:colOff>50800</xdr:colOff>
      <xdr:row>56</xdr:row>
      <xdr:rowOff>151661</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651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157188</xdr:rowOff>
    </xdr:from>
    <xdr:to>
      <xdr:col>50</xdr:col>
      <xdr:colOff>114300</xdr:colOff>
      <xdr:row>56</xdr:row>
      <xdr:rowOff>144950</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586938"/>
          <a:ext cx="889000" cy="159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24595</xdr:rowOff>
    </xdr:from>
    <xdr:to>
      <xdr:col>50</xdr:col>
      <xdr:colOff>165100</xdr:colOff>
      <xdr:row>56</xdr:row>
      <xdr:rowOff>126195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62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142722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40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157188</xdr:rowOff>
    </xdr:from>
    <xdr:to>
      <xdr:col>45</xdr:col>
      <xdr:colOff>177800</xdr:colOff>
      <xdr:row>56</xdr:row>
      <xdr:rowOff>92059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7861300" y="9586938"/>
          <a:ext cx="889000" cy="106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129553</xdr:rowOff>
    </xdr:from>
    <xdr:to>
      <xdr:col>46</xdr:col>
      <xdr:colOff>38100</xdr:colOff>
      <xdr:row>57</xdr:row>
      <xdr:rowOff>59703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730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50830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823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30155</xdr:rowOff>
    </xdr:from>
    <xdr:to>
      <xdr:col>41</xdr:col>
      <xdr:colOff>50800</xdr:colOff>
      <xdr:row>56</xdr:row>
      <xdr:rowOff>92059</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9459905"/>
          <a:ext cx="889000" cy="233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114206</xdr:rowOff>
    </xdr:from>
    <xdr:to>
      <xdr:col>41</xdr:col>
      <xdr:colOff>101600</xdr:colOff>
      <xdr:row>57</xdr:row>
      <xdr:rowOff>44356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715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35483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808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123457</xdr:rowOff>
    </xdr:from>
    <xdr:to>
      <xdr:col>36</xdr:col>
      <xdr:colOff>165100</xdr:colOff>
      <xdr:row>57</xdr:row>
      <xdr:rowOff>53607</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72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44734</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817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94295</xdr:rowOff>
    </xdr:from>
    <xdr:to>
      <xdr:col>55</xdr:col>
      <xdr:colOff>50800</xdr:colOff>
      <xdr:row>56</xdr:row>
      <xdr:rowOff>24445</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5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117172</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37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94150</xdr:rowOff>
    </xdr:from>
    <xdr:to>
      <xdr:col>50</xdr:col>
      <xdr:colOff>165100</xdr:colOff>
      <xdr:row>57</xdr:row>
      <xdr:rowOff>24300</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95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15427</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788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106388</xdr:rowOff>
    </xdr:from>
    <xdr:to>
      <xdr:col>46</xdr:col>
      <xdr:colOff>38100</xdr:colOff>
      <xdr:row>56</xdr:row>
      <xdr:rowOff>36538</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53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53065</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311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41259</xdr:rowOff>
    </xdr:from>
    <xdr:to>
      <xdr:col>41</xdr:col>
      <xdr:colOff>101600</xdr:colOff>
      <xdr:row>56</xdr:row>
      <xdr:rowOff>142859</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642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159386</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417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150805</xdr:rowOff>
    </xdr:from>
    <xdr:to>
      <xdr:col>36</xdr:col>
      <xdr:colOff>165100</xdr:colOff>
      <xdr:row>55</xdr:row>
      <xdr:rowOff>80955</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4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97482</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184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54791</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227741"/>
          <a:ext cx="127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1468</xdr:rowOff>
    </xdr:from>
    <xdr:ext cx="534377"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200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54791</xdr:rowOff>
    </xdr:from>
    <xdr:to>
      <xdr:col>55</xdr:col>
      <xdr:colOff>88900</xdr:colOff>
      <xdr:row>71</xdr:row>
      <xdr:rowOff>54791</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227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141986</xdr:rowOff>
    </xdr:from>
    <xdr:to>
      <xdr:col>55</xdr:col>
      <xdr:colOff>0</xdr:colOff>
      <xdr:row>78</xdr:row>
      <xdr:rowOff>167850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9639300" y="12829286"/>
          <a:ext cx="838200" cy="71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46328</xdr:rowOff>
    </xdr:from>
    <xdr:ext cx="469744"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47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67901</xdr:rowOff>
    </xdr:from>
    <xdr:to>
      <xdr:col>55</xdr:col>
      <xdr:colOff>50800</xdr:colOff>
      <xdr:row>77</xdr:row>
      <xdr:rowOff>169501</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269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127029</xdr:rowOff>
    </xdr:from>
    <xdr:to>
      <xdr:col>50</xdr:col>
      <xdr:colOff>114300</xdr:colOff>
      <xdr:row>78</xdr:row>
      <xdr:rowOff>167850</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328679"/>
          <a:ext cx="889000" cy="21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47230</xdr:rowOff>
    </xdr:from>
    <xdr:to>
      <xdr:col>50</xdr:col>
      <xdr:colOff>165100</xdr:colOff>
      <xdr:row>77</xdr:row>
      <xdr:rowOff>148830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24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165357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02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127029</xdr:rowOff>
    </xdr:from>
    <xdr:to>
      <xdr:col>45</xdr:col>
      <xdr:colOff>177800</xdr:colOff>
      <xdr:row>79</xdr:row>
      <xdr:rowOff>49240</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328679"/>
          <a:ext cx="889000" cy="26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149282</xdr:rowOff>
    </xdr:from>
    <xdr:to>
      <xdr:col>46</xdr:col>
      <xdr:colOff>38100</xdr:colOff>
      <xdr:row>78</xdr:row>
      <xdr:rowOff>79432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35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70559</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15428" y="1344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150281</xdr:rowOff>
    </xdr:from>
    <xdr:to>
      <xdr:col>41</xdr:col>
      <xdr:colOff>50800</xdr:colOff>
      <xdr:row>79</xdr:row>
      <xdr:rowOff>49240</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6972300" y="13523381"/>
          <a:ext cx="889000" cy="70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67118</xdr:rowOff>
    </xdr:from>
    <xdr:to>
      <xdr:col>41</xdr:col>
      <xdr:colOff>101600</xdr:colOff>
      <xdr:row>77</xdr:row>
      <xdr:rowOff>168718</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26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13795</xdr:rowOff>
    </xdr:from>
    <xdr:ext cx="469744"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26428" y="1304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139192</xdr:rowOff>
    </xdr:from>
    <xdr:to>
      <xdr:col>36</xdr:col>
      <xdr:colOff>165100</xdr:colOff>
      <xdr:row>78</xdr:row>
      <xdr:rowOff>69342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40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85869</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37428" y="13116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91186</xdr:rowOff>
    </xdr:from>
    <xdr:to>
      <xdr:col>55</xdr:col>
      <xdr:colOff>50800</xdr:colOff>
      <xdr:row>75</xdr:row>
      <xdr:rowOff>21336</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2778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114063</xdr:rowOff>
    </xdr:from>
    <xdr:ext cx="534377"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262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117050</xdr:rowOff>
    </xdr:from>
    <xdr:to>
      <xdr:col>50</xdr:col>
      <xdr:colOff>165100</xdr:colOff>
      <xdr:row>79</xdr:row>
      <xdr:rowOff>47200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490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38327</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04428" y="13582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76229</xdr:rowOff>
    </xdr:from>
    <xdr:to>
      <xdr:col>46</xdr:col>
      <xdr:colOff>38100</xdr:colOff>
      <xdr:row>78</xdr:row>
      <xdr:rowOff>6379</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277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22906</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515428" y="13053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169890</xdr:rowOff>
    </xdr:from>
    <xdr:to>
      <xdr:col>41</xdr:col>
      <xdr:colOff>101600</xdr:colOff>
      <xdr:row>79</xdr:row>
      <xdr:rowOff>100040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54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91167</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635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99481</xdr:rowOff>
    </xdr:from>
    <xdr:to>
      <xdr:col>36</xdr:col>
      <xdr:colOff>165100</xdr:colOff>
      <xdr:row>79</xdr:row>
      <xdr:rowOff>29631</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472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20758</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56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82150</xdr:rowOff>
    </xdr:from>
    <xdr:to>
      <xdr:col>54</xdr:col>
      <xdr:colOff>189865</xdr:colOff>
      <xdr:row>99</xdr:row>
      <xdr:rowOff>55632</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10475595" y="15684100"/>
          <a:ext cx="1270" cy="1345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59459</xdr:rowOff>
    </xdr:from>
    <xdr:ext cx="534377"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10528300" y="17033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55632</xdr:rowOff>
    </xdr:from>
    <xdr:to>
      <xdr:col>55</xdr:col>
      <xdr:colOff>88900</xdr:colOff>
      <xdr:row>99</xdr:row>
      <xdr:rowOff>55632</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702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28827</xdr:rowOff>
    </xdr:from>
    <xdr:ext cx="534377"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10528300" y="15459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82150</xdr:rowOff>
    </xdr:from>
    <xdr:to>
      <xdr:col>55</xdr:col>
      <xdr:colOff>88900</xdr:colOff>
      <xdr:row>91</xdr:row>
      <xdr:rowOff>82150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568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81769</xdr:rowOff>
    </xdr:from>
    <xdr:to>
      <xdr:col>55</xdr:col>
      <xdr:colOff>0</xdr:colOff>
      <xdr:row>96</xdr:row>
      <xdr:rowOff>93884</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9639300" y="16540969"/>
          <a:ext cx="838200" cy="12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51573</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10528300" y="16682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73146</xdr:rowOff>
    </xdr:from>
    <xdr:to>
      <xdr:col>55</xdr:col>
      <xdr:colOff>50800</xdr:colOff>
      <xdr:row>98</xdr:row>
      <xdr:rowOff>3296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10426700" y="16703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135834</xdr:rowOff>
    </xdr:from>
    <xdr:to>
      <xdr:col>50</xdr:col>
      <xdr:colOff>114300</xdr:colOff>
      <xdr:row>96</xdr:row>
      <xdr:rowOff>93884</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8750300" y="16252134"/>
          <a:ext cx="889000" cy="30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97340</xdr:rowOff>
    </xdr:from>
    <xdr:to>
      <xdr:col>50</xdr:col>
      <xdr:colOff>165100</xdr:colOff>
      <xdr:row>98</xdr:row>
      <xdr:rowOff>27490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9588500" y="16727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18617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820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135834</xdr:rowOff>
    </xdr:from>
    <xdr:to>
      <xdr:col>45</xdr:col>
      <xdr:colOff>177800</xdr:colOff>
      <xdr:row>95</xdr:row>
      <xdr:rowOff>100476</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flipV="1">
          <a:off x="7861300" y="16252134"/>
          <a:ext cx="889000" cy="136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26930</xdr:rowOff>
    </xdr:from>
    <xdr:to>
      <xdr:col>46</xdr:col>
      <xdr:colOff>38100</xdr:colOff>
      <xdr:row>98</xdr:row>
      <xdr:rowOff>128530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8699500" y="1682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119657</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483111" y="16921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100476</xdr:rowOff>
    </xdr:from>
    <xdr:to>
      <xdr:col>41</xdr:col>
      <xdr:colOff>50800</xdr:colOff>
      <xdr:row>97</xdr:row>
      <xdr:rowOff>38791</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flipV="1">
          <a:off x="6972300" y="16388226"/>
          <a:ext cx="889000" cy="281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72346</xdr:rowOff>
    </xdr:from>
    <xdr:to>
      <xdr:col>41</xdr:col>
      <xdr:colOff>101600</xdr:colOff>
      <xdr:row>99</xdr:row>
      <xdr:rowOff>2496</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7810500" y="1687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165073</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594111" y="1696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59582</xdr:rowOff>
    </xdr:from>
    <xdr:to>
      <xdr:col>36</xdr:col>
      <xdr:colOff>165100</xdr:colOff>
      <xdr:row>98</xdr:row>
      <xdr:rowOff>161182</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921500" y="16861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152309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6705111" y="16954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30969</xdr:rowOff>
    </xdr:from>
    <xdr:to>
      <xdr:col>55</xdr:col>
      <xdr:colOff>50800</xdr:colOff>
      <xdr:row>96</xdr:row>
      <xdr:rowOff>132569</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10426700" y="16490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53846</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10528300" y="16341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43084</xdr:rowOff>
    </xdr:from>
    <xdr:to>
      <xdr:col>50</xdr:col>
      <xdr:colOff>165100</xdr:colOff>
      <xdr:row>96</xdr:row>
      <xdr:rowOff>144684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9588500" y="1650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161211</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9372111" y="1627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85034</xdr:rowOff>
    </xdr:from>
    <xdr:to>
      <xdr:col>46</xdr:col>
      <xdr:colOff>38100</xdr:colOff>
      <xdr:row>95</xdr:row>
      <xdr:rowOff>15184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8699500" y="1620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31711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8483111" y="15976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49676</xdr:rowOff>
    </xdr:from>
    <xdr:to>
      <xdr:col>41</xdr:col>
      <xdr:colOff>101600</xdr:colOff>
      <xdr:row>95</xdr:row>
      <xdr:rowOff>151276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7810500" y="16337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167803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7594111" y="1611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159441</xdr:rowOff>
    </xdr:from>
    <xdr:to>
      <xdr:col>36</xdr:col>
      <xdr:colOff>165100</xdr:colOff>
      <xdr:row>97</xdr:row>
      <xdr:rowOff>89591</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921500" y="16618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106118</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6705111" y="16393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88900</xdr:rowOff>
    </xdr:from>
    <xdr:to>
      <xdr:col>76</xdr:col>
      <xdr:colOff>165100</xdr:colOff>
      <xdr:row>39</xdr:row>
      <xdr:rowOff>19050</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4541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88900</xdr:rowOff>
    </xdr:from>
    <xdr:to>
      <xdr:col>72</xdr:col>
      <xdr:colOff>38100</xdr:colOff>
      <xdr:row>37</xdr:row>
      <xdr:rowOff>19050</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35</xdr:row>
      <xdr:rowOff>35577</xdr:rowOff>
    </xdr:from>
    <xdr:ext cx="313932"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46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29</xdr:row>
      <xdr:rowOff>146050</xdr:rowOff>
    </xdr:from>
    <xdr:to>
      <xdr:col>67</xdr:col>
      <xdr:colOff>101600</xdr:colOff>
      <xdr:row>30</xdr:row>
      <xdr:rowOff>76200</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2763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28</xdr:row>
      <xdr:rowOff>92727</xdr:rowOff>
    </xdr:from>
    <xdr:ext cx="313932"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2657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37</xdr:row>
      <xdr:rowOff>35577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67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35577</xdr:rowOff>
    </xdr:from>
    <xdr:ext cx="46717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78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87808</xdr:rowOff>
    </xdr:from>
    <xdr:to>
      <xdr:col>85</xdr:col>
      <xdr:colOff>126364</xdr:colOff>
      <xdr:row>79</xdr:row>
      <xdr:rowOff>44298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089308"/>
          <a:ext cx="1269" cy="1499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48125</xdr:rowOff>
    </xdr:from>
    <xdr:ext cx="249299"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92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44298</xdr:rowOff>
    </xdr:from>
    <xdr:to>
      <xdr:col>86</xdr:col>
      <xdr:colOff>25400</xdr:colOff>
      <xdr:row>79</xdr:row>
      <xdr:rowOff>44298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88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34485</xdr:rowOff>
    </xdr:from>
    <xdr:ext cx="534377"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864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87808</xdr:rowOff>
    </xdr:from>
    <xdr:to>
      <xdr:col>86</xdr:col>
      <xdr:colOff>25400</xdr:colOff>
      <xdr:row>70</xdr:row>
      <xdr:rowOff>87808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089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9779</xdr:rowOff>
    </xdr:from>
    <xdr:to>
      <xdr:col>85</xdr:col>
      <xdr:colOff>127000</xdr:colOff>
      <xdr:row>78</xdr:row>
      <xdr:rowOff>26543</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5481300" y="13382879"/>
          <a:ext cx="838200" cy="16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86707</xdr:rowOff>
    </xdr:from>
    <xdr:ext cx="469744"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2945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63830</xdr:rowOff>
    </xdr:from>
    <xdr:to>
      <xdr:col>85</xdr:col>
      <xdr:colOff>177800</xdr:colOff>
      <xdr:row>76</xdr:row>
      <xdr:rowOff>165430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09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9779</xdr:rowOff>
    </xdr:from>
    <xdr:to>
      <xdr:col>81</xdr:col>
      <xdr:colOff>50800</xdr:colOff>
      <xdr:row>78</xdr:row>
      <xdr:rowOff>22658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4592300" y="13382879"/>
          <a:ext cx="889000" cy="1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38836</xdr:rowOff>
    </xdr:from>
    <xdr:to>
      <xdr:col>81</xdr:col>
      <xdr:colOff>101600</xdr:colOff>
      <xdr:row>76</xdr:row>
      <xdr:rowOff>140436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069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74</xdr:row>
      <xdr:rowOff>156963</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46428" y="12844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864</xdr:rowOff>
    </xdr:from>
    <xdr:to>
      <xdr:col>76</xdr:col>
      <xdr:colOff>114300</xdr:colOff>
      <xdr:row>78</xdr:row>
      <xdr:rowOff>22658</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373964"/>
          <a:ext cx="889000" cy="2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86158</xdr:rowOff>
    </xdr:from>
    <xdr:to>
      <xdr:col>76</xdr:col>
      <xdr:colOff>165100</xdr:colOff>
      <xdr:row>77</xdr:row>
      <xdr:rowOff>16308</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11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32834</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57428" y="12891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147320</xdr:rowOff>
    </xdr:from>
    <xdr:to>
      <xdr:col>71</xdr:col>
      <xdr:colOff>177800</xdr:colOff>
      <xdr:row>78</xdr:row>
      <xdr:rowOff>864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348970"/>
          <a:ext cx="889000" cy="2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12928</xdr:rowOff>
    </xdr:from>
    <xdr:to>
      <xdr:col>72</xdr:col>
      <xdr:colOff>38100</xdr:colOff>
      <xdr:row>76</xdr:row>
      <xdr:rowOff>114528</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043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131056</xdr:rowOff>
    </xdr:from>
    <xdr:ext cx="469744"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68428" y="12818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43714</xdr:rowOff>
    </xdr:from>
    <xdr:to>
      <xdr:col>67</xdr:col>
      <xdr:colOff>101600</xdr:colOff>
      <xdr:row>76</xdr:row>
      <xdr:rowOff>145314</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0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161841</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79428" y="12849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147193</xdr:rowOff>
    </xdr:from>
    <xdr:to>
      <xdr:col>85</xdr:col>
      <xdr:colOff>177800</xdr:colOff>
      <xdr:row>78</xdr:row>
      <xdr:rowOff>77343</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348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125620</xdr:rowOff>
    </xdr:from>
    <xdr:ext cx="469744"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32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130429</xdr:rowOff>
    </xdr:from>
    <xdr:to>
      <xdr:col>81</xdr:col>
      <xdr:colOff>101600</xdr:colOff>
      <xdr:row>78</xdr:row>
      <xdr:rowOff>60579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33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51706</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46428" y="1342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143308</xdr:rowOff>
    </xdr:from>
    <xdr:to>
      <xdr:col>76</xdr:col>
      <xdr:colOff>165100</xdr:colOff>
      <xdr:row>78</xdr:row>
      <xdr:rowOff>73458</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34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64585</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357428" y="1343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121514</xdr:rowOff>
    </xdr:from>
    <xdr:to>
      <xdr:col>72</xdr:col>
      <xdr:colOff>38100</xdr:colOff>
      <xdr:row>78</xdr:row>
      <xdr:rowOff>51664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32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42791</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68428" y="13415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96520</xdr:rowOff>
    </xdr:from>
    <xdr:to>
      <xdr:col>67</xdr:col>
      <xdr:colOff>101600</xdr:colOff>
      <xdr:row>78</xdr:row>
      <xdr:rowOff>26670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298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17797</xdr:rowOff>
    </xdr:from>
    <xdr:ext cx="469744"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79428" y="1339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90912</xdr:rowOff>
    </xdr:from>
    <xdr:to>
      <xdr:col>85</xdr:col>
      <xdr:colOff>126364</xdr:colOff>
      <xdr:row>98</xdr:row>
      <xdr:rowOff>65633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21412"/>
          <a:ext cx="1269" cy="1346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69460</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87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65633</xdr:rowOff>
    </xdr:from>
    <xdr:to>
      <xdr:col>86</xdr:col>
      <xdr:colOff>25400</xdr:colOff>
      <xdr:row>98</xdr:row>
      <xdr:rowOff>65633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867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37589</xdr:rowOff>
    </xdr:from>
    <xdr:ext cx="534377"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29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90912</xdr:rowOff>
    </xdr:from>
    <xdr:to>
      <xdr:col>86</xdr:col>
      <xdr:colOff>25400</xdr:colOff>
      <xdr:row>90</xdr:row>
      <xdr:rowOff>90912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21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2654</xdr:rowOff>
    </xdr:from>
    <xdr:to>
      <xdr:col>85</xdr:col>
      <xdr:colOff>127000</xdr:colOff>
      <xdr:row>97</xdr:row>
      <xdr:rowOff>73464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290404"/>
          <a:ext cx="838200" cy="413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146384</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4341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167957</xdr:rowOff>
    </xdr:from>
    <xdr:to>
      <xdr:col>85</xdr:col>
      <xdr:colOff>177800</xdr:colOff>
      <xdr:row>96</xdr:row>
      <xdr:rowOff>98107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455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37954</xdr:rowOff>
    </xdr:from>
    <xdr:to>
      <xdr:col>81</xdr:col>
      <xdr:colOff>50800</xdr:colOff>
      <xdr:row>97</xdr:row>
      <xdr:rowOff>73464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4592300" y="15982804"/>
          <a:ext cx="889000" cy="721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117875</xdr:rowOff>
    </xdr:from>
    <xdr:to>
      <xdr:col>81</xdr:col>
      <xdr:colOff>101600</xdr:colOff>
      <xdr:row>96</xdr:row>
      <xdr:rowOff>48025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4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64552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1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119831</xdr:rowOff>
    </xdr:from>
    <xdr:to>
      <xdr:col>76</xdr:col>
      <xdr:colOff>114300</xdr:colOff>
      <xdr:row>93</xdr:row>
      <xdr:rowOff>37954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5721781"/>
          <a:ext cx="889000" cy="26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42038</xdr:rowOff>
    </xdr:from>
    <xdr:to>
      <xdr:col>76</xdr:col>
      <xdr:colOff>165100</xdr:colOff>
      <xdr:row>95</xdr:row>
      <xdr:rowOff>143638</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134765</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42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91</xdr:row>
      <xdr:rowOff>119831</xdr:rowOff>
    </xdr:from>
    <xdr:to>
      <xdr:col>71</xdr:col>
      <xdr:colOff>177800</xdr:colOff>
      <xdr:row>97</xdr:row>
      <xdr:rowOff>60110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5721781"/>
          <a:ext cx="889000" cy="968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107187</xdr:rowOff>
    </xdr:from>
    <xdr:to>
      <xdr:col>72</xdr:col>
      <xdr:colOff>38100</xdr:colOff>
      <xdr:row>96</xdr:row>
      <xdr:rowOff>37337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28464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487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299</xdr:rowOff>
    </xdr:from>
    <xdr:to>
      <xdr:col>67</xdr:col>
      <xdr:colOff>101600</xdr:colOff>
      <xdr:row>97</xdr:row>
      <xdr:rowOff>101899</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118426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123304</xdr:rowOff>
    </xdr:from>
    <xdr:to>
      <xdr:col>85</xdr:col>
      <xdr:colOff>177800</xdr:colOff>
      <xdr:row>95</xdr:row>
      <xdr:rowOff>53454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239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146181</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091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22664</xdr:rowOff>
    </xdr:from>
    <xdr:to>
      <xdr:col>81</xdr:col>
      <xdr:colOff>101600</xdr:colOff>
      <xdr:row>97</xdr:row>
      <xdr:rowOff>124264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65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115391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746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92</xdr:row>
      <xdr:rowOff>158604</xdr:rowOff>
    </xdr:from>
    <xdr:to>
      <xdr:col>76</xdr:col>
      <xdr:colOff>165100</xdr:colOff>
      <xdr:row>93</xdr:row>
      <xdr:rowOff>88754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593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91</xdr:row>
      <xdr:rowOff>105281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5707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91</xdr:row>
      <xdr:rowOff>69031</xdr:rowOff>
    </xdr:from>
    <xdr:to>
      <xdr:col>72</xdr:col>
      <xdr:colOff>38100</xdr:colOff>
      <xdr:row>91</xdr:row>
      <xdr:rowOff>170631</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56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15708</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5446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9310</xdr:rowOff>
    </xdr:from>
    <xdr:to>
      <xdr:col>67</xdr:col>
      <xdr:colOff>101600</xdr:colOff>
      <xdr:row>97</xdr:row>
      <xdr:rowOff>110910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63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102037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73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15342</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58842"/>
          <a:ext cx="1269" cy="149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159580</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74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133469</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34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15342</xdr:rowOff>
    </xdr:from>
    <xdr:to>
      <xdr:col>116</xdr:col>
      <xdr:colOff>152400</xdr:colOff>
      <xdr:row>30</xdr:row>
      <xdr:rowOff>15342</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58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77030</xdr:rowOff>
    </xdr:from>
    <xdr:ext cx="313932"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42068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54153</xdr:rowOff>
    </xdr:from>
    <xdr:to>
      <xdr:col>116</xdr:col>
      <xdr:colOff>114300</xdr:colOff>
      <xdr:row>38</xdr:row>
      <xdr:rowOff>155753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56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68783</xdr:rowOff>
    </xdr:from>
    <xdr:to>
      <xdr:col>112</xdr:col>
      <xdr:colOff>38100</xdr:colOff>
      <xdr:row>38</xdr:row>
      <xdr:rowOff>170383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15460</xdr:rowOff>
    </xdr:from>
    <xdr:ext cx="313932"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66333" y="63591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55067</xdr:rowOff>
    </xdr:from>
    <xdr:to>
      <xdr:col>107</xdr:col>
      <xdr:colOff>101600</xdr:colOff>
      <xdr:row>38</xdr:row>
      <xdr:rowOff>156667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1744</xdr:rowOff>
    </xdr:from>
    <xdr:ext cx="313932"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77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32580</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4768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58819</xdr:rowOff>
    </xdr:from>
    <xdr:to>
      <xdr:col>116</xdr:col>
      <xdr:colOff>62864</xdr:colOff>
      <xdr:row>59</xdr:row>
      <xdr:rowOff>98661</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31319"/>
          <a:ext cx="1269" cy="1582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102488</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0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98661</xdr:rowOff>
    </xdr:from>
    <xdr:to>
      <xdr:col>116</xdr:col>
      <xdr:colOff>152400</xdr:colOff>
      <xdr:row>59</xdr:row>
      <xdr:rowOff>98661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5496</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406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58819</xdr:rowOff>
    </xdr:from>
    <xdr:to>
      <xdr:col>116</xdr:col>
      <xdr:colOff>152400</xdr:colOff>
      <xdr:row>50</xdr:row>
      <xdr:rowOff>58819</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31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98116</xdr:rowOff>
    </xdr:from>
    <xdr:to>
      <xdr:col>116</xdr:col>
      <xdr:colOff>63500</xdr:colOff>
      <xdr:row>59</xdr:row>
      <xdr:rowOff>98661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213666"/>
          <a:ext cx="8382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23276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959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399</xdr:rowOff>
    </xdr:from>
    <xdr:to>
      <xdr:col>116</xdr:col>
      <xdr:colOff>114300</xdr:colOff>
      <xdr:row>58</xdr:row>
      <xdr:rowOff>101999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44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98116</xdr:rowOff>
    </xdr:from>
    <xdr:to>
      <xdr:col>111</xdr:col>
      <xdr:colOff>177800</xdr:colOff>
      <xdr:row>59</xdr:row>
      <xdr:rowOff>98552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20434300" y="10213666"/>
          <a:ext cx="889000" cy="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155303</xdr:rowOff>
    </xdr:from>
    <xdr:to>
      <xdr:col>112</xdr:col>
      <xdr:colOff>38100</xdr:colOff>
      <xdr:row>58</xdr:row>
      <xdr:rowOff>85453</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101980</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0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98443</xdr:rowOff>
    </xdr:from>
    <xdr:to>
      <xdr:col>107</xdr:col>
      <xdr:colOff>50800</xdr:colOff>
      <xdr:row>59</xdr:row>
      <xdr:rowOff>98552</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213993"/>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114481</xdr:rowOff>
    </xdr:from>
    <xdr:to>
      <xdr:col>107</xdr:col>
      <xdr:colOff>101600</xdr:colOff>
      <xdr:row>58</xdr:row>
      <xdr:rowOff>44631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61158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98443</xdr:rowOff>
    </xdr:from>
    <xdr:to>
      <xdr:col>102</xdr:col>
      <xdr:colOff>114300</xdr:colOff>
      <xdr:row>59</xdr:row>
      <xdr:rowOff>98443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2139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155629</xdr:rowOff>
    </xdr:from>
    <xdr:to>
      <xdr:col>102</xdr:col>
      <xdr:colOff>165100</xdr:colOff>
      <xdr:row>58</xdr:row>
      <xdr:rowOff>85779</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102306</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138321</xdr:rowOff>
    </xdr:from>
    <xdr:to>
      <xdr:col>98</xdr:col>
      <xdr:colOff>38100</xdr:colOff>
      <xdr:row>58</xdr:row>
      <xdr:rowOff>68471</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84998</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47861</xdr:rowOff>
    </xdr:from>
    <xdr:to>
      <xdr:col>116</xdr:col>
      <xdr:colOff>114300</xdr:colOff>
      <xdr:row>59</xdr:row>
      <xdr:rowOff>149461</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6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134238</xdr:rowOff>
    </xdr:from>
    <xdr:ext cx="249299"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7833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47316</xdr:rowOff>
    </xdr:from>
    <xdr:to>
      <xdr:col>112</xdr:col>
      <xdr:colOff>38100</xdr:colOff>
      <xdr:row>59</xdr:row>
      <xdr:rowOff>148916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62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140043</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98650" y="102555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47752</xdr:rowOff>
    </xdr:from>
    <xdr:to>
      <xdr:col>107</xdr:col>
      <xdr:colOff>101600</xdr:colOff>
      <xdr:row>59</xdr:row>
      <xdr:rowOff>149352</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140479</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309650" y="102560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47643</xdr:rowOff>
    </xdr:from>
    <xdr:to>
      <xdr:col>102</xdr:col>
      <xdr:colOff>165100</xdr:colOff>
      <xdr:row>59</xdr:row>
      <xdr:rowOff>149243</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140370</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420650" y="10255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47643</xdr:rowOff>
    </xdr:from>
    <xdr:to>
      <xdr:col>98</xdr:col>
      <xdr:colOff>38100</xdr:colOff>
      <xdr:row>59</xdr:row>
      <xdr:rowOff>149243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6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140370</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531650" y="102559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84562</xdr:rowOff>
    </xdr:from>
    <xdr:to>
      <xdr:col>116</xdr:col>
      <xdr:colOff>62864</xdr:colOff>
      <xdr:row>76</xdr:row>
      <xdr:rowOff>158948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86062"/>
          <a:ext cx="1269" cy="11030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162775</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19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76</xdr:row>
      <xdr:rowOff>158948</xdr:rowOff>
    </xdr:from>
    <xdr:to>
      <xdr:col>116</xdr:col>
      <xdr:colOff>152400</xdr:colOff>
      <xdr:row>76</xdr:row>
      <xdr:rowOff>158948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18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31239</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84562</xdr:rowOff>
    </xdr:from>
    <xdr:to>
      <xdr:col>116</xdr:col>
      <xdr:colOff>152400</xdr:colOff>
      <xdr:row>70</xdr:row>
      <xdr:rowOff>84562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137323</xdr:rowOff>
    </xdr:from>
    <xdr:to>
      <xdr:col>116</xdr:col>
      <xdr:colOff>63500</xdr:colOff>
      <xdr:row>74</xdr:row>
      <xdr:rowOff>68468</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1323300" y="12481723"/>
          <a:ext cx="838200" cy="27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2862</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6901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24435</xdr:rowOff>
    </xdr:from>
    <xdr:to>
      <xdr:col>116</xdr:col>
      <xdr:colOff>114300</xdr:colOff>
      <xdr:row>74</xdr:row>
      <xdr:rowOff>126035</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711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137323</xdr:rowOff>
    </xdr:from>
    <xdr:to>
      <xdr:col>111</xdr:col>
      <xdr:colOff>177800</xdr:colOff>
      <xdr:row>74</xdr:row>
      <xdr:rowOff>145461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481723"/>
          <a:ext cx="889000" cy="35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113223</xdr:rowOff>
    </xdr:from>
    <xdr:to>
      <xdr:col>112</xdr:col>
      <xdr:colOff>38100</xdr:colOff>
      <xdr:row>74</xdr:row>
      <xdr:rowOff>43373</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629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34500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72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145461</xdr:rowOff>
    </xdr:from>
    <xdr:to>
      <xdr:col>107</xdr:col>
      <xdr:colOff>50800</xdr:colOff>
      <xdr:row>75</xdr:row>
      <xdr:rowOff>86299</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32761"/>
          <a:ext cx="889000" cy="11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117749</xdr:rowOff>
    </xdr:from>
    <xdr:to>
      <xdr:col>107</xdr:col>
      <xdr:colOff>101600</xdr:colOff>
      <xdr:row>75</xdr:row>
      <xdr:rowOff>47899</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39026</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897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86299</xdr:rowOff>
    </xdr:from>
    <xdr:to>
      <xdr:col>102</xdr:col>
      <xdr:colOff>114300</xdr:colOff>
      <xdr:row>75</xdr:row>
      <xdr:rowOff>122510</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2945049"/>
          <a:ext cx="889000" cy="3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41168</xdr:rowOff>
    </xdr:from>
    <xdr:to>
      <xdr:col>102</xdr:col>
      <xdr:colOff>165100</xdr:colOff>
      <xdr:row>75</xdr:row>
      <xdr:rowOff>142768</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133895</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99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15473</xdr:rowOff>
    </xdr:from>
    <xdr:to>
      <xdr:col>98</xdr:col>
      <xdr:colOff>38100</xdr:colOff>
      <xdr:row>75</xdr:row>
      <xdr:rowOff>117073</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133600</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17668</xdr:rowOff>
    </xdr:from>
    <xdr:to>
      <xdr:col>116</xdr:col>
      <xdr:colOff>114300</xdr:colOff>
      <xdr:row>74</xdr:row>
      <xdr:rowOff>119268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70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40545</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55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86523</xdr:rowOff>
    </xdr:from>
    <xdr:to>
      <xdr:col>112</xdr:col>
      <xdr:colOff>38100</xdr:colOff>
      <xdr:row>73</xdr:row>
      <xdr:rowOff>16673</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43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33200</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20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94661</xdr:rowOff>
    </xdr:from>
    <xdr:to>
      <xdr:col>107</xdr:col>
      <xdr:colOff>101600</xdr:colOff>
      <xdr:row>75</xdr:row>
      <xdr:rowOff>24811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78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41338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5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35499</xdr:rowOff>
    </xdr:from>
    <xdr:to>
      <xdr:col>102</xdr:col>
      <xdr:colOff>165100</xdr:colOff>
      <xdr:row>75</xdr:row>
      <xdr:rowOff>137099</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894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153626</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669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71710</xdr:rowOff>
    </xdr:from>
    <xdr:to>
      <xdr:col>98</xdr:col>
      <xdr:colOff>38100</xdr:colOff>
      <xdr:row>76</xdr:row>
      <xdr:rowOff>1860</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9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164436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02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575,531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円となっています。主な構成項目である人件費は、住民一人当たり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108,498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円となっており、その推移は、行財政改革の推進により、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H25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年度まで減少傾向にありました。その後も職員数の適正化に取り組んでいますが、類似団体平均と比べて高い水準にあります。これは、本区が福祉系職員が多いことが主な要因です。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類似団体内平均と比較して高い水準にある物件費は、住民一人当たり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130,255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円となっており、これは近年の委託経費の増加等によるものです。今後も引き続き、事務事業の効率化と見直しなどに努めていきます。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東京都文京区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235,345
219,422
11.29
143,533,357
135,448,272
8,016,157
74,541,345
11,090,999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139700</xdr:rowOff>
    </xdr:from>
    <xdr:to>
      <xdr:col>24</xdr:col>
      <xdr:colOff>62865</xdr:colOff>
      <xdr:row>38</xdr:row>
      <xdr:rowOff>12827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3200"/>
          <a:ext cx="1270" cy="1244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86377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139700</xdr:rowOff>
    </xdr:from>
    <xdr:to>
      <xdr:col>24</xdr:col>
      <xdr:colOff>152400</xdr:colOff>
      <xdr:row>30</xdr:row>
      <xdr:rowOff>139700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5778</xdr:rowOff>
    </xdr:from>
    <xdr:to>
      <xdr:col>24</xdr:col>
      <xdr:colOff>63500</xdr:colOff>
      <xdr:row>36</xdr:row>
      <xdr:rowOff>27305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177978"/>
          <a:ext cx="838200" cy="2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129620</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18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151193</xdr:rowOff>
    </xdr:from>
    <xdr:to>
      <xdr:col>24</xdr:col>
      <xdr:colOff>114300</xdr:colOff>
      <xdr:row>37</xdr:row>
      <xdr:rowOff>81343</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3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20257</xdr:rowOff>
    </xdr:from>
    <xdr:to>
      <xdr:col>19</xdr:col>
      <xdr:colOff>177800</xdr:colOff>
      <xdr:row>36</xdr:row>
      <xdr:rowOff>27305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192457"/>
          <a:ext cx="889000" cy="7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155384</xdr:rowOff>
    </xdr:from>
    <xdr:to>
      <xdr:col>20</xdr:col>
      <xdr:colOff>38100</xdr:colOff>
      <xdr:row>37</xdr:row>
      <xdr:rowOff>85534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76661</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20257</xdr:rowOff>
    </xdr:from>
    <xdr:to>
      <xdr:col>15</xdr:col>
      <xdr:colOff>50800</xdr:colOff>
      <xdr:row>36</xdr:row>
      <xdr:rowOff>24257</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192457"/>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161290</xdr:rowOff>
    </xdr:from>
    <xdr:to>
      <xdr:col>15</xdr:col>
      <xdr:colOff>101600</xdr:colOff>
      <xdr:row>37</xdr:row>
      <xdr:rowOff>91440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82567</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17018</xdr:rowOff>
    </xdr:from>
    <xdr:to>
      <xdr:col>10</xdr:col>
      <xdr:colOff>114300</xdr:colOff>
      <xdr:row>36</xdr:row>
      <xdr:rowOff>24257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189218"/>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168529</xdr:rowOff>
    </xdr:from>
    <xdr:to>
      <xdr:col>10</xdr:col>
      <xdr:colOff>165100</xdr:colOff>
      <xdr:row>37</xdr:row>
      <xdr:rowOff>98679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89806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161861</xdr:rowOff>
    </xdr:from>
    <xdr:to>
      <xdr:col>6</xdr:col>
      <xdr:colOff>38100</xdr:colOff>
      <xdr:row>37</xdr:row>
      <xdr:rowOff>92011</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83138</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126428</xdr:rowOff>
    </xdr:from>
    <xdr:to>
      <xdr:col>24</xdr:col>
      <xdr:colOff>114300</xdr:colOff>
      <xdr:row>36</xdr:row>
      <xdr:rowOff>56578</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127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149305</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78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147955</xdr:rowOff>
    </xdr:from>
    <xdr:to>
      <xdr:col>20</xdr:col>
      <xdr:colOff>38100</xdr:colOff>
      <xdr:row>36</xdr:row>
      <xdr:rowOff>78105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148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94632</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923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140907</xdr:rowOff>
    </xdr:from>
    <xdr:to>
      <xdr:col>15</xdr:col>
      <xdr:colOff>101600</xdr:colOff>
      <xdr:row>36</xdr:row>
      <xdr:rowOff>71057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14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87584</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916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144907</xdr:rowOff>
    </xdr:from>
    <xdr:to>
      <xdr:col>10</xdr:col>
      <xdr:colOff>165100</xdr:colOff>
      <xdr:row>36</xdr:row>
      <xdr:rowOff>75057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45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91584</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20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137668</xdr:rowOff>
    </xdr:from>
    <xdr:to>
      <xdr:col>6</xdr:col>
      <xdr:colOff>38100</xdr:colOff>
      <xdr:row>36</xdr:row>
      <xdr:rowOff>67818</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3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84345</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13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41620</xdr:rowOff>
    </xdr:from>
    <xdr:to>
      <xdr:col>24</xdr:col>
      <xdr:colOff>62865</xdr:colOff>
      <xdr:row>59</xdr:row>
      <xdr:rowOff>17181</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614120"/>
          <a:ext cx="1270" cy="15186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21008</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36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17181</xdr:rowOff>
    </xdr:from>
    <xdr:to>
      <xdr:col>24</xdr:col>
      <xdr:colOff>152400</xdr:colOff>
      <xdr:row>59</xdr:row>
      <xdr:rowOff>17181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32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159747</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3893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177,010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41620</xdr:rowOff>
    </xdr:from>
    <xdr:to>
      <xdr:col>24</xdr:col>
      <xdr:colOff>152400</xdr:colOff>
      <xdr:row>50</xdr:row>
      <xdr:rowOff>41620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614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4750</xdr:rowOff>
    </xdr:from>
    <xdr:to>
      <xdr:col>24</xdr:col>
      <xdr:colOff>63500</xdr:colOff>
      <xdr:row>57</xdr:row>
      <xdr:rowOff>31366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263050"/>
          <a:ext cx="838200" cy="540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16926</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895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38499</xdr:rowOff>
    </xdr:from>
    <xdr:to>
      <xdr:col>24</xdr:col>
      <xdr:colOff>114300</xdr:colOff>
      <xdr:row>57</xdr:row>
      <xdr:rowOff>140099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1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158391</xdr:rowOff>
    </xdr:from>
    <xdr:to>
      <xdr:col>19</xdr:col>
      <xdr:colOff>177800</xdr:colOff>
      <xdr:row>57</xdr:row>
      <xdr:rowOff>31366</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416691"/>
          <a:ext cx="889000" cy="387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21627</xdr:rowOff>
    </xdr:from>
    <xdr:to>
      <xdr:col>20</xdr:col>
      <xdr:colOff>38100</xdr:colOff>
      <xdr:row>57</xdr:row>
      <xdr:rowOff>123227</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114354</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8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158391</xdr:rowOff>
    </xdr:from>
    <xdr:to>
      <xdr:col>15</xdr:col>
      <xdr:colOff>50800</xdr:colOff>
      <xdr:row>55</xdr:row>
      <xdr:rowOff>130708</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2019300" y="9416691"/>
          <a:ext cx="889000" cy="143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69360</xdr:rowOff>
    </xdr:from>
    <xdr:to>
      <xdr:col>15</xdr:col>
      <xdr:colOff>101600</xdr:colOff>
      <xdr:row>57</xdr:row>
      <xdr:rowOff>170960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162087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121325</xdr:rowOff>
    </xdr:from>
    <xdr:to>
      <xdr:col>10</xdr:col>
      <xdr:colOff>114300</xdr:colOff>
      <xdr:row>55</xdr:row>
      <xdr:rowOff>130708</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a:off x="1130300" y="8693825"/>
          <a:ext cx="889000" cy="86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80474</xdr:rowOff>
    </xdr:from>
    <xdr:to>
      <xdr:col>10</xdr:col>
      <xdr:colOff>165100</xdr:colOff>
      <xdr:row>58</xdr:row>
      <xdr:rowOff>10624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1751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115254</xdr:rowOff>
    </xdr:from>
    <xdr:to>
      <xdr:col>6</xdr:col>
      <xdr:colOff>38100</xdr:colOff>
      <xdr:row>52</xdr:row>
      <xdr:rowOff>45404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36531</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30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125400</xdr:rowOff>
    </xdr:from>
    <xdr:to>
      <xdr:col>24</xdr:col>
      <xdr:colOff>114300</xdr:colOff>
      <xdr:row>54</xdr:row>
      <xdr:rowOff>55550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21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148277</xdr:rowOff>
    </xdr:from>
    <xdr:ext cx="599010"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063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152016</xdr:rowOff>
    </xdr:from>
    <xdr:to>
      <xdr:col>20</xdr:col>
      <xdr:colOff>38100</xdr:colOff>
      <xdr:row>57</xdr:row>
      <xdr:rowOff>82166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753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98693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52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107591</xdr:rowOff>
    </xdr:from>
    <xdr:to>
      <xdr:col>15</xdr:col>
      <xdr:colOff>101600</xdr:colOff>
      <xdr:row>55</xdr:row>
      <xdr:rowOff>37741</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365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54268</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08795" y="91411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79908</xdr:rowOff>
    </xdr:from>
    <xdr:to>
      <xdr:col>10</xdr:col>
      <xdr:colOff>165100</xdr:colOff>
      <xdr:row>56</xdr:row>
      <xdr:rowOff>10058</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9509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26585</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928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70525</xdr:rowOff>
    </xdr:from>
    <xdr:to>
      <xdr:col>6</xdr:col>
      <xdr:colOff>38100</xdr:colOff>
      <xdr:row>51</xdr:row>
      <xdr:rowOff>675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864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49</xdr:row>
      <xdr:rowOff>17202</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30795" y="8418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15733</xdr:rowOff>
    </xdr:from>
    <xdr:to>
      <xdr:col>24</xdr:col>
      <xdr:colOff>62865</xdr:colOff>
      <xdr:row>79</xdr:row>
      <xdr:rowOff>55586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188683"/>
          <a:ext cx="1270" cy="14114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59413</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603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55586</xdr:rowOff>
    </xdr:from>
    <xdr:to>
      <xdr:col>24</xdr:col>
      <xdr:colOff>152400</xdr:colOff>
      <xdr:row>79</xdr:row>
      <xdr:rowOff>55586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60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133860</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63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343,638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15733</xdr:rowOff>
    </xdr:from>
    <xdr:to>
      <xdr:col>24</xdr:col>
      <xdr:colOff>152400</xdr:colOff>
      <xdr:row>71</xdr:row>
      <xdr:rowOff>15733</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18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428</xdr:rowOff>
    </xdr:from>
    <xdr:to>
      <xdr:col>24</xdr:col>
      <xdr:colOff>63500</xdr:colOff>
      <xdr:row>76</xdr:row>
      <xdr:rowOff>169255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030628"/>
          <a:ext cx="838200" cy="16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88358</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18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109931</xdr:rowOff>
    </xdr:from>
    <xdr:to>
      <xdr:col>24</xdr:col>
      <xdr:colOff>114300</xdr:colOff>
      <xdr:row>77</xdr:row>
      <xdr:rowOff>40081</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4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169255</xdr:rowOff>
    </xdr:from>
    <xdr:to>
      <xdr:col>19</xdr:col>
      <xdr:colOff>177800</xdr:colOff>
      <xdr:row>77</xdr:row>
      <xdr:rowOff>95014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908300" y="13199455"/>
          <a:ext cx="889000" cy="97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164916</xdr:rowOff>
    </xdr:from>
    <xdr:to>
      <xdr:col>20</xdr:col>
      <xdr:colOff>38100</xdr:colOff>
      <xdr:row>77</xdr:row>
      <xdr:rowOff>95066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95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86193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3287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95014</xdr:rowOff>
    </xdr:from>
    <xdr:to>
      <xdr:col>15</xdr:col>
      <xdr:colOff>50800</xdr:colOff>
      <xdr:row>77</xdr:row>
      <xdr:rowOff>164095</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296664"/>
          <a:ext cx="889000" cy="6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81770</xdr:rowOff>
    </xdr:from>
    <xdr:to>
      <xdr:col>15</xdr:col>
      <xdr:colOff>101600</xdr:colOff>
      <xdr:row>78</xdr:row>
      <xdr:rowOff>11920</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3047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376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164095</xdr:rowOff>
    </xdr:from>
    <xdr:to>
      <xdr:col>10</xdr:col>
      <xdr:colOff>114300</xdr:colOff>
      <xdr:row>79</xdr:row>
      <xdr:rowOff>48837</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flipV="1">
          <a:off x="1130300" y="13365745"/>
          <a:ext cx="889000" cy="227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79854</xdr:rowOff>
    </xdr:from>
    <xdr:to>
      <xdr:col>10</xdr:col>
      <xdr:colOff>165100</xdr:colOff>
      <xdr:row>78</xdr:row>
      <xdr:rowOff>10004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8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26531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5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146878</xdr:rowOff>
    </xdr:from>
    <xdr:to>
      <xdr:col>6</xdr:col>
      <xdr:colOff>38100</xdr:colOff>
      <xdr:row>79</xdr:row>
      <xdr:rowOff>77028</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519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93555</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295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121078</xdr:rowOff>
    </xdr:from>
    <xdr:to>
      <xdr:col>24</xdr:col>
      <xdr:colOff>114300</xdr:colOff>
      <xdr:row>76</xdr:row>
      <xdr:rowOff>51228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297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143955</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831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266,294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118455</xdr:rowOff>
    </xdr:from>
    <xdr:to>
      <xdr:col>20</xdr:col>
      <xdr:colOff>38100</xdr:colOff>
      <xdr:row>77</xdr:row>
      <xdr:rowOff>48605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14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65132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29238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44214</xdr:rowOff>
    </xdr:from>
    <xdr:to>
      <xdr:col>15</xdr:col>
      <xdr:colOff>101600</xdr:colOff>
      <xdr:row>77</xdr:row>
      <xdr:rowOff>145814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24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162341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3021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113295</xdr:rowOff>
    </xdr:from>
    <xdr:to>
      <xdr:col>10</xdr:col>
      <xdr:colOff>165100</xdr:colOff>
      <xdr:row>78</xdr:row>
      <xdr:rowOff>43445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314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34572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407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169487</xdr:rowOff>
    </xdr:from>
    <xdr:to>
      <xdr:col>6</xdr:col>
      <xdr:colOff>38100</xdr:colOff>
      <xdr:row>79</xdr:row>
      <xdr:rowOff>99637</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542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90764</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635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100400</xdr:rowOff>
    </xdr:from>
    <xdr:to>
      <xdr:col>24</xdr:col>
      <xdr:colOff>62865</xdr:colOff>
      <xdr:row>98</xdr:row>
      <xdr:rowOff>6674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702350"/>
          <a:ext cx="127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10501</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812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6674</xdr:rowOff>
    </xdr:from>
    <xdr:to>
      <xdr:col>24</xdr:col>
      <xdr:colOff>152400</xdr:colOff>
      <xdr:row>98</xdr:row>
      <xdr:rowOff>6674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08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47077</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77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89,063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100400</xdr:rowOff>
    </xdr:from>
    <xdr:to>
      <xdr:col>24</xdr:col>
      <xdr:colOff>152400</xdr:colOff>
      <xdr:row>91</xdr:row>
      <xdr:rowOff>100400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70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60489</xdr:rowOff>
    </xdr:from>
    <xdr:to>
      <xdr:col>24</xdr:col>
      <xdr:colOff>63500</xdr:colOff>
      <xdr:row>96</xdr:row>
      <xdr:rowOff>127012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519689"/>
          <a:ext cx="838200" cy="6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149508</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6087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171081</xdr:rowOff>
    </xdr:from>
    <xdr:to>
      <xdr:col>24</xdr:col>
      <xdr:colOff>114300</xdr:colOff>
      <xdr:row>97</xdr:row>
      <xdr:rowOff>101231</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63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127679</xdr:rowOff>
    </xdr:from>
    <xdr:to>
      <xdr:col>19</xdr:col>
      <xdr:colOff>177800</xdr:colOff>
      <xdr:row>96</xdr:row>
      <xdr:rowOff>60489</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072529"/>
          <a:ext cx="889000" cy="44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140069</xdr:rowOff>
    </xdr:from>
    <xdr:to>
      <xdr:col>20</xdr:col>
      <xdr:colOff>38100</xdr:colOff>
      <xdr:row>97</xdr:row>
      <xdr:rowOff>70219</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59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61346</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9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127679</xdr:rowOff>
    </xdr:from>
    <xdr:to>
      <xdr:col>15</xdr:col>
      <xdr:colOff>50800</xdr:colOff>
      <xdr:row>94</xdr:row>
      <xdr:rowOff>37267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072529"/>
          <a:ext cx="889000" cy="81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143211</xdr:rowOff>
    </xdr:from>
    <xdr:to>
      <xdr:col>15</xdr:col>
      <xdr:colOff>101600</xdr:colOff>
      <xdr:row>96</xdr:row>
      <xdr:rowOff>73361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64488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5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37267</xdr:rowOff>
    </xdr:from>
    <xdr:to>
      <xdr:col>10</xdr:col>
      <xdr:colOff>114300</xdr:colOff>
      <xdr:row>97</xdr:row>
      <xdr:rowOff>62091</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153567"/>
          <a:ext cx="889000" cy="539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160395</xdr:rowOff>
    </xdr:from>
    <xdr:to>
      <xdr:col>10</xdr:col>
      <xdr:colOff>165100</xdr:colOff>
      <xdr:row>96</xdr:row>
      <xdr:rowOff>90545</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81672</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40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113970</xdr:rowOff>
    </xdr:from>
    <xdr:to>
      <xdr:col>6</xdr:col>
      <xdr:colOff>38100</xdr:colOff>
      <xdr:row>98</xdr:row>
      <xdr:rowOff>44120</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35247</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837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76212</xdr:rowOff>
    </xdr:from>
    <xdr:to>
      <xdr:col>24</xdr:col>
      <xdr:colOff>114300</xdr:colOff>
      <xdr:row>97</xdr:row>
      <xdr:rowOff>6362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53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99089</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386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9689</xdr:rowOff>
    </xdr:from>
    <xdr:to>
      <xdr:col>20</xdr:col>
      <xdr:colOff>38100</xdr:colOff>
      <xdr:row>96</xdr:row>
      <xdr:rowOff>111289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468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127816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244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76879</xdr:rowOff>
    </xdr:from>
    <xdr:to>
      <xdr:col>15</xdr:col>
      <xdr:colOff>101600</xdr:colOff>
      <xdr:row>94</xdr:row>
      <xdr:rowOff>7029</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02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23556</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5796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157917</xdr:rowOff>
    </xdr:from>
    <xdr:to>
      <xdr:col>10</xdr:col>
      <xdr:colOff>165100</xdr:colOff>
      <xdr:row>94</xdr:row>
      <xdr:rowOff>88067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102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104594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587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11291</xdr:rowOff>
    </xdr:from>
    <xdr:to>
      <xdr:col>6</xdr:col>
      <xdr:colOff>38100</xdr:colOff>
      <xdr:row>97</xdr:row>
      <xdr:rowOff>112891</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641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129418</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6417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118745</xdr:rowOff>
    </xdr:from>
    <xdr:to>
      <xdr:col>54</xdr:col>
      <xdr:colOff>189865</xdr:colOff>
      <xdr:row>38</xdr:row>
      <xdr:rowOff>161798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33695"/>
          <a:ext cx="1270" cy="1243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165625</xdr:rowOff>
    </xdr:from>
    <xdr:ext cx="378565"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680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161798</xdr:rowOff>
    </xdr:from>
    <xdr:to>
      <xdr:col>55</xdr:col>
      <xdr:colOff>88900</xdr:colOff>
      <xdr:row>38</xdr:row>
      <xdr:rowOff>161798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67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65422</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208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118745</xdr:rowOff>
    </xdr:from>
    <xdr:to>
      <xdr:col>55</xdr:col>
      <xdr:colOff>88900</xdr:colOff>
      <xdr:row>31</xdr:row>
      <xdr:rowOff>118745</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3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36449</xdr:rowOff>
    </xdr:from>
    <xdr:to>
      <xdr:col>55</xdr:col>
      <xdr:colOff>0</xdr:colOff>
      <xdr:row>37</xdr:row>
      <xdr:rowOff>54737</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380099"/>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33799</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774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55372</xdr:rowOff>
    </xdr:from>
    <xdr:to>
      <xdr:col>55</xdr:col>
      <xdr:colOff>50800</xdr:colOff>
      <xdr:row>37</xdr:row>
      <xdr:rowOff>156972</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99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36449</xdr:rowOff>
    </xdr:from>
    <xdr:to>
      <xdr:col>50</xdr:col>
      <xdr:colOff>114300</xdr:colOff>
      <xdr:row>37</xdr:row>
      <xdr:rowOff>63881</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380099"/>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78613</xdr:rowOff>
    </xdr:from>
    <xdr:to>
      <xdr:col>50</xdr:col>
      <xdr:colOff>165100</xdr:colOff>
      <xdr:row>38</xdr:row>
      <xdr:rowOff>8763</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171340</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135509</xdr:rowOff>
    </xdr:from>
    <xdr:to>
      <xdr:col>45</xdr:col>
      <xdr:colOff>177800</xdr:colOff>
      <xdr:row>37</xdr:row>
      <xdr:rowOff>63881</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307709"/>
          <a:ext cx="889000" cy="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72898</xdr:rowOff>
    </xdr:from>
    <xdr:to>
      <xdr:col>46</xdr:col>
      <xdr:colOff>38100</xdr:colOff>
      <xdr:row>38</xdr:row>
      <xdr:rowOff>3048</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16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165625</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092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135509</xdr:rowOff>
    </xdr:from>
    <xdr:to>
      <xdr:col>41</xdr:col>
      <xdr:colOff>50800</xdr:colOff>
      <xdr:row>37</xdr:row>
      <xdr:rowOff>5969</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6307709"/>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97282</xdr:rowOff>
    </xdr:from>
    <xdr:to>
      <xdr:col>41</xdr:col>
      <xdr:colOff>101600</xdr:colOff>
      <xdr:row>38</xdr:row>
      <xdr:rowOff>27432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4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18559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33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78613</xdr:rowOff>
    </xdr:from>
    <xdr:to>
      <xdr:col>36</xdr:col>
      <xdr:colOff>165100</xdr:colOff>
      <xdr:row>38</xdr:row>
      <xdr:rowOff>8763</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171340</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4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3937</xdr:rowOff>
    </xdr:from>
    <xdr:to>
      <xdr:col>55</xdr:col>
      <xdr:colOff>50800</xdr:colOff>
      <xdr:row>37</xdr:row>
      <xdr:rowOff>105537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34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26814</xdr:rowOff>
    </xdr:from>
    <xdr:ext cx="378565"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1990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157099</xdr:rowOff>
    </xdr:from>
    <xdr:to>
      <xdr:col>50</xdr:col>
      <xdr:colOff>165100</xdr:colOff>
      <xdr:row>37</xdr:row>
      <xdr:rowOff>87249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329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103776</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50017" y="6104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13081</xdr:rowOff>
    </xdr:from>
    <xdr:to>
      <xdr:col>46</xdr:col>
      <xdr:colOff>38100</xdr:colOff>
      <xdr:row>37</xdr:row>
      <xdr:rowOff>114681</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35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131208</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61017" y="6131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84709</xdr:rowOff>
    </xdr:from>
    <xdr:to>
      <xdr:col>41</xdr:col>
      <xdr:colOff>101600</xdr:colOff>
      <xdr:row>37</xdr:row>
      <xdr:rowOff>14859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25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31386</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6032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126619</xdr:rowOff>
    </xdr:from>
    <xdr:to>
      <xdr:col>36</xdr:col>
      <xdr:colOff>165100</xdr:colOff>
      <xdr:row>37</xdr:row>
      <xdr:rowOff>56769</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29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73296</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6074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56</xdr:row>
      <xdr:rowOff>35577</xdr:rowOff>
    </xdr:from>
    <xdr:ext cx="37702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226974" y="963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53</xdr:row>
      <xdr:rowOff>168927</xdr:rowOff>
    </xdr:from>
    <xdr:ext cx="377026"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226974" y="9255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51</xdr:row>
      <xdr:rowOff>130827</xdr:rowOff>
    </xdr:from>
    <xdr:ext cx="377026"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226974" y="8874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130974</xdr:colOff>
      <xdr:row>49</xdr:row>
      <xdr:rowOff>92727</xdr:rowOff>
    </xdr:from>
    <xdr:ext cx="377026"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226974" y="849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15875</xdr:rowOff>
    </xdr:from>
    <xdr:to>
      <xdr:col>54</xdr:col>
      <xdr:colOff>189865</xdr:colOff>
      <xdr:row>59</xdr:row>
      <xdr:rowOff>44450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588375"/>
          <a:ext cx="127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48277</xdr:rowOff>
    </xdr:from>
    <xdr:ext cx="249299"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44450</xdr:rowOff>
    </xdr:from>
    <xdr:to>
      <xdr:col>55</xdr:col>
      <xdr:colOff>88900</xdr:colOff>
      <xdr:row>59</xdr:row>
      <xdr:rowOff>44450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134002</xdr:rowOff>
    </xdr:from>
    <xdr:ext cx="378565"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3636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15875</xdr:rowOff>
    </xdr:from>
    <xdr:to>
      <xdr:col>55</xdr:col>
      <xdr:colOff>88900</xdr:colOff>
      <xdr:row>50</xdr:row>
      <xdr:rowOff>15875</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588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44450</xdr:rowOff>
    </xdr:from>
    <xdr:to>
      <xdr:col>55</xdr:col>
      <xdr:colOff>0</xdr:colOff>
      <xdr:row>59</xdr:row>
      <xdr:rowOff>44450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37482</xdr:rowOff>
    </xdr:from>
    <xdr:ext cx="378565"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638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14605</xdr:rowOff>
    </xdr:from>
    <xdr:to>
      <xdr:col>55</xdr:col>
      <xdr:colOff>50800</xdr:colOff>
      <xdr:row>57</xdr:row>
      <xdr:rowOff>116205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78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44450</xdr:rowOff>
    </xdr:from>
    <xdr:to>
      <xdr:col>50</xdr:col>
      <xdr:colOff>114300</xdr:colOff>
      <xdr:row>59</xdr:row>
      <xdr:rowOff>44450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8750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127000</xdr:rowOff>
    </xdr:from>
    <xdr:to>
      <xdr:col>50</xdr:col>
      <xdr:colOff>165100</xdr:colOff>
      <xdr:row>56</xdr:row>
      <xdr:rowOff>57150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556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54</xdr:row>
      <xdr:rowOff>73677</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50017" y="9331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44450</xdr:rowOff>
    </xdr:from>
    <xdr:to>
      <xdr:col>45</xdr:col>
      <xdr:colOff>177800</xdr:colOff>
      <xdr:row>59</xdr:row>
      <xdr:rowOff>44450</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54</xdr:row>
      <xdr:rowOff>109855</xdr:rowOff>
    </xdr:from>
    <xdr:to>
      <xdr:col>46</xdr:col>
      <xdr:colOff>38100</xdr:colOff>
      <xdr:row>55</xdr:row>
      <xdr:rowOff>40005</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36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53</xdr:row>
      <xdr:rowOff>56532</xdr:rowOff>
    </xdr:from>
    <xdr:ext cx="378565"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61017" y="91433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44450</xdr:rowOff>
    </xdr:from>
    <xdr:to>
      <xdr:col>41</xdr:col>
      <xdr:colOff>50800</xdr:colOff>
      <xdr:row>59</xdr:row>
      <xdr:rowOff>44450</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54610</xdr:rowOff>
    </xdr:from>
    <xdr:to>
      <xdr:col>41</xdr:col>
      <xdr:colOff>101600</xdr:colOff>
      <xdr:row>56</xdr:row>
      <xdr:rowOff>156210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655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55</xdr:row>
      <xdr:rowOff>1287</xdr:rowOff>
    </xdr:from>
    <xdr:ext cx="378565"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2017" y="94310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43180</xdr:rowOff>
    </xdr:from>
    <xdr:to>
      <xdr:col>36</xdr:col>
      <xdr:colOff>165100</xdr:colOff>
      <xdr:row>56</xdr:row>
      <xdr:rowOff>144780</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644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54</xdr:row>
      <xdr:rowOff>161307</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3017" y="9419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165100</xdr:rowOff>
    </xdr:from>
    <xdr:to>
      <xdr:col>55</xdr:col>
      <xdr:colOff>50800</xdr:colOff>
      <xdr:row>59</xdr:row>
      <xdr:rowOff>95250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80027</xdr:rowOff>
    </xdr:from>
    <xdr:ext cx="249299"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165100</xdr:rowOff>
    </xdr:from>
    <xdr:to>
      <xdr:col>50</xdr:col>
      <xdr:colOff>165100</xdr:colOff>
      <xdr:row>59</xdr:row>
      <xdr:rowOff>95250</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86377</xdr:rowOff>
    </xdr:from>
    <xdr:ext cx="249299"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514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165100</xdr:rowOff>
    </xdr:from>
    <xdr:to>
      <xdr:col>46</xdr:col>
      <xdr:colOff>38100</xdr:colOff>
      <xdr:row>59</xdr:row>
      <xdr:rowOff>95250</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86377</xdr:rowOff>
    </xdr:from>
    <xdr:ext cx="249299"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625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165100</xdr:rowOff>
    </xdr:from>
    <xdr:to>
      <xdr:col>41</xdr:col>
      <xdr:colOff>101600</xdr:colOff>
      <xdr:row>59</xdr:row>
      <xdr:rowOff>95250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86377</xdr:rowOff>
    </xdr:from>
    <xdr:ext cx="249299"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73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165100</xdr:rowOff>
    </xdr:from>
    <xdr:to>
      <xdr:col>36</xdr:col>
      <xdr:colOff>165100</xdr:colOff>
      <xdr:row>59</xdr:row>
      <xdr:rowOff>95250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86377</xdr:rowOff>
    </xdr:from>
    <xdr:ext cx="249299"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84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138511</xdr:rowOff>
    </xdr:from>
    <xdr:to>
      <xdr:col>54</xdr:col>
      <xdr:colOff>189865</xdr:colOff>
      <xdr:row>78</xdr:row>
      <xdr:rowOff>42408</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11461"/>
          <a:ext cx="1270" cy="11040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46235</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19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42408</xdr:rowOff>
    </xdr:from>
    <xdr:to>
      <xdr:col>55</xdr:col>
      <xdr:colOff>88900</xdr:colOff>
      <xdr:row>78</xdr:row>
      <xdr:rowOff>42408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15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85188</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086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26,276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138511</xdr:rowOff>
    </xdr:from>
    <xdr:to>
      <xdr:col>55</xdr:col>
      <xdr:colOff>88900</xdr:colOff>
      <xdr:row>71</xdr:row>
      <xdr:rowOff>138511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11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94574</xdr:rowOff>
    </xdr:from>
    <xdr:to>
      <xdr:col>55</xdr:col>
      <xdr:colOff>0</xdr:colOff>
      <xdr:row>77</xdr:row>
      <xdr:rowOff>41264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124774"/>
          <a:ext cx="838200" cy="118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85579</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29443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62703</xdr:rowOff>
    </xdr:from>
    <xdr:to>
      <xdr:col>55</xdr:col>
      <xdr:colOff>50800</xdr:colOff>
      <xdr:row>76</xdr:row>
      <xdr:rowOff>164303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09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131882</xdr:rowOff>
    </xdr:from>
    <xdr:to>
      <xdr:col>50</xdr:col>
      <xdr:colOff>114300</xdr:colOff>
      <xdr:row>76</xdr:row>
      <xdr:rowOff>94574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990632"/>
          <a:ext cx="889000" cy="134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51501</xdr:rowOff>
    </xdr:from>
    <xdr:to>
      <xdr:col>50</xdr:col>
      <xdr:colOff>165100</xdr:colOff>
      <xdr:row>76</xdr:row>
      <xdr:rowOff>153101</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144228</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317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131882</xdr:rowOff>
    </xdr:from>
    <xdr:to>
      <xdr:col>45</xdr:col>
      <xdr:colOff>177800</xdr:colOff>
      <xdr:row>77</xdr:row>
      <xdr:rowOff>89866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2990632"/>
          <a:ext cx="889000" cy="300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54702</xdr:rowOff>
    </xdr:from>
    <xdr:to>
      <xdr:col>46</xdr:col>
      <xdr:colOff>38100</xdr:colOff>
      <xdr:row>76</xdr:row>
      <xdr:rowOff>156302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147429</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23022</xdr:rowOff>
    </xdr:from>
    <xdr:to>
      <xdr:col>41</xdr:col>
      <xdr:colOff>50800</xdr:colOff>
      <xdr:row>77</xdr:row>
      <xdr:rowOff>89866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053222"/>
          <a:ext cx="889000" cy="238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102524</xdr:rowOff>
    </xdr:from>
    <xdr:to>
      <xdr:col>41</xdr:col>
      <xdr:colOff>101600</xdr:colOff>
      <xdr:row>77</xdr:row>
      <xdr:rowOff>32674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49202</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26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118618</xdr:rowOff>
    </xdr:from>
    <xdr:to>
      <xdr:col>36</xdr:col>
      <xdr:colOff>165100</xdr:colOff>
      <xdr:row>77</xdr:row>
      <xdr:rowOff>48768</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39895</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37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161914</xdr:rowOff>
    </xdr:from>
    <xdr:to>
      <xdr:col>55</xdr:col>
      <xdr:colOff>50800</xdr:colOff>
      <xdr:row>77</xdr:row>
      <xdr:rowOff>92064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192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140341</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170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43774</xdr:rowOff>
    </xdr:from>
    <xdr:to>
      <xdr:col>50</xdr:col>
      <xdr:colOff>165100</xdr:colOff>
      <xdr:row>76</xdr:row>
      <xdr:rowOff>145374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07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161901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2849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81082</xdr:rowOff>
    </xdr:from>
    <xdr:to>
      <xdr:col>46</xdr:col>
      <xdr:colOff>38100</xdr:colOff>
      <xdr:row>76</xdr:row>
      <xdr:rowOff>11232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93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27759</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715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39066</xdr:rowOff>
    </xdr:from>
    <xdr:to>
      <xdr:col>41</xdr:col>
      <xdr:colOff>101600</xdr:colOff>
      <xdr:row>77</xdr:row>
      <xdr:rowOff>140666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131793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33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143673</xdr:rowOff>
    </xdr:from>
    <xdr:to>
      <xdr:col>36</xdr:col>
      <xdr:colOff>165100</xdr:colOff>
      <xdr:row>76</xdr:row>
      <xdr:rowOff>73822</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0024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90350</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05111" y="1277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102797</xdr:rowOff>
    </xdr:from>
    <xdr:to>
      <xdr:col>54</xdr:col>
      <xdr:colOff>189865</xdr:colOff>
      <xdr:row>98</xdr:row>
      <xdr:rowOff>19769</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33297"/>
          <a:ext cx="1270" cy="1288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23596</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82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19769</xdr:rowOff>
    </xdr:from>
    <xdr:to>
      <xdr:col>55</xdr:col>
      <xdr:colOff>88900</xdr:colOff>
      <xdr:row>98</xdr:row>
      <xdr:rowOff>19769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821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49474</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08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194,843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102797</xdr:rowOff>
    </xdr:from>
    <xdr:to>
      <xdr:col>55</xdr:col>
      <xdr:colOff>88900</xdr:colOff>
      <xdr:row>90</xdr:row>
      <xdr:rowOff>102797</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33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171354</xdr:rowOff>
    </xdr:from>
    <xdr:to>
      <xdr:col>55</xdr:col>
      <xdr:colOff>0</xdr:colOff>
      <xdr:row>98</xdr:row>
      <xdr:rowOff>5268</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802004"/>
          <a:ext cx="838200" cy="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11932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711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160505</xdr:rowOff>
    </xdr:from>
    <xdr:to>
      <xdr:col>55</xdr:col>
      <xdr:colOff>50800</xdr:colOff>
      <xdr:row>97</xdr:row>
      <xdr:rowOff>90655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619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171354</xdr:rowOff>
    </xdr:from>
    <xdr:to>
      <xdr:col>50</xdr:col>
      <xdr:colOff>114300</xdr:colOff>
      <xdr:row>98</xdr:row>
      <xdr:rowOff>27321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802004"/>
          <a:ext cx="889000" cy="2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164429</xdr:rowOff>
    </xdr:from>
    <xdr:to>
      <xdr:col>50</xdr:col>
      <xdr:colOff>165100</xdr:colOff>
      <xdr:row>97</xdr:row>
      <xdr:rowOff>94579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23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111106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398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21330</xdr:rowOff>
    </xdr:from>
    <xdr:to>
      <xdr:col>45</xdr:col>
      <xdr:colOff>177800</xdr:colOff>
      <xdr:row>98</xdr:row>
      <xdr:rowOff>27321</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823430"/>
          <a:ext cx="889000" cy="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39705</xdr:rowOff>
    </xdr:from>
    <xdr:to>
      <xdr:col>46</xdr:col>
      <xdr:colOff>38100</xdr:colOff>
      <xdr:row>97</xdr:row>
      <xdr:rowOff>141305</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157832</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445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113068</xdr:rowOff>
    </xdr:from>
    <xdr:to>
      <xdr:col>41</xdr:col>
      <xdr:colOff>50800</xdr:colOff>
      <xdr:row>98</xdr:row>
      <xdr:rowOff>21330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572268"/>
          <a:ext cx="889000" cy="25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57666</xdr:rowOff>
    </xdr:from>
    <xdr:to>
      <xdr:col>41</xdr:col>
      <xdr:colOff>101600</xdr:colOff>
      <xdr:row>97</xdr:row>
      <xdr:rowOff>159266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4343</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43013</xdr:rowOff>
    </xdr:from>
    <xdr:to>
      <xdr:col>36</xdr:col>
      <xdr:colOff>165100</xdr:colOff>
      <xdr:row>97</xdr:row>
      <xdr:rowOff>144613</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135740</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125918</xdr:rowOff>
    </xdr:from>
    <xdr:to>
      <xdr:col>55</xdr:col>
      <xdr:colOff>50800</xdr:colOff>
      <xdr:row>98</xdr:row>
      <xdr:rowOff>56068</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56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40845</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71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120554</xdr:rowOff>
    </xdr:from>
    <xdr:to>
      <xdr:col>50</xdr:col>
      <xdr:colOff>165100</xdr:colOff>
      <xdr:row>98</xdr:row>
      <xdr:rowOff>50704</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75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41831</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84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147971</xdr:rowOff>
    </xdr:from>
    <xdr:to>
      <xdr:col>46</xdr:col>
      <xdr:colOff>38100</xdr:colOff>
      <xdr:row>98</xdr:row>
      <xdr:rowOff>78121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7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69248</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71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141980</xdr:rowOff>
    </xdr:from>
    <xdr:to>
      <xdr:col>41</xdr:col>
      <xdr:colOff>101600</xdr:colOff>
      <xdr:row>98</xdr:row>
      <xdr:rowOff>72130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77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63257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86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62268</xdr:rowOff>
    </xdr:from>
    <xdr:to>
      <xdr:col>36</xdr:col>
      <xdr:colOff>165100</xdr:colOff>
      <xdr:row>96</xdr:row>
      <xdr:rowOff>163868</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521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8945</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29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56032</xdr:rowOff>
    </xdr:from>
    <xdr:to>
      <xdr:col>85</xdr:col>
      <xdr:colOff>126364</xdr:colOff>
      <xdr:row>38</xdr:row>
      <xdr:rowOff>168580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370982"/>
          <a:ext cx="1269" cy="131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957</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168580</xdr:rowOff>
    </xdr:from>
    <xdr:to>
      <xdr:col>86</xdr:col>
      <xdr:colOff>25400</xdr:colOff>
      <xdr:row>38</xdr:row>
      <xdr:rowOff>168580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3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2709</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146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35,696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56032</xdr:rowOff>
    </xdr:from>
    <xdr:to>
      <xdr:col>86</xdr:col>
      <xdr:colOff>25400</xdr:colOff>
      <xdr:row>31</xdr:row>
      <xdr:rowOff>56032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370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102705</xdr:rowOff>
    </xdr:from>
    <xdr:to>
      <xdr:col>85</xdr:col>
      <xdr:colOff>127000</xdr:colOff>
      <xdr:row>38</xdr:row>
      <xdr:rowOff>19914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446355"/>
          <a:ext cx="838200" cy="88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107256</xdr:rowOff>
    </xdr:from>
    <xdr:ext cx="469744"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4509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128829</xdr:rowOff>
    </xdr:from>
    <xdr:to>
      <xdr:col>85</xdr:col>
      <xdr:colOff>177800</xdr:colOff>
      <xdr:row>38</xdr:row>
      <xdr:rowOff>58979</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472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19914</xdr:rowOff>
    </xdr:from>
    <xdr:to>
      <xdr:col>81</xdr:col>
      <xdr:colOff>50800</xdr:colOff>
      <xdr:row>38</xdr:row>
      <xdr:rowOff>41783</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535014"/>
          <a:ext cx="889000" cy="2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17958</xdr:rowOff>
    </xdr:from>
    <xdr:to>
      <xdr:col>81</xdr:col>
      <xdr:colOff>101600</xdr:colOff>
      <xdr:row>38</xdr:row>
      <xdr:rowOff>119558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533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110685</xdr:rowOff>
    </xdr:from>
    <xdr:ext cx="469744"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46428" y="6625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171132</xdr:rowOff>
    </xdr:from>
    <xdr:to>
      <xdr:col>76</xdr:col>
      <xdr:colOff>114300</xdr:colOff>
      <xdr:row>38</xdr:row>
      <xdr:rowOff>41783</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3703300" y="6514782"/>
          <a:ext cx="889000" cy="42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20777</xdr:rowOff>
    </xdr:from>
    <xdr:to>
      <xdr:col>76</xdr:col>
      <xdr:colOff>165100</xdr:colOff>
      <xdr:row>38</xdr:row>
      <xdr:rowOff>122377</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535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113504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57428" y="662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167589</xdr:rowOff>
    </xdr:from>
    <xdr:to>
      <xdr:col>71</xdr:col>
      <xdr:colOff>177800</xdr:colOff>
      <xdr:row>37</xdr:row>
      <xdr:rowOff>171132</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a:off x="12814300" y="6511239"/>
          <a:ext cx="889000" cy="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47676</xdr:rowOff>
    </xdr:from>
    <xdr:to>
      <xdr:col>72</xdr:col>
      <xdr:colOff>38100</xdr:colOff>
      <xdr:row>38</xdr:row>
      <xdr:rowOff>149276</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562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140403</xdr:rowOff>
    </xdr:from>
    <xdr:ext cx="469744"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8428" y="6655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32398</xdr:rowOff>
    </xdr:from>
    <xdr:to>
      <xdr:col>67</xdr:col>
      <xdr:colOff>101600</xdr:colOff>
      <xdr:row>38</xdr:row>
      <xdr:rowOff>133998</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54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125125</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79428" y="664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51905</xdr:rowOff>
    </xdr:from>
    <xdr:to>
      <xdr:col>85</xdr:col>
      <xdr:colOff>177800</xdr:colOff>
      <xdr:row>37</xdr:row>
      <xdr:rowOff>153505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39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74782</xdr:rowOff>
    </xdr:from>
    <xdr:ext cx="469744"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246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140564</xdr:rowOff>
    </xdr:from>
    <xdr:to>
      <xdr:col>81</xdr:col>
      <xdr:colOff>101600</xdr:colOff>
      <xdr:row>38</xdr:row>
      <xdr:rowOff>70714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48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87241</xdr:rowOff>
    </xdr:from>
    <xdr:ext cx="469744"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46428" y="6259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162433</xdr:rowOff>
    </xdr:from>
    <xdr:to>
      <xdr:col>76</xdr:col>
      <xdr:colOff>165100</xdr:colOff>
      <xdr:row>38</xdr:row>
      <xdr:rowOff>92583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50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109110</xdr:rowOff>
    </xdr:from>
    <xdr:ext cx="469744"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57428" y="628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120333</xdr:rowOff>
    </xdr:from>
    <xdr:to>
      <xdr:col>72</xdr:col>
      <xdr:colOff>38100</xdr:colOff>
      <xdr:row>38</xdr:row>
      <xdr:rowOff>50482</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639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67010</xdr:rowOff>
    </xdr:from>
    <xdr:ext cx="469744"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68428" y="623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116789</xdr:rowOff>
    </xdr:from>
    <xdr:to>
      <xdr:col>67</xdr:col>
      <xdr:colOff>101600</xdr:colOff>
      <xdr:row>38</xdr:row>
      <xdr:rowOff>46940</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6043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63466</xdr:rowOff>
    </xdr:from>
    <xdr:ext cx="469744"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79428" y="6235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7852</xdr:rowOff>
    </xdr:from>
    <xdr:to>
      <xdr:col>85</xdr:col>
      <xdr:colOff>126364</xdr:colOff>
      <xdr:row>58</xdr:row>
      <xdr:rowOff>48380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751802"/>
          <a:ext cx="1269" cy="1240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52207</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9996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48380</xdr:rowOff>
    </xdr:from>
    <xdr:to>
      <xdr:col>86</xdr:col>
      <xdr:colOff>25400</xdr:colOff>
      <xdr:row>58</xdr:row>
      <xdr:rowOff>48380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9992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125979</xdr:rowOff>
    </xdr:from>
    <xdr:ext cx="599010"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52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164,362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7852</xdr:rowOff>
    </xdr:from>
    <xdr:to>
      <xdr:col>86</xdr:col>
      <xdr:colOff>25400</xdr:colOff>
      <xdr:row>51</xdr:row>
      <xdr:rowOff>7852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751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2170</xdr:rowOff>
    </xdr:from>
    <xdr:to>
      <xdr:col>85</xdr:col>
      <xdr:colOff>127000</xdr:colOff>
      <xdr:row>55</xdr:row>
      <xdr:rowOff>75866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431920"/>
          <a:ext cx="838200" cy="7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52708</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653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74281</xdr:rowOff>
    </xdr:from>
    <xdr:to>
      <xdr:col>85</xdr:col>
      <xdr:colOff>177800</xdr:colOff>
      <xdr:row>57</xdr:row>
      <xdr:rowOff>4431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675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50981</xdr:rowOff>
    </xdr:from>
    <xdr:to>
      <xdr:col>81</xdr:col>
      <xdr:colOff>50800</xdr:colOff>
      <xdr:row>55</xdr:row>
      <xdr:rowOff>75866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4592300" y="9309281"/>
          <a:ext cx="889000" cy="19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134239</xdr:rowOff>
    </xdr:from>
    <xdr:to>
      <xdr:col>81</xdr:col>
      <xdr:colOff>101600</xdr:colOff>
      <xdr:row>57</xdr:row>
      <xdr:rowOff>64389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73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55516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828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120639</xdr:rowOff>
    </xdr:from>
    <xdr:to>
      <xdr:col>76</xdr:col>
      <xdr:colOff>114300</xdr:colOff>
      <xdr:row>54</xdr:row>
      <xdr:rowOff>50981</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207489"/>
          <a:ext cx="889000" cy="10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151330</xdr:rowOff>
    </xdr:from>
    <xdr:to>
      <xdr:col>76</xdr:col>
      <xdr:colOff>165100</xdr:colOff>
      <xdr:row>57</xdr:row>
      <xdr:rowOff>81480</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72607</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845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120639</xdr:rowOff>
    </xdr:from>
    <xdr:to>
      <xdr:col>71</xdr:col>
      <xdr:colOff>177800</xdr:colOff>
      <xdr:row>56</xdr:row>
      <xdr:rowOff>62792</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207489"/>
          <a:ext cx="889000" cy="456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4917</xdr:rowOff>
    </xdr:from>
    <xdr:to>
      <xdr:col>72</xdr:col>
      <xdr:colOff>38100</xdr:colOff>
      <xdr:row>57</xdr:row>
      <xdr:rowOff>106517</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97644</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870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83109</xdr:rowOff>
    </xdr:from>
    <xdr:to>
      <xdr:col>67</xdr:col>
      <xdr:colOff>101600</xdr:colOff>
      <xdr:row>58</xdr:row>
      <xdr:rowOff>13259</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4386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94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122820</xdr:rowOff>
    </xdr:from>
    <xdr:to>
      <xdr:col>85</xdr:col>
      <xdr:colOff>177800</xdr:colOff>
      <xdr:row>55</xdr:row>
      <xdr:rowOff>52970</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38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145697</xdr:rowOff>
    </xdr:from>
    <xdr:ext cx="599010"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2325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25066</xdr:rowOff>
    </xdr:from>
    <xdr:to>
      <xdr:col>81</xdr:col>
      <xdr:colOff>101600</xdr:colOff>
      <xdr:row>55</xdr:row>
      <xdr:rowOff>126666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454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143193</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230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181</xdr:rowOff>
    </xdr:from>
    <xdr:to>
      <xdr:col>76</xdr:col>
      <xdr:colOff>165100</xdr:colOff>
      <xdr:row>54</xdr:row>
      <xdr:rowOff>101781</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25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52</xdr:row>
      <xdr:rowOff>118308</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292795" y="903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69839</xdr:rowOff>
    </xdr:from>
    <xdr:to>
      <xdr:col>72</xdr:col>
      <xdr:colOff>38100</xdr:colOff>
      <xdr:row>53</xdr:row>
      <xdr:rowOff>171439</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156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52</xdr:row>
      <xdr:rowOff>16516</xdr:rowOff>
    </xdr:from>
    <xdr:ext cx="599010"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03795" y="8931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11992</xdr:rowOff>
    </xdr:from>
    <xdr:to>
      <xdr:col>67</xdr:col>
      <xdr:colOff>101600</xdr:colOff>
      <xdr:row>56</xdr:row>
      <xdr:rowOff>113592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613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130119</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388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88900</xdr:rowOff>
    </xdr:from>
    <xdr:to>
      <xdr:col>76</xdr:col>
      <xdr:colOff>165100</xdr:colOff>
      <xdr:row>79</xdr:row>
      <xdr:rowOff>19050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88900</xdr:rowOff>
    </xdr:from>
    <xdr:to>
      <xdr:col>72</xdr:col>
      <xdr:colOff>38100</xdr:colOff>
      <xdr:row>77</xdr:row>
      <xdr:rowOff>19050</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75</xdr:row>
      <xdr:rowOff>35577</xdr:rowOff>
    </xdr:from>
    <xdr:ext cx="313932"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46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69</xdr:row>
      <xdr:rowOff>146050</xdr:rowOff>
    </xdr:from>
    <xdr:to>
      <xdr:col>67</xdr:col>
      <xdr:colOff>101600</xdr:colOff>
      <xdr:row>70</xdr:row>
      <xdr:rowOff>76200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68</xdr:row>
      <xdr:rowOff>92727</xdr:rowOff>
    </xdr:from>
    <xdr:ext cx="313932"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57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77</xdr:row>
      <xdr:rowOff>35577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35577</xdr:rowOff>
    </xdr:from>
    <xdr:ext cx="46717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78821" y="1649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87807</xdr:rowOff>
    </xdr:from>
    <xdr:to>
      <xdr:col>85</xdr:col>
      <xdr:colOff>126364</xdr:colOff>
      <xdr:row>99</xdr:row>
      <xdr:rowOff>44298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18307"/>
          <a:ext cx="1269" cy="1499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48125</xdr:rowOff>
    </xdr:from>
    <xdr:ext cx="249299"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702167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44298</xdr:rowOff>
    </xdr:from>
    <xdr:to>
      <xdr:col>86</xdr:col>
      <xdr:colOff>25400</xdr:colOff>
      <xdr:row>99</xdr:row>
      <xdr:rowOff>44298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7017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34484</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29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19,681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87807</xdr:rowOff>
    </xdr:from>
    <xdr:to>
      <xdr:col>86</xdr:col>
      <xdr:colOff>25400</xdr:colOff>
      <xdr:row>90</xdr:row>
      <xdr:rowOff>87807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18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9779</xdr:rowOff>
    </xdr:from>
    <xdr:to>
      <xdr:col>85</xdr:col>
      <xdr:colOff>127000</xdr:colOff>
      <xdr:row>98</xdr:row>
      <xdr:rowOff>25628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5481300" y="16811879"/>
          <a:ext cx="838200" cy="15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86555</xdr:rowOff>
    </xdr:from>
    <xdr:ext cx="469744"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74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63678</xdr:rowOff>
    </xdr:from>
    <xdr:to>
      <xdr:col>85</xdr:col>
      <xdr:colOff>177800</xdr:colOff>
      <xdr:row>96</xdr:row>
      <xdr:rowOff>165278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52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9779</xdr:rowOff>
    </xdr:from>
    <xdr:to>
      <xdr:col>81</xdr:col>
      <xdr:colOff>50800</xdr:colOff>
      <xdr:row>98</xdr:row>
      <xdr:rowOff>22658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811879"/>
          <a:ext cx="889000" cy="12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35789</xdr:rowOff>
    </xdr:from>
    <xdr:to>
      <xdr:col>81</xdr:col>
      <xdr:colOff>101600</xdr:colOff>
      <xdr:row>96</xdr:row>
      <xdr:rowOff>137389</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94</xdr:row>
      <xdr:rowOff>153916</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864</xdr:rowOff>
    </xdr:from>
    <xdr:to>
      <xdr:col>76</xdr:col>
      <xdr:colOff>114300</xdr:colOff>
      <xdr:row>98</xdr:row>
      <xdr:rowOff>22658</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3703300" y="16802964"/>
          <a:ext cx="889000" cy="2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85928</xdr:rowOff>
    </xdr:from>
    <xdr:to>
      <xdr:col>76</xdr:col>
      <xdr:colOff>165100</xdr:colOff>
      <xdr:row>97</xdr:row>
      <xdr:rowOff>16078</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54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32605</xdr:rowOff>
    </xdr:from>
    <xdr:ext cx="469744"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57428" y="1632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147320</xdr:rowOff>
    </xdr:from>
    <xdr:to>
      <xdr:col>71</xdr:col>
      <xdr:colOff>177800</xdr:colOff>
      <xdr:row>98</xdr:row>
      <xdr:rowOff>864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2814300" y="16777970"/>
          <a:ext cx="889000" cy="24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12700</xdr:rowOff>
    </xdr:from>
    <xdr:to>
      <xdr:col>72</xdr:col>
      <xdr:colOff>38100</xdr:colOff>
      <xdr:row>96</xdr:row>
      <xdr:rowOff>114300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47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130827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8428" y="1624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43256</xdr:rowOff>
    </xdr:from>
    <xdr:to>
      <xdr:col>67</xdr:col>
      <xdr:colOff>101600</xdr:colOff>
      <xdr:row>96</xdr:row>
      <xdr:rowOff>144856</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502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161383</xdr:rowOff>
    </xdr:from>
    <xdr:ext cx="469744"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79428" y="16277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146278</xdr:rowOff>
    </xdr:from>
    <xdr:to>
      <xdr:col>85</xdr:col>
      <xdr:colOff>177800</xdr:colOff>
      <xdr:row>98</xdr:row>
      <xdr:rowOff>76428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77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124705</xdr:rowOff>
    </xdr:from>
    <xdr:ext cx="469744"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75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130429</xdr:rowOff>
    </xdr:from>
    <xdr:to>
      <xdr:col>81</xdr:col>
      <xdr:colOff>101600</xdr:colOff>
      <xdr:row>98</xdr:row>
      <xdr:rowOff>60579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76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51706</xdr:rowOff>
    </xdr:from>
    <xdr:ext cx="469744"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46428" y="1685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143308</xdr:rowOff>
    </xdr:from>
    <xdr:to>
      <xdr:col>76</xdr:col>
      <xdr:colOff>165100</xdr:colOff>
      <xdr:row>98</xdr:row>
      <xdr:rowOff>73458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77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64585</xdr:rowOff>
    </xdr:from>
    <xdr:ext cx="469744"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57428" y="16866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121514</xdr:rowOff>
    </xdr:from>
    <xdr:to>
      <xdr:col>72</xdr:col>
      <xdr:colOff>38100</xdr:colOff>
      <xdr:row>98</xdr:row>
      <xdr:rowOff>51664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75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42791</xdr:rowOff>
    </xdr:from>
    <xdr:ext cx="469744"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68428" y="1684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96520</xdr:rowOff>
    </xdr:from>
    <xdr:to>
      <xdr:col>67</xdr:col>
      <xdr:colOff>101600</xdr:colOff>
      <xdr:row>98</xdr:row>
      <xdr:rowOff>26670</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72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17797</xdr:rowOff>
    </xdr:from>
    <xdr:ext cx="469744"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79428" y="1681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35</xdr:row>
      <xdr:rowOff>54627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32</xdr:row>
      <xdr:rowOff>111777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168927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151130</xdr:rowOff>
    </xdr:from>
    <xdr:to>
      <xdr:col>116</xdr:col>
      <xdr:colOff>62864</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808980"/>
          <a:ext cx="1269" cy="845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148607</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663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97807</xdr:rowOff>
    </xdr:from>
    <xdr:ext cx="313932"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58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33</xdr:row>
      <xdr:rowOff>151130</xdr:rowOff>
    </xdr:from>
    <xdr:to>
      <xdr:col>116</xdr:col>
      <xdr:colOff>152400</xdr:colOff>
      <xdr:row>33</xdr:row>
      <xdr:rowOff>151130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808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66057</xdr:rowOff>
    </xdr:from>
    <xdr:ext cx="249299"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40970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43180</xdr:rowOff>
    </xdr:from>
    <xdr:to>
      <xdr:col>116</xdr:col>
      <xdr:colOff>114300</xdr:colOff>
      <xdr:row>38</xdr:row>
      <xdr:rowOff>144780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55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8890</xdr:rowOff>
    </xdr:from>
    <xdr:to>
      <xdr:col>112</xdr:col>
      <xdr:colOff>38100</xdr:colOff>
      <xdr:row>37</xdr:row>
      <xdr:rowOff>110490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127017</xdr:rowOff>
    </xdr:from>
    <xdr:ext cx="313932"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66333" y="61277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32</xdr:row>
      <xdr:rowOff>134620</xdr:rowOff>
    </xdr:from>
    <xdr:to>
      <xdr:col>107</xdr:col>
      <xdr:colOff>101600</xdr:colOff>
      <xdr:row>33</xdr:row>
      <xdr:rowOff>64770</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562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31</xdr:row>
      <xdr:rowOff>81297</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77333" y="5396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30</xdr:row>
      <xdr:rowOff>88900</xdr:rowOff>
    </xdr:from>
    <xdr:to>
      <xdr:col>102</xdr:col>
      <xdr:colOff>165100</xdr:colOff>
      <xdr:row>31</xdr:row>
      <xdr:rowOff>19050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52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29</xdr:row>
      <xdr:rowOff>35577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88333" y="50076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21607</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5367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35577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266,294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円となっており、歳出全体の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％を占めています。民生費全体額では前年度から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％の増となっています。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類似団体内平均と比較して高い水準にある教育費は住民一人当たり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101,884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円となっております。教育費全体では前年度から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％の増となっておりますが、これは小学校改築等の投資的経費が増加したことが主な要因です。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　令和</a:t>
          </a:r>
          <a:r>
            <a:rPr kumimoji="1" lang="en-US" altLang="ja-JP" sz="1300">
              <a:solidFill>
                <a:sysClr val="windowText" lastClr="000000"/>
              </a:solidFill>
              <a:latin typeface="ＭＳ ゴシック" pitchFamily="49" charset="-128"/>
              <a:ea typeface="ＭＳ ゴシック" pitchFamily="49" charset="-128"/>
            </a:rPr>
            <a:t>6</a:t>
          </a:r>
          <a:r>
            <a:rPr kumimoji="1" lang="ja-JP" altLang="en-US" sz="1300">
              <a:solidFill>
                <a:sysClr val="windowText" lastClr="000000"/>
              </a:solidFill>
              <a:latin typeface="ＭＳ ゴシック" pitchFamily="49" charset="-128"/>
              <a:ea typeface="ＭＳ ゴシック" pitchFamily="49" charset="-128"/>
            </a:rPr>
            <a:t>年度の実質収支額・財政調整基金残高の標準財政規模に対する割合は、前年度より</a:t>
          </a:r>
          <a:r>
            <a:rPr kumimoji="1" lang="en-US" altLang="ja-JP" sz="1300">
              <a:solidFill>
                <a:sysClr val="windowText" lastClr="000000"/>
              </a:solidFill>
              <a:latin typeface="ＭＳ ゴシック" pitchFamily="49" charset="-128"/>
              <a:ea typeface="ＭＳ ゴシック" pitchFamily="49" charset="-128"/>
            </a:rPr>
            <a:t>4.24</a:t>
          </a:r>
          <a:r>
            <a:rPr kumimoji="1" lang="ja-JP" altLang="en-US" sz="1300">
              <a:solidFill>
                <a:sysClr val="windowText" lastClr="000000"/>
              </a:solidFill>
              <a:latin typeface="ＭＳ ゴシック" pitchFamily="49" charset="-128"/>
              <a:ea typeface="ＭＳ ゴシック" pitchFamily="49" charset="-128"/>
            </a:rPr>
            <a:t>ポイント減少しました。</a:t>
          </a:r>
          <a:endParaRPr kumimoji="1" lang="en-US" altLang="ja-JP" sz="1300">
            <a:solidFill>
              <a:sysClr val="windowText" lastClr="000000"/>
            </a:solidFill>
            <a:latin typeface="ＭＳ ゴシック" pitchFamily="49" charset="-128"/>
            <a:ea typeface="ＭＳ ゴシック" pitchFamily="49" charset="-128"/>
          </a:endParaRPr>
        </a:p>
        <a:p>
          <a:r>
            <a:rPr kumimoji="1" lang="ja-JP" altLang="en-US" sz="1300">
              <a:solidFill>
                <a:sysClr val="windowText" lastClr="000000"/>
              </a:solidFill>
              <a:latin typeface="ＭＳ ゴシック" pitchFamily="49" charset="-128"/>
              <a:ea typeface="ＭＳ ゴシック" pitchFamily="49" charset="-128"/>
            </a:rPr>
            <a:t>　これは、分母である標準財政規模の</a:t>
          </a:r>
          <a:r>
            <a:rPr kumimoji="1" lang="en-US" altLang="ja-JP" sz="1300">
              <a:solidFill>
                <a:sysClr val="windowText" lastClr="000000"/>
              </a:solidFill>
              <a:latin typeface="ＭＳ ゴシック" pitchFamily="49" charset="-128"/>
              <a:ea typeface="ＭＳ ゴシック" pitchFamily="49" charset="-128"/>
            </a:rPr>
            <a:t>50</a:t>
          </a:r>
          <a:r>
            <a:rPr kumimoji="1" lang="ja-JP" altLang="en-US" sz="1300">
              <a:solidFill>
                <a:sysClr val="windowText" lastClr="000000"/>
              </a:solidFill>
              <a:latin typeface="ＭＳ ゴシック" pitchFamily="49" charset="-128"/>
              <a:ea typeface="ＭＳ ゴシック" pitchFamily="49" charset="-128"/>
            </a:rPr>
            <a:t>億</a:t>
          </a:r>
          <a:r>
            <a:rPr kumimoji="1" lang="en-US" altLang="ja-JP" sz="1300">
              <a:solidFill>
                <a:sysClr val="windowText" lastClr="000000"/>
              </a:solidFill>
              <a:latin typeface="ＭＳ ゴシック" pitchFamily="49" charset="-128"/>
              <a:ea typeface="ＭＳ ゴシック" pitchFamily="49" charset="-128"/>
            </a:rPr>
            <a:t>2,900</a:t>
          </a:r>
          <a:r>
            <a:rPr kumimoji="1" lang="ja-JP" altLang="en-US" sz="1300">
              <a:solidFill>
                <a:sysClr val="windowText" lastClr="000000"/>
              </a:solidFill>
              <a:latin typeface="ＭＳ ゴシック" pitchFamily="49" charset="-128"/>
              <a:ea typeface="ＭＳ ゴシック" pitchFamily="49" charset="-128"/>
            </a:rPr>
            <a:t>万円（</a:t>
          </a:r>
          <a:r>
            <a:rPr kumimoji="1" lang="en-US" altLang="ja-JP" sz="1300">
              <a:solidFill>
                <a:sysClr val="windowText" lastClr="000000"/>
              </a:solidFill>
              <a:latin typeface="ＭＳ ゴシック" pitchFamily="49" charset="-128"/>
              <a:ea typeface="ＭＳ ゴシック" pitchFamily="49" charset="-128"/>
            </a:rPr>
            <a:t>7.2</a:t>
          </a:r>
          <a:r>
            <a:rPr kumimoji="1" lang="ja-JP" altLang="en-US" sz="1300">
              <a:solidFill>
                <a:sysClr val="windowText" lastClr="000000"/>
              </a:solidFill>
              <a:latin typeface="ＭＳ ゴシック" pitchFamily="49" charset="-128"/>
              <a:ea typeface="ＭＳ ゴシック" pitchFamily="49" charset="-128"/>
            </a:rPr>
            <a:t>％）の増加に対し、分子である実質収支額・財政調整基金残高が前年度比</a:t>
          </a:r>
          <a:r>
            <a:rPr kumimoji="1" lang="en-US" altLang="ja-JP" sz="1300">
              <a:solidFill>
                <a:sysClr val="windowText" lastClr="000000"/>
              </a:solidFill>
              <a:latin typeface="ＭＳ ゴシック" pitchFamily="49" charset="-128"/>
              <a:ea typeface="ＭＳ ゴシック" pitchFamily="49" charset="-128"/>
            </a:rPr>
            <a:t>11</a:t>
          </a:r>
          <a:r>
            <a:rPr kumimoji="1" lang="ja-JP" altLang="en-US" sz="1300">
              <a:solidFill>
                <a:sysClr val="windowText" lastClr="000000"/>
              </a:solidFill>
              <a:latin typeface="ＭＳ ゴシック" pitchFamily="49" charset="-128"/>
              <a:ea typeface="ＭＳ ゴシック" pitchFamily="49" charset="-128"/>
            </a:rPr>
            <a:t>億</a:t>
          </a:r>
          <a:r>
            <a:rPr kumimoji="1" lang="en-US" altLang="ja-JP" sz="1300">
              <a:solidFill>
                <a:sysClr val="windowText" lastClr="000000"/>
              </a:solidFill>
              <a:latin typeface="ＭＳ ゴシック" pitchFamily="49" charset="-128"/>
              <a:ea typeface="ＭＳ ゴシック" pitchFamily="49" charset="-128"/>
            </a:rPr>
            <a:t>9,900</a:t>
          </a:r>
          <a:r>
            <a:rPr kumimoji="1" lang="ja-JP" altLang="en-US" sz="1300">
              <a:solidFill>
                <a:sysClr val="windowText" lastClr="000000"/>
              </a:solidFill>
              <a:latin typeface="ＭＳ ゴシック" pitchFamily="49" charset="-128"/>
              <a:ea typeface="ＭＳ ゴシック" pitchFamily="49" charset="-128"/>
            </a:rPr>
            <a:t>万円（</a:t>
          </a:r>
          <a:r>
            <a:rPr kumimoji="1" lang="en-US" altLang="ja-JP" sz="1300">
              <a:solidFill>
                <a:sysClr val="windowText" lastClr="000000"/>
              </a:solidFill>
              <a:latin typeface="ＭＳ ゴシック" pitchFamily="49" charset="-128"/>
              <a:ea typeface="ＭＳ ゴシック" pitchFamily="49" charset="-128"/>
            </a:rPr>
            <a:t>4.4</a:t>
          </a:r>
          <a:r>
            <a:rPr kumimoji="1" lang="ja-JP" altLang="en-US" sz="1300">
              <a:solidFill>
                <a:sysClr val="windowText" lastClr="000000"/>
              </a:solidFill>
              <a:latin typeface="ＭＳ ゴシック" pitchFamily="49" charset="-128"/>
              <a:ea typeface="ＭＳ ゴシック" pitchFamily="49" charset="-128"/>
            </a:rPr>
            <a:t>％）の減少となったことで、割合が減少したためです。</a:t>
          </a:r>
        </a:p>
        <a:p>
          <a:r>
            <a:rPr kumimoji="1" lang="ja-JP" altLang="en-US" sz="1300">
              <a:solidFill>
                <a:sysClr val="windowText" lastClr="000000"/>
              </a:solidFill>
              <a:latin typeface="ＭＳ ゴシック" pitchFamily="49" charset="-128"/>
              <a:ea typeface="ＭＳ ゴシック" pitchFamily="49" charset="-128"/>
            </a:rPr>
            <a:t>　また、実質単年度収支の標準財政規模に対する割合は、マイナス</a:t>
          </a:r>
          <a:endParaRPr kumimoji="1" lang="en-US" altLang="ja-JP" sz="1300">
            <a:solidFill>
              <a:sysClr val="windowText" lastClr="000000"/>
            </a:solidFill>
            <a:latin typeface="ＭＳ ゴシック" pitchFamily="49" charset="-128"/>
            <a:ea typeface="ＭＳ ゴシック" pitchFamily="49" charset="-128"/>
          </a:endParaRPr>
        </a:p>
        <a:p>
          <a:r>
            <a:rPr kumimoji="1" lang="ja-JP" altLang="en-US" sz="1300">
              <a:solidFill>
                <a:sysClr val="windowText" lastClr="000000"/>
              </a:solidFill>
              <a:latin typeface="ＭＳ ゴシック" pitchFamily="49" charset="-128"/>
              <a:ea typeface="ＭＳ ゴシック" pitchFamily="49" charset="-128"/>
            </a:rPr>
            <a:t>となりました。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東京都文京区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連結実質赤字比率は、当該団体にかかる全ての団体を一法人として全ての会計を合算し、その赤字の程度を指標化したものであり、歳出に対する歳入の不足額（実質赤字額）の合計をその団体の一般財源の標準的な規模で表す標準財政規模の額で除したもので、全てを含めた財政運営の深刻度を図るものです。</a:t>
          </a:r>
        </a:p>
        <a:p>
          <a:r>
            <a:rPr kumimoji="1" lang="ja-JP" altLang="en-US" sz="1400">
              <a:solidFill>
                <a:sysClr val="windowText" lastClr="000000"/>
              </a:solidFill>
              <a:latin typeface="ＭＳ ゴシック" pitchFamily="49" charset="-128"/>
              <a:ea typeface="ＭＳ ゴシック" pitchFamily="49" charset="-128"/>
            </a:rPr>
            <a:t>　グラフでは、実質収支が黒字である場合は黒字額に、赤字である場合は赤字額に表記されます。</a:t>
          </a:r>
        </a:p>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令和</a:t>
          </a:r>
          <a:r>
            <a:rPr kumimoji="1" lang="en-US" altLang="ja-JP" sz="1400">
              <a:solidFill>
                <a:sysClr val="windowText" lastClr="000000"/>
              </a:solidFill>
              <a:latin typeface="ＭＳ ゴシック" pitchFamily="49" charset="-128"/>
              <a:ea typeface="ＭＳ ゴシック" pitchFamily="49" charset="-128"/>
            </a:rPr>
            <a:t>6</a:t>
          </a:r>
          <a:r>
            <a:rPr kumimoji="1" lang="ja-JP" altLang="en-US" sz="1400">
              <a:solidFill>
                <a:sysClr val="windowText" lastClr="000000"/>
              </a:solidFill>
              <a:latin typeface="ＭＳ ゴシック" pitchFamily="49" charset="-128"/>
              <a:ea typeface="ＭＳ ゴシック" pitchFamily="49" charset="-128"/>
            </a:rPr>
            <a:t>年度の全会計実質収支額の標準財政規模に対する割合は、前年度より</a:t>
          </a:r>
          <a:r>
            <a:rPr kumimoji="1" lang="en-US" altLang="ja-JP" sz="1400">
              <a:solidFill>
                <a:sysClr val="windowText" lastClr="000000"/>
              </a:solidFill>
              <a:latin typeface="ＭＳ ゴシック" pitchFamily="49" charset="-128"/>
              <a:ea typeface="ＭＳ ゴシック" pitchFamily="49" charset="-128"/>
            </a:rPr>
            <a:t>3.46</a:t>
          </a:r>
          <a:r>
            <a:rPr kumimoji="1" lang="ja-JP" altLang="en-US" sz="1400">
              <a:solidFill>
                <a:sysClr val="windowText" lastClr="000000"/>
              </a:solidFill>
              <a:latin typeface="ＭＳ ゴシック" pitchFamily="49" charset="-128"/>
              <a:ea typeface="ＭＳ ゴシック" pitchFamily="49" charset="-128"/>
            </a:rPr>
            <a:t>ポイント増加しました。これは、分母である標準財政規模の</a:t>
          </a:r>
          <a:r>
            <a:rPr kumimoji="1" lang="en-US" altLang="ja-JP" sz="1400">
              <a:solidFill>
                <a:sysClr val="windowText" lastClr="000000"/>
              </a:solidFill>
              <a:latin typeface="ＭＳ ゴシック" pitchFamily="49" charset="-128"/>
              <a:ea typeface="ＭＳ ゴシック" pitchFamily="49" charset="-128"/>
            </a:rPr>
            <a:t>50</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2,900</a:t>
          </a:r>
          <a:r>
            <a:rPr kumimoji="1" lang="ja-JP" altLang="en-US" sz="1400">
              <a:solidFill>
                <a:sysClr val="windowText" lastClr="000000"/>
              </a:solidFill>
              <a:latin typeface="ＭＳ ゴシック" pitchFamily="49" charset="-128"/>
              <a:ea typeface="ＭＳ ゴシック" pitchFamily="49" charset="-128"/>
            </a:rPr>
            <a:t>万円（</a:t>
          </a:r>
          <a:r>
            <a:rPr kumimoji="1" lang="en-US" altLang="ja-JP" sz="1400">
              <a:solidFill>
                <a:sysClr val="windowText" lastClr="000000"/>
              </a:solidFill>
              <a:latin typeface="ＭＳ ゴシック" pitchFamily="49" charset="-128"/>
              <a:ea typeface="ＭＳ ゴシック" pitchFamily="49" charset="-128"/>
            </a:rPr>
            <a:t>7.2</a:t>
          </a:r>
          <a:r>
            <a:rPr kumimoji="1" lang="ja-JP" altLang="en-US" sz="1400">
              <a:solidFill>
                <a:sysClr val="windowText" lastClr="000000"/>
              </a:solidFill>
              <a:latin typeface="ＭＳ ゴシック" pitchFamily="49" charset="-128"/>
              <a:ea typeface="ＭＳ ゴシック" pitchFamily="49" charset="-128"/>
            </a:rPr>
            <a:t>％）の増に対し、分子である全会計実質収支額が</a:t>
          </a:r>
          <a:r>
            <a:rPr kumimoji="1" lang="en-US" altLang="ja-JP" sz="1400">
              <a:solidFill>
                <a:sysClr val="windowText" lastClr="000000"/>
              </a:solidFill>
              <a:latin typeface="ＭＳ ゴシック" pitchFamily="49" charset="-128"/>
              <a:ea typeface="ＭＳ ゴシック" pitchFamily="49" charset="-128"/>
            </a:rPr>
            <a:t>48.9</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30</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3,500</a:t>
          </a:r>
          <a:r>
            <a:rPr kumimoji="1" lang="ja-JP" altLang="en-US" sz="1400">
              <a:solidFill>
                <a:sysClr val="windowText" lastClr="000000"/>
              </a:solidFill>
              <a:latin typeface="ＭＳ ゴシック" pitchFamily="49" charset="-128"/>
              <a:ea typeface="ＭＳ ゴシック" pitchFamily="49" charset="-128"/>
            </a:rPr>
            <a:t>万円）増となった結果です。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143533357</v>
      </c>
      <c r="BO4" s="358"/>
      <c r="BP4" s="358"/>
      <c r="BQ4" s="358"/>
      <c r="BR4" s="358"/>
      <c r="BS4" s="358"/>
      <c r="BT4" s="358"/>
      <c r="BU4" s="359"/>
      <c r="BV4" s="357">
        <v>123878869</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10.8</v>
      </c>
      <c r="CU4" s="364"/>
      <c r="CV4" s="364"/>
      <c r="CW4" s="364"/>
      <c r="CX4" s="364"/>
      <c r="CY4" s="364"/>
      <c r="CZ4" s="364"/>
      <c r="DA4" s="365"/>
      <c r="DB4" s="363">
        <v>8</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135448272</v>
      </c>
      <c r="BO5" s="395"/>
      <c r="BP5" s="395"/>
      <c r="BQ5" s="395"/>
      <c r="BR5" s="395"/>
      <c r="BS5" s="395"/>
      <c r="BT5" s="395"/>
      <c r="BU5" s="396"/>
      <c r="BV5" s="394">
        <v>117981176</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82.4</v>
      </c>
      <c r="CU5" s="392"/>
      <c r="CV5" s="392"/>
      <c r="CW5" s="392"/>
      <c r="CX5" s="392"/>
      <c r="CY5" s="392"/>
      <c r="CZ5" s="392"/>
      <c r="DA5" s="393"/>
      <c r="DB5" s="391">
        <v>82.7</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98</v>
      </c>
      <c r="AV6" s="427"/>
      <c r="AW6" s="427"/>
      <c r="AX6" s="427"/>
      <c r="AY6" s="428" t="s">
        <v>99</v>
      </c>
      <c r="AZ6" s="429"/>
      <c r="BA6" s="429"/>
      <c r="BB6" s="429"/>
      <c r="BC6" s="429"/>
      <c r="BD6" s="429"/>
      <c r="BE6" s="429"/>
      <c r="BF6" s="429"/>
      <c r="BG6" s="429"/>
      <c r="BH6" s="429"/>
      <c r="BI6" s="429"/>
      <c r="BJ6" s="429"/>
      <c r="BK6" s="429"/>
      <c r="BL6" s="429"/>
      <c r="BM6" s="430"/>
      <c r="BN6" s="394">
        <v>8085085</v>
      </c>
      <c r="BO6" s="395"/>
      <c r="BP6" s="395"/>
      <c r="BQ6" s="395"/>
      <c r="BR6" s="395"/>
      <c r="BS6" s="395"/>
      <c r="BT6" s="395"/>
      <c r="BU6" s="396"/>
      <c r="BV6" s="394">
        <v>5897693</v>
      </c>
      <c r="BW6" s="395"/>
      <c r="BX6" s="395"/>
      <c r="BY6" s="395"/>
      <c r="BZ6" s="395"/>
      <c r="CA6" s="395"/>
      <c r="CB6" s="395"/>
      <c r="CC6" s="396"/>
      <c r="CD6" s="397" t="s">
        <v>100</v>
      </c>
      <c r="CE6" s="398"/>
      <c r="CF6" s="398"/>
      <c r="CG6" s="398"/>
      <c r="CH6" s="398"/>
      <c r="CI6" s="398"/>
      <c r="CJ6" s="398"/>
      <c r="CK6" s="398"/>
      <c r="CL6" s="398"/>
      <c r="CM6" s="398"/>
      <c r="CN6" s="398"/>
      <c r="CO6" s="398"/>
      <c r="CP6" s="398"/>
      <c r="CQ6" s="398"/>
      <c r="CR6" s="398"/>
      <c r="CS6" s="399"/>
      <c r="CT6" s="431">
        <v>82.4</v>
      </c>
      <c r="CU6" s="432"/>
      <c r="CV6" s="432"/>
      <c r="CW6" s="432"/>
      <c r="CX6" s="432"/>
      <c r="CY6" s="432"/>
      <c r="CZ6" s="432"/>
      <c r="DA6" s="433"/>
      <c r="DB6" s="431">
        <v>82.7</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101</v>
      </c>
      <c r="AN7" s="424"/>
      <c r="AO7" s="424"/>
      <c r="AP7" s="424"/>
      <c r="AQ7" s="424"/>
      <c r="AR7" s="424"/>
      <c r="AS7" s="424"/>
      <c r="AT7" s="425"/>
      <c r="AU7" s="426" t="s">
        <v>98</v>
      </c>
      <c r="AV7" s="427"/>
      <c r="AW7" s="427"/>
      <c r="AX7" s="427"/>
      <c r="AY7" s="428" t="s">
        <v>102</v>
      </c>
      <c r="AZ7" s="429"/>
      <c r="BA7" s="429"/>
      <c r="BB7" s="429"/>
      <c r="BC7" s="429"/>
      <c r="BD7" s="429"/>
      <c r="BE7" s="429"/>
      <c r="BF7" s="429"/>
      <c r="BG7" s="429"/>
      <c r="BH7" s="429"/>
      <c r="BI7" s="429"/>
      <c r="BJ7" s="429"/>
      <c r="BK7" s="429"/>
      <c r="BL7" s="429"/>
      <c r="BM7" s="430"/>
      <c r="BN7" s="394">
        <v>68928</v>
      </c>
      <c r="BO7" s="395"/>
      <c r="BP7" s="395"/>
      <c r="BQ7" s="395"/>
      <c r="BR7" s="395"/>
      <c r="BS7" s="395"/>
      <c r="BT7" s="395"/>
      <c r="BU7" s="396"/>
      <c r="BV7" s="394">
        <v>353348</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74541345</v>
      </c>
      <c r="CU7" s="395"/>
      <c r="CV7" s="395"/>
      <c r="CW7" s="395"/>
      <c r="CX7" s="395"/>
      <c r="CY7" s="395"/>
      <c r="CZ7" s="395"/>
      <c r="DA7" s="396"/>
      <c r="DB7" s="394">
        <v>69511885</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8016157</v>
      </c>
      <c r="BO8" s="395"/>
      <c r="BP8" s="395"/>
      <c r="BQ8" s="395"/>
      <c r="BR8" s="395"/>
      <c r="BS8" s="395"/>
      <c r="BT8" s="395"/>
      <c r="BU8" s="396"/>
      <c r="BV8" s="394">
        <v>5544345</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0.62</v>
      </c>
      <c r="CU8" s="435"/>
      <c r="CV8" s="435"/>
      <c r="CW8" s="435"/>
      <c r="CX8" s="435"/>
      <c r="CY8" s="435"/>
      <c r="CZ8" s="435"/>
      <c r="DA8" s="436"/>
      <c r="DB8" s="434">
        <v>0.62</v>
      </c>
      <c r="DC8" s="435"/>
      <c r="DD8" s="435"/>
      <c r="DE8" s="435"/>
      <c r="DF8" s="435"/>
      <c r="DG8" s="435"/>
      <c r="DH8" s="435"/>
      <c r="DI8" s="436"/>
    </row>
    <row r="9" spans="1:119" ht="18.75" customHeight="1" thickBot="1" x14ac:dyDescent="0.25">
      <c r="A9" s="163"/>
      <c r="B9" s="388" t="s">
        <v>107</v>
      </c>
      <c r="C9" s="389"/>
      <c r="D9" s="389"/>
      <c r="E9" s="389"/>
      <c r="F9" s="389"/>
      <c r="G9" s="389"/>
      <c r="H9" s="389"/>
      <c r="I9" s="389"/>
      <c r="J9" s="389"/>
      <c r="K9" s="437"/>
      <c r="L9" s="438" t="s">
        <v>108</v>
      </c>
      <c r="M9" s="439"/>
      <c r="N9" s="439"/>
      <c r="O9" s="439"/>
      <c r="P9" s="439"/>
      <c r="Q9" s="440"/>
      <c r="R9" s="441">
        <v>240069</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2471812</v>
      </c>
      <c r="BO9" s="395"/>
      <c r="BP9" s="395"/>
      <c r="BQ9" s="395"/>
      <c r="BR9" s="395"/>
      <c r="BS9" s="395"/>
      <c r="BT9" s="395"/>
      <c r="BU9" s="396"/>
      <c r="BV9" s="394">
        <v>-141107</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0.6</v>
      </c>
      <c r="CU9" s="392"/>
      <c r="CV9" s="392"/>
      <c r="CW9" s="392"/>
      <c r="CX9" s="392"/>
      <c r="CY9" s="392"/>
      <c r="CZ9" s="392"/>
      <c r="DA9" s="393"/>
      <c r="DB9" s="391">
        <v>0.7</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113</v>
      </c>
      <c r="M10" s="424"/>
      <c r="N10" s="424"/>
      <c r="O10" s="424"/>
      <c r="P10" s="424"/>
      <c r="Q10" s="425"/>
      <c r="R10" s="445">
        <v>219724</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5211544</v>
      </c>
      <c r="BO10" s="395"/>
      <c r="BP10" s="395"/>
      <c r="BQ10" s="395"/>
      <c r="BR10" s="395"/>
      <c r="BS10" s="395"/>
      <c r="BT10" s="395"/>
      <c r="BU10" s="396"/>
      <c r="BV10" s="394">
        <v>3691804</v>
      </c>
      <c r="BW10" s="395"/>
      <c r="BX10" s="395"/>
      <c r="BY10" s="395"/>
      <c r="BZ10" s="395"/>
      <c r="CA10" s="395"/>
      <c r="CB10" s="395"/>
      <c r="CC10" s="396"/>
      <c r="CD10" s="166" t="s">
        <v>116</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5">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63"/>
      <c r="B12" s="454" t="s">
        <v>123</v>
      </c>
      <c r="C12" s="455"/>
      <c r="D12" s="455"/>
      <c r="E12" s="455"/>
      <c r="F12" s="455"/>
      <c r="G12" s="455"/>
      <c r="H12" s="455"/>
      <c r="I12" s="455"/>
      <c r="J12" s="455"/>
      <c r="K12" s="456"/>
      <c r="L12" s="463" t="s">
        <v>124</v>
      </c>
      <c r="M12" s="464"/>
      <c r="N12" s="464"/>
      <c r="O12" s="464"/>
      <c r="P12" s="464"/>
      <c r="Q12" s="465"/>
      <c r="R12" s="466">
        <v>235345</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8882252</v>
      </c>
      <c r="BO12" s="395"/>
      <c r="BP12" s="395"/>
      <c r="BQ12" s="395"/>
      <c r="BR12" s="395"/>
      <c r="BS12" s="395"/>
      <c r="BT12" s="395"/>
      <c r="BU12" s="396"/>
      <c r="BV12" s="394">
        <v>674880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2"/>
      <c r="M13" s="485" t="s">
        <v>130</v>
      </c>
      <c r="N13" s="486"/>
      <c r="O13" s="486"/>
      <c r="P13" s="486"/>
      <c r="Q13" s="487"/>
      <c r="R13" s="478">
        <v>219422</v>
      </c>
      <c r="S13" s="479"/>
      <c r="T13" s="479"/>
      <c r="U13" s="479"/>
      <c r="V13" s="480"/>
      <c r="W13" s="410" t="s">
        <v>131</v>
      </c>
      <c r="X13" s="411"/>
      <c r="Y13" s="411"/>
      <c r="Z13" s="411"/>
      <c r="AA13" s="411"/>
      <c r="AB13" s="401"/>
      <c r="AC13" s="445">
        <v>77</v>
      </c>
      <c r="AD13" s="446"/>
      <c r="AE13" s="446"/>
      <c r="AF13" s="446"/>
      <c r="AG13" s="488"/>
      <c r="AH13" s="445">
        <v>63</v>
      </c>
      <c r="AI13" s="446"/>
      <c r="AJ13" s="446"/>
      <c r="AK13" s="446"/>
      <c r="AL13" s="447"/>
      <c r="AM13" s="423" t="s">
        <v>132</v>
      </c>
      <c r="AN13" s="424"/>
      <c r="AO13" s="424"/>
      <c r="AP13" s="424"/>
      <c r="AQ13" s="424"/>
      <c r="AR13" s="424"/>
      <c r="AS13" s="424"/>
      <c r="AT13" s="425"/>
      <c r="AU13" s="426" t="s">
        <v>98</v>
      </c>
      <c r="AV13" s="427"/>
      <c r="AW13" s="427"/>
      <c r="AX13" s="427"/>
      <c r="AY13" s="428" t="s">
        <v>133</v>
      </c>
      <c r="AZ13" s="429"/>
      <c r="BA13" s="429"/>
      <c r="BB13" s="429"/>
      <c r="BC13" s="429"/>
      <c r="BD13" s="429"/>
      <c r="BE13" s="429"/>
      <c r="BF13" s="429"/>
      <c r="BG13" s="429"/>
      <c r="BH13" s="429"/>
      <c r="BI13" s="429"/>
      <c r="BJ13" s="429"/>
      <c r="BK13" s="429"/>
      <c r="BL13" s="429"/>
      <c r="BM13" s="430"/>
      <c r="BN13" s="394">
        <v>-1198896</v>
      </c>
      <c r="BO13" s="395"/>
      <c r="BP13" s="395"/>
      <c r="BQ13" s="395"/>
      <c r="BR13" s="395"/>
      <c r="BS13" s="395"/>
      <c r="BT13" s="395"/>
      <c r="BU13" s="396"/>
      <c r="BV13" s="394">
        <v>2875817</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-2.9</v>
      </c>
      <c r="CU13" s="392"/>
      <c r="CV13" s="392"/>
      <c r="CW13" s="392"/>
      <c r="CX13" s="392"/>
      <c r="CY13" s="392"/>
      <c r="CZ13" s="392"/>
      <c r="DA13" s="393"/>
      <c r="DB13" s="391">
        <v>-3.6</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135</v>
      </c>
      <c r="M14" s="476"/>
      <c r="N14" s="476"/>
      <c r="O14" s="476"/>
      <c r="P14" s="476"/>
      <c r="Q14" s="477"/>
      <c r="R14" s="478">
        <v>232177</v>
      </c>
      <c r="S14" s="479"/>
      <c r="T14" s="479"/>
      <c r="U14" s="479"/>
      <c r="V14" s="480"/>
      <c r="W14" s="384"/>
      <c r="X14" s="385"/>
      <c r="Y14" s="385"/>
      <c r="Z14" s="385"/>
      <c r="AA14" s="385"/>
      <c r="AB14" s="374"/>
      <c r="AC14" s="481">
        <v>0.1</v>
      </c>
      <c r="AD14" s="482"/>
      <c r="AE14" s="482"/>
      <c r="AF14" s="482"/>
      <c r="AG14" s="483"/>
      <c r="AH14" s="481">
        <v>0.1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2"/>
      <c r="M15" s="485" t="s">
        <v>130</v>
      </c>
      <c r="N15" s="486"/>
      <c r="O15" s="486"/>
      <c r="P15" s="486"/>
      <c r="Q15" s="487"/>
      <c r="R15" s="478">
        <v>218141</v>
      </c>
      <c r="S15" s="479"/>
      <c r="T15" s="479"/>
      <c r="U15" s="479"/>
      <c r="V15" s="480"/>
      <c r="W15" s="410" t="s">
        <v>137</v>
      </c>
      <c r="X15" s="411"/>
      <c r="Y15" s="411"/>
      <c r="Z15" s="411"/>
      <c r="AA15" s="411"/>
      <c r="AB15" s="401"/>
      <c r="AC15" s="445">
        <v>11302</v>
      </c>
      <c r="AD15" s="446"/>
      <c r="AE15" s="446"/>
      <c r="AF15" s="446"/>
      <c r="AG15" s="488"/>
      <c r="AH15" s="445">
        <v>10756</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40931486</v>
      </c>
      <c r="BO15" s="358"/>
      <c r="BP15" s="358"/>
      <c r="BQ15" s="358"/>
      <c r="BR15" s="358"/>
      <c r="BS15" s="358"/>
      <c r="BT15" s="358"/>
      <c r="BU15" s="359"/>
      <c r="BV15" s="357">
        <v>39476796</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3"/>
      <c r="CU15" s="174"/>
      <c r="CV15" s="174"/>
      <c r="CW15" s="174"/>
      <c r="CX15" s="174"/>
      <c r="CY15" s="174"/>
      <c r="CZ15" s="174"/>
      <c r="DA15" s="175"/>
      <c r="DB15" s="173"/>
      <c r="DC15" s="174"/>
      <c r="DD15" s="174"/>
      <c r="DE15" s="174"/>
      <c r="DF15" s="174"/>
      <c r="DG15" s="174"/>
      <c r="DH15" s="174"/>
      <c r="DI15" s="175"/>
    </row>
    <row r="16" spans="1:119" ht="18.75" customHeight="1" x14ac:dyDescent="0.2">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11.2</v>
      </c>
      <c r="AD16" s="482"/>
      <c r="AE16" s="482"/>
      <c r="AF16" s="482"/>
      <c r="AG16" s="483"/>
      <c r="AH16" s="481">
        <v>13</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66610623</v>
      </c>
      <c r="BO16" s="395"/>
      <c r="BP16" s="395"/>
      <c r="BQ16" s="395"/>
      <c r="BR16" s="395"/>
      <c r="BS16" s="395"/>
      <c r="BT16" s="395"/>
      <c r="BU16" s="396"/>
      <c r="BV16" s="394">
        <v>62006552</v>
      </c>
      <c r="BW16" s="395"/>
      <c r="BX16" s="395"/>
      <c r="BY16" s="395"/>
      <c r="BZ16" s="395"/>
      <c r="CA16" s="395"/>
      <c r="CB16" s="395"/>
      <c r="CC16" s="396"/>
      <c r="CD16" s="176"/>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77"/>
      <c r="M17" s="505" t="s">
        <v>143</v>
      </c>
      <c r="N17" s="506"/>
      <c r="O17" s="506"/>
      <c r="P17" s="506"/>
      <c r="Q17" s="507"/>
      <c r="R17" s="500" t="s">
        <v>144</v>
      </c>
      <c r="S17" s="501"/>
      <c r="T17" s="501"/>
      <c r="U17" s="501"/>
      <c r="V17" s="502"/>
      <c r="W17" s="410" t="s">
        <v>145</v>
      </c>
      <c r="X17" s="411"/>
      <c r="Y17" s="411"/>
      <c r="Z17" s="411"/>
      <c r="AA17" s="411"/>
      <c r="AB17" s="401"/>
      <c r="AC17" s="445">
        <v>89672</v>
      </c>
      <c r="AD17" s="446"/>
      <c r="AE17" s="446"/>
      <c r="AF17" s="446"/>
      <c r="AG17" s="488"/>
      <c r="AH17" s="445">
        <v>72217</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74541345</v>
      </c>
      <c r="BO17" s="395"/>
      <c r="BP17" s="395"/>
      <c r="BQ17" s="395"/>
      <c r="BR17" s="395"/>
      <c r="BS17" s="395"/>
      <c r="BT17" s="395"/>
      <c r="BU17" s="396"/>
      <c r="BV17" s="394">
        <v>69511885</v>
      </c>
      <c r="BW17" s="395"/>
      <c r="BX17" s="395"/>
      <c r="BY17" s="395"/>
      <c r="BZ17" s="395"/>
      <c r="CA17" s="395"/>
      <c r="CB17" s="395"/>
      <c r="CC17" s="396"/>
      <c r="CD17" s="176"/>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6" t="s">
        <v>147</v>
      </c>
      <c r="C18" s="437"/>
      <c r="D18" s="437"/>
      <c r="E18" s="517"/>
      <c r="F18" s="517"/>
      <c r="G18" s="517"/>
      <c r="H18" s="517"/>
      <c r="I18" s="517"/>
      <c r="J18" s="517"/>
      <c r="K18" s="517"/>
      <c r="L18" s="518">
        <v>11.29</v>
      </c>
      <c r="M18" s="518"/>
      <c r="N18" s="518"/>
      <c r="O18" s="518"/>
      <c r="P18" s="518"/>
      <c r="Q18" s="518"/>
      <c r="R18" s="519"/>
      <c r="S18" s="519"/>
      <c r="T18" s="519"/>
      <c r="U18" s="519"/>
      <c r="V18" s="520"/>
      <c r="W18" s="412"/>
      <c r="X18" s="413"/>
      <c r="Y18" s="413"/>
      <c r="Z18" s="413"/>
      <c r="AA18" s="413"/>
      <c r="AB18" s="404"/>
      <c r="AC18" s="521">
        <v>88.7</v>
      </c>
      <c r="AD18" s="522"/>
      <c r="AE18" s="522"/>
      <c r="AF18" s="522"/>
      <c r="AG18" s="523"/>
      <c r="AH18" s="521">
        <v>87</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65388040</v>
      </c>
      <c r="BO18" s="395"/>
      <c r="BP18" s="395"/>
      <c r="BQ18" s="395"/>
      <c r="BR18" s="395"/>
      <c r="BS18" s="395"/>
      <c r="BT18" s="395"/>
      <c r="BU18" s="396"/>
      <c r="BV18" s="394">
        <v>60282774</v>
      </c>
      <c r="BW18" s="395"/>
      <c r="BX18" s="395"/>
      <c r="BY18" s="395"/>
      <c r="BZ18" s="395"/>
      <c r="CA18" s="395"/>
      <c r="CB18" s="395"/>
      <c r="CC18" s="396"/>
      <c r="CD18" s="176"/>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6" t="s">
        <v>149</v>
      </c>
      <c r="C19" s="437"/>
      <c r="D19" s="437"/>
      <c r="E19" s="517"/>
      <c r="F19" s="517"/>
      <c r="G19" s="517"/>
      <c r="H19" s="517"/>
      <c r="I19" s="517"/>
      <c r="J19" s="517"/>
      <c r="K19" s="517"/>
      <c r="L19" s="525">
        <v>21264</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101337184</v>
      </c>
      <c r="BO19" s="395"/>
      <c r="BP19" s="395"/>
      <c r="BQ19" s="395"/>
      <c r="BR19" s="395"/>
      <c r="BS19" s="395"/>
      <c r="BT19" s="395"/>
      <c r="BU19" s="396"/>
      <c r="BV19" s="394">
        <v>87798305</v>
      </c>
      <c r="BW19" s="395"/>
      <c r="BX19" s="395"/>
      <c r="BY19" s="395"/>
      <c r="BZ19" s="395"/>
      <c r="CA19" s="395"/>
      <c r="CB19" s="395"/>
      <c r="CC19" s="396"/>
      <c r="CD19" s="176"/>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6" t="s">
        <v>151</v>
      </c>
      <c r="C20" s="437"/>
      <c r="D20" s="437"/>
      <c r="E20" s="517"/>
      <c r="F20" s="517"/>
      <c r="G20" s="517"/>
      <c r="H20" s="517"/>
      <c r="I20" s="517"/>
      <c r="J20" s="517"/>
      <c r="K20" s="517"/>
      <c r="L20" s="525">
        <v>133661</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6"/>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6"/>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11090999</v>
      </c>
      <c r="BO22" s="358"/>
      <c r="BP22" s="358"/>
      <c r="BQ22" s="358"/>
      <c r="BR22" s="358"/>
      <c r="BS22" s="358"/>
      <c r="BT22" s="358"/>
      <c r="BU22" s="359"/>
      <c r="BV22" s="357">
        <v>9194912</v>
      </c>
      <c r="BW22" s="358"/>
      <c r="BX22" s="358"/>
      <c r="BY22" s="358"/>
      <c r="BZ22" s="358"/>
      <c r="CA22" s="358"/>
      <c r="CB22" s="358"/>
      <c r="CC22" s="359"/>
      <c r="CD22" s="176"/>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7594560</v>
      </c>
      <c r="BO23" s="395"/>
      <c r="BP23" s="395"/>
      <c r="BQ23" s="395"/>
      <c r="BR23" s="395"/>
      <c r="BS23" s="395"/>
      <c r="BT23" s="395"/>
      <c r="BU23" s="396"/>
      <c r="BV23" s="394">
        <v>7298031</v>
      </c>
      <c r="BW23" s="395"/>
      <c r="BX23" s="395"/>
      <c r="BY23" s="395"/>
      <c r="BZ23" s="395"/>
      <c r="CA23" s="395"/>
      <c r="CB23" s="395"/>
      <c r="CC23" s="396"/>
      <c r="CD23" s="176"/>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161</v>
      </c>
      <c r="F24" s="424"/>
      <c r="G24" s="424"/>
      <c r="H24" s="424"/>
      <c r="I24" s="424"/>
      <c r="J24" s="424"/>
      <c r="K24" s="425"/>
      <c r="L24" s="445">
        <v>1</v>
      </c>
      <c r="M24" s="446"/>
      <c r="N24" s="446"/>
      <c r="O24" s="446"/>
      <c r="P24" s="488"/>
      <c r="Q24" s="445">
        <v>12589</v>
      </c>
      <c r="R24" s="446"/>
      <c r="S24" s="446"/>
      <c r="T24" s="446"/>
      <c r="U24" s="446"/>
      <c r="V24" s="488"/>
      <c r="W24" s="540"/>
      <c r="X24" s="541"/>
      <c r="Y24" s="542"/>
      <c r="Z24" s="444" t="s">
        <v>162</v>
      </c>
      <c r="AA24" s="424"/>
      <c r="AB24" s="424"/>
      <c r="AC24" s="424"/>
      <c r="AD24" s="424"/>
      <c r="AE24" s="424"/>
      <c r="AF24" s="424"/>
      <c r="AG24" s="425"/>
      <c r="AH24" s="445">
        <v>2020</v>
      </c>
      <c r="AI24" s="446"/>
      <c r="AJ24" s="446"/>
      <c r="AK24" s="446"/>
      <c r="AL24" s="488"/>
      <c r="AM24" s="445">
        <v>5704480</v>
      </c>
      <c r="AN24" s="446"/>
      <c r="AO24" s="446"/>
      <c r="AP24" s="446"/>
      <c r="AQ24" s="446"/>
      <c r="AR24" s="488"/>
      <c r="AS24" s="445">
        <v>2824</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11090999</v>
      </c>
      <c r="BO24" s="395"/>
      <c r="BP24" s="395"/>
      <c r="BQ24" s="395"/>
      <c r="BR24" s="395"/>
      <c r="BS24" s="395"/>
      <c r="BT24" s="395"/>
      <c r="BU24" s="396"/>
      <c r="BV24" s="394">
        <v>9194912</v>
      </c>
      <c r="BW24" s="395"/>
      <c r="BX24" s="395"/>
      <c r="BY24" s="395"/>
      <c r="BZ24" s="395"/>
      <c r="CA24" s="395"/>
      <c r="CB24" s="395"/>
      <c r="CC24" s="396"/>
      <c r="CD24" s="176"/>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164</v>
      </c>
      <c r="F25" s="424"/>
      <c r="G25" s="424"/>
      <c r="H25" s="424"/>
      <c r="I25" s="424"/>
      <c r="J25" s="424"/>
      <c r="K25" s="425"/>
      <c r="L25" s="445">
        <v>1</v>
      </c>
      <c r="M25" s="446"/>
      <c r="N25" s="446"/>
      <c r="O25" s="446"/>
      <c r="P25" s="488"/>
      <c r="Q25" s="445">
        <v>10188</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19366367</v>
      </c>
      <c r="BO25" s="358"/>
      <c r="BP25" s="358"/>
      <c r="BQ25" s="358"/>
      <c r="BR25" s="358"/>
      <c r="BS25" s="358"/>
      <c r="BT25" s="358"/>
      <c r="BU25" s="359"/>
      <c r="BV25" s="357">
        <v>25734042</v>
      </c>
      <c r="BW25" s="358"/>
      <c r="BX25" s="358"/>
      <c r="BY25" s="358"/>
      <c r="BZ25" s="358"/>
      <c r="CA25" s="358"/>
      <c r="CB25" s="358"/>
      <c r="CC25" s="359"/>
      <c r="CD25" s="176"/>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167</v>
      </c>
      <c r="F26" s="424"/>
      <c r="G26" s="424"/>
      <c r="H26" s="424"/>
      <c r="I26" s="424"/>
      <c r="J26" s="424"/>
      <c r="K26" s="425"/>
      <c r="L26" s="445">
        <v>1</v>
      </c>
      <c r="M26" s="446"/>
      <c r="N26" s="446"/>
      <c r="O26" s="446"/>
      <c r="P26" s="488"/>
      <c r="Q26" s="445">
        <v>9310</v>
      </c>
      <c r="R26" s="446"/>
      <c r="S26" s="446"/>
      <c r="T26" s="446"/>
      <c r="U26" s="446"/>
      <c r="V26" s="488"/>
      <c r="W26" s="540"/>
      <c r="X26" s="541"/>
      <c r="Y26" s="542"/>
      <c r="Z26" s="444" t="s">
        <v>168</v>
      </c>
      <c r="AA26" s="546"/>
      <c r="AB26" s="546"/>
      <c r="AC26" s="546"/>
      <c r="AD26" s="546"/>
      <c r="AE26" s="546"/>
      <c r="AF26" s="546"/>
      <c r="AG26" s="547"/>
      <c r="AH26" s="445">
        <v>160</v>
      </c>
      <c r="AI26" s="446"/>
      <c r="AJ26" s="446"/>
      <c r="AK26" s="446"/>
      <c r="AL26" s="488"/>
      <c r="AM26" s="445">
        <v>436000</v>
      </c>
      <c r="AN26" s="446"/>
      <c r="AO26" s="446"/>
      <c r="AP26" s="446"/>
      <c r="AQ26" s="446"/>
      <c r="AR26" s="488"/>
      <c r="AS26" s="445">
        <v>2725</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600000</v>
      </c>
      <c r="BW26" s="395"/>
      <c r="BX26" s="395"/>
      <c r="BY26" s="395"/>
      <c r="BZ26" s="395"/>
      <c r="CA26" s="395"/>
      <c r="CB26" s="395"/>
      <c r="CC26" s="396"/>
      <c r="CD26" s="176"/>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170</v>
      </c>
      <c r="F27" s="424"/>
      <c r="G27" s="424"/>
      <c r="H27" s="424"/>
      <c r="I27" s="424"/>
      <c r="J27" s="424"/>
      <c r="K27" s="425"/>
      <c r="L27" s="445">
        <v>1</v>
      </c>
      <c r="M27" s="446"/>
      <c r="N27" s="446"/>
      <c r="O27" s="446"/>
      <c r="P27" s="488"/>
      <c r="Q27" s="445">
        <v>9251</v>
      </c>
      <c r="R27" s="446"/>
      <c r="S27" s="446"/>
      <c r="T27" s="446"/>
      <c r="U27" s="446"/>
      <c r="V27" s="488"/>
      <c r="W27" s="540"/>
      <c r="X27" s="541"/>
      <c r="Y27" s="542"/>
      <c r="Z27" s="444" t="s">
        <v>171</v>
      </c>
      <c r="AA27" s="424"/>
      <c r="AB27" s="424"/>
      <c r="AC27" s="424"/>
      <c r="AD27" s="424"/>
      <c r="AE27" s="424"/>
      <c r="AF27" s="424"/>
      <c r="AG27" s="425"/>
      <c r="AH27" s="445">
        <v>92</v>
      </c>
      <c r="AI27" s="446"/>
      <c r="AJ27" s="446"/>
      <c r="AK27" s="446"/>
      <c r="AL27" s="488"/>
      <c r="AM27" s="445">
        <v>282220</v>
      </c>
      <c r="AN27" s="446"/>
      <c r="AO27" s="446"/>
      <c r="AP27" s="446"/>
      <c r="AQ27" s="446"/>
      <c r="AR27" s="488"/>
      <c r="AS27" s="445">
        <v>3068</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173</v>
      </c>
      <c r="F28" s="424"/>
      <c r="G28" s="424"/>
      <c r="H28" s="424"/>
      <c r="I28" s="424"/>
      <c r="J28" s="424"/>
      <c r="K28" s="425"/>
      <c r="L28" s="445">
        <v>1</v>
      </c>
      <c r="M28" s="446"/>
      <c r="N28" s="446"/>
      <c r="O28" s="446"/>
      <c r="P28" s="488"/>
      <c r="Q28" s="445">
        <v>7929</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17810105</v>
      </c>
      <c r="BO28" s="358"/>
      <c r="BP28" s="358"/>
      <c r="BQ28" s="358"/>
      <c r="BR28" s="358"/>
      <c r="BS28" s="358"/>
      <c r="BT28" s="358"/>
      <c r="BU28" s="359"/>
      <c r="BV28" s="357">
        <v>21480813</v>
      </c>
      <c r="BW28" s="358"/>
      <c r="BX28" s="358"/>
      <c r="BY28" s="358"/>
      <c r="BZ28" s="358"/>
      <c r="CA28" s="358"/>
      <c r="CB28" s="358"/>
      <c r="CC28" s="359"/>
      <c r="CD28" s="176"/>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176</v>
      </c>
      <c r="F29" s="424"/>
      <c r="G29" s="424"/>
      <c r="H29" s="424"/>
      <c r="I29" s="424"/>
      <c r="J29" s="424"/>
      <c r="K29" s="425"/>
      <c r="L29" s="445">
        <v>32</v>
      </c>
      <c r="M29" s="446"/>
      <c r="N29" s="446"/>
      <c r="O29" s="446"/>
      <c r="P29" s="488"/>
      <c r="Q29" s="445">
        <v>6012</v>
      </c>
      <c r="R29" s="446"/>
      <c r="S29" s="446"/>
      <c r="T29" s="446"/>
      <c r="U29" s="446"/>
      <c r="V29" s="488"/>
      <c r="W29" s="543"/>
      <c r="X29" s="544"/>
      <c r="Y29" s="545"/>
      <c r="Z29" s="444" t="s">
        <v>177</v>
      </c>
      <c r="AA29" s="424"/>
      <c r="AB29" s="424"/>
      <c r="AC29" s="424"/>
      <c r="AD29" s="424"/>
      <c r="AE29" s="424"/>
      <c r="AF29" s="424"/>
      <c r="AG29" s="425"/>
      <c r="AH29" s="445">
        <v>2112</v>
      </c>
      <c r="AI29" s="446"/>
      <c r="AJ29" s="446"/>
      <c r="AK29" s="446"/>
      <c r="AL29" s="488"/>
      <c r="AM29" s="445">
        <v>5986700</v>
      </c>
      <c r="AN29" s="446"/>
      <c r="AO29" s="446"/>
      <c r="AP29" s="446"/>
      <c r="AQ29" s="446"/>
      <c r="AR29" s="488"/>
      <c r="AS29" s="445">
        <v>2835</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59947</v>
      </c>
      <c r="BO29" s="395"/>
      <c r="BP29" s="395"/>
      <c r="BQ29" s="395"/>
      <c r="BR29" s="395"/>
      <c r="BS29" s="395"/>
      <c r="BT29" s="395"/>
      <c r="BU29" s="396"/>
      <c r="BV29" s="394">
        <v>57772</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99.2</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32573858</v>
      </c>
      <c r="BO30" s="514"/>
      <c r="BP30" s="514"/>
      <c r="BQ30" s="514"/>
      <c r="BR30" s="514"/>
      <c r="BS30" s="514"/>
      <c r="BT30" s="514"/>
      <c r="BU30" s="515"/>
      <c r="BV30" s="513">
        <v>36036881</v>
      </c>
      <c r="BW30" s="514"/>
      <c r="BX30" s="514"/>
      <c r="BY30" s="514"/>
      <c r="BZ30" s="514"/>
      <c r="CA30" s="514"/>
      <c r="CB30" s="514"/>
      <c r="CC30" s="515"/>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2">
      <c r="A31" s="163"/>
      <c r="B31" s="185"/>
      <c r="DI31" s="186"/>
    </row>
    <row r="32" spans="1:113" ht="13.5" customHeight="1" x14ac:dyDescent="0.2">
      <c r="A32" s="163"/>
      <c r="B32" s="187"/>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6"/>
    </row>
    <row r="33" spans="1:113" ht="13.5" customHeight="1" x14ac:dyDescent="0.2">
      <c r="A33" s="163"/>
      <c r="B33" s="187"/>
      <c r="C33" s="418" t="s">
        <v>186</v>
      </c>
      <c r="D33" s="418"/>
      <c r="E33" s="383" t="s">
        <v>187</v>
      </c>
      <c r="F33" s="383"/>
      <c r="G33" s="383"/>
      <c r="H33" s="383"/>
      <c r="I33" s="383"/>
      <c r="J33" s="383"/>
      <c r="K33" s="383"/>
      <c r="L33" s="383"/>
      <c r="M33" s="383"/>
      <c r="N33" s="383"/>
      <c r="O33" s="383"/>
      <c r="P33" s="383"/>
      <c r="Q33" s="383"/>
      <c r="R33" s="383"/>
      <c r="S33" s="383"/>
      <c r="T33" s="188"/>
      <c r="U33" s="418" t="s">
        <v>186</v>
      </c>
      <c r="V33" s="418"/>
      <c r="W33" s="383" t="s">
        <v>187</v>
      </c>
      <c r="X33" s="383"/>
      <c r="Y33" s="383"/>
      <c r="Z33" s="383"/>
      <c r="AA33" s="383"/>
      <c r="AB33" s="383"/>
      <c r="AC33" s="383"/>
      <c r="AD33" s="383"/>
      <c r="AE33" s="383"/>
      <c r="AF33" s="383"/>
      <c r="AG33" s="383"/>
      <c r="AH33" s="383"/>
      <c r="AI33" s="383"/>
      <c r="AJ33" s="383"/>
      <c r="AK33" s="383"/>
      <c r="AL33" s="188"/>
      <c r="AM33" s="418" t="s">
        <v>186</v>
      </c>
      <c r="AN33" s="418"/>
      <c r="AO33" s="383" t="s">
        <v>187</v>
      </c>
      <c r="AP33" s="383"/>
      <c r="AQ33" s="383"/>
      <c r="AR33" s="383"/>
      <c r="AS33" s="383"/>
      <c r="AT33" s="383"/>
      <c r="AU33" s="383"/>
      <c r="AV33" s="383"/>
      <c r="AW33" s="383"/>
      <c r="AX33" s="383"/>
      <c r="AY33" s="383"/>
      <c r="AZ33" s="383"/>
      <c r="BA33" s="383"/>
      <c r="BB33" s="383"/>
      <c r="BC33" s="383"/>
      <c r="BD33" s="189"/>
      <c r="BE33" s="383" t="s">
        <v>188</v>
      </c>
      <c r="BF33" s="383"/>
      <c r="BG33" s="383" t="s">
        <v>189</v>
      </c>
      <c r="BH33" s="383"/>
      <c r="BI33" s="383"/>
      <c r="BJ33" s="383"/>
      <c r="BK33" s="383"/>
      <c r="BL33" s="383"/>
      <c r="BM33" s="383"/>
      <c r="BN33" s="383"/>
      <c r="BO33" s="383"/>
      <c r="BP33" s="383"/>
      <c r="BQ33" s="383"/>
      <c r="BR33" s="383"/>
      <c r="BS33" s="383"/>
      <c r="BT33" s="383"/>
      <c r="BU33" s="383"/>
      <c r="BV33" s="189"/>
      <c r="BW33" s="418" t="s">
        <v>188</v>
      </c>
      <c r="BX33" s="418"/>
      <c r="BY33" s="383" t="s">
        <v>190</v>
      </c>
      <c r="BZ33" s="383"/>
      <c r="CA33" s="383"/>
      <c r="CB33" s="383"/>
      <c r="CC33" s="383"/>
      <c r="CD33" s="383"/>
      <c r="CE33" s="383"/>
      <c r="CF33" s="383"/>
      <c r="CG33" s="383"/>
      <c r="CH33" s="383"/>
      <c r="CI33" s="383"/>
      <c r="CJ33" s="383"/>
      <c r="CK33" s="383"/>
      <c r="CL33" s="383"/>
      <c r="CM33" s="383"/>
      <c r="CN33" s="188"/>
      <c r="CO33" s="418" t="s">
        <v>186</v>
      </c>
      <c r="CP33" s="418"/>
      <c r="CQ33" s="383" t="s">
        <v>191</v>
      </c>
      <c r="CR33" s="383"/>
      <c r="CS33" s="383"/>
      <c r="CT33" s="383"/>
      <c r="CU33" s="383"/>
      <c r="CV33" s="383"/>
      <c r="CW33" s="383"/>
      <c r="CX33" s="383"/>
      <c r="CY33" s="383"/>
      <c r="CZ33" s="383"/>
      <c r="DA33" s="383"/>
      <c r="DB33" s="383"/>
      <c r="DC33" s="383"/>
      <c r="DD33" s="383"/>
      <c r="DE33" s="383"/>
      <c r="DF33" s="188"/>
      <c r="DG33" s="583" t="s">
        <v>192</v>
      </c>
      <c r="DH33" s="583"/>
      <c r="DI33" s="190"/>
    </row>
    <row r="34" spans="1:113" ht="32.25" customHeight="1" x14ac:dyDescent="0.2">
      <c r="A34" s="163"/>
      <c r="B34" s="187"/>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t="str">
        <f>IF(AO34="","",MAX(C34:D43,U34:V43)+1)</f>
        <v/>
      </c>
      <c r="AN34" s="584"/>
      <c r="AO34" s="585"/>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63"/>
      <c r="CO34" s="584">
        <f>IF(CQ34="","",MAX(C34:D43,U34:V43,AM34:AN43,BE34:BF43,BW34:BX43)+1)</f>
        <v>10</v>
      </c>
      <c r="CP34" s="584"/>
      <c r="CQ34" s="585" t="str">
        <f>IF('各会計、関係団体の財政状況及び健全化判断比率'!BS7="","",'各会計、関係団体の財政状況及び健全化判断比率'!BS7)</f>
        <v>公益財団法人文京アカデミー</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90"/>
    </row>
    <row r="35" spans="1:113" ht="32.25" customHeight="1" x14ac:dyDescent="0.2">
      <c r="A35" s="163"/>
      <c r="B35" s="187"/>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t="str">
        <f t="shared" ref="AM35:AM43" si="0">IF(AO35="","",AM34+1)</f>
        <v/>
      </c>
      <c r="AN35" s="584"/>
      <c r="AO35" s="585"/>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90"/>
    </row>
    <row r="36" spans="1:113" ht="32.25" customHeight="1" x14ac:dyDescent="0.2">
      <c r="A36" s="163"/>
      <c r="B36" s="187"/>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7</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90"/>
    </row>
    <row r="37" spans="1:113" ht="32.25" customHeight="1" x14ac:dyDescent="0.2">
      <c r="A37" s="163"/>
      <c r="B37" s="187"/>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8</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90"/>
    </row>
    <row r="38" spans="1:113" ht="32.25" customHeight="1" x14ac:dyDescent="0.2">
      <c r="A38" s="163"/>
      <c r="B38" s="187"/>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9</v>
      </c>
      <c r="BX38" s="584"/>
      <c r="BY38" s="585" t="str">
        <f>IF('各会計、関係団体の財政状況及び健全化判断比率'!B72="","",'各会計、関係団体の財政状況及び健全化判断比率'!B72)</f>
        <v>東京都後期高齢者医療広域連合（後期高齢者医療特別会計）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90"/>
    </row>
    <row r="39" spans="1:113" ht="32.25" customHeight="1" x14ac:dyDescent="0.2">
      <c r="A39" s="163"/>
      <c r="B39" s="187"/>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90"/>
    </row>
    <row r="40" spans="1:113" ht="32.25" customHeight="1" x14ac:dyDescent="0.2">
      <c r="A40" s="163"/>
      <c r="B40" s="187"/>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90"/>
    </row>
    <row r="41" spans="1:113" ht="32.25" customHeight="1" x14ac:dyDescent="0.2">
      <c r="A41" s="163"/>
      <c r="B41" s="187"/>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90"/>
    </row>
    <row r="42" spans="1:113" ht="32.25" customHeight="1" x14ac:dyDescent="0.2">
      <c r="B42" s="187"/>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90"/>
    </row>
    <row r="43" spans="1:113" ht="32.25" customHeight="1" x14ac:dyDescent="0.2">
      <c r="B43" s="187"/>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90"/>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zzah0KqeUrS1FffQFmyw/vITa1RVE9hbmlOuW/i7T7/Cim3DKeXhbjrGNgkYd1oJyE8EWQrvDm7k6wyujglXIA==" saltValue="yXJ6svsYfywNM7u+OApqT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529</v>
      </c>
      <c r="D34" s="1136"/>
      <c r="E34" s="1137"/>
      <c r="F34" s="32">
        <v>13.33</v>
      </c>
      <c r="G34" s="33">
        <v>10.46</v>
      </c>
      <c r="H34" s="33">
        <v>8.4499999999999993</v>
      </c>
      <c r="I34" s="33">
        <v>7.97</v>
      </c>
      <c r="J34" s="34">
        <v>10.75</v>
      </c>
      <c r="K34" s="22"/>
      <c r="L34" s="22"/>
      <c r="M34" s="22"/>
      <c r="N34" s="22"/>
      <c r="O34" s="22"/>
      <c r="P34" s="22"/>
    </row>
    <row r="35" spans="1:16" ht="39" customHeight="1" x14ac:dyDescent="0.2">
      <c r="A35" s="22"/>
      <c r="B35" s="35"/>
      <c r="C35" s="1132" t="s">
        <v>530</v>
      </c>
      <c r="D35" s="1132"/>
      <c r="E35" s="1133"/>
      <c r="F35" s="36">
        <v>1.31</v>
      </c>
      <c r="G35" s="37">
        <v>1.05</v>
      </c>
      <c r="H35" s="37">
        <v>0.86</v>
      </c>
      <c r="I35" s="37">
        <v>0.51</v>
      </c>
      <c r="J35" s="38">
        <v>1.08</v>
      </c>
      <c r="K35" s="22"/>
      <c r="L35" s="22"/>
      <c r="M35" s="22"/>
      <c r="N35" s="22"/>
      <c r="O35" s="22"/>
      <c r="P35" s="22"/>
    </row>
    <row r="36" spans="1:16" ht="39" customHeight="1" x14ac:dyDescent="0.2">
      <c r="A36" s="22"/>
      <c r="B36" s="35"/>
      <c r="C36" s="1132" t="s">
        <v>531</v>
      </c>
      <c r="D36" s="1132"/>
      <c r="E36" s="1133"/>
      <c r="F36" s="36">
        <v>0.45</v>
      </c>
      <c r="G36" s="37">
        <v>0.79</v>
      </c>
      <c r="H36" s="37">
        <v>0.42</v>
      </c>
      <c r="I36" s="37">
        <v>0.21</v>
      </c>
      <c r="J36" s="38">
        <v>0.4</v>
      </c>
      <c r="K36" s="22"/>
      <c r="L36" s="22"/>
      <c r="M36" s="22"/>
      <c r="N36" s="22"/>
      <c r="O36" s="22"/>
      <c r="P36" s="22"/>
    </row>
    <row r="37" spans="1:16" ht="39" customHeight="1" x14ac:dyDescent="0.2">
      <c r="A37" s="22"/>
      <c r="B37" s="35"/>
      <c r="C37" s="1132" t="s">
        <v>532</v>
      </c>
      <c r="D37" s="1132"/>
      <c r="E37" s="1133"/>
      <c r="F37" s="36">
        <v>0.21</v>
      </c>
      <c r="G37" s="37">
        <v>0.26</v>
      </c>
      <c r="H37" s="37">
        <v>0.19</v>
      </c>
      <c r="I37" s="37">
        <v>0.22</v>
      </c>
      <c r="J37" s="38">
        <v>0.14000000000000001</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533</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534</v>
      </c>
      <c r="D43" s="1134"/>
      <c r="E43" s="1135"/>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LJYR+09GR+JRdh7V+1ZtU2Lo7fyBaapR6j4rojvob1ctyiJ6a/PdmVuxYTygFfqZ5AOAa8WLm05qMpE6Qz1Ehw==" saltValue="sFKz+MbGUUxsAPI+B00zq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7"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zoomScaleNormal="10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527</v>
      </c>
      <c r="L45" s="58">
        <v>452</v>
      </c>
      <c r="M45" s="58">
        <v>395</v>
      </c>
      <c r="N45" s="58">
        <v>441</v>
      </c>
      <c r="O45" s="59">
        <v>414</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v>62</v>
      </c>
      <c r="L47" s="62">
        <v>62</v>
      </c>
      <c r="M47" s="62">
        <v>62</v>
      </c>
      <c r="N47" s="62">
        <v>62</v>
      </c>
      <c r="O47" s="63">
        <v>62</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83</v>
      </c>
      <c r="L49" s="62">
        <v>81</v>
      </c>
      <c r="M49" s="62">
        <v>77</v>
      </c>
      <c r="N49" s="62">
        <v>95</v>
      </c>
      <c r="O49" s="63">
        <v>137</v>
      </c>
      <c r="P49" s="46"/>
      <c r="Q49" s="46"/>
      <c r="R49" s="46"/>
      <c r="S49" s="46"/>
      <c r="T49" s="46"/>
      <c r="U49" s="46"/>
    </row>
    <row r="50" spans="1:21" ht="30.75" customHeight="1" x14ac:dyDescent="0.2">
      <c r="A50" s="46"/>
      <c r="B50" s="1140"/>
      <c r="C50" s="1141"/>
      <c r="D50" s="60"/>
      <c r="E50" s="1146" t="s">
        <v>15</v>
      </c>
      <c r="F50" s="1146"/>
      <c r="G50" s="1146"/>
      <c r="H50" s="1146"/>
      <c r="I50" s="1146"/>
      <c r="J50" s="1147"/>
      <c r="K50" s="61">
        <v>40</v>
      </c>
      <c r="L50" s="62">
        <v>40</v>
      </c>
      <c r="M50" s="62">
        <v>35</v>
      </c>
      <c r="N50" s="62">
        <v>35</v>
      </c>
      <c r="O50" s="63">
        <v>35</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3332</v>
      </c>
      <c r="L52" s="62">
        <v>3193</v>
      </c>
      <c r="M52" s="62">
        <v>2966</v>
      </c>
      <c r="N52" s="62">
        <v>2693</v>
      </c>
      <c r="O52" s="63">
        <v>2214</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-2620</v>
      </c>
      <c r="L53" s="67">
        <v>-2558</v>
      </c>
      <c r="M53" s="67">
        <v>-2397</v>
      </c>
      <c r="N53" s="67">
        <v>-2060</v>
      </c>
      <c r="O53" s="68">
        <v>-1566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54" t="s">
        <v>24</v>
      </c>
      <c r="C58" s="1155"/>
      <c r="D58" s="1160" t="s">
        <v>25</v>
      </c>
      <c r="E58" s="1161"/>
      <c r="F58" s="1161"/>
      <c r="G58" s="1161"/>
      <c r="H58" s="1161"/>
      <c r="I58" s="1161"/>
      <c r="J58" s="1162"/>
      <c r="K58" s="81" t="s">
        <v>548</v>
      </c>
      <c r="L58" s="82" t="s">
        <v>482</v>
      </c>
      <c r="M58" s="82" t="s">
        <v>482</v>
      </c>
      <c r="N58" s="82" t="s">
        <v>482</v>
      </c>
      <c r="O58" s="83" t="s">
        <v>482</v>
      </c>
    </row>
    <row r="59" spans="1:21" ht="31.5" customHeight="1" x14ac:dyDescent="0.2">
      <c r="B59" s="1156"/>
      <c r="C59" s="1157"/>
      <c r="D59" s="1163" t="s">
        <v>26</v>
      </c>
      <c r="E59" s="1164"/>
      <c r="F59" s="1164"/>
      <c r="G59" s="1164"/>
      <c r="H59" s="1164"/>
      <c r="I59" s="1164"/>
      <c r="J59" s="1165"/>
      <c r="K59" s="84">
        <v>554</v>
      </c>
      <c r="L59" s="85">
        <v>741</v>
      </c>
      <c r="M59" s="85">
        <v>929</v>
      </c>
      <c r="N59" s="85">
        <v>1116</v>
      </c>
      <c r="O59" s="86">
        <v>1304</v>
      </c>
    </row>
    <row r="60" spans="1:21" ht="31.5" customHeight="1" thickBot="1" x14ac:dyDescent="0.25">
      <c r="B60" s="1158"/>
      <c r="C60" s="1159"/>
      <c r="D60" s="1166" t="s">
        <v>27</v>
      </c>
      <c r="E60" s="1167"/>
      <c r="F60" s="1167"/>
      <c r="G60" s="1167"/>
      <c r="H60" s="1167"/>
      <c r="I60" s="1167"/>
      <c r="J60" s="1168"/>
      <c r="K60" s="87">
        <v>166</v>
      </c>
      <c r="L60" s="88">
        <v>229</v>
      </c>
      <c r="M60" s="88">
        <v>291</v>
      </c>
      <c r="N60" s="88">
        <v>353</v>
      </c>
      <c r="O60" s="89">
        <v>359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sheetData>
  <sheetProtection algorithmName="SHA-512" hashValue="vL0p3zPD1/41XY3Yz36YNgUDj556S78uZacWN8Z7i6cYRPR8ttAViofbuLcXXwzhIHaS4qMDDvyLiZty+5BqNg==" saltValue="p3iGoPE2i6fH7f1Xy6Nkd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30">
        <v>4869</v>
      </c>
      <c r="J41" s="331">
        <v>5704</v>
      </c>
      <c r="K41" s="331">
        <v>7835</v>
      </c>
      <c r="L41" s="331">
        <v>10441</v>
      </c>
      <c r="M41" s="332">
        <v>13989</v>
      </c>
    </row>
    <row r="42" spans="2:13" ht="27.75" customHeight="1" x14ac:dyDescent="0.2">
      <c r="B42" s="1171"/>
      <c r="C42" s="1172"/>
      <c r="D42" s="104"/>
      <c r="E42" s="1177" t="s">
        <v>32</v>
      </c>
      <c r="F42" s="1177"/>
      <c r="G42" s="1177"/>
      <c r="H42" s="1178"/>
      <c r="I42" s="333">
        <v>551</v>
      </c>
      <c r="J42" s="334">
        <v>510</v>
      </c>
      <c r="K42" s="334">
        <v>475</v>
      </c>
      <c r="L42" s="334">
        <v>439</v>
      </c>
      <c r="M42" s="335">
        <v>404</v>
      </c>
    </row>
    <row r="43" spans="2:13" ht="27.75" customHeight="1" x14ac:dyDescent="0.2">
      <c r="B43" s="1171"/>
      <c r="C43" s="1172"/>
      <c r="D43" s="104"/>
      <c r="E43" s="1177" t="s">
        <v>33</v>
      </c>
      <c r="F43" s="1177"/>
      <c r="G43" s="1177"/>
      <c r="H43" s="1178"/>
      <c r="I43" s="333" t="s">
        <v>482</v>
      </c>
      <c r="J43" s="334" t="s">
        <v>482</v>
      </c>
      <c r="K43" s="334" t="s">
        <v>482</v>
      </c>
      <c r="L43" s="334" t="s">
        <v>482</v>
      </c>
      <c r="M43" s="335" t="s">
        <v>482</v>
      </c>
    </row>
    <row r="44" spans="2:13" ht="27.75" customHeight="1" x14ac:dyDescent="0.2">
      <c r="B44" s="1171"/>
      <c r="C44" s="1172"/>
      <c r="D44" s="104"/>
      <c r="E44" s="1177" t="s">
        <v>34</v>
      </c>
      <c r="F44" s="1177"/>
      <c r="G44" s="1177"/>
      <c r="H44" s="1178"/>
      <c r="I44" s="333">
        <v>1065</v>
      </c>
      <c r="J44" s="334">
        <v>1184</v>
      </c>
      <c r="K44" s="334">
        <v>1390</v>
      </c>
      <c r="L44" s="334">
        <v>1473</v>
      </c>
      <c r="M44" s="335">
        <v>1744</v>
      </c>
    </row>
    <row r="45" spans="2:13" ht="27.75" customHeight="1" x14ac:dyDescent="0.2">
      <c r="B45" s="1171"/>
      <c r="C45" s="1172"/>
      <c r="D45" s="104"/>
      <c r="E45" s="1177" t="s">
        <v>35</v>
      </c>
      <c r="F45" s="1177"/>
      <c r="G45" s="1177"/>
      <c r="H45" s="1178"/>
      <c r="I45" s="333">
        <v>9735</v>
      </c>
      <c r="J45" s="334">
        <v>9722</v>
      </c>
      <c r="K45" s="334">
        <v>9645</v>
      </c>
      <c r="L45" s="334">
        <v>9987</v>
      </c>
      <c r="M45" s="335">
        <v>10455</v>
      </c>
    </row>
    <row r="46" spans="2:13" ht="27.75" customHeight="1" x14ac:dyDescent="0.2">
      <c r="B46" s="1171"/>
      <c r="C46" s="1172"/>
      <c r="D46" s="105"/>
      <c r="E46" s="1177" t="s">
        <v>36</v>
      </c>
      <c r="F46" s="1177"/>
      <c r="G46" s="1177"/>
      <c r="H46" s="1178"/>
      <c r="I46" s="333" t="s">
        <v>482</v>
      </c>
      <c r="J46" s="334" t="s">
        <v>482</v>
      </c>
      <c r="K46" s="334" t="s">
        <v>482</v>
      </c>
      <c r="L46" s="334" t="s">
        <v>482</v>
      </c>
      <c r="M46" s="335" t="s">
        <v>482</v>
      </c>
    </row>
    <row r="47" spans="2:13" ht="27.75" customHeight="1" x14ac:dyDescent="0.2">
      <c r="B47" s="1171"/>
      <c r="C47" s="1172"/>
      <c r="D47" s="106"/>
      <c r="E47" s="1179" t="s">
        <v>37</v>
      </c>
      <c r="F47" s="1180"/>
      <c r="G47" s="1180"/>
      <c r="H47" s="1181"/>
      <c r="I47" s="333" t="s">
        <v>482</v>
      </c>
      <c r="J47" s="334" t="s">
        <v>482</v>
      </c>
      <c r="K47" s="334" t="s">
        <v>482</v>
      </c>
      <c r="L47" s="334" t="s">
        <v>482</v>
      </c>
      <c r="M47" s="335" t="s">
        <v>482</v>
      </c>
    </row>
    <row r="48" spans="2:13" ht="27.75" customHeight="1" x14ac:dyDescent="0.2">
      <c r="B48" s="1171"/>
      <c r="C48" s="1172"/>
      <c r="D48" s="104"/>
      <c r="E48" s="1177" t="s">
        <v>38</v>
      </c>
      <c r="F48" s="1177"/>
      <c r="G48" s="1177"/>
      <c r="H48" s="1178"/>
      <c r="I48" s="333" t="s">
        <v>482</v>
      </c>
      <c r="J48" s="334" t="s">
        <v>482</v>
      </c>
      <c r="K48" s="334" t="s">
        <v>482</v>
      </c>
      <c r="L48" s="334" t="s">
        <v>482</v>
      </c>
      <c r="M48" s="335" t="s">
        <v>482</v>
      </c>
    </row>
    <row r="49" spans="2:13" ht="27.75" customHeight="1" x14ac:dyDescent="0.2">
      <c r="B49" s="1173"/>
      <c r="C49" s="1174"/>
      <c r="D49" s="104"/>
      <c r="E49" s="1177" t="s">
        <v>39</v>
      </c>
      <c r="F49" s="1177"/>
      <c r="G49" s="1177"/>
      <c r="H49" s="1178"/>
      <c r="I49" s="333" t="s">
        <v>482</v>
      </c>
      <c r="J49" s="334" t="s">
        <v>482</v>
      </c>
      <c r="K49" s="334" t="s">
        <v>482</v>
      </c>
      <c r="L49" s="334" t="s">
        <v>482</v>
      </c>
      <c r="M49" s="335" t="s">
        <v>482</v>
      </c>
    </row>
    <row r="50" spans="2:13" ht="27.75" customHeight="1" x14ac:dyDescent="0.2">
      <c r="B50" s="1182" t="s">
        <v>40</v>
      </c>
      <c r="C50" s="1183"/>
      <c r="D50" s="107"/>
      <c r="E50" s="1177" t="s">
        <v>41</v>
      </c>
      <c r="F50" s="1177"/>
      <c r="G50" s="1177"/>
      <c r="H50" s="1178"/>
      <c r="I50" s="333">
        <v>56738</v>
      </c>
      <c r="J50" s="334">
        <v>63163</v>
      </c>
      <c r="K50" s="334">
        <v>63426</v>
      </c>
      <c r="L50" s="334">
        <v>61155</v>
      </c>
      <c r="M50" s="335">
        <v>53864</v>
      </c>
    </row>
    <row r="51" spans="2:13" ht="27.75" customHeight="1" x14ac:dyDescent="0.2">
      <c r="B51" s="1171"/>
      <c r="C51" s="1172"/>
      <c r="D51" s="104"/>
      <c r="E51" s="1177" t="s">
        <v>42</v>
      </c>
      <c r="F51" s="1177"/>
      <c r="G51" s="1177"/>
      <c r="H51" s="1178"/>
      <c r="I51" s="333" t="s">
        <v>482</v>
      </c>
      <c r="J51" s="334" t="s">
        <v>482</v>
      </c>
      <c r="K51" s="334" t="s">
        <v>482</v>
      </c>
      <c r="L51" s="334" t="s">
        <v>482</v>
      </c>
      <c r="M51" s="335" t="s">
        <v>482</v>
      </c>
    </row>
    <row r="52" spans="2:13" ht="27.75" customHeight="1" x14ac:dyDescent="0.2">
      <c r="B52" s="1173"/>
      <c r="C52" s="1174"/>
      <c r="D52" s="104"/>
      <c r="E52" s="1177" t="s">
        <v>43</v>
      </c>
      <c r="F52" s="1177"/>
      <c r="G52" s="1177"/>
      <c r="H52" s="1178"/>
      <c r="I52" s="333">
        <v>25166</v>
      </c>
      <c r="J52" s="334">
        <v>24095</v>
      </c>
      <c r="K52" s="334">
        <v>23198</v>
      </c>
      <c r="L52" s="334">
        <v>22378</v>
      </c>
      <c r="M52" s="335">
        <v>21536</v>
      </c>
    </row>
    <row r="53" spans="2:13" ht="27.75" customHeight="1" thickBot="1" x14ac:dyDescent="0.25">
      <c r="B53" s="1184" t="s">
        <v>19</v>
      </c>
      <c r="C53" s="1185"/>
      <c r="D53" s="108"/>
      <c r="E53" s="1186" t="s">
        <v>44</v>
      </c>
      <c r="F53" s="1186"/>
      <c r="G53" s="1186"/>
      <c r="H53" s="1187"/>
      <c r="I53" s="336">
        <v>-65684</v>
      </c>
      <c r="J53" s="337">
        <v>-70137</v>
      </c>
      <c r="K53" s="337">
        <v>-67280</v>
      </c>
      <c r="L53" s="337">
        <v>-61192</v>
      </c>
      <c r="M53" s="338">
        <v>-48809</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Y1RBq9jjulC3OKkqEpJXvzw+wGlDI7IKsCVxRdmchEA9awQmniWZJlh7Nm/L5kD811Gobhalwu4BGrPrz3taCw==" saltValue="PO0PKsyfI0ovPBdFvTMkt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3"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339">
        <v>18464</v>
      </c>
      <c r="G55" s="339">
        <v>21481</v>
      </c>
      <c r="H55" s="340">
        <v>17810</v>
      </c>
    </row>
    <row r="56" spans="2:8" ht="52.5" customHeight="1" x14ac:dyDescent="0.2">
      <c r="B56" s="120"/>
      <c r="C56" s="1198" t="s">
        <v>47</v>
      </c>
      <c r="D56" s="1198"/>
      <c r="E56" s="1199"/>
      <c r="F56" s="341">
        <v>57</v>
      </c>
      <c r="G56" s="341">
        <v>58</v>
      </c>
      <c r="H56" s="342">
        <v>60</v>
      </c>
    </row>
    <row r="57" spans="2:8" ht="53.25" customHeight="1" x14ac:dyDescent="0.2">
      <c r="B57" s="120"/>
      <c r="C57" s="1200" t="s">
        <v>48</v>
      </c>
      <c r="D57" s="1200"/>
      <c r="E57" s="1201"/>
      <c r="F57" s="343">
        <v>41585</v>
      </c>
      <c r="G57" s="343">
        <v>36037</v>
      </c>
      <c r="H57" s="344">
        <v>32574</v>
      </c>
    </row>
    <row r="58" spans="2:8" ht="45.75" customHeight="1" x14ac:dyDescent="0.2">
      <c r="B58" s="121"/>
      <c r="C58" s="1188" t="s">
        <v>549</v>
      </c>
      <c r="D58" s="1189"/>
      <c r="E58" s="1190"/>
      <c r="F58" s="345">
        <v>27721</v>
      </c>
      <c r="G58" s="345">
        <v>24481</v>
      </c>
      <c r="H58" s="346">
        <v>20954</v>
      </c>
    </row>
    <row r="59" spans="2:8" ht="45.75" customHeight="1" x14ac:dyDescent="0.2">
      <c r="B59" s="121"/>
      <c r="C59" s="1188" t="s">
        <v>550</v>
      </c>
      <c r="D59" s="1189"/>
      <c r="E59" s="1190"/>
      <c r="F59" s="345">
        <v>12984</v>
      </c>
      <c r="G59" s="345">
        <v>10649</v>
      </c>
      <c r="H59" s="346">
        <v>10735</v>
      </c>
    </row>
    <row r="60" spans="2:8" ht="45.75" customHeight="1" x14ac:dyDescent="0.2">
      <c r="B60" s="121"/>
      <c r="C60" s="1188" t="s">
        <v>551</v>
      </c>
      <c r="D60" s="1189"/>
      <c r="E60" s="1190"/>
      <c r="F60" s="345">
        <v>510</v>
      </c>
      <c r="G60" s="345">
        <v>510</v>
      </c>
      <c r="H60" s="346">
        <v>510</v>
      </c>
    </row>
    <row r="61" spans="2:8" ht="45.75" customHeight="1" x14ac:dyDescent="0.2">
      <c r="B61" s="121"/>
      <c r="C61" s="1188" t="s">
        <v>552</v>
      </c>
      <c r="D61" s="1189"/>
      <c r="E61" s="1190"/>
      <c r="F61" s="345">
        <v>123</v>
      </c>
      <c r="G61" s="345">
        <v>132</v>
      </c>
      <c r="H61" s="346">
        <v>110</v>
      </c>
    </row>
    <row r="62" spans="2:8" ht="45.75" customHeight="1" thickBot="1" x14ac:dyDescent="0.25">
      <c r="B62" s="122"/>
      <c r="C62" s="1191" t="s">
        <v>553</v>
      </c>
      <c r="D62" s="1192"/>
      <c r="E62" s="1193"/>
      <c r="F62" s="347">
        <v>96</v>
      </c>
      <c r="G62" s="347">
        <v>96</v>
      </c>
      <c r="H62" s="348">
        <v>96</v>
      </c>
    </row>
    <row r="63" spans="2:8" ht="52.5" customHeight="1" thickBot="1" x14ac:dyDescent="0.25">
      <c r="B63" s="123"/>
      <c r="C63" s="1194" t="s">
        <v>49</v>
      </c>
      <c r="D63" s="1194"/>
      <c r="E63" s="1195"/>
      <c r="F63" s="349">
        <v>60105</v>
      </c>
      <c r="G63" s="349">
        <v>57575</v>
      </c>
      <c r="H63" s="350">
        <v>50444</v>
      </c>
    </row>
    <row r="64" spans="2:8" ht="13.2" x14ac:dyDescent="0.2"/>
  </sheetData>
  <sheetProtection algorithmName="SHA-512" hashValue="6sQfylwG7B4+cQFBuJ54TU7cMhagBJ50ahBtaj6KV6C5GJn/h1w485yi/VBovGLXiWZ3pikSMq7/C3lhXEEoKQ==" saltValue="JZP2Si9Cr0YQC008vJ/ru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1"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520</v>
      </c>
      <c r="G2" s="137"/>
      <c r="H2" s="138"/>
    </row>
    <row r="3" spans="1:8" x14ac:dyDescent="0.2">
      <c r="A3" s="134" t="s">
        <v>513</v>
      </c>
      <c r="B3" s="139"/>
      <c r="C3" s="140"/>
      <c r="D3" s="141">
        <v>91876</v>
      </c>
      <c r="E3" s="142"/>
      <c r="F3" s="143">
        <v>50465</v>
      </c>
      <c r="G3" s="144"/>
      <c r="H3" s="145"/>
    </row>
    <row r="4" spans="1:8" x14ac:dyDescent="0.2">
      <c r="A4" s="146"/>
      <c r="B4" s="147"/>
      <c r="C4" s="148"/>
      <c r="D4" s="149">
        <v>45644</v>
      </c>
      <c r="E4" s="150"/>
      <c r="F4" s="151">
        <v>34193</v>
      </c>
      <c r="G4" s="152"/>
      <c r="H4" s="153"/>
    </row>
    <row r="5" spans="1:8" x14ac:dyDescent="0.2">
      <c r="A5" s="134" t="s">
        <v>515</v>
      </c>
      <c r="B5" s="139"/>
      <c r="C5" s="140"/>
      <c r="D5" s="141">
        <v>61252</v>
      </c>
      <c r="E5" s="142"/>
      <c r="F5" s="143">
        <v>51679</v>
      </c>
      <c r="G5" s="144"/>
      <c r="H5" s="145"/>
    </row>
    <row r="6" spans="1:8" x14ac:dyDescent="0.2">
      <c r="A6" s="146"/>
      <c r="B6" s="147"/>
      <c r="C6" s="148"/>
      <c r="D6" s="149">
        <v>50822</v>
      </c>
      <c r="E6" s="150"/>
      <c r="F6" s="151">
        <v>35132</v>
      </c>
      <c r="G6" s="152"/>
      <c r="H6" s="153"/>
    </row>
    <row r="7" spans="1:8" x14ac:dyDescent="0.2">
      <c r="A7" s="134" t="s">
        <v>516</v>
      </c>
      <c r="B7" s="139"/>
      <c r="C7" s="140"/>
      <c r="D7" s="141">
        <v>75205</v>
      </c>
      <c r="E7" s="142"/>
      <c r="F7" s="143">
        <v>49665</v>
      </c>
      <c r="G7" s="144"/>
      <c r="H7" s="145"/>
    </row>
    <row r="8" spans="1:8" x14ac:dyDescent="0.2">
      <c r="A8" s="146"/>
      <c r="B8" s="147"/>
      <c r="C8" s="148"/>
      <c r="D8" s="149">
        <v>70048</v>
      </c>
      <c r="E8" s="150"/>
      <c r="F8" s="151">
        <v>34678</v>
      </c>
      <c r="G8" s="152"/>
      <c r="H8" s="153"/>
    </row>
    <row r="9" spans="1:8" x14ac:dyDescent="0.2">
      <c r="A9" s="134" t="s">
        <v>517</v>
      </c>
      <c r="B9" s="139"/>
      <c r="C9" s="140"/>
      <c r="D9" s="141">
        <v>54311</v>
      </c>
      <c r="E9" s="142"/>
      <c r="F9" s="143">
        <v>63439</v>
      </c>
      <c r="G9" s="144"/>
      <c r="H9" s="145"/>
    </row>
    <row r="10" spans="1:8" x14ac:dyDescent="0.2">
      <c r="A10" s="146"/>
      <c r="B10" s="147"/>
      <c r="C10" s="148"/>
      <c r="D10" s="149">
        <v>49579</v>
      </c>
      <c r="E10" s="150"/>
      <c r="F10" s="151">
        <v>46463</v>
      </c>
      <c r="G10" s="152"/>
      <c r="H10" s="153"/>
    </row>
    <row r="11" spans="1:8" x14ac:dyDescent="0.2">
      <c r="A11" s="134" t="s">
        <v>518</v>
      </c>
      <c r="B11" s="139"/>
      <c r="C11" s="140"/>
      <c r="D11" s="141">
        <v>76792</v>
      </c>
      <c r="E11" s="142"/>
      <c r="F11" s="143">
        <v>60097</v>
      </c>
      <c r="G11" s="144"/>
      <c r="H11" s="145"/>
    </row>
    <row r="12" spans="1:8" x14ac:dyDescent="0.2">
      <c r="A12" s="146"/>
      <c r="B12" s="147"/>
      <c r="C12" s="154"/>
      <c r="D12" s="149">
        <v>68348</v>
      </c>
      <c r="E12" s="150"/>
      <c r="F12" s="151">
        <v>43011</v>
      </c>
      <c r="G12" s="152"/>
      <c r="H12" s="153"/>
    </row>
    <row r="13" spans="1:8" x14ac:dyDescent="0.2">
      <c r="A13" s="134"/>
      <c r="B13" s="139"/>
      <c r="C13" s="140"/>
      <c r="D13" s="141">
        <v>71887</v>
      </c>
      <c r="E13" s="142"/>
      <c r="F13" s="143">
        <v>55069</v>
      </c>
      <c r="G13" s="155"/>
      <c r="H13" s="145"/>
    </row>
    <row r="14" spans="1:8" x14ac:dyDescent="0.2">
      <c r="A14" s="146"/>
      <c r="B14" s="147"/>
      <c r="C14" s="148"/>
      <c r="D14" s="149">
        <v>56888</v>
      </c>
      <c r="E14" s="150"/>
      <c r="F14" s="151">
        <v>38695</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13.33</v>
      </c>
      <c r="C19" s="156">
        <f>ROUND(VALUE(SUBSTITUTE(実質収支比率等に係る経年分析!G$48,"▲","-")),2)</f>
        <v>10.46</v>
      </c>
      <c r="D19" s="156">
        <f>ROUND(VALUE(SUBSTITUTE(実質収支比率等に係る経年分析!H$48,"▲","-")),2)</f>
        <v>8.4499999999999993</v>
      </c>
      <c r="E19" s="156">
        <f>ROUND(VALUE(SUBSTITUTE(実質収支比率等に係る経年分析!I$48,"▲","-")),2)</f>
        <v>7.98</v>
      </c>
      <c r="F19" s="156">
        <f>ROUND(VALUE(SUBSTITUTE(実質収支比率等に係る経年分析!J$48,"▲","-")),2)</f>
        <v>10.75</v>
      </c>
    </row>
    <row r="20" spans="1:11" x14ac:dyDescent="0.2">
      <c r="A20" s="156" t="s">
        <v>53</v>
      </c>
      <c r="B20" s="156">
        <f>ROUND(VALUE(SUBSTITUTE(実質収支比率等に係る経年分析!F$47,"▲","-")),2)</f>
        <v>30.61</v>
      </c>
      <c r="C20" s="156">
        <f>ROUND(VALUE(SUBSTITUTE(実質収支比率等に係る経年分析!G$47,"▲","-")),2)</f>
        <v>30.52</v>
      </c>
      <c r="D20" s="156">
        <f>ROUND(VALUE(SUBSTITUTE(実質収支比率等に係る経年分析!H$47,"▲","-")),2)</f>
        <v>27.46</v>
      </c>
      <c r="E20" s="156">
        <f>ROUND(VALUE(SUBSTITUTE(実質収支比率等に係る経年分析!I$47,"▲","-")),2)</f>
        <v>30.9</v>
      </c>
      <c r="F20" s="156">
        <f>ROUND(VALUE(SUBSTITUTE(実質収支比率等に係る経年分析!J$47,"▲","-")),2)</f>
        <v>23.89</v>
      </c>
    </row>
    <row r="21" spans="1:11" x14ac:dyDescent="0.2">
      <c r="A21" s="156" t="s">
        <v>54</v>
      </c>
      <c r="B21" s="156">
        <f>IF(ISNUMBER(VALUE(SUBSTITUTE(実質収支比率等に係る経年分析!F$49,"▲","-"))),ROUND(VALUE(SUBSTITUTE(実質収支比率等に係る経年分析!F$49,"▲","-")),2),NA())</f>
        <v>2.6</v>
      </c>
      <c r="C21" s="156">
        <f>IF(ISNUMBER(VALUE(SUBSTITUTE(実質収支比率等に係る経年分析!G$49,"▲","-"))),ROUND(VALUE(SUBSTITUTE(実質収支比率等に係る経年分析!G$49,"▲","-")),2),NA())</f>
        <v>-0.78</v>
      </c>
      <c r="D21" s="156">
        <f>IF(ISNUMBER(VALUE(SUBSTITUTE(実質収支比率等に係る経年分析!H$49,"▲","-"))),ROUND(VALUE(SUBSTITUTE(実質収支比率等に係る経年分析!H$49,"▲","-")),2),NA())</f>
        <v>-3.35</v>
      </c>
      <c r="E21" s="156">
        <f>IF(ISNUMBER(VALUE(SUBSTITUTE(実質収支比率等に係る経年分析!I$49,"▲","-"))),ROUND(VALUE(SUBSTITUTE(実質収支比率等に係る経年分析!I$49,"▲","-")),2),NA())</f>
        <v>4.1399999999999997</v>
      </c>
      <c r="F21" s="156">
        <f>IF(ISNUMBER(VALUE(SUBSTITUTE(実質収支比率等に係る経年分析!J$49,"▲","-"))),ROUND(VALUE(SUBSTITUTE(実質収支比率等に係る経年分析!J$49,"▲","-")),2),NA())</f>
        <v>-1.61</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e">
        <f>IF(連結実質赤字比率に係る赤字・黒字の構成分析!C$38="",NA(),連結実質赤字比率に係る赤字・黒字の構成分析!C$38)</f>
        <v>#N/A</v>
      </c>
      <c r="B32" s="157" t="e">
        <f>IF(ROUND(VALUE(SUBSTITUTE(連結実質赤字比率に係る赤字・黒字の構成分析!F$38,"▲", "-")), 2) &lt; 0, ABS(ROUND(VALUE(SUBSTITUTE(連結実質赤字比率に係る赤字・黒字の構成分析!F$38,"▲", "-")), 2)), NA())</f>
        <v>#VALUE!</v>
      </c>
      <c r="C32" s="157" t="e">
        <f>IF(ROUND(VALUE(SUBSTITUTE(連結実質赤字比率に係る赤字・黒字の構成分析!F$38,"▲", "-")), 2) &gt;= 0, ABS(ROUND(VALUE(SUBSTITUTE(連結実質赤字比率に係る赤字・黒字の構成分析!F$38,"▲", "-")), 2)), NA())</f>
        <v>#VALUE!</v>
      </c>
      <c r="D32" s="157" t="e">
        <f>IF(ROUND(VALUE(SUBSTITUTE(連結実質赤字比率に係る赤字・黒字の構成分析!G$38,"▲", "-")), 2) &lt; 0, ABS(ROUND(VALUE(SUBSTITUTE(連結実質赤字比率に係る赤字・黒字の構成分析!G$38,"▲", "-")), 2)), NA())</f>
        <v>#VALUE!</v>
      </c>
      <c r="E32" s="157" t="e">
        <f>IF(ROUND(VALUE(SUBSTITUTE(連結実質赤字比率に係る赤字・黒字の構成分析!G$38,"▲", "-")), 2) &gt;= 0, ABS(ROUND(VALUE(SUBSTITUTE(連結実質赤字比率に係る赤字・黒字の構成分析!G$38,"▲", "-")), 2)), NA())</f>
        <v>#VALUE!</v>
      </c>
      <c r="F32" s="157" t="e">
        <f>IF(ROUND(VALUE(SUBSTITUTE(連結実質赤字比率に係る赤字・黒字の構成分析!H$38,"▲", "-")), 2) &lt; 0, ABS(ROUND(VALUE(SUBSTITUTE(連結実質赤字比率に係る赤字・黒字の構成分析!H$38,"▲", "-")), 2)), NA())</f>
        <v>#VALUE!</v>
      </c>
      <c r="G32" s="157" t="e">
        <f>IF(ROUND(VALUE(SUBSTITUTE(連結実質赤字比率に係る赤字・黒字の構成分析!H$38,"▲", "-")), 2) &gt;= 0, ABS(ROUND(VALUE(SUBSTITUTE(連結実質赤字比率に係る赤字・黒字の構成分析!H$38,"▲", "-")), 2)), NA())</f>
        <v>#VALUE!</v>
      </c>
      <c r="H32" s="157" t="e">
        <f>IF(ROUND(VALUE(SUBSTITUTE(連結実質赤字比率に係る赤字・黒字の構成分析!I$38,"▲", "-")), 2) &lt; 0, ABS(ROUND(VALUE(SUBSTITUTE(連結実質赤字比率に係る赤字・黒字の構成分析!I$38,"▲", "-")), 2)), NA())</f>
        <v>#VALUE!</v>
      </c>
      <c r="I32" s="157" t="e">
        <f>IF(ROUND(VALUE(SUBSTITUTE(連結実質赤字比率に係る赤字・黒字の構成分析!I$38,"▲", "-")), 2) &gt;= 0, ABS(ROUND(VALUE(SUBSTITUTE(連結実質赤字比率に係る赤字・黒字の構成分析!I$38,"▲", "-")), 2)), NA())</f>
        <v>#VALUE!</v>
      </c>
      <c r="J32" s="157" t="e">
        <f>IF(ROUND(VALUE(SUBSTITUTE(連結実質赤字比率に係る赤字・黒字の構成分析!J$38,"▲", "-")), 2) &lt; 0, ABS(ROUND(VALUE(SUBSTITUTE(連結実質赤字比率に係る赤字・黒字の構成分析!J$38,"▲", "-")), 2)), NA())</f>
        <v>#VALUE!</v>
      </c>
      <c r="K32" s="157" t="e">
        <f>IF(ROUND(VALUE(SUBSTITUTE(連結実質赤字比率に係る赤字・黒字の構成分析!J$38,"▲", "-")), 2) &gt;= 0, ABS(ROUND(VALUE(SUBSTITUTE(連結実質赤字比率に係る赤字・黒字の構成分析!J$38,"▲", "-")), 2)), NA())</f>
        <v>#VALUE!</v>
      </c>
    </row>
    <row r="33" spans="1:16" x14ac:dyDescent="0.2">
      <c r="A33" s="157" t="str">
        <f>IF(連結実質赤字比率に係る赤字・黒字の構成分析!C$37="",NA(),連結実質赤字比率に係る赤字・黒字の構成分析!C$37)</f>
        <v>後期高齢者医療特別会計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0.21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0.26</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0.19</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0.22</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0.14000000000000001</v>
      </c>
    </row>
    <row r="34" spans="1:16" x14ac:dyDescent="0.2">
      <c r="A34" s="157" t="str">
        <f>IF(連結実質赤字比率に係る赤字・黒字の構成分析!C$36="",NA(),連結実質赤字比率に係る赤字・黒字の構成分析!C$36)</f>
        <v>介護保険特別会計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0.45</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0.79</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0.42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0.21</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0.4</v>
      </c>
    </row>
    <row r="35" spans="1:16" x14ac:dyDescent="0.2">
      <c r="A35" s="157" t="str">
        <f>IF(連結実質赤字比率に係る赤字・黒字の構成分析!C$35="",NA(),連結実質赤字比率に係る赤字・黒字の構成分析!C$35)</f>
        <v>国民健康保険特別会計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1.31</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1.05</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0.86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0.51</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1.08</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13.33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10.46</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8.4499999999999993</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7.97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10.75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3332</v>
      </c>
      <c r="E42" s="158"/>
      <c r="F42" s="158"/>
      <c r="G42" s="158">
        <f>'実質公債費比率（分子）の構造'!L$52</f>
        <v>3193</v>
      </c>
      <c r="H42" s="158"/>
      <c r="I42" s="158"/>
      <c r="J42" s="158">
        <f>'実質公債費比率（分子）の構造'!M$52</f>
        <v>2966</v>
      </c>
      <c r="K42" s="158"/>
      <c r="L42" s="158"/>
      <c r="M42" s="158">
        <f>'実質公債費比率（分子）の構造'!N$52</f>
        <v>2693</v>
      </c>
      <c r="N42" s="158"/>
      <c r="O42" s="158"/>
      <c r="P42" s="158">
        <f>'実質公債費比率（分子）の構造'!O$52</f>
        <v>2214</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40</v>
      </c>
      <c r="C44" s="158"/>
      <c r="D44" s="158"/>
      <c r="E44" s="158">
        <f>'実質公債費比率（分子）の構造'!L$50</f>
        <v>40</v>
      </c>
      <c r="F44" s="158"/>
      <c r="G44" s="158"/>
      <c r="H44" s="158">
        <f>'実質公債費比率（分子）の構造'!M$50</f>
        <v>35</v>
      </c>
      <c r="I44" s="158"/>
      <c r="J44" s="158"/>
      <c r="K44" s="158">
        <f>'実質公債費比率（分子）の構造'!N$50</f>
        <v>35</v>
      </c>
      <c r="L44" s="158"/>
      <c r="M44" s="158"/>
      <c r="N44" s="158">
        <f>'実質公債費比率（分子）の構造'!O$50</f>
        <v>35</v>
      </c>
      <c r="O44" s="158"/>
      <c r="P44" s="158"/>
    </row>
    <row r="45" spans="1:16" x14ac:dyDescent="0.2">
      <c r="A45" s="158" t="s">
        <v>63</v>
      </c>
      <c r="B45" s="158">
        <f>'実質公債費比率（分子）の構造'!K$49</f>
        <v>83</v>
      </c>
      <c r="C45" s="158"/>
      <c r="D45" s="158"/>
      <c r="E45" s="158">
        <f>'実質公債費比率（分子）の構造'!L$49</f>
        <v>81</v>
      </c>
      <c r="F45" s="158"/>
      <c r="G45" s="158"/>
      <c r="H45" s="158">
        <f>'実質公債費比率（分子）の構造'!M$49</f>
        <v>77</v>
      </c>
      <c r="I45" s="158"/>
      <c r="J45" s="158"/>
      <c r="K45" s="158">
        <f>'実質公債費比率（分子）の構造'!N$49</f>
        <v>95</v>
      </c>
      <c r="L45" s="158"/>
      <c r="M45" s="158"/>
      <c r="N45" s="158">
        <f>'実質公債費比率（分子）の構造'!O$49</f>
        <v>137</v>
      </c>
      <c r="O45" s="158"/>
      <c r="P45" s="158"/>
    </row>
    <row r="46" spans="1:16" x14ac:dyDescent="0.2">
      <c r="A46" s="158" t="s">
        <v>64</v>
      </c>
      <c r="B46" s="158" t="str">
        <f>'実質公債費比率（分子）の構造'!K$48</f>
        <v>-</v>
      </c>
      <c r="C46" s="158"/>
      <c r="D46" s="158"/>
      <c r="E46" s="158" t="str">
        <f>'実質公債費比率（分子）の構造'!L$48</f>
        <v>-</v>
      </c>
      <c r="F46" s="158"/>
      <c r="G46" s="158"/>
      <c r="H46" s="158" t="str">
        <f>'実質公債費比率（分子）の構造'!M$48</f>
        <v>-</v>
      </c>
      <c r="I46" s="158"/>
      <c r="J46" s="158"/>
      <c r="K46" s="158" t="str">
        <f>'実質公債費比率（分子）の構造'!N$48</f>
        <v>-</v>
      </c>
      <c r="L46" s="158"/>
      <c r="M46" s="158"/>
      <c r="N46" s="158" t="str">
        <f>'実質公債費比率（分子）の構造'!O$48</f>
        <v>-</v>
      </c>
      <c r="O46" s="158"/>
      <c r="P46" s="158"/>
    </row>
    <row r="47" spans="1:16" x14ac:dyDescent="0.2">
      <c r="A47" s="158" t="s">
        <v>12</v>
      </c>
      <c r="B47" s="158">
        <f>'実質公債費比率（分子）の構造'!K$47</f>
        <v>62</v>
      </c>
      <c r="C47" s="158"/>
      <c r="D47" s="158"/>
      <c r="E47" s="158">
        <f>'実質公債費比率（分子）の構造'!L$47</f>
        <v>62</v>
      </c>
      <c r="F47" s="158"/>
      <c r="G47" s="158"/>
      <c r="H47" s="158">
        <f>'実質公債費比率（分子）の構造'!M$47</f>
        <v>62</v>
      </c>
      <c r="I47" s="158"/>
      <c r="J47" s="158"/>
      <c r="K47" s="158">
        <f>'実質公債費比率（分子）の構造'!N$47</f>
        <v>62</v>
      </c>
      <c r="L47" s="158"/>
      <c r="M47" s="158"/>
      <c r="N47" s="158">
        <f>'実質公債費比率（分子）の構造'!O$47</f>
        <v>62</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527</v>
      </c>
      <c r="C49" s="158"/>
      <c r="D49" s="158"/>
      <c r="E49" s="158">
        <f>'実質公債費比率（分子）の構造'!L$45</f>
        <v>452</v>
      </c>
      <c r="F49" s="158"/>
      <c r="G49" s="158"/>
      <c r="H49" s="158">
        <f>'実質公債費比率（分子）の構造'!M$45</f>
        <v>395</v>
      </c>
      <c r="I49" s="158"/>
      <c r="J49" s="158"/>
      <c r="K49" s="158">
        <f>'実質公債費比率（分子）の構造'!N$45</f>
        <v>441</v>
      </c>
      <c r="L49" s="158"/>
      <c r="M49" s="158"/>
      <c r="N49" s="158">
        <f>'実質公債費比率（分子）の構造'!O$45</f>
        <v>414</v>
      </c>
      <c r="O49" s="158"/>
      <c r="P49" s="158"/>
    </row>
    <row r="50" spans="1:16" x14ac:dyDescent="0.2">
      <c r="A50" s="158" t="s">
        <v>67</v>
      </c>
      <c r="B50" s="158" t="e">
        <f>NA()</f>
        <v>#N/A</v>
      </c>
      <c r="C50" s="158">
        <f>IF(ISNUMBER('実質公債費比率（分子）の構造'!K$53),'実質公債費比率（分子）の構造'!K$53,NA())</f>
        <v>-2620</v>
      </c>
      <c r="D50" s="158" t="e">
        <f>NA()</f>
        <v>#N/A</v>
      </c>
      <c r="E50" s="158" t="e">
        <f>NA()</f>
        <v>#N/A</v>
      </c>
      <c r="F50" s="158">
        <f>IF(ISNUMBER('実質公債費比率（分子）の構造'!L$53),'実質公債費比率（分子）の構造'!L$53,NA())</f>
        <v>-2558</v>
      </c>
      <c r="G50" s="158" t="e">
        <f>NA()</f>
        <v>#N/A</v>
      </c>
      <c r="H50" s="158" t="e">
        <f>NA()</f>
        <v>#N/A</v>
      </c>
      <c r="I50" s="158">
        <f>IF(ISNUMBER('実質公債費比率（分子）の構造'!M$53),'実質公債費比率（分子）の構造'!M$53,NA())</f>
        <v>-2397</v>
      </c>
      <c r="J50" s="158" t="e">
        <f>NA()</f>
        <v>#N/A</v>
      </c>
      <c r="K50" s="158" t="e">
        <f>NA()</f>
        <v>#N/A</v>
      </c>
      <c r="L50" s="158">
        <f>IF(ISNUMBER('実質公債費比率（分子）の構造'!N$53),'実質公債費比率（分子）の構造'!N$53,NA())</f>
        <v>-2060</v>
      </c>
      <c r="M50" s="158" t="e">
        <f>NA()</f>
        <v>#N/A</v>
      </c>
      <c r="N50" s="158" t="e">
        <f>NA()</f>
        <v>#N/A</v>
      </c>
      <c r="O50" s="158">
        <f>IF(ISNUMBER('実質公債費比率（分子）の構造'!O$53),'実質公債費比率（分子）の構造'!O$53,NA())</f>
        <v>-1566</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25166</v>
      </c>
      <c r="E56" s="157"/>
      <c r="F56" s="157"/>
      <c r="G56" s="157">
        <f>'将来負担比率（分子）の構造'!J$52</f>
        <v>24095</v>
      </c>
      <c r="H56" s="157"/>
      <c r="I56" s="157"/>
      <c r="J56" s="157">
        <f>'将来負担比率（分子）の構造'!K$52</f>
        <v>23198</v>
      </c>
      <c r="K56" s="157"/>
      <c r="L56" s="157"/>
      <c r="M56" s="157">
        <f>'将来負担比率（分子）の構造'!L$52</f>
        <v>22378</v>
      </c>
      <c r="N56" s="157"/>
      <c r="O56" s="157"/>
      <c r="P56" s="157">
        <f>'将来負担比率（分子）の構造'!M$52</f>
        <v>21536</v>
      </c>
    </row>
    <row r="57" spans="1:16" x14ac:dyDescent="0.2">
      <c r="A57" s="157" t="s">
        <v>42</v>
      </c>
      <c r="B57" s="157"/>
      <c r="C57" s="157"/>
      <c r="D57" s="157" t="str">
        <f>'将来負担比率（分子）の構造'!I$51</f>
        <v>-</v>
      </c>
      <c r="E57" s="157"/>
      <c r="F57" s="157"/>
      <c r="G57" s="157" t="str">
        <f>'将来負担比率（分子）の構造'!J$51</f>
        <v>-</v>
      </c>
      <c r="H57" s="157"/>
      <c r="I57" s="157"/>
      <c r="J57" s="157" t="str">
        <f>'将来負担比率（分子）の構造'!K$51</f>
        <v>-</v>
      </c>
      <c r="K57" s="157"/>
      <c r="L57" s="157"/>
      <c r="M57" s="157" t="str">
        <f>'将来負担比率（分子）の構造'!L$51</f>
        <v>-</v>
      </c>
      <c r="N57" s="157"/>
      <c r="O57" s="157"/>
      <c r="P57" s="157" t="str">
        <f>'将来負担比率（分子）の構造'!M$51</f>
        <v>-</v>
      </c>
    </row>
    <row r="58" spans="1:16" x14ac:dyDescent="0.2">
      <c r="A58" s="157" t="s">
        <v>41</v>
      </c>
      <c r="B58" s="157"/>
      <c r="C58" s="157"/>
      <c r="D58" s="157">
        <f>'将来負担比率（分子）の構造'!I$50</f>
        <v>56738</v>
      </c>
      <c r="E58" s="157"/>
      <c r="F58" s="157"/>
      <c r="G58" s="157">
        <f>'将来負担比率（分子）の構造'!J$50</f>
        <v>63163</v>
      </c>
      <c r="H58" s="157"/>
      <c r="I58" s="157"/>
      <c r="J58" s="157">
        <f>'将来負担比率（分子）の構造'!K$50</f>
        <v>63426</v>
      </c>
      <c r="K58" s="157"/>
      <c r="L58" s="157"/>
      <c r="M58" s="157">
        <f>'将来負担比率（分子）の構造'!L$50</f>
        <v>61155</v>
      </c>
      <c r="N58" s="157"/>
      <c r="O58" s="157"/>
      <c r="P58" s="157">
        <f>'将来負担比率（分子）の構造'!M$50</f>
        <v>53864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9735</v>
      </c>
      <c r="C62" s="157"/>
      <c r="D62" s="157"/>
      <c r="E62" s="157">
        <f>'将来負担比率（分子）の構造'!J$45</f>
        <v>9722</v>
      </c>
      <c r="F62" s="157"/>
      <c r="G62" s="157"/>
      <c r="H62" s="157">
        <f>'将来負担比率（分子）の構造'!K$45</f>
        <v>9645</v>
      </c>
      <c r="I62" s="157"/>
      <c r="J62" s="157"/>
      <c r="K62" s="157">
        <f>'将来負担比率（分子）の構造'!L$45</f>
        <v>9987</v>
      </c>
      <c r="L62" s="157"/>
      <c r="M62" s="157"/>
      <c r="N62" s="157">
        <f>'将来負担比率（分子）の構造'!M$45</f>
        <v>10455</v>
      </c>
      <c r="O62" s="157"/>
      <c r="P62" s="157"/>
    </row>
    <row r="63" spans="1:16" x14ac:dyDescent="0.2">
      <c r="A63" s="157" t="s">
        <v>34</v>
      </c>
      <c r="B63" s="157">
        <f>'将来負担比率（分子）の構造'!I$44</f>
        <v>1065</v>
      </c>
      <c r="C63" s="157"/>
      <c r="D63" s="157"/>
      <c r="E63" s="157">
        <f>'将来負担比率（分子）の構造'!J$44</f>
        <v>1184</v>
      </c>
      <c r="F63" s="157"/>
      <c r="G63" s="157"/>
      <c r="H63" s="157">
        <f>'将来負担比率（分子）の構造'!K$44</f>
        <v>1390</v>
      </c>
      <c r="I63" s="157"/>
      <c r="J63" s="157"/>
      <c r="K63" s="157">
        <f>'将来負担比率（分子）の構造'!L$44</f>
        <v>1473</v>
      </c>
      <c r="L63" s="157"/>
      <c r="M63" s="157"/>
      <c r="N63" s="157">
        <f>'将来負担比率（分子）の構造'!M$44</f>
        <v>1744</v>
      </c>
      <c r="O63" s="157"/>
      <c r="P63" s="157"/>
    </row>
    <row r="64" spans="1:16" x14ac:dyDescent="0.2">
      <c r="A64" s="157" t="s">
        <v>33</v>
      </c>
      <c r="B64" s="157" t="str">
        <f>'将来負担比率（分子）の構造'!I$43</f>
        <v>-</v>
      </c>
      <c r="C64" s="157"/>
      <c r="D64" s="157"/>
      <c r="E64" s="157" t="str">
        <f>'将来負担比率（分子）の構造'!J$43</f>
        <v>-</v>
      </c>
      <c r="F64" s="157"/>
      <c r="G64" s="157"/>
      <c r="H64" s="157" t="str">
        <f>'将来負担比率（分子）の構造'!K$43</f>
        <v>-</v>
      </c>
      <c r="I64" s="157"/>
      <c r="J64" s="157"/>
      <c r="K64" s="157" t="str">
        <f>'将来負担比率（分子）の構造'!L$43</f>
        <v>-</v>
      </c>
      <c r="L64" s="157"/>
      <c r="M64" s="157"/>
      <c r="N64" s="157" t="str">
        <f>'将来負担比率（分子）の構造'!M$43</f>
        <v>-</v>
      </c>
      <c r="O64" s="157"/>
      <c r="P64" s="157"/>
    </row>
    <row r="65" spans="1:16" x14ac:dyDescent="0.2">
      <c r="A65" s="157" t="s">
        <v>32</v>
      </c>
      <c r="B65" s="157">
        <f>'将来負担比率（分子）の構造'!I$42</f>
        <v>551</v>
      </c>
      <c r="C65" s="157"/>
      <c r="D65" s="157"/>
      <c r="E65" s="157">
        <f>'将来負担比率（分子）の構造'!J$42</f>
        <v>510</v>
      </c>
      <c r="F65" s="157"/>
      <c r="G65" s="157"/>
      <c r="H65" s="157">
        <f>'将来負担比率（分子）の構造'!K$42</f>
        <v>475</v>
      </c>
      <c r="I65" s="157"/>
      <c r="J65" s="157"/>
      <c r="K65" s="157">
        <f>'将来負担比率（分子）の構造'!L$42</f>
        <v>439</v>
      </c>
      <c r="L65" s="157"/>
      <c r="M65" s="157"/>
      <c r="N65" s="157">
        <f>'将来負担比率（分子）の構造'!M$42</f>
        <v>404</v>
      </c>
      <c r="O65" s="157"/>
      <c r="P65" s="157"/>
    </row>
    <row r="66" spans="1:16" x14ac:dyDescent="0.2">
      <c r="A66" s="157" t="s">
        <v>31</v>
      </c>
      <c r="B66" s="157">
        <f>'将来負担比率（分子）の構造'!I$41</f>
        <v>4869</v>
      </c>
      <c r="C66" s="157"/>
      <c r="D66" s="157"/>
      <c r="E66" s="157">
        <f>'将来負担比率（分子）の構造'!J$41</f>
        <v>5704</v>
      </c>
      <c r="F66" s="157"/>
      <c r="G66" s="157"/>
      <c r="H66" s="157">
        <f>'将来負担比率（分子）の構造'!K$41</f>
        <v>7835</v>
      </c>
      <c r="I66" s="157"/>
      <c r="J66" s="157"/>
      <c r="K66" s="157">
        <f>'将来負担比率（分子）の構造'!L$41</f>
        <v>10441</v>
      </c>
      <c r="L66" s="157"/>
      <c r="M66" s="157"/>
      <c r="N66" s="157">
        <f>'将来負担比率（分子）の構造'!M$41</f>
        <v>13989</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18464</v>
      </c>
      <c r="C72" s="161">
        <f>基金残高に係る経年分析!G55</f>
        <v>21481</v>
      </c>
      <c r="D72" s="161">
        <f>基金残高に係る経年分析!H55</f>
        <v>17810</v>
      </c>
    </row>
    <row r="73" spans="1:16" x14ac:dyDescent="0.2">
      <c r="A73" s="160" t="s">
        <v>74</v>
      </c>
      <c r="B73" s="161">
        <f>基金残高に係る経年分析!F56</f>
        <v>57</v>
      </c>
      <c r="C73" s="161">
        <f>基金残高に係る経年分析!G56</f>
        <v>58</v>
      </c>
      <c r="D73" s="161">
        <f>基金残高に係る経年分析!H56</f>
        <v>60</v>
      </c>
    </row>
    <row r="74" spans="1:16" x14ac:dyDescent="0.2">
      <c r="A74" s="160" t="s">
        <v>75</v>
      </c>
      <c r="B74" s="161">
        <f>基金残高に係る経年分析!F57</f>
        <v>41585</v>
      </c>
      <c r="C74" s="161">
        <f>基金残高に係る経年分析!G57</f>
        <v>36037</v>
      </c>
      <c r="D74" s="161">
        <f>基金残高に係る経年分析!H57</f>
        <v>32574</v>
      </c>
    </row>
  </sheetData>
  <sheetProtection algorithmName="SHA-512" hashValue="VEyJuasnVzndevfKupMkOWnTQJQdLdO/V8Oy/XHH2Rk7RuO2L+NfGpgkQJRyRD3SIWt0uTi211W4/+mDb48mrg==" saltValue="UlfeOuyUzSg4B32JkLTnP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40769349</v>
      </c>
      <c r="S5" s="600"/>
      <c r="T5" s="600"/>
      <c r="U5" s="600"/>
      <c r="V5" s="600"/>
      <c r="W5" s="600"/>
      <c r="X5" s="600"/>
      <c r="Y5" s="601"/>
      <c r="Z5" s="602">
        <v>28.4</v>
      </c>
      <c r="AA5" s="602"/>
      <c r="AB5" s="602"/>
      <c r="AC5" s="602"/>
      <c r="AD5" s="603">
        <v>40769349</v>
      </c>
      <c r="AE5" s="603"/>
      <c r="AF5" s="603"/>
      <c r="AG5" s="603"/>
      <c r="AH5" s="603"/>
      <c r="AI5" s="603"/>
      <c r="AJ5" s="603"/>
      <c r="AK5" s="603"/>
      <c r="AL5" s="604">
        <v>51.3</v>
      </c>
      <c r="AM5" s="605"/>
      <c r="AN5" s="605"/>
      <c r="AO5" s="606"/>
      <c r="AP5" s="596" t="s">
        <v>216</v>
      </c>
      <c r="AQ5" s="597"/>
      <c r="AR5" s="597"/>
      <c r="AS5" s="597"/>
      <c r="AT5" s="597"/>
      <c r="AU5" s="597"/>
      <c r="AV5" s="597"/>
      <c r="AW5" s="597"/>
      <c r="AX5" s="597"/>
      <c r="AY5" s="597"/>
      <c r="AZ5" s="597"/>
      <c r="BA5" s="597"/>
      <c r="BB5" s="597"/>
      <c r="BC5" s="597"/>
      <c r="BD5" s="597"/>
      <c r="BE5" s="597"/>
      <c r="BF5" s="598"/>
      <c r="BG5" s="610">
        <v>40734607</v>
      </c>
      <c r="BH5" s="611"/>
      <c r="BI5" s="611"/>
      <c r="BJ5" s="611"/>
      <c r="BK5" s="611"/>
      <c r="BL5" s="611"/>
      <c r="BM5" s="611"/>
      <c r="BN5" s="612"/>
      <c r="BO5" s="613">
        <v>99.9</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292521</v>
      </c>
      <c r="S6" s="611"/>
      <c r="T6" s="611"/>
      <c r="U6" s="611"/>
      <c r="V6" s="611"/>
      <c r="W6" s="611"/>
      <c r="X6" s="611"/>
      <c r="Y6" s="612"/>
      <c r="Z6" s="613">
        <v>0.2</v>
      </c>
      <c r="AA6" s="613"/>
      <c r="AB6" s="613"/>
      <c r="AC6" s="613"/>
      <c r="AD6" s="614">
        <v>292521</v>
      </c>
      <c r="AE6" s="614"/>
      <c r="AF6" s="614"/>
      <c r="AG6" s="614"/>
      <c r="AH6" s="614"/>
      <c r="AI6" s="614"/>
      <c r="AJ6" s="614"/>
      <c r="AK6" s="614"/>
      <c r="AL6" s="615">
        <v>0.4</v>
      </c>
      <c r="AM6" s="616"/>
      <c r="AN6" s="616"/>
      <c r="AO6" s="617"/>
      <c r="AP6" s="607" t="s">
        <v>221</v>
      </c>
      <c r="AQ6" s="608"/>
      <c r="AR6" s="608"/>
      <c r="AS6" s="608"/>
      <c r="AT6" s="608"/>
      <c r="AU6" s="608"/>
      <c r="AV6" s="608"/>
      <c r="AW6" s="608"/>
      <c r="AX6" s="608"/>
      <c r="AY6" s="608"/>
      <c r="AZ6" s="608"/>
      <c r="BA6" s="608"/>
      <c r="BB6" s="608"/>
      <c r="BC6" s="608"/>
      <c r="BD6" s="608"/>
      <c r="BE6" s="608"/>
      <c r="BF6" s="609"/>
      <c r="BG6" s="610">
        <v>40734607</v>
      </c>
      <c r="BH6" s="611"/>
      <c r="BI6" s="611"/>
      <c r="BJ6" s="611"/>
      <c r="BK6" s="611"/>
      <c r="BL6" s="611"/>
      <c r="BM6" s="611"/>
      <c r="BN6" s="612"/>
      <c r="BO6" s="613">
        <v>99.9</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683172</v>
      </c>
      <c r="CS6" s="611"/>
      <c r="CT6" s="611"/>
      <c r="CU6" s="611"/>
      <c r="CV6" s="611"/>
      <c r="CW6" s="611"/>
      <c r="CX6" s="611"/>
      <c r="CY6" s="612"/>
      <c r="CZ6" s="604">
        <v>0.5</v>
      </c>
      <c r="DA6" s="605"/>
      <c r="DB6" s="605"/>
      <c r="DC6" s="621"/>
      <c r="DD6" s="619" t="s">
        <v>122</v>
      </c>
      <c r="DE6" s="611"/>
      <c r="DF6" s="611"/>
      <c r="DG6" s="611"/>
      <c r="DH6" s="611"/>
      <c r="DI6" s="611"/>
      <c r="DJ6" s="611"/>
      <c r="DK6" s="611"/>
      <c r="DL6" s="611"/>
      <c r="DM6" s="611"/>
      <c r="DN6" s="611"/>
      <c r="DO6" s="611"/>
      <c r="DP6" s="612"/>
      <c r="DQ6" s="619">
        <v>682215</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214060</v>
      </c>
      <c r="S7" s="611"/>
      <c r="T7" s="611"/>
      <c r="U7" s="611"/>
      <c r="V7" s="611"/>
      <c r="W7" s="611"/>
      <c r="X7" s="611"/>
      <c r="Y7" s="612"/>
      <c r="Z7" s="613">
        <v>0.1</v>
      </c>
      <c r="AA7" s="613"/>
      <c r="AB7" s="613"/>
      <c r="AC7" s="613"/>
      <c r="AD7" s="614">
        <v>214060</v>
      </c>
      <c r="AE7" s="614"/>
      <c r="AF7" s="614"/>
      <c r="AG7" s="614"/>
      <c r="AH7" s="614"/>
      <c r="AI7" s="614"/>
      <c r="AJ7" s="614"/>
      <c r="AK7" s="614"/>
      <c r="AL7" s="615">
        <v>0.3</v>
      </c>
      <c r="AM7" s="616"/>
      <c r="AN7" s="616"/>
      <c r="AO7" s="617"/>
      <c r="AP7" s="607" t="s">
        <v>224</v>
      </c>
      <c r="AQ7" s="608"/>
      <c r="AR7" s="608"/>
      <c r="AS7" s="608"/>
      <c r="AT7" s="608"/>
      <c r="AU7" s="608"/>
      <c r="AV7" s="608"/>
      <c r="AW7" s="608"/>
      <c r="AX7" s="608"/>
      <c r="AY7" s="608"/>
      <c r="AZ7" s="608"/>
      <c r="BA7" s="608"/>
      <c r="BB7" s="608"/>
      <c r="BC7" s="608"/>
      <c r="BD7" s="608"/>
      <c r="BE7" s="608"/>
      <c r="BF7" s="609"/>
      <c r="BG7" s="610">
        <v>39620282</v>
      </c>
      <c r="BH7" s="611"/>
      <c r="BI7" s="611"/>
      <c r="BJ7" s="611"/>
      <c r="BK7" s="611"/>
      <c r="BL7" s="611"/>
      <c r="BM7" s="611"/>
      <c r="BN7" s="612"/>
      <c r="BO7" s="613">
        <v>97.2</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27628903</v>
      </c>
      <c r="CS7" s="611"/>
      <c r="CT7" s="611"/>
      <c r="CU7" s="611"/>
      <c r="CV7" s="611"/>
      <c r="CW7" s="611"/>
      <c r="CX7" s="611"/>
      <c r="CY7" s="612"/>
      <c r="CZ7" s="613">
        <v>20.399999999999999</v>
      </c>
      <c r="DA7" s="613"/>
      <c r="DB7" s="613"/>
      <c r="DC7" s="613"/>
      <c r="DD7" s="619">
        <v>6401258</v>
      </c>
      <c r="DE7" s="611"/>
      <c r="DF7" s="611"/>
      <c r="DG7" s="611"/>
      <c r="DH7" s="611"/>
      <c r="DI7" s="611"/>
      <c r="DJ7" s="611"/>
      <c r="DK7" s="611"/>
      <c r="DL7" s="611"/>
      <c r="DM7" s="611"/>
      <c r="DN7" s="611"/>
      <c r="DO7" s="611"/>
      <c r="DP7" s="612"/>
      <c r="DQ7" s="619">
        <v>20507955</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1106222</v>
      </c>
      <c r="S8" s="611"/>
      <c r="T8" s="611"/>
      <c r="U8" s="611"/>
      <c r="V8" s="611"/>
      <c r="W8" s="611"/>
      <c r="X8" s="611"/>
      <c r="Y8" s="612"/>
      <c r="Z8" s="613">
        <v>0.8</v>
      </c>
      <c r="AA8" s="613"/>
      <c r="AB8" s="613"/>
      <c r="AC8" s="613"/>
      <c r="AD8" s="614">
        <v>1106222</v>
      </c>
      <c r="AE8" s="614"/>
      <c r="AF8" s="614"/>
      <c r="AG8" s="614"/>
      <c r="AH8" s="614"/>
      <c r="AI8" s="614"/>
      <c r="AJ8" s="614"/>
      <c r="AK8" s="614"/>
      <c r="AL8" s="615">
        <v>1.4</v>
      </c>
      <c r="AM8" s="616"/>
      <c r="AN8" s="616"/>
      <c r="AO8" s="617"/>
      <c r="AP8" s="607" t="s">
        <v>227</v>
      </c>
      <c r="AQ8" s="608"/>
      <c r="AR8" s="608"/>
      <c r="AS8" s="608"/>
      <c r="AT8" s="608"/>
      <c r="AU8" s="608"/>
      <c r="AV8" s="608"/>
      <c r="AW8" s="608"/>
      <c r="AX8" s="608"/>
      <c r="AY8" s="608"/>
      <c r="AZ8" s="608"/>
      <c r="BA8" s="608"/>
      <c r="BB8" s="608"/>
      <c r="BC8" s="608"/>
      <c r="BD8" s="608"/>
      <c r="BE8" s="608"/>
      <c r="BF8" s="609"/>
      <c r="BG8" s="610">
        <v>421893</v>
      </c>
      <c r="BH8" s="611"/>
      <c r="BI8" s="611"/>
      <c r="BJ8" s="611"/>
      <c r="BK8" s="611"/>
      <c r="BL8" s="611"/>
      <c r="BM8" s="611"/>
      <c r="BN8" s="612"/>
      <c r="BO8" s="613">
        <v>1</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62671071</v>
      </c>
      <c r="CS8" s="611"/>
      <c r="CT8" s="611"/>
      <c r="CU8" s="611"/>
      <c r="CV8" s="611"/>
      <c r="CW8" s="611"/>
      <c r="CX8" s="611"/>
      <c r="CY8" s="612"/>
      <c r="CZ8" s="613">
        <v>46.3</v>
      </c>
      <c r="DA8" s="613"/>
      <c r="DB8" s="613"/>
      <c r="DC8" s="613"/>
      <c r="DD8" s="619">
        <v>2049069</v>
      </c>
      <c r="DE8" s="611"/>
      <c r="DF8" s="611"/>
      <c r="DG8" s="611"/>
      <c r="DH8" s="611"/>
      <c r="DI8" s="611"/>
      <c r="DJ8" s="611"/>
      <c r="DK8" s="611"/>
      <c r="DL8" s="611"/>
      <c r="DM8" s="611"/>
      <c r="DN8" s="611"/>
      <c r="DO8" s="611"/>
      <c r="DP8" s="612"/>
      <c r="DQ8" s="619">
        <v>37350597</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1619529</v>
      </c>
      <c r="S9" s="611"/>
      <c r="T9" s="611"/>
      <c r="U9" s="611"/>
      <c r="V9" s="611"/>
      <c r="W9" s="611"/>
      <c r="X9" s="611"/>
      <c r="Y9" s="612"/>
      <c r="Z9" s="613">
        <v>1.1000000000000001</v>
      </c>
      <c r="AA9" s="613"/>
      <c r="AB9" s="613"/>
      <c r="AC9" s="613"/>
      <c r="AD9" s="614">
        <v>1619529</v>
      </c>
      <c r="AE9" s="614"/>
      <c r="AF9" s="614"/>
      <c r="AG9" s="614"/>
      <c r="AH9" s="614"/>
      <c r="AI9" s="614"/>
      <c r="AJ9" s="614"/>
      <c r="AK9" s="614"/>
      <c r="AL9" s="615">
        <v>2</v>
      </c>
      <c r="AM9" s="616"/>
      <c r="AN9" s="616"/>
      <c r="AO9" s="617"/>
      <c r="AP9" s="607" t="s">
        <v>230</v>
      </c>
      <c r="AQ9" s="608"/>
      <c r="AR9" s="608"/>
      <c r="AS9" s="608"/>
      <c r="AT9" s="608"/>
      <c r="AU9" s="608"/>
      <c r="AV9" s="608"/>
      <c r="AW9" s="608"/>
      <c r="AX9" s="608"/>
      <c r="AY9" s="608"/>
      <c r="AZ9" s="608"/>
      <c r="BA9" s="608"/>
      <c r="BB9" s="608"/>
      <c r="BC9" s="608"/>
      <c r="BD9" s="608"/>
      <c r="BE9" s="608"/>
      <c r="BF9" s="609"/>
      <c r="BG9" s="610">
        <v>39198389</v>
      </c>
      <c r="BH9" s="611"/>
      <c r="BI9" s="611"/>
      <c r="BJ9" s="611"/>
      <c r="BK9" s="611"/>
      <c r="BL9" s="611"/>
      <c r="BM9" s="611"/>
      <c r="BN9" s="612"/>
      <c r="BO9" s="613">
        <v>96.1</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10041160</v>
      </c>
      <c r="CS9" s="611"/>
      <c r="CT9" s="611"/>
      <c r="CU9" s="611"/>
      <c r="CV9" s="611"/>
      <c r="CW9" s="611"/>
      <c r="CX9" s="611"/>
      <c r="CY9" s="612"/>
      <c r="CZ9" s="613">
        <v>7.4</v>
      </c>
      <c r="DA9" s="613"/>
      <c r="DB9" s="613"/>
      <c r="DC9" s="613"/>
      <c r="DD9" s="619">
        <v>58231</v>
      </c>
      <c r="DE9" s="611"/>
      <c r="DF9" s="611"/>
      <c r="DG9" s="611"/>
      <c r="DH9" s="611"/>
      <c r="DI9" s="611"/>
      <c r="DJ9" s="611"/>
      <c r="DK9" s="611"/>
      <c r="DL9" s="611"/>
      <c r="DM9" s="611"/>
      <c r="DN9" s="611"/>
      <c r="DO9" s="611"/>
      <c r="DP9" s="612"/>
      <c r="DQ9" s="619">
        <v>8299403</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205366</v>
      </c>
      <c r="CS10" s="611"/>
      <c r="CT10" s="611"/>
      <c r="CU10" s="611"/>
      <c r="CV10" s="611"/>
      <c r="CW10" s="611"/>
      <c r="CX10" s="611"/>
      <c r="CY10" s="612"/>
      <c r="CZ10" s="613">
        <v>0.2</v>
      </c>
      <c r="DA10" s="613"/>
      <c r="DB10" s="613"/>
      <c r="DC10" s="613"/>
      <c r="DD10" s="619" t="s">
        <v>122</v>
      </c>
      <c r="DE10" s="611"/>
      <c r="DF10" s="611"/>
      <c r="DG10" s="611"/>
      <c r="DH10" s="611"/>
      <c r="DI10" s="611"/>
      <c r="DJ10" s="611"/>
      <c r="DK10" s="611"/>
      <c r="DL10" s="611"/>
      <c r="DM10" s="611"/>
      <c r="DN10" s="611"/>
      <c r="DO10" s="611"/>
      <c r="DP10" s="612"/>
      <c r="DQ10" s="619">
        <v>191815</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7097006</v>
      </c>
      <c r="S11" s="611"/>
      <c r="T11" s="611"/>
      <c r="U11" s="611"/>
      <c r="V11" s="611"/>
      <c r="W11" s="611"/>
      <c r="X11" s="611"/>
      <c r="Y11" s="612"/>
      <c r="Z11" s="615">
        <v>4.9000000000000004</v>
      </c>
      <c r="AA11" s="616"/>
      <c r="AB11" s="616"/>
      <c r="AC11" s="622"/>
      <c r="AD11" s="619">
        <v>7097006</v>
      </c>
      <c r="AE11" s="611"/>
      <c r="AF11" s="611"/>
      <c r="AG11" s="611"/>
      <c r="AH11" s="611"/>
      <c r="AI11" s="611"/>
      <c r="AJ11" s="611"/>
      <c r="AK11" s="612"/>
      <c r="AL11" s="615">
        <v>8.9</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t="s">
        <v>122</v>
      </c>
      <c r="CS11" s="611"/>
      <c r="CT11" s="611"/>
      <c r="CU11" s="611"/>
      <c r="CV11" s="611"/>
      <c r="CW11" s="611"/>
      <c r="CX11" s="611"/>
      <c r="CY11" s="612"/>
      <c r="CZ11" s="613" t="s">
        <v>122</v>
      </c>
      <c r="DA11" s="613"/>
      <c r="DB11" s="613"/>
      <c r="DC11" s="613"/>
      <c r="DD11" s="619" t="s">
        <v>122</v>
      </c>
      <c r="DE11" s="611"/>
      <c r="DF11" s="611"/>
      <c r="DG11" s="611"/>
      <c r="DH11" s="611"/>
      <c r="DI11" s="611"/>
      <c r="DJ11" s="611"/>
      <c r="DK11" s="611"/>
      <c r="DL11" s="611"/>
      <c r="DM11" s="611"/>
      <c r="DN11" s="611"/>
      <c r="DO11" s="611"/>
      <c r="DP11" s="612"/>
      <c r="DQ11" s="619" t="s">
        <v>122</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1389217</v>
      </c>
      <c r="CS12" s="611"/>
      <c r="CT12" s="611"/>
      <c r="CU12" s="611"/>
      <c r="CV12" s="611"/>
      <c r="CW12" s="611"/>
      <c r="CX12" s="611"/>
      <c r="CY12" s="612"/>
      <c r="CZ12" s="613">
        <v>1</v>
      </c>
      <c r="DA12" s="613"/>
      <c r="DB12" s="613"/>
      <c r="DC12" s="613"/>
      <c r="DD12" s="619" t="s">
        <v>122</v>
      </c>
      <c r="DE12" s="611"/>
      <c r="DF12" s="611"/>
      <c r="DG12" s="611"/>
      <c r="DH12" s="611"/>
      <c r="DI12" s="611"/>
      <c r="DJ12" s="611"/>
      <c r="DK12" s="611"/>
      <c r="DL12" s="611"/>
      <c r="DM12" s="611"/>
      <c r="DN12" s="611"/>
      <c r="DO12" s="611"/>
      <c r="DP12" s="612"/>
      <c r="DQ12" s="619">
        <v>1352827</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v>972</v>
      </c>
      <c r="S13" s="611"/>
      <c r="T13" s="611"/>
      <c r="U13" s="611"/>
      <c r="V13" s="611"/>
      <c r="W13" s="611"/>
      <c r="X13" s="611"/>
      <c r="Y13" s="612"/>
      <c r="Z13" s="613">
        <v>0</v>
      </c>
      <c r="AA13" s="613"/>
      <c r="AB13" s="613"/>
      <c r="AC13" s="613"/>
      <c r="AD13" s="614">
        <v>972</v>
      </c>
      <c r="AE13" s="614"/>
      <c r="AF13" s="614"/>
      <c r="AG13" s="614"/>
      <c r="AH13" s="614"/>
      <c r="AI13" s="614"/>
      <c r="AJ13" s="614"/>
      <c r="AK13" s="614"/>
      <c r="AL13" s="615">
        <v>0</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6505437</v>
      </c>
      <c r="CS13" s="611"/>
      <c r="CT13" s="611"/>
      <c r="CU13" s="611"/>
      <c r="CV13" s="611"/>
      <c r="CW13" s="611"/>
      <c r="CX13" s="611"/>
      <c r="CY13" s="612"/>
      <c r="CZ13" s="613">
        <v>4.8</v>
      </c>
      <c r="DA13" s="613"/>
      <c r="DB13" s="613"/>
      <c r="DC13" s="613"/>
      <c r="DD13" s="619">
        <v>2902003</v>
      </c>
      <c r="DE13" s="611"/>
      <c r="DF13" s="611"/>
      <c r="DG13" s="611"/>
      <c r="DH13" s="611"/>
      <c r="DI13" s="611"/>
      <c r="DJ13" s="611"/>
      <c r="DK13" s="611"/>
      <c r="DL13" s="611"/>
      <c r="DM13" s="611"/>
      <c r="DN13" s="611"/>
      <c r="DO13" s="611"/>
      <c r="DP13" s="612"/>
      <c r="DQ13" s="619">
        <v>5354676</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64754</v>
      </c>
      <c r="BH14" s="611"/>
      <c r="BI14" s="611"/>
      <c r="BJ14" s="611"/>
      <c r="BK14" s="611"/>
      <c r="BL14" s="611"/>
      <c r="BM14" s="611"/>
      <c r="BN14" s="612"/>
      <c r="BO14" s="613">
        <v>0.2</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1758234</v>
      </c>
      <c r="CS14" s="611"/>
      <c r="CT14" s="611"/>
      <c r="CU14" s="611"/>
      <c r="CV14" s="611"/>
      <c r="CW14" s="611"/>
      <c r="CX14" s="611"/>
      <c r="CY14" s="612"/>
      <c r="CZ14" s="613">
        <v>1.3</v>
      </c>
      <c r="DA14" s="613"/>
      <c r="DB14" s="613"/>
      <c r="DC14" s="613"/>
      <c r="DD14" s="619">
        <v>438139</v>
      </c>
      <c r="DE14" s="611"/>
      <c r="DF14" s="611"/>
      <c r="DG14" s="611"/>
      <c r="DH14" s="611"/>
      <c r="DI14" s="611"/>
      <c r="DJ14" s="611"/>
      <c r="DK14" s="611"/>
      <c r="DL14" s="611"/>
      <c r="DM14" s="611"/>
      <c r="DN14" s="611"/>
      <c r="DO14" s="611"/>
      <c r="DP14" s="612"/>
      <c r="DQ14" s="619">
        <v>1538581</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v>105008</v>
      </c>
      <c r="S15" s="611"/>
      <c r="T15" s="611"/>
      <c r="U15" s="611"/>
      <c r="V15" s="611"/>
      <c r="W15" s="611"/>
      <c r="X15" s="611"/>
      <c r="Y15" s="612"/>
      <c r="Z15" s="613">
        <v>0.1</v>
      </c>
      <c r="AA15" s="613"/>
      <c r="AB15" s="613"/>
      <c r="AC15" s="613"/>
      <c r="AD15" s="614">
        <v>105008</v>
      </c>
      <c r="AE15" s="614"/>
      <c r="AF15" s="614"/>
      <c r="AG15" s="614"/>
      <c r="AH15" s="614"/>
      <c r="AI15" s="614"/>
      <c r="AJ15" s="614"/>
      <c r="AK15" s="614"/>
      <c r="AL15" s="615">
        <v>0.1</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1049571</v>
      </c>
      <c r="BH15" s="611"/>
      <c r="BI15" s="611"/>
      <c r="BJ15" s="611"/>
      <c r="BK15" s="611"/>
      <c r="BL15" s="611"/>
      <c r="BM15" s="611"/>
      <c r="BN15" s="612"/>
      <c r="BO15" s="613">
        <v>2.6</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23977958</v>
      </c>
      <c r="CS15" s="611"/>
      <c r="CT15" s="611"/>
      <c r="CU15" s="611"/>
      <c r="CV15" s="611"/>
      <c r="CW15" s="611"/>
      <c r="CX15" s="611"/>
      <c r="CY15" s="612"/>
      <c r="CZ15" s="613">
        <v>17.7</v>
      </c>
      <c r="DA15" s="613"/>
      <c r="DB15" s="613"/>
      <c r="DC15" s="613"/>
      <c r="DD15" s="619">
        <v>6224001</v>
      </c>
      <c r="DE15" s="611"/>
      <c r="DF15" s="611"/>
      <c r="DG15" s="611"/>
      <c r="DH15" s="611"/>
      <c r="DI15" s="611"/>
      <c r="DJ15" s="611"/>
      <c r="DK15" s="611"/>
      <c r="DL15" s="611"/>
      <c r="DM15" s="611"/>
      <c r="DN15" s="611"/>
      <c r="DO15" s="611"/>
      <c r="DP15" s="612"/>
      <c r="DQ15" s="619">
        <v>17386276</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t="s">
        <v>122</v>
      </c>
      <c r="S16" s="611"/>
      <c r="T16" s="611"/>
      <c r="U16" s="611"/>
      <c r="V16" s="611"/>
      <c r="W16" s="611"/>
      <c r="X16" s="611"/>
      <c r="Y16" s="612"/>
      <c r="Z16" s="613" t="s">
        <v>122</v>
      </c>
      <c r="AA16" s="613"/>
      <c r="AB16" s="613"/>
      <c r="AC16" s="613"/>
      <c r="AD16" s="614" t="s">
        <v>122</v>
      </c>
      <c r="AE16" s="614"/>
      <c r="AF16" s="614"/>
      <c r="AG16" s="614"/>
      <c r="AH16" s="614"/>
      <c r="AI16" s="614"/>
      <c r="AJ16" s="614"/>
      <c r="AK16" s="614"/>
      <c r="AL16" s="615" t="s">
        <v>122</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v>1117134</v>
      </c>
      <c r="S17" s="611"/>
      <c r="T17" s="611"/>
      <c r="U17" s="611"/>
      <c r="V17" s="611"/>
      <c r="W17" s="611"/>
      <c r="X17" s="611"/>
      <c r="Y17" s="612"/>
      <c r="Z17" s="613">
        <v>0.8</v>
      </c>
      <c r="AA17" s="613"/>
      <c r="AB17" s="613"/>
      <c r="AC17" s="613"/>
      <c r="AD17" s="614">
        <v>1117134</v>
      </c>
      <c r="AE17" s="614"/>
      <c r="AF17" s="614"/>
      <c r="AG17" s="614"/>
      <c r="AH17" s="614"/>
      <c r="AI17" s="614"/>
      <c r="AJ17" s="614"/>
      <c r="AK17" s="614"/>
      <c r="AL17" s="615">
        <v>1.4</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587754</v>
      </c>
      <c r="CS17" s="611"/>
      <c r="CT17" s="611"/>
      <c r="CU17" s="611"/>
      <c r="CV17" s="611"/>
      <c r="CW17" s="611"/>
      <c r="CX17" s="611"/>
      <c r="CY17" s="612"/>
      <c r="CZ17" s="613">
        <v>0.4</v>
      </c>
      <c r="DA17" s="613"/>
      <c r="DB17" s="613"/>
      <c r="DC17" s="613"/>
      <c r="DD17" s="619" t="s">
        <v>122</v>
      </c>
      <c r="DE17" s="611"/>
      <c r="DF17" s="611"/>
      <c r="DG17" s="611"/>
      <c r="DH17" s="611"/>
      <c r="DI17" s="611"/>
      <c r="DJ17" s="611"/>
      <c r="DK17" s="611"/>
      <c r="DL17" s="611"/>
      <c r="DM17" s="611"/>
      <c r="DN17" s="611"/>
      <c r="DO17" s="611"/>
      <c r="DP17" s="612"/>
      <c r="DQ17" s="619">
        <v>587754</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61709</v>
      </c>
      <c r="S18" s="611"/>
      <c r="T18" s="611"/>
      <c r="U18" s="611"/>
      <c r="V18" s="611"/>
      <c r="W18" s="611"/>
      <c r="X18" s="611"/>
      <c r="Y18" s="612"/>
      <c r="Z18" s="613">
        <v>0</v>
      </c>
      <c r="AA18" s="613"/>
      <c r="AB18" s="613"/>
      <c r="AC18" s="613"/>
      <c r="AD18" s="614">
        <v>61709</v>
      </c>
      <c r="AE18" s="614"/>
      <c r="AF18" s="614"/>
      <c r="AG18" s="614"/>
      <c r="AH18" s="614"/>
      <c r="AI18" s="614"/>
      <c r="AJ18" s="614"/>
      <c r="AK18" s="614"/>
      <c r="AL18" s="615">
        <v>0.1</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1055425</v>
      </c>
      <c r="S19" s="611"/>
      <c r="T19" s="611"/>
      <c r="U19" s="611"/>
      <c r="V19" s="611"/>
      <c r="W19" s="611"/>
      <c r="X19" s="611"/>
      <c r="Y19" s="612"/>
      <c r="Z19" s="613">
        <v>0.7</v>
      </c>
      <c r="AA19" s="613"/>
      <c r="AB19" s="613"/>
      <c r="AC19" s="613"/>
      <c r="AD19" s="614">
        <v>1055425</v>
      </c>
      <c r="AE19" s="614"/>
      <c r="AF19" s="614"/>
      <c r="AG19" s="614"/>
      <c r="AH19" s="614"/>
      <c r="AI19" s="614"/>
      <c r="AJ19" s="614"/>
      <c r="AK19" s="614"/>
      <c r="AL19" s="615">
        <v>1.3</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34742</v>
      </c>
      <c r="BH19" s="611"/>
      <c r="BI19" s="611"/>
      <c r="BJ19" s="611"/>
      <c r="BK19" s="611"/>
      <c r="BL19" s="611"/>
      <c r="BM19" s="611"/>
      <c r="BN19" s="612"/>
      <c r="BO19" s="613">
        <v>0.1</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34742</v>
      </c>
      <c r="BH20" s="611"/>
      <c r="BI20" s="611"/>
      <c r="BJ20" s="611"/>
      <c r="BK20" s="611"/>
      <c r="BL20" s="611"/>
      <c r="BM20" s="611"/>
      <c r="BN20" s="612"/>
      <c r="BO20" s="613">
        <v>0.1</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135448272</v>
      </c>
      <c r="CS20" s="611"/>
      <c r="CT20" s="611"/>
      <c r="CU20" s="611"/>
      <c r="CV20" s="611"/>
      <c r="CW20" s="611"/>
      <c r="CX20" s="611"/>
      <c r="CY20" s="612"/>
      <c r="CZ20" s="613">
        <v>100</v>
      </c>
      <c r="DA20" s="613"/>
      <c r="DB20" s="613"/>
      <c r="DC20" s="613"/>
      <c r="DD20" s="619">
        <v>18072701</v>
      </c>
      <c r="DE20" s="611"/>
      <c r="DF20" s="611"/>
      <c r="DG20" s="611"/>
      <c r="DH20" s="611"/>
      <c r="DI20" s="611"/>
      <c r="DJ20" s="611"/>
      <c r="DK20" s="611"/>
      <c r="DL20" s="611"/>
      <c r="DM20" s="611"/>
      <c r="DN20" s="611"/>
      <c r="DO20" s="611"/>
      <c r="DP20" s="612"/>
      <c r="DQ20" s="619">
        <v>93252099</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34742</v>
      </c>
      <c r="BH21" s="611"/>
      <c r="BI21" s="611"/>
      <c r="BJ21" s="611"/>
      <c r="BK21" s="611"/>
      <c r="BL21" s="611"/>
      <c r="BM21" s="611"/>
      <c r="BN21" s="612"/>
      <c r="BO21" s="613">
        <v>0.1</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55490313</v>
      </c>
      <c r="CS24" s="600"/>
      <c r="CT24" s="600"/>
      <c r="CU24" s="600"/>
      <c r="CV24" s="600"/>
      <c r="CW24" s="600"/>
      <c r="CX24" s="600"/>
      <c r="CY24" s="601"/>
      <c r="CZ24" s="604">
        <v>41</v>
      </c>
      <c r="DA24" s="605"/>
      <c r="DB24" s="605"/>
      <c r="DC24" s="621"/>
      <c r="DD24" s="645">
        <v>35355825</v>
      </c>
      <c r="DE24" s="600"/>
      <c r="DF24" s="600"/>
      <c r="DG24" s="600"/>
      <c r="DH24" s="600"/>
      <c r="DI24" s="600"/>
      <c r="DJ24" s="600"/>
      <c r="DK24" s="601"/>
      <c r="DL24" s="645">
        <v>32457933</v>
      </c>
      <c r="DM24" s="600"/>
      <c r="DN24" s="600"/>
      <c r="DO24" s="600"/>
      <c r="DP24" s="600"/>
      <c r="DQ24" s="600"/>
      <c r="DR24" s="600"/>
      <c r="DS24" s="600"/>
      <c r="DT24" s="600"/>
      <c r="DU24" s="600"/>
      <c r="DV24" s="601"/>
      <c r="DW24" s="604">
        <v>40.9</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52321801</v>
      </c>
      <c r="S25" s="611"/>
      <c r="T25" s="611"/>
      <c r="U25" s="611"/>
      <c r="V25" s="611"/>
      <c r="W25" s="611"/>
      <c r="X25" s="611"/>
      <c r="Y25" s="612"/>
      <c r="Z25" s="613">
        <v>36.5</v>
      </c>
      <c r="AA25" s="613"/>
      <c r="AB25" s="613"/>
      <c r="AC25" s="613"/>
      <c r="AD25" s="614">
        <v>52321801</v>
      </c>
      <c r="AE25" s="614"/>
      <c r="AF25" s="614"/>
      <c r="AG25" s="614"/>
      <c r="AH25" s="614"/>
      <c r="AI25" s="614"/>
      <c r="AJ25" s="614"/>
      <c r="AK25" s="614"/>
      <c r="AL25" s="615">
        <v>65.900000000000006</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25534557</v>
      </c>
      <c r="CS25" s="642"/>
      <c r="CT25" s="642"/>
      <c r="CU25" s="642"/>
      <c r="CV25" s="642"/>
      <c r="CW25" s="642"/>
      <c r="CX25" s="642"/>
      <c r="CY25" s="643"/>
      <c r="CZ25" s="615">
        <v>18.899999999999999</v>
      </c>
      <c r="DA25" s="640"/>
      <c r="DB25" s="640"/>
      <c r="DC25" s="644"/>
      <c r="DD25" s="619">
        <v>23297887</v>
      </c>
      <c r="DE25" s="642"/>
      <c r="DF25" s="642"/>
      <c r="DG25" s="642"/>
      <c r="DH25" s="642"/>
      <c r="DI25" s="642"/>
      <c r="DJ25" s="642"/>
      <c r="DK25" s="643"/>
      <c r="DL25" s="619">
        <v>22327120</v>
      </c>
      <c r="DM25" s="642"/>
      <c r="DN25" s="642"/>
      <c r="DO25" s="642"/>
      <c r="DP25" s="642"/>
      <c r="DQ25" s="642"/>
      <c r="DR25" s="642"/>
      <c r="DS25" s="642"/>
      <c r="DT25" s="642"/>
      <c r="DU25" s="642"/>
      <c r="DV25" s="643"/>
      <c r="DW25" s="615">
        <v>28.1</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16403</v>
      </c>
      <c r="S26" s="611"/>
      <c r="T26" s="611"/>
      <c r="U26" s="611"/>
      <c r="V26" s="611"/>
      <c r="W26" s="611"/>
      <c r="X26" s="611"/>
      <c r="Y26" s="612"/>
      <c r="Z26" s="613">
        <v>0</v>
      </c>
      <c r="AA26" s="613"/>
      <c r="AB26" s="613"/>
      <c r="AC26" s="613"/>
      <c r="AD26" s="614">
        <v>16403</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13411637</v>
      </c>
      <c r="CS26" s="611"/>
      <c r="CT26" s="611"/>
      <c r="CU26" s="611"/>
      <c r="CV26" s="611"/>
      <c r="CW26" s="611"/>
      <c r="CX26" s="611"/>
      <c r="CY26" s="612"/>
      <c r="CZ26" s="615">
        <v>9.9</v>
      </c>
      <c r="DA26" s="640"/>
      <c r="DB26" s="640"/>
      <c r="DC26" s="644"/>
      <c r="DD26" s="619">
        <v>12648767</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1111861</v>
      </c>
      <c r="S27" s="611"/>
      <c r="T27" s="611"/>
      <c r="U27" s="611"/>
      <c r="V27" s="611"/>
      <c r="W27" s="611"/>
      <c r="X27" s="611"/>
      <c r="Y27" s="612"/>
      <c r="Z27" s="613">
        <v>0.8</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40769349</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29370907</v>
      </c>
      <c r="CS27" s="642"/>
      <c r="CT27" s="642"/>
      <c r="CU27" s="642"/>
      <c r="CV27" s="642"/>
      <c r="CW27" s="642"/>
      <c r="CX27" s="642"/>
      <c r="CY27" s="643"/>
      <c r="CZ27" s="615">
        <v>21.7</v>
      </c>
      <c r="DA27" s="640"/>
      <c r="DB27" s="640"/>
      <c r="DC27" s="644"/>
      <c r="DD27" s="619">
        <v>11473089</v>
      </c>
      <c r="DE27" s="642"/>
      <c r="DF27" s="642"/>
      <c r="DG27" s="642"/>
      <c r="DH27" s="642"/>
      <c r="DI27" s="642"/>
      <c r="DJ27" s="642"/>
      <c r="DK27" s="643"/>
      <c r="DL27" s="619">
        <v>9545964</v>
      </c>
      <c r="DM27" s="642"/>
      <c r="DN27" s="642"/>
      <c r="DO27" s="642"/>
      <c r="DP27" s="642"/>
      <c r="DQ27" s="642"/>
      <c r="DR27" s="642"/>
      <c r="DS27" s="642"/>
      <c r="DT27" s="642"/>
      <c r="DU27" s="642"/>
      <c r="DV27" s="643"/>
      <c r="DW27" s="615">
        <v>12</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1979343</v>
      </c>
      <c r="S28" s="611"/>
      <c r="T28" s="611"/>
      <c r="U28" s="611"/>
      <c r="V28" s="611"/>
      <c r="W28" s="611"/>
      <c r="X28" s="611"/>
      <c r="Y28" s="612"/>
      <c r="Z28" s="613">
        <v>1.4</v>
      </c>
      <c r="AA28" s="613"/>
      <c r="AB28" s="613"/>
      <c r="AC28" s="613"/>
      <c r="AD28" s="614">
        <v>1115978</v>
      </c>
      <c r="AE28" s="614"/>
      <c r="AF28" s="614"/>
      <c r="AG28" s="614"/>
      <c r="AH28" s="614"/>
      <c r="AI28" s="614"/>
      <c r="AJ28" s="614"/>
      <c r="AK28" s="614"/>
      <c r="AL28" s="615">
        <v>1.4</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584849</v>
      </c>
      <c r="CS28" s="611"/>
      <c r="CT28" s="611"/>
      <c r="CU28" s="611"/>
      <c r="CV28" s="611"/>
      <c r="CW28" s="611"/>
      <c r="CX28" s="611"/>
      <c r="CY28" s="612"/>
      <c r="CZ28" s="615">
        <v>0.4</v>
      </c>
      <c r="DA28" s="640"/>
      <c r="DB28" s="640"/>
      <c r="DC28" s="644"/>
      <c r="DD28" s="619">
        <v>584849</v>
      </c>
      <c r="DE28" s="611"/>
      <c r="DF28" s="611"/>
      <c r="DG28" s="611"/>
      <c r="DH28" s="611"/>
      <c r="DI28" s="611"/>
      <c r="DJ28" s="611"/>
      <c r="DK28" s="612"/>
      <c r="DL28" s="619">
        <v>584849</v>
      </c>
      <c r="DM28" s="611"/>
      <c r="DN28" s="611"/>
      <c r="DO28" s="611"/>
      <c r="DP28" s="611"/>
      <c r="DQ28" s="611"/>
      <c r="DR28" s="611"/>
      <c r="DS28" s="611"/>
      <c r="DT28" s="611"/>
      <c r="DU28" s="611"/>
      <c r="DV28" s="612"/>
      <c r="DW28" s="615">
        <v>0.7</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449639</v>
      </c>
      <c r="S29" s="611"/>
      <c r="T29" s="611"/>
      <c r="U29" s="611"/>
      <c r="V29" s="611"/>
      <c r="W29" s="611"/>
      <c r="X29" s="611"/>
      <c r="Y29" s="612"/>
      <c r="Z29" s="613">
        <v>0.3</v>
      </c>
      <c r="AA29" s="613"/>
      <c r="AB29" s="613"/>
      <c r="AC29" s="613"/>
      <c r="AD29" s="614">
        <v>805</v>
      </c>
      <c r="AE29" s="614"/>
      <c r="AF29" s="614"/>
      <c r="AG29" s="614"/>
      <c r="AH29" s="614"/>
      <c r="AI29" s="614"/>
      <c r="AJ29" s="614"/>
      <c r="AK29" s="614"/>
      <c r="AL29" s="615">
        <v>0</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584201</v>
      </c>
      <c r="CS29" s="642"/>
      <c r="CT29" s="642"/>
      <c r="CU29" s="642"/>
      <c r="CV29" s="642"/>
      <c r="CW29" s="642"/>
      <c r="CX29" s="642"/>
      <c r="CY29" s="643"/>
      <c r="CZ29" s="615">
        <v>0.4</v>
      </c>
      <c r="DA29" s="640"/>
      <c r="DB29" s="640"/>
      <c r="DC29" s="644"/>
      <c r="DD29" s="619">
        <v>584201</v>
      </c>
      <c r="DE29" s="642"/>
      <c r="DF29" s="642"/>
      <c r="DG29" s="642"/>
      <c r="DH29" s="642"/>
      <c r="DI29" s="642"/>
      <c r="DJ29" s="642"/>
      <c r="DK29" s="643"/>
      <c r="DL29" s="619">
        <v>584201</v>
      </c>
      <c r="DM29" s="642"/>
      <c r="DN29" s="642"/>
      <c r="DO29" s="642"/>
      <c r="DP29" s="642"/>
      <c r="DQ29" s="642"/>
      <c r="DR29" s="642"/>
      <c r="DS29" s="642"/>
      <c r="DT29" s="642"/>
      <c r="DU29" s="642"/>
      <c r="DV29" s="643"/>
      <c r="DW29" s="615">
        <v>0.7</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15166692</v>
      </c>
      <c r="S30" s="611"/>
      <c r="T30" s="611"/>
      <c r="U30" s="611"/>
      <c r="V30" s="611"/>
      <c r="W30" s="611"/>
      <c r="X30" s="611"/>
      <c r="Y30" s="612"/>
      <c r="Z30" s="613">
        <v>10.6</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517730</v>
      </c>
      <c r="CS30" s="611"/>
      <c r="CT30" s="611"/>
      <c r="CU30" s="611"/>
      <c r="CV30" s="611"/>
      <c r="CW30" s="611"/>
      <c r="CX30" s="611"/>
      <c r="CY30" s="612"/>
      <c r="CZ30" s="615">
        <v>0.4</v>
      </c>
      <c r="DA30" s="640"/>
      <c r="DB30" s="640"/>
      <c r="DC30" s="644"/>
      <c r="DD30" s="619">
        <v>517730</v>
      </c>
      <c r="DE30" s="611"/>
      <c r="DF30" s="611"/>
      <c r="DG30" s="611"/>
      <c r="DH30" s="611"/>
      <c r="DI30" s="611"/>
      <c r="DJ30" s="611"/>
      <c r="DK30" s="612"/>
      <c r="DL30" s="619">
        <v>517730</v>
      </c>
      <c r="DM30" s="611"/>
      <c r="DN30" s="611"/>
      <c r="DO30" s="611"/>
      <c r="DP30" s="611"/>
      <c r="DQ30" s="611"/>
      <c r="DR30" s="611"/>
      <c r="DS30" s="611"/>
      <c r="DT30" s="611"/>
      <c r="DU30" s="611"/>
      <c r="DV30" s="612"/>
      <c r="DW30" s="615">
        <v>0.7</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28562303</v>
      </c>
      <c r="S31" s="611"/>
      <c r="T31" s="611"/>
      <c r="U31" s="611"/>
      <c r="V31" s="611"/>
      <c r="W31" s="611"/>
      <c r="X31" s="611"/>
      <c r="Y31" s="612"/>
      <c r="Z31" s="613">
        <v>19.899999999999999</v>
      </c>
      <c r="AA31" s="613"/>
      <c r="AB31" s="613"/>
      <c r="AC31" s="613"/>
      <c r="AD31" s="614">
        <v>25679137</v>
      </c>
      <c r="AE31" s="614"/>
      <c r="AF31" s="614"/>
      <c r="AG31" s="614"/>
      <c r="AH31" s="614"/>
      <c r="AI31" s="614"/>
      <c r="AJ31" s="614"/>
      <c r="AK31" s="614"/>
      <c r="AL31" s="615">
        <v>32.299999999999997</v>
      </c>
      <c r="AM31" s="616"/>
      <c r="AN31" s="616"/>
      <c r="AO31" s="617"/>
      <c r="AP31" s="656" t="s">
        <v>298</v>
      </c>
      <c r="AQ31" s="657"/>
      <c r="AR31" s="657"/>
      <c r="AS31" s="657"/>
      <c r="AT31" s="662" t="s">
        <v>299</v>
      </c>
      <c r="AU31" s="200"/>
      <c r="AV31" s="200"/>
      <c r="AW31" s="200"/>
      <c r="AX31" s="596" t="s">
        <v>177</v>
      </c>
      <c r="AY31" s="597"/>
      <c r="AZ31" s="597"/>
      <c r="BA31" s="597"/>
      <c r="BB31" s="597"/>
      <c r="BC31" s="597"/>
      <c r="BD31" s="597"/>
      <c r="BE31" s="597"/>
      <c r="BF31" s="598"/>
      <c r="BG31" s="666">
        <v>99.9</v>
      </c>
      <c r="BH31" s="654"/>
      <c r="BI31" s="654"/>
      <c r="BJ31" s="654"/>
      <c r="BK31" s="654"/>
      <c r="BL31" s="654"/>
      <c r="BM31" s="605">
        <v>99.1</v>
      </c>
      <c r="BN31" s="654"/>
      <c r="BO31" s="654"/>
      <c r="BP31" s="654"/>
      <c r="BQ31" s="655"/>
      <c r="BR31" s="666">
        <v>99.6</v>
      </c>
      <c r="BS31" s="654"/>
      <c r="BT31" s="654"/>
      <c r="BU31" s="654"/>
      <c r="BV31" s="654"/>
      <c r="BW31" s="654"/>
      <c r="BX31" s="605">
        <v>98.9</v>
      </c>
      <c r="BY31" s="654"/>
      <c r="BZ31" s="654"/>
      <c r="CA31" s="654"/>
      <c r="CB31" s="655"/>
      <c r="CD31" s="648"/>
      <c r="CE31" s="649"/>
      <c r="CF31" s="607" t="s">
        <v>300</v>
      </c>
      <c r="CG31" s="608"/>
      <c r="CH31" s="608"/>
      <c r="CI31" s="608"/>
      <c r="CJ31" s="608"/>
      <c r="CK31" s="608"/>
      <c r="CL31" s="608"/>
      <c r="CM31" s="608"/>
      <c r="CN31" s="608"/>
      <c r="CO31" s="608"/>
      <c r="CP31" s="608"/>
      <c r="CQ31" s="609"/>
      <c r="CR31" s="610">
        <v>66471</v>
      </c>
      <c r="CS31" s="642"/>
      <c r="CT31" s="642"/>
      <c r="CU31" s="642"/>
      <c r="CV31" s="642"/>
      <c r="CW31" s="642"/>
      <c r="CX31" s="642"/>
      <c r="CY31" s="643"/>
      <c r="CZ31" s="615">
        <v>0</v>
      </c>
      <c r="DA31" s="640"/>
      <c r="DB31" s="640"/>
      <c r="DC31" s="644"/>
      <c r="DD31" s="619">
        <v>66471</v>
      </c>
      <c r="DE31" s="642"/>
      <c r="DF31" s="642"/>
      <c r="DG31" s="642"/>
      <c r="DH31" s="642"/>
      <c r="DI31" s="642"/>
      <c r="DJ31" s="642"/>
      <c r="DK31" s="643"/>
      <c r="DL31" s="619">
        <v>66471</v>
      </c>
      <c r="DM31" s="642"/>
      <c r="DN31" s="642"/>
      <c r="DO31" s="642"/>
      <c r="DP31" s="642"/>
      <c r="DQ31" s="642"/>
      <c r="DR31" s="642"/>
      <c r="DS31" s="642"/>
      <c r="DT31" s="642"/>
      <c r="DU31" s="642"/>
      <c r="DV31" s="643"/>
      <c r="DW31" s="615">
        <v>0.1</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13979248</v>
      </c>
      <c r="S32" s="611"/>
      <c r="T32" s="611"/>
      <c r="U32" s="611"/>
      <c r="V32" s="611"/>
      <c r="W32" s="611"/>
      <c r="X32" s="611"/>
      <c r="Y32" s="612"/>
      <c r="Z32" s="613">
        <v>9.6999999999999993</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196" t="s">
        <v>302</v>
      </c>
      <c r="AX32" s="607" t="s">
        <v>303</v>
      </c>
      <c r="AY32" s="608"/>
      <c r="AZ32" s="608"/>
      <c r="BA32" s="608"/>
      <c r="BB32" s="608"/>
      <c r="BC32" s="608"/>
      <c r="BD32" s="608"/>
      <c r="BE32" s="608"/>
      <c r="BF32" s="609"/>
      <c r="BG32" s="667">
        <v>99.9</v>
      </c>
      <c r="BH32" s="642"/>
      <c r="BI32" s="642"/>
      <c r="BJ32" s="642"/>
      <c r="BK32" s="642"/>
      <c r="BL32" s="642"/>
      <c r="BM32" s="616">
        <v>99</v>
      </c>
      <c r="BN32" s="642"/>
      <c r="BO32" s="642"/>
      <c r="BP32" s="642"/>
      <c r="BQ32" s="665"/>
      <c r="BR32" s="667">
        <v>99.5</v>
      </c>
      <c r="BS32" s="642"/>
      <c r="BT32" s="642"/>
      <c r="BU32" s="642"/>
      <c r="BV32" s="642"/>
      <c r="BW32" s="642"/>
      <c r="BX32" s="616">
        <v>98.9</v>
      </c>
      <c r="BY32" s="642"/>
      <c r="BZ32" s="642"/>
      <c r="CA32" s="642"/>
      <c r="CB32" s="665"/>
      <c r="CD32" s="650"/>
      <c r="CE32" s="651"/>
      <c r="CF32" s="607" t="s">
        <v>304</v>
      </c>
      <c r="CG32" s="608"/>
      <c r="CH32" s="608"/>
      <c r="CI32" s="608"/>
      <c r="CJ32" s="608"/>
      <c r="CK32" s="608"/>
      <c r="CL32" s="608"/>
      <c r="CM32" s="608"/>
      <c r="CN32" s="608"/>
      <c r="CO32" s="608"/>
      <c r="CP32" s="608"/>
      <c r="CQ32" s="609"/>
      <c r="CR32" s="610">
        <v>648</v>
      </c>
      <c r="CS32" s="611"/>
      <c r="CT32" s="611"/>
      <c r="CU32" s="611"/>
      <c r="CV32" s="611"/>
      <c r="CW32" s="611"/>
      <c r="CX32" s="611"/>
      <c r="CY32" s="612"/>
      <c r="CZ32" s="615">
        <v>0</v>
      </c>
      <c r="DA32" s="640"/>
      <c r="DB32" s="640"/>
      <c r="DC32" s="644"/>
      <c r="DD32" s="619">
        <v>648</v>
      </c>
      <c r="DE32" s="611"/>
      <c r="DF32" s="611"/>
      <c r="DG32" s="611"/>
      <c r="DH32" s="611"/>
      <c r="DI32" s="611"/>
      <c r="DJ32" s="611"/>
      <c r="DK32" s="612"/>
      <c r="DL32" s="619">
        <v>648</v>
      </c>
      <c r="DM32" s="611"/>
      <c r="DN32" s="611"/>
      <c r="DO32" s="611"/>
      <c r="DP32" s="611"/>
      <c r="DQ32" s="611"/>
      <c r="DR32" s="611"/>
      <c r="DS32" s="611"/>
      <c r="DT32" s="611"/>
      <c r="DU32" s="611"/>
      <c r="DV32" s="612"/>
      <c r="DW32" s="615">
        <v>0</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399291</v>
      </c>
      <c r="S33" s="611"/>
      <c r="T33" s="611"/>
      <c r="U33" s="611"/>
      <c r="V33" s="611"/>
      <c r="W33" s="611"/>
      <c r="X33" s="611"/>
      <c r="Y33" s="612"/>
      <c r="Z33" s="613">
        <v>0.3</v>
      </c>
      <c r="AA33" s="613"/>
      <c r="AB33" s="613"/>
      <c r="AC33" s="613"/>
      <c r="AD33" s="614">
        <v>251688</v>
      </c>
      <c r="AE33" s="614"/>
      <c r="AF33" s="614"/>
      <c r="AG33" s="614"/>
      <c r="AH33" s="614"/>
      <c r="AI33" s="614"/>
      <c r="AJ33" s="614"/>
      <c r="AK33" s="614"/>
      <c r="AL33" s="615">
        <v>0.3</v>
      </c>
      <c r="AM33" s="616"/>
      <c r="AN33" s="616"/>
      <c r="AO33" s="617"/>
      <c r="AP33" s="660"/>
      <c r="AQ33" s="661"/>
      <c r="AR33" s="661"/>
      <c r="AS33" s="661"/>
      <c r="AT33" s="664"/>
      <c r="AU33" s="201"/>
      <c r="AV33" s="201"/>
      <c r="AW33" s="201"/>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61885258</v>
      </c>
      <c r="CS33" s="642"/>
      <c r="CT33" s="642"/>
      <c r="CU33" s="642"/>
      <c r="CV33" s="642"/>
      <c r="CW33" s="642"/>
      <c r="CX33" s="642"/>
      <c r="CY33" s="643"/>
      <c r="CZ33" s="615">
        <v>45.7</v>
      </c>
      <c r="DA33" s="640"/>
      <c r="DB33" s="640"/>
      <c r="DC33" s="644"/>
      <c r="DD33" s="619">
        <v>52333372</v>
      </c>
      <c r="DE33" s="642"/>
      <c r="DF33" s="642"/>
      <c r="DG33" s="642"/>
      <c r="DH33" s="642"/>
      <c r="DI33" s="642"/>
      <c r="DJ33" s="642"/>
      <c r="DK33" s="643"/>
      <c r="DL33" s="619">
        <v>32930107</v>
      </c>
      <c r="DM33" s="642"/>
      <c r="DN33" s="642"/>
      <c r="DO33" s="642"/>
      <c r="DP33" s="642"/>
      <c r="DQ33" s="642"/>
      <c r="DR33" s="642"/>
      <c r="DS33" s="642"/>
      <c r="DT33" s="642"/>
      <c r="DU33" s="642"/>
      <c r="DV33" s="643"/>
      <c r="DW33" s="615">
        <v>41.5</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318955</v>
      </c>
      <c r="S34" s="611"/>
      <c r="T34" s="611"/>
      <c r="U34" s="611"/>
      <c r="V34" s="611"/>
      <c r="W34" s="611"/>
      <c r="X34" s="611"/>
      <c r="Y34" s="612"/>
      <c r="Z34" s="613">
        <v>0.2</v>
      </c>
      <c r="AA34" s="613"/>
      <c r="AB34" s="613"/>
      <c r="AC34" s="613"/>
      <c r="AD34" s="614" t="s">
        <v>122</v>
      </c>
      <c r="AE34" s="614"/>
      <c r="AF34" s="614"/>
      <c r="AG34" s="614"/>
      <c r="AH34" s="614"/>
      <c r="AI34" s="614"/>
      <c r="AJ34" s="614"/>
      <c r="AK34" s="614"/>
      <c r="AL34" s="615" t="s">
        <v>122</v>
      </c>
      <c r="AM34" s="616"/>
      <c r="AN34" s="616"/>
      <c r="AO34" s="617"/>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7" t="s">
        <v>309</v>
      </c>
      <c r="CE34" s="608"/>
      <c r="CF34" s="608"/>
      <c r="CG34" s="608"/>
      <c r="CH34" s="608"/>
      <c r="CI34" s="608"/>
      <c r="CJ34" s="608"/>
      <c r="CK34" s="608"/>
      <c r="CL34" s="608"/>
      <c r="CM34" s="608"/>
      <c r="CN34" s="608"/>
      <c r="CO34" s="608"/>
      <c r="CP34" s="608"/>
      <c r="CQ34" s="609"/>
      <c r="CR34" s="610">
        <v>30654927</v>
      </c>
      <c r="CS34" s="611"/>
      <c r="CT34" s="611"/>
      <c r="CU34" s="611"/>
      <c r="CV34" s="611"/>
      <c r="CW34" s="611"/>
      <c r="CX34" s="611"/>
      <c r="CY34" s="612"/>
      <c r="CZ34" s="615">
        <v>22.6</v>
      </c>
      <c r="DA34" s="640"/>
      <c r="DB34" s="640"/>
      <c r="DC34" s="644"/>
      <c r="DD34" s="619">
        <v>26682242</v>
      </c>
      <c r="DE34" s="611"/>
      <c r="DF34" s="611"/>
      <c r="DG34" s="611"/>
      <c r="DH34" s="611"/>
      <c r="DI34" s="611"/>
      <c r="DJ34" s="611"/>
      <c r="DK34" s="612"/>
      <c r="DL34" s="619">
        <v>22645522</v>
      </c>
      <c r="DM34" s="611"/>
      <c r="DN34" s="611"/>
      <c r="DO34" s="611"/>
      <c r="DP34" s="611"/>
      <c r="DQ34" s="611"/>
      <c r="DR34" s="611"/>
      <c r="DS34" s="611"/>
      <c r="DT34" s="611"/>
      <c r="DU34" s="611"/>
      <c r="DV34" s="612"/>
      <c r="DW34" s="615">
        <v>28.5</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16568117</v>
      </c>
      <c r="S35" s="611"/>
      <c r="T35" s="611"/>
      <c r="U35" s="611"/>
      <c r="V35" s="611"/>
      <c r="W35" s="611"/>
      <c r="X35" s="611"/>
      <c r="Y35" s="612"/>
      <c r="Z35" s="613">
        <v>11.5</v>
      </c>
      <c r="AA35" s="613"/>
      <c r="AB35" s="613"/>
      <c r="AC35" s="613"/>
      <c r="AD35" s="614" t="s">
        <v>122</v>
      </c>
      <c r="AE35" s="614"/>
      <c r="AF35" s="614"/>
      <c r="AG35" s="614"/>
      <c r="AH35" s="614"/>
      <c r="AI35" s="614"/>
      <c r="AJ35" s="614"/>
      <c r="AK35" s="614"/>
      <c r="AL35" s="615" t="s">
        <v>122</v>
      </c>
      <c r="AM35" s="616"/>
      <c r="AN35" s="616"/>
      <c r="AO35" s="617"/>
      <c r="AP35" s="204"/>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414403</v>
      </c>
      <c r="CS35" s="642"/>
      <c r="CT35" s="642"/>
      <c r="CU35" s="642"/>
      <c r="CV35" s="642"/>
      <c r="CW35" s="642"/>
      <c r="CX35" s="642"/>
      <c r="CY35" s="643"/>
      <c r="CZ35" s="615">
        <v>0.3</v>
      </c>
      <c r="DA35" s="640"/>
      <c r="DB35" s="640"/>
      <c r="DC35" s="644"/>
      <c r="DD35" s="619">
        <v>233220</v>
      </c>
      <c r="DE35" s="642"/>
      <c r="DF35" s="642"/>
      <c r="DG35" s="642"/>
      <c r="DH35" s="642"/>
      <c r="DI35" s="642"/>
      <c r="DJ35" s="642"/>
      <c r="DK35" s="643"/>
      <c r="DL35" s="619">
        <v>233220</v>
      </c>
      <c r="DM35" s="642"/>
      <c r="DN35" s="642"/>
      <c r="DO35" s="642"/>
      <c r="DP35" s="642"/>
      <c r="DQ35" s="642"/>
      <c r="DR35" s="642"/>
      <c r="DS35" s="642"/>
      <c r="DT35" s="642"/>
      <c r="DU35" s="642"/>
      <c r="DV35" s="643"/>
      <c r="DW35" s="615">
        <v>0.3</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5897693</v>
      </c>
      <c r="S36" s="611"/>
      <c r="T36" s="611"/>
      <c r="U36" s="611"/>
      <c r="V36" s="611"/>
      <c r="W36" s="611"/>
      <c r="X36" s="611"/>
      <c r="Y36" s="612"/>
      <c r="Z36" s="613">
        <v>4.0999999999999996</v>
      </c>
      <c r="AA36" s="613"/>
      <c r="AB36" s="613"/>
      <c r="AC36" s="613"/>
      <c r="AD36" s="614" t="s">
        <v>122</v>
      </c>
      <c r="AE36" s="614"/>
      <c r="AF36" s="614"/>
      <c r="AG36" s="614"/>
      <c r="AH36" s="614"/>
      <c r="AI36" s="614"/>
      <c r="AJ36" s="614"/>
      <c r="AK36" s="614"/>
      <c r="AL36" s="615" t="s">
        <v>122</v>
      </c>
      <c r="AM36" s="616"/>
      <c r="AN36" s="616"/>
      <c r="AO36" s="617"/>
      <c r="AP36" s="204"/>
      <c r="AQ36" s="676" t="s">
        <v>315</v>
      </c>
      <c r="AR36" s="677"/>
      <c r="AS36" s="677"/>
      <c r="AT36" s="677"/>
      <c r="AU36" s="677"/>
      <c r="AV36" s="677"/>
      <c r="AW36" s="677"/>
      <c r="AX36" s="677"/>
      <c r="AY36" s="678"/>
      <c r="AZ36" s="599">
        <v>8603724</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812431</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13223111</v>
      </c>
      <c r="CS36" s="611"/>
      <c r="CT36" s="611"/>
      <c r="CU36" s="611"/>
      <c r="CV36" s="611"/>
      <c r="CW36" s="611"/>
      <c r="CX36" s="611"/>
      <c r="CY36" s="612"/>
      <c r="CZ36" s="615">
        <v>9.8000000000000007</v>
      </c>
      <c r="DA36" s="640"/>
      <c r="DB36" s="640"/>
      <c r="DC36" s="644"/>
      <c r="DD36" s="619">
        <v>9428716</v>
      </c>
      <c r="DE36" s="611"/>
      <c r="DF36" s="611"/>
      <c r="DG36" s="611"/>
      <c r="DH36" s="611"/>
      <c r="DI36" s="611"/>
      <c r="DJ36" s="611"/>
      <c r="DK36" s="612"/>
      <c r="DL36" s="619">
        <v>4650453</v>
      </c>
      <c r="DM36" s="611"/>
      <c r="DN36" s="611"/>
      <c r="DO36" s="611"/>
      <c r="DP36" s="611"/>
      <c r="DQ36" s="611"/>
      <c r="DR36" s="611"/>
      <c r="DS36" s="611"/>
      <c r="DT36" s="611"/>
      <c r="DU36" s="611"/>
      <c r="DV36" s="612"/>
      <c r="DW36" s="615">
        <v>5.9</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2662111</v>
      </c>
      <c r="S37" s="611"/>
      <c r="T37" s="611"/>
      <c r="U37" s="611"/>
      <c r="V37" s="611"/>
      <c r="W37" s="611"/>
      <c r="X37" s="611"/>
      <c r="Y37" s="612"/>
      <c r="Z37" s="613">
        <v>1.9</v>
      </c>
      <c r="AA37" s="613"/>
      <c r="AB37" s="613"/>
      <c r="AC37" s="613"/>
      <c r="AD37" s="614">
        <v>12753</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t="s">
        <v>122</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812431</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1444556</v>
      </c>
      <c r="CS37" s="642"/>
      <c r="CT37" s="642"/>
      <c r="CU37" s="642"/>
      <c r="CV37" s="642"/>
      <c r="CW37" s="642"/>
      <c r="CX37" s="642"/>
      <c r="CY37" s="643"/>
      <c r="CZ37" s="615">
        <v>1.1000000000000001</v>
      </c>
      <c r="DA37" s="640"/>
      <c r="DB37" s="640"/>
      <c r="DC37" s="644"/>
      <c r="DD37" s="619">
        <v>1443983</v>
      </c>
      <c r="DE37" s="642"/>
      <c r="DF37" s="642"/>
      <c r="DG37" s="642"/>
      <c r="DH37" s="642"/>
      <c r="DI37" s="642"/>
      <c r="DJ37" s="642"/>
      <c r="DK37" s="643"/>
      <c r="DL37" s="619">
        <v>1133102</v>
      </c>
      <c r="DM37" s="642"/>
      <c r="DN37" s="642"/>
      <c r="DO37" s="642"/>
      <c r="DP37" s="642"/>
      <c r="DQ37" s="642"/>
      <c r="DR37" s="642"/>
      <c r="DS37" s="642"/>
      <c r="DT37" s="642"/>
      <c r="DU37" s="642"/>
      <c r="DV37" s="643"/>
      <c r="DW37" s="615">
        <v>1.4</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4099900</v>
      </c>
      <c r="S38" s="611"/>
      <c r="T38" s="611"/>
      <c r="U38" s="611"/>
      <c r="V38" s="611"/>
      <c r="W38" s="611"/>
      <c r="X38" s="611"/>
      <c r="Y38" s="612"/>
      <c r="Z38" s="613">
        <v>2.9</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t="s">
        <v>122</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29941</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8603724</v>
      </c>
      <c r="CS38" s="611"/>
      <c r="CT38" s="611"/>
      <c r="CU38" s="611"/>
      <c r="CV38" s="611"/>
      <c r="CW38" s="611"/>
      <c r="CX38" s="611"/>
      <c r="CY38" s="612"/>
      <c r="CZ38" s="615">
        <v>6.4</v>
      </c>
      <c r="DA38" s="640"/>
      <c r="DB38" s="640"/>
      <c r="DC38" s="644"/>
      <c r="DD38" s="619">
        <v>7118710</v>
      </c>
      <c r="DE38" s="611"/>
      <c r="DF38" s="611"/>
      <c r="DG38" s="611"/>
      <c r="DH38" s="611"/>
      <c r="DI38" s="611"/>
      <c r="DJ38" s="611"/>
      <c r="DK38" s="612"/>
      <c r="DL38" s="619">
        <v>5400512</v>
      </c>
      <c r="DM38" s="611"/>
      <c r="DN38" s="611"/>
      <c r="DO38" s="611"/>
      <c r="DP38" s="611"/>
      <c r="DQ38" s="611"/>
      <c r="DR38" s="611"/>
      <c r="DS38" s="611"/>
      <c r="DT38" s="611"/>
      <c r="DU38" s="611"/>
      <c r="DV38" s="612"/>
      <c r="DW38" s="615">
        <v>6.8</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37763</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8988693</v>
      </c>
      <c r="CS39" s="642"/>
      <c r="CT39" s="642"/>
      <c r="CU39" s="642"/>
      <c r="CV39" s="642"/>
      <c r="CW39" s="642"/>
      <c r="CX39" s="642"/>
      <c r="CY39" s="643"/>
      <c r="CZ39" s="615">
        <v>6.6</v>
      </c>
      <c r="DA39" s="640"/>
      <c r="DB39" s="640"/>
      <c r="DC39" s="644"/>
      <c r="DD39" s="619">
        <v>8870084</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05"/>
      <c r="BM40" s="608" t="s">
        <v>333</v>
      </c>
      <c r="BN40" s="608"/>
      <c r="BO40" s="608"/>
      <c r="BP40" s="608"/>
      <c r="BQ40" s="608"/>
      <c r="BR40" s="608"/>
      <c r="BS40" s="608"/>
      <c r="BT40" s="608"/>
      <c r="BU40" s="609"/>
      <c r="BV40" s="610">
        <v>166</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400</v>
      </c>
      <c r="CS40" s="611"/>
      <c r="CT40" s="611"/>
      <c r="CU40" s="611"/>
      <c r="CV40" s="611"/>
      <c r="CW40" s="611"/>
      <c r="CX40" s="611"/>
      <c r="CY40" s="612"/>
      <c r="CZ40" s="615">
        <v>0</v>
      </c>
      <c r="DA40" s="640"/>
      <c r="DB40" s="640"/>
      <c r="DC40" s="644"/>
      <c r="DD40" s="619">
        <v>400</v>
      </c>
      <c r="DE40" s="611"/>
      <c r="DF40" s="611"/>
      <c r="DG40" s="611"/>
      <c r="DH40" s="611"/>
      <c r="DI40" s="611"/>
      <c r="DJ40" s="611"/>
      <c r="DK40" s="612"/>
      <c r="DL40" s="619">
        <v>400</v>
      </c>
      <c r="DM40" s="611"/>
      <c r="DN40" s="611"/>
      <c r="DO40" s="611"/>
      <c r="DP40" s="611"/>
      <c r="DQ40" s="611"/>
      <c r="DR40" s="611"/>
      <c r="DS40" s="611"/>
      <c r="DT40" s="611"/>
      <c r="DU40" s="611"/>
      <c r="DV40" s="612"/>
      <c r="DW40" s="615">
        <v>0</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143533357</v>
      </c>
      <c r="S41" s="683"/>
      <c r="T41" s="683"/>
      <c r="U41" s="683"/>
      <c r="V41" s="683"/>
      <c r="W41" s="683"/>
      <c r="X41" s="683"/>
      <c r="Y41" s="687"/>
      <c r="Z41" s="688">
        <v>100</v>
      </c>
      <c r="AA41" s="688"/>
      <c r="AB41" s="688"/>
      <c r="AC41" s="688"/>
      <c r="AD41" s="689">
        <v>79398565</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2996983</v>
      </c>
      <c r="BA41" s="611"/>
      <c r="BB41" s="611"/>
      <c r="BC41" s="611"/>
      <c r="BD41" s="642"/>
      <c r="BE41" s="642"/>
      <c r="BF41" s="665"/>
      <c r="BG41" s="658"/>
      <c r="BH41" s="659"/>
      <c r="BI41" s="659"/>
      <c r="BJ41" s="659"/>
      <c r="BK41" s="659"/>
      <c r="BL41" s="205"/>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5606741</v>
      </c>
      <c r="BA42" s="683"/>
      <c r="BB42" s="683"/>
      <c r="BC42" s="683"/>
      <c r="BD42" s="669"/>
      <c r="BE42" s="669"/>
      <c r="BF42" s="671"/>
      <c r="BG42" s="660"/>
      <c r="BH42" s="661"/>
      <c r="BI42" s="661"/>
      <c r="BJ42" s="661"/>
      <c r="BK42" s="661"/>
      <c r="BL42" s="206"/>
      <c r="BM42" s="632" t="s">
        <v>340</v>
      </c>
      <c r="BN42" s="632"/>
      <c r="BO42" s="632"/>
      <c r="BP42" s="632"/>
      <c r="BQ42" s="632"/>
      <c r="BR42" s="632"/>
      <c r="BS42" s="632"/>
      <c r="BT42" s="632"/>
      <c r="BU42" s="633"/>
      <c r="BV42" s="682">
        <v>301</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18072701</v>
      </c>
      <c r="CS42" s="642"/>
      <c r="CT42" s="642"/>
      <c r="CU42" s="642"/>
      <c r="CV42" s="642"/>
      <c r="CW42" s="642"/>
      <c r="CX42" s="642"/>
      <c r="CY42" s="643"/>
      <c r="CZ42" s="615">
        <v>13.3</v>
      </c>
      <c r="DA42" s="640"/>
      <c r="DB42" s="640"/>
      <c r="DC42" s="644"/>
      <c r="DD42" s="619">
        <v>5562902</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196" t="s">
        <v>342</v>
      </c>
      <c r="CD43" s="607" t="s">
        <v>343</v>
      </c>
      <c r="CE43" s="608"/>
      <c r="CF43" s="608"/>
      <c r="CG43" s="608"/>
      <c r="CH43" s="608"/>
      <c r="CI43" s="608"/>
      <c r="CJ43" s="608"/>
      <c r="CK43" s="608"/>
      <c r="CL43" s="608"/>
      <c r="CM43" s="608"/>
      <c r="CN43" s="608"/>
      <c r="CO43" s="608"/>
      <c r="CP43" s="608"/>
      <c r="CQ43" s="609"/>
      <c r="CR43" s="610">
        <v>335651</v>
      </c>
      <c r="CS43" s="642"/>
      <c r="CT43" s="642"/>
      <c r="CU43" s="642"/>
      <c r="CV43" s="642"/>
      <c r="CW43" s="642"/>
      <c r="CX43" s="642"/>
      <c r="CY43" s="643"/>
      <c r="CZ43" s="615">
        <v>0.2</v>
      </c>
      <c r="DA43" s="640"/>
      <c r="DB43" s="640"/>
      <c r="DC43" s="644"/>
      <c r="DD43" s="619">
        <v>335293</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18072701</v>
      </c>
      <c r="CS44" s="611"/>
      <c r="CT44" s="611"/>
      <c r="CU44" s="611"/>
      <c r="CV44" s="611"/>
      <c r="CW44" s="611"/>
      <c r="CX44" s="611"/>
      <c r="CY44" s="612"/>
      <c r="CZ44" s="615">
        <v>13.3</v>
      </c>
      <c r="DA44" s="616"/>
      <c r="DB44" s="616"/>
      <c r="DC44" s="622"/>
      <c r="DD44" s="619">
        <v>5562902</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1987376</v>
      </c>
      <c r="CS45" s="642"/>
      <c r="CT45" s="642"/>
      <c r="CU45" s="642"/>
      <c r="CV45" s="642"/>
      <c r="CW45" s="642"/>
      <c r="CX45" s="642"/>
      <c r="CY45" s="643"/>
      <c r="CZ45" s="615">
        <v>1.5</v>
      </c>
      <c r="DA45" s="640"/>
      <c r="DB45" s="640"/>
      <c r="DC45" s="644"/>
      <c r="DD45" s="619">
        <v>242828</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07"/>
      <c r="CD46" s="648"/>
      <c r="CE46" s="649"/>
      <c r="CF46" s="607" t="s">
        <v>348</v>
      </c>
      <c r="CG46" s="608"/>
      <c r="CH46" s="608"/>
      <c r="CI46" s="608"/>
      <c r="CJ46" s="608"/>
      <c r="CK46" s="608"/>
      <c r="CL46" s="608"/>
      <c r="CM46" s="608"/>
      <c r="CN46" s="608"/>
      <c r="CO46" s="608"/>
      <c r="CP46" s="608"/>
      <c r="CQ46" s="609"/>
      <c r="CR46" s="610">
        <v>16085325</v>
      </c>
      <c r="CS46" s="611"/>
      <c r="CT46" s="611"/>
      <c r="CU46" s="611"/>
      <c r="CV46" s="611"/>
      <c r="CW46" s="611"/>
      <c r="CX46" s="611"/>
      <c r="CY46" s="612"/>
      <c r="CZ46" s="615">
        <v>11.9</v>
      </c>
      <c r="DA46" s="616"/>
      <c r="DB46" s="616"/>
      <c r="DC46" s="622"/>
      <c r="DD46" s="619">
        <v>5320074</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07"/>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07"/>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07"/>
      <c r="CD49" s="631" t="s">
        <v>351</v>
      </c>
      <c r="CE49" s="632"/>
      <c r="CF49" s="632"/>
      <c r="CG49" s="632"/>
      <c r="CH49" s="632"/>
      <c r="CI49" s="632"/>
      <c r="CJ49" s="632"/>
      <c r="CK49" s="632"/>
      <c r="CL49" s="632"/>
      <c r="CM49" s="632"/>
      <c r="CN49" s="632"/>
      <c r="CO49" s="632"/>
      <c r="CP49" s="632"/>
      <c r="CQ49" s="633"/>
      <c r="CR49" s="682">
        <v>135448272</v>
      </c>
      <c r="CS49" s="669"/>
      <c r="CT49" s="669"/>
      <c r="CU49" s="669"/>
      <c r="CV49" s="669"/>
      <c r="CW49" s="669"/>
      <c r="CX49" s="669"/>
      <c r="CY49" s="698"/>
      <c r="CZ49" s="690">
        <v>100</v>
      </c>
      <c r="DA49" s="699"/>
      <c r="DB49" s="699"/>
      <c r="DC49" s="700"/>
      <c r="DD49" s="701">
        <v>93252099</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YbS3TySmeBmcv2dmEaPYKmrcZGbhB1RN+yvjC+D4JJZqiA6gKrJV102kAQjkMFt76RRDr7EGn0N0En9fgVWRdg==" saltValue="HfvyNDsP1JZnOFjX8FJJI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6"/>
    </row>
    <row r="5" spans="1:131" s="217"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6"/>
    </row>
    <row r="6" spans="1:131" s="217"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6"/>
    </row>
    <row r="7" spans="1:131" s="217" customFormat="1" ht="26.25" customHeight="1" thickTop="1" x14ac:dyDescent="0.2">
      <c r="A7" s="218">
        <v>1</v>
      </c>
      <c r="B7" s="736" t="s">
        <v>374</v>
      </c>
      <c r="C7" s="737"/>
      <c r="D7" s="737"/>
      <c r="E7" s="737"/>
      <c r="F7" s="737"/>
      <c r="G7" s="737"/>
      <c r="H7" s="737"/>
      <c r="I7" s="737"/>
      <c r="J7" s="737"/>
      <c r="K7" s="737"/>
      <c r="L7" s="737"/>
      <c r="M7" s="737"/>
      <c r="N7" s="737"/>
      <c r="O7" s="737"/>
      <c r="P7" s="738"/>
      <c r="Q7" s="739">
        <v>144023</v>
      </c>
      <c r="R7" s="740"/>
      <c r="S7" s="740"/>
      <c r="T7" s="740"/>
      <c r="U7" s="740"/>
      <c r="V7" s="740">
        <v>135938</v>
      </c>
      <c r="W7" s="740"/>
      <c r="X7" s="740"/>
      <c r="Y7" s="740"/>
      <c r="Z7" s="740"/>
      <c r="AA7" s="740">
        <v>8085</v>
      </c>
      <c r="AB7" s="740"/>
      <c r="AC7" s="740"/>
      <c r="AD7" s="740"/>
      <c r="AE7" s="741"/>
      <c r="AF7" s="742">
        <v>8016</v>
      </c>
      <c r="AG7" s="743"/>
      <c r="AH7" s="743"/>
      <c r="AI7" s="743"/>
      <c r="AJ7" s="744"/>
      <c r="AK7" s="745">
        <v>448</v>
      </c>
      <c r="AL7" s="746"/>
      <c r="AM7" s="746"/>
      <c r="AN7" s="746"/>
      <c r="AO7" s="746"/>
      <c r="AP7" s="746">
        <v>13989</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8">
        <v>1</v>
      </c>
      <c r="BR7" s="219"/>
      <c r="BS7" s="733" t="s">
        <v>541</v>
      </c>
      <c r="BT7" s="734"/>
      <c r="BU7" s="734"/>
      <c r="BV7" s="734"/>
      <c r="BW7" s="734"/>
      <c r="BX7" s="734"/>
      <c r="BY7" s="734"/>
      <c r="BZ7" s="734"/>
      <c r="CA7" s="734"/>
      <c r="CB7" s="734"/>
      <c r="CC7" s="734"/>
      <c r="CD7" s="734"/>
      <c r="CE7" s="734"/>
      <c r="CF7" s="734"/>
      <c r="CG7" s="749"/>
      <c r="CH7" s="730">
        <v>-17</v>
      </c>
      <c r="CI7" s="731"/>
      <c r="CJ7" s="731"/>
      <c r="CK7" s="731"/>
      <c r="CL7" s="732"/>
      <c r="CM7" s="730">
        <v>670</v>
      </c>
      <c r="CN7" s="731"/>
      <c r="CO7" s="731"/>
      <c r="CP7" s="731"/>
      <c r="CQ7" s="732"/>
      <c r="CR7" s="730">
        <v>200</v>
      </c>
      <c r="CS7" s="731"/>
      <c r="CT7" s="731"/>
      <c r="CU7" s="731"/>
      <c r="CV7" s="732"/>
      <c r="CW7" s="730">
        <v>81</v>
      </c>
      <c r="CX7" s="731"/>
      <c r="CY7" s="731"/>
      <c r="CZ7" s="731"/>
      <c r="DA7" s="732"/>
      <c r="DB7" s="730" t="s">
        <v>540</v>
      </c>
      <c r="DC7" s="731"/>
      <c r="DD7" s="731"/>
      <c r="DE7" s="731"/>
      <c r="DF7" s="732"/>
      <c r="DG7" s="730" t="s">
        <v>540</v>
      </c>
      <c r="DH7" s="731"/>
      <c r="DI7" s="731"/>
      <c r="DJ7" s="731"/>
      <c r="DK7" s="732"/>
      <c r="DL7" s="730" t="s">
        <v>540</v>
      </c>
      <c r="DM7" s="731"/>
      <c r="DN7" s="731"/>
      <c r="DO7" s="731"/>
      <c r="DP7" s="732"/>
      <c r="DQ7" s="730" t="s">
        <v>540</v>
      </c>
      <c r="DR7" s="731"/>
      <c r="DS7" s="731"/>
      <c r="DT7" s="731"/>
      <c r="DU7" s="732"/>
      <c r="DV7" s="733"/>
      <c r="DW7" s="734"/>
      <c r="DX7" s="734"/>
      <c r="DY7" s="734"/>
      <c r="DZ7" s="735"/>
      <c r="EA7" s="216"/>
    </row>
    <row r="8" spans="1:131" s="217" customFormat="1" ht="26.25" customHeight="1" x14ac:dyDescent="0.2">
      <c r="A8" s="220">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0">
        <v>2</v>
      </c>
      <c r="BR8" s="221"/>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6"/>
    </row>
    <row r="9" spans="1:131" s="217" customFormat="1" ht="26.25" customHeight="1" x14ac:dyDescent="0.2">
      <c r="A9" s="220">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0">
        <v>3</v>
      </c>
      <c r="BR9" s="221"/>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6"/>
    </row>
    <row r="10" spans="1:131" s="217" customFormat="1" ht="26.25" customHeight="1" x14ac:dyDescent="0.2">
      <c r="A10" s="220">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0">
        <v>4</v>
      </c>
      <c r="BR10" s="221"/>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6"/>
    </row>
    <row r="11" spans="1:131" s="217" customFormat="1" ht="26.25" customHeight="1" x14ac:dyDescent="0.2">
      <c r="A11" s="220">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0">
        <v>5</v>
      </c>
      <c r="BR11" s="221"/>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6"/>
    </row>
    <row r="12" spans="1:131" s="217" customFormat="1" ht="26.25" customHeight="1" x14ac:dyDescent="0.2">
      <c r="A12" s="220">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0">
        <v>6</v>
      </c>
      <c r="BR12" s="221"/>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6"/>
    </row>
    <row r="13" spans="1:131" s="217" customFormat="1" ht="26.25" customHeight="1" x14ac:dyDescent="0.2">
      <c r="A13" s="220">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0">
        <v>7</v>
      </c>
      <c r="BR13" s="221"/>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6"/>
    </row>
    <row r="14" spans="1:131" s="217" customFormat="1" ht="26.25" customHeight="1" x14ac:dyDescent="0.2">
      <c r="A14" s="220">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0">
        <v>8</v>
      </c>
      <c r="BR14" s="221"/>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6"/>
    </row>
    <row r="15" spans="1:131" s="217" customFormat="1" ht="26.25" customHeight="1" x14ac:dyDescent="0.2">
      <c r="A15" s="220">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0">
        <v>9</v>
      </c>
      <c r="BR15" s="221"/>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6"/>
    </row>
    <row r="16" spans="1:131" s="217" customFormat="1" ht="26.25" customHeight="1" x14ac:dyDescent="0.2">
      <c r="A16" s="220">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0">
        <v>10</v>
      </c>
      <c r="BR16" s="221"/>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6"/>
    </row>
    <row r="17" spans="1:131" s="217" customFormat="1" ht="26.25" customHeight="1" x14ac:dyDescent="0.2">
      <c r="A17" s="220">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0">
        <v>11</v>
      </c>
      <c r="BR17" s="221"/>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6"/>
    </row>
    <row r="18" spans="1:131" s="217" customFormat="1" ht="26.25" customHeight="1" x14ac:dyDescent="0.2">
      <c r="A18" s="220">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0">
        <v>12</v>
      </c>
      <c r="BR18" s="221"/>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6"/>
    </row>
    <row r="19" spans="1:131" s="217" customFormat="1" ht="26.25" customHeight="1" x14ac:dyDescent="0.2">
      <c r="A19" s="220">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0">
        <v>13</v>
      </c>
      <c r="BR19" s="221"/>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6"/>
    </row>
    <row r="20" spans="1:131" s="217" customFormat="1" ht="26.25" customHeight="1" x14ac:dyDescent="0.2">
      <c r="A20" s="220">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0">
        <v>14</v>
      </c>
      <c r="BR20" s="221"/>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6"/>
    </row>
    <row r="21" spans="1:131" s="217" customFormat="1" ht="26.25" customHeight="1" thickBot="1" x14ac:dyDescent="0.25">
      <c r="A21" s="220">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0">
        <v>15</v>
      </c>
      <c r="BR21" s="221"/>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6"/>
    </row>
    <row r="22" spans="1:131" s="217" customFormat="1" ht="26.25" customHeight="1" x14ac:dyDescent="0.2">
      <c r="A22" s="220">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15"/>
      <c r="BF22" s="215"/>
      <c r="BG22" s="215"/>
      <c r="BH22" s="215"/>
      <c r="BI22" s="215"/>
      <c r="BJ22" s="215"/>
      <c r="BK22" s="215"/>
      <c r="BL22" s="215"/>
      <c r="BM22" s="215"/>
      <c r="BN22" s="215"/>
      <c r="BO22" s="215"/>
      <c r="BP22" s="215"/>
      <c r="BQ22" s="220">
        <v>16</v>
      </c>
      <c r="BR22" s="221"/>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6"/>
    </row>
    <row r="23" spans="1:131" s="217" customFormat="1" ht="26.25" customHeight="1" thickBot="1" x14ac:dyDescent="0.25">
      <c r="A23" s="222" t="s">
        <v>376</v>
      </c>
      <c r="B23" s="776" t="s">
        <v>377</v>
      </c>
      <c r="C23" s="777"/>
      <c r="D23" s="777"/>
      <c r="E23" s="777"/>
      <c r="F23" s="777"/>
      <c r="G23" s="777"/>
      <c r="H23" s="777"/>
      <c r="I23" s="777"/>
      <c r="J23" s="777"/>
      <c r="K23" s="777"/>
      <c r="L23" s="777"/>
      <c r="M23" s="777"/>
      <c r="N23" s="777"/>
      <c r="O23" s="777"/>
      <c r="P23" s="778"/>
      <c r="Q23" s="779">
        <v>144023</v>
      </c>
      <c r="R23" s="780"/>
      <c r="S23" s="780"/>
      <c r="T23" s="780"/>
      <c r="U23" s="780"/>
      <c r="V23" s="780">
        <v>135938</v>
      </c>
      <c r="W23" s="780"/>
      <c r="X23" s="780"/>
      <c r="Y23" s="780"/>
      <c r="Z23" s="780"/>
      <c r="AA23" s="780">
        <v>8085</v>
      </c>
      <c r="AB23" s="780"/>
      <c r="AC23" s="780"/>
      <c r="AD23" s="780"/>
      <c r="AE23" s="781"/>
      <c r="AF23" s="782">
        <v>8016</v>
      </c>
      <c r="AG23" s="780"/>
      <c r="AH23" s="780"/>
      <c r="AI23" s="780"/>
      <c r="AJ23" s="783"/>
      <c r="AK23" s="784"/>
      <c r="AL23" s="785"/>
      <c r="AM23" s="785"/>
      <c r="AN23" s="785"/>
      <c r="AO23" s="785"/>
      <c r="AP23" s="780">
        <v>13989</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0">
        <v>17</v>
      </c>
      <c r="BR23" s="221"/>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6"/>
    </row>
    <row r="24" spans="1:131" s="217"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0">
        <v>18</v>
      </c>
      <c r="BR24" s="221"/>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6"/>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3"/>
      <c r="BP25" s="223"/>
      <c r="BQ25" s="220">
        <v>19</v>
      </c>
      <c r="BR25" s="221"/>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14"/>
      <c r="BK26" s="214"/>
      <c r="BL26" s="214"/>
      <c r="BM26" s="214"/>
      <c r="BN26" s="214"/>
      <c r="BO26" s="223"/>
      <c r="BP26" s="223"/>
      <c r="BQ26" s="220">
        <v>20</v>
      </c>
      <c r="BR26" s="221"/>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3"/>
      <c r="BP27" s="223"/>
      <c r="BQ27" s="220">
        <v>21</v>
      </c>
      <c r="BR27" s="221"/>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4">
        <v>1</v>
      </c>
      <c r="B28" s="736" t="s">
        <v>388</v>
      </c>
      <c r="C28" s="737"/>
      <c r="D28" s="737"/>
      <c r="E28" s="737"/>
      <c r="F28" s="737"/>
      <c r="G28" s="737"/>
      <c r="H28" s="737"/>
      <c r="I28" s="737"/>
      <c r="J28" s="737"/>
      <c r="K28" s="737"/>
      <c r="L28" s="737"/>
      <c r="M28" s="737"/>
      <c r="N28" s="737"/>
      <c r="O28" s="737"/>
      <c r="P28" s="738"/>
      <c r="Q28" s="809">
        <v>21389</v>
      </c>
      <c r="R28" s="810"/>
      <c r="S28" s="810"/>
      <c r="T28" s="810"/>
      <c r="U28" s="810"/>
      <c r="V28" s="810">
        <v>20576</v>
      </c>
      <c r="W28" s="810"/>
      <c r="X28" s="810"/>
      <c r="Y28" s="810"/>
      <c r="Z28" s="810"/>
      <c r="AA28" s="810">
        <v>812</v>
      </c>
      <c r="AB28" s="810"/>
      <c r="AC28" s="810"/>
      <c r="AD28" s="810"/>
      <c r="AE28" s="811"/>
      <c r="AF28" s="812">
        <v>812</v>
      </c>
      <c r="AG28" s="810"/>
      <c r="AH28" s="810"/>
      <c r="AI28" s="810"/>
      <c r="AJ28" s="813"/>
      <c r="AK28" s="814">
        <v>2997</v>
      </c>
      <c r="AL28" s="815"/>
      <c r="AM28" s="815"/>
      <c r="AN28" s="815"/>
      <c r="AO28" s="815"/>
      <c r="AP28" s="815" t="s">
        <v>540</v>
      </c>
      <c r="AQ28" s="815"/>
      <c r="AR28" s="815"/>
      <c r="AS28" s="815"/>
      <c r="AT28" s="815"/>
      <c r="AU28" s="815" t="s">
        <v>540</v>
      </c>
      <c r="AV28" s="815"/>
      <c r="AW28" s="815"/>
      <c r="AX28" s="815"/>
      <c r="AY28" s="815"/>
      <c r="AZ28" s="816" t="s">
        <v>540</v>
      </c>
      <c r="BA28" s="816"/>
      <c r="BB28" s="816"/>
      <c r="BC28" s="816"/>
      <c r="BD28" s="816"/>
      <c r="BE28" s="807"/>
      <c r="BF28" s="807"/>
      <c r="BG28" s="807"/>
      <c r="BH28" s="807"/>
      <c r="BI28" s="808"/>
      <c r="BJ28" s="214"/>
      <c r="BK28" s="214"/>
      <c r="BL28" s="214"/>
      <c r="BM28" s="214"/>
      <c r="BN28" s="214"/>
      <c r="BO28" s="223"/>
      <c r="BP28" s="223"/>
      <c r="BQ28" s="220">
        <v>22</v>
      </c>
      <c r="BR28" s="221"/>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4">
        <v>2</v>
      </c>
      <c r="B29" s="767" t="s">
        <v>389</v>
      </c>
      <c r="C29" s="768"/>
      <c r="D29" s="768"/>
      <c r="E29" s="768"/>
      <c r="F29" s="768"/>
      <c r="G29" s="768"/>
      <c r="H29" s="768"/>
      <c r="I29" s="768"/>
      <c r="J29" s="768"/>
      <c r="K29" s="768"/>
      <c r="L29" s="768"/>
      <c r="M29" s="768"/>
      <c r="N29" s="768"/>
      <c r="O29" s="768"/>
      <c r="P29" s="769"/>
      <c r="Q29" s="770">
        <v>17370</v>
      </c>
      <c r="R29" s="771"/>
      <c r="S29" s="771"/>
      <c r="T29" s="771"/>
      <c r="U29" s="771"/>
      <c r="V29" s="771">
        <v>17068</v>
      </c>
      <c r="W29" s="771"/>
      <c r="X29" s="771"/>
      <c r="Y29" s="771"/>
      <c r="Z29" s="771"/>
      <c r="AA29" s="771">
        <v>303</v>
      </c>
      <c r="AB29" s="771"/>
      <c r="AC29" s="771"/>
      <c r="AD29" s="771"/>
      <c r="AE29" s="772"/>
      <c r="AF29" s="773">
        <v>303</v>
      </c>
      <c r="AG29" s="774"/>
      <c r="AH29" s="774"/>
      <c r="AI29" s="774"/>
      <c r="AJ29" s="775"/>
      <c r="AK29" s="821">
        <v>2931</v>
      </c>
      <c r="AL29" s="817"/>
      <c r="AM29" s="817"/>
      <c r="AN29" s="817"/>
      <c r="AO29" s="817"/>
      <c r="AP29" s="817" t="s">
        <v>540</v>
      </c>
      <c r="AQ29" s="817"/>
      <c r="AR29" s="817"/>
      <c r="AS29" s="817"/>
      <c r="AT29" s="817"/>
      <c r="AU29" s="817" t="s">
        <v>540</v>
      </c>
      <c r="AV29" s="817"/>
      <c r="AW29" s="817"/>
      <c r="AX29" s="817"/>
      <c r="AY29" s="817"/>
      <c r="AZ29" s="818" t="s">
        <v>540</v>
      </c>
      <c r="BA29" s="818"/>
      <c r="BB29" s="818"/>
      <c r="BC29" s="818"/>
      <c r="BD29" s="818"/>
      <c r="BE29" s="819"/>
      <c r="BF29" s="819"/>
      <c r="BG29" s="819"/>
      <c r="BH29" s="819"/>
      <c r="BI29" s="820"/>
      <c r="BJ29" s="214"/>
      <c r="BK29" s="214"/>
      <c r="BL29" s="214"/>
      <c r="BM29" s="214"/>
      <c r="BN29" s="214"/>
      <c r="BO29" s="223"/>
      <c r="BP29" s="223"/>
      <c r="BQ29" s="220">
        <v>23</v>
      </c>
      <c r="BR29" s="221"/>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4">
        <v>3</v>
      </c>
      <c r="B30" s="767" t="s">
        <v>390</v>
      </c>
      <c r="C30" s="768"/>
      <c r="D30" s="768"/>
      <c r="E30" s="768"/>
      <c r="F30" s="768"/>
      <c r="G30" s="768"/>
      <c r="H30" s="768"/>
      <c r="I30" s="768"/>
      <c r="J30" s="768"/>
      <c r="K30" s="768"/>
      <c r="L30" s="768"/>
      <c r="M30" s="768"/>
      <c r="N30" s="768"/>
      <c r="O30" s="768"/>
      <c r="P30" s="769"/>
      <c r="Q30" s="770">
        <v>6449</v>
      </c>
      <c r="R30" s="771"/>
      <c r="S30" s="771"/>
      <c r="T30" s="771"/>
      <c r="U30" s="771"/>
      <c r="V30" s="771">
        <v>6337</v>
      </c>
      <c r="W30" s="771"/>
      <c r="X30" s="771"/>
      <c r="Y30" s="771"/>
      <c r="Z30" s="771"/>
      <c r="AA30" s="771">
        <v>111</v>
      </c>
      <c r="AB30" s="771"/>
      <c r="AC30" s="771"/>
      <c r="AD30" s="771"/>
      <c r="AE30" s="772"/>
      <c r="AF30" s="773">
        <v>111</v>
      </c>
      <c r="AG30" s="774"/>
      <c r="AH30" s="774"/>
      <c r="AI30" s="774"/>
      <c r="AJ30" s="775"/>
      <c r="AK30" s="821">
        <v>2404</v>
      </c>
      <c r="AL30" s="817"/>
      <c r="AM30" s="817"/>
      <c r="AN30" s="817"/>
      <c r="AO30" s="817"/>
      <c r="AP30" s="817" t="s">
        <v>540</v>
      </c>
      <c r="AQ30" s="817"/>
      <c r="AR30" s="817"/>
      <c r="AS30" s="817"/>
      <c r="AT30" s="817"/>
      <c r="AU30" s="817" t="s">
        <v>540</v>
      </c>
      <c r="AV30" s="817"/>
      <c r="AW30" s="817"/>
      <c r="AX30" s="817"/>
      <c r="AY30" s="817"/>
      <c r="AZ30" s="818" t="s">
        <v>540</v>
      </c>
      <c r="BA30" s="818"/>
      <c r="BB30" s="818"/>
      <c r="BC30" s="818"/>
      <c r="BD30" s="818"/>
      <c r="BE30" s="819"/>
      <c r="BF30" s="819"/>
      <c r="BG30" s="819"/>
      <c r="BH30" s="819"/>
      <c r="BI30" s="820"/>
      <c r="BJ30" s="214"/>
      <c r="BK30" s="214"/>
      <c r="BL30" s="214"/>
      <c r="BM30" s="214"/>
      <c r="BN30" s="214"/>
      <c r="BO30" s="223"/>
      <c r="BP30" s="223"/>
      <c r="BQ30" s="220">
        <v>24</v>
      </c>
      <c r="BR30" s="221"/>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4">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14"/>
      <c r="BK31" s="214"/>
      <c r="BL31" s="214"/>
      <c r="BM31" s="214"/>
      <c r="BN31" s="214"/>
      <c r="BO31" s="223"/>
      <c r="BP31" s="223"/>
      <c r="BQ31" s="220">
        <v>25</v>
      </c>
      <c r="BR31" s="221"/>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4">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14"/>
      <c r="BK32" s="214"/>
      <c r="BL32" s="214"/>
      <c r="BM32" s="214"/>
      <c r="BN32" s="214"/>
      <c r="BO32" s="223"/>
      <c r="BP32" s="223"/>
      <c r="BQ32" s="220">
        <v>26</v>
      </c>
      <c r="BR32" s="221"/>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4">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3"/>
      <c r="BP33" s="223"/>
      <c r="BQ33" s="220">
        <v>27</v>
      </c>
      <c r="BR33" s="221"/>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4">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3"/>
      <c r="BP34" s="223"/>
      <c r="BQ34" s="220">
        <v>28</v>
      </c>
      <c r="BR34" s="221"/>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4">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3"/>
      <c r="BP35" s="223"/>
      <c r="BQ35" s="220">
        <v>29</v>
      </c>
      <c r="BR35" s="221"/>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4">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3"/>
      <c r="BP36" s="223"/>
      <c r="BQ36" s="220">
        <v>30</v>
      </c>
      <c r="BR36" s="221"/>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4">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3"/>
      <c r="BP37" s="223"/>
      <c r="BQ37" s="220">
        <v>31</v>
      </c>
      <c r="BR37" s="221"/>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4">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3"/>
      <c r="BP38" s="223"/>
      <c r="BQ38" s="220">
        <v>32</v>
      </c>
      <c r="BR38" s="221"/>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4">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3"/>
      <c r="BP39" s="223"/>
      <c r="BQ39" s="220">
        <v>33</v>
      </c>
      <c r="BR39" s="221"/>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0">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3"/>
      <c r="BP40" s="223"/>
      <c r="BQ40" s="220">
        <v>34</v>
      </c>
      <c r="BR40" s="221"/>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0">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3"/>
      <c r="BP41" s="223"/>
      <c r="BQ41" s="220">
        <v>35</v>
      </c>
      <c r="BR41" s="221"/>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0">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3"/>
      <c r="BP42" s="223"/>
      <c r="BQ42" s="220">
        <v>36</v>
      </c>
      <c r="BR42" s="221"/>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0">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3"/>
      <c r="BP43" s="223"/>
      <c r="BQ43" s="220">
        <v>37</v>
      </c>
      <c r="BR43" s="221"/>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0">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3"/>
      <c r="BP44" s="223"/>
      <c r="BQ44" s="220">
        <v>38</v>
      </c>
      <c r="BR44" s="221"/>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0">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3"/>
      <c r="BP45" s="223"/>
      <c r="BQ45" s="220">
        <v>39</v>
      </c>
      <c r="BR45" s="221"/>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0">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3"/>
      <c r="BP46" s="223"/>
      <c r="BQ46" s="220">
        <v>40</v>
      </c>
      <c r="BR46" s="221"/>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0">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3"/>
      <c r="BP47" s="223"/>
      <c r="BQ47" s="220">
        <v>41</v>
      </c>
      <c r="BR47" s="221"/>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0">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3"/>
      <c r="BP48" s="223"/>
      <c r="BQ48" s="220">
        <v>42</v>
      </c>
      <c r="BR48" s="221"/>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0">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3"/>
      <c r="BP49" s="223"/>
      <c r="BQ49" s="220">
        <v>43</v>
      </c>
      <c r="BR49" s="221"/>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0">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3"/>
      <c r="BP50" s="223"/>
      <c r="BQ50" s="220">
        <v>44</v>
      </c>
      <c r="BR50" s="221"/>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0">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3"/>
      <c r="BP51" s="223"/>
      <c r="BQ51" s="220">
        <v>45</v>
      </c>
      <c r="BR51" s="221"/>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0">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3"/>
      <c r="BP52" s="223"/>
      <c r="BQ52" s="220">
        <v>46</v>
      </c>
      <c r="BR52" s="221"/>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0">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3"/>
      <c r="BP53" s="223"/>
      <c r="BQ53" s="220">
        <v>47</v>
      </c>
      <c r="BR53" s="221"/>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0">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3"/>
      <c r="BP54" s="223"/>
      <c r="BQ54" s="220">
        <v>48</v>
      </c>
      <c r="BR54" s="221"/>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0">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3"/>
      <c r="BP55" s="223"/>
      <c r="BQ55" s="220">
        <v>49</v>
      </c>
      <c r="BR55" s="221"/>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0">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3"/>
      <c r="BP56" s="223"/>
      <c r="BQ56" s="220">
        <v>50</v>
      </c>
      <c r="BR56" s="221"/>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0">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3"/>
      <c r="BP57" s="223"/>
      <c r="BQ57" s="220">
        <v>51</v>
      </c>
      <c r="BR57" s="221"/>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0">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3"/>
      <c r="BP58" s="223"/>
      <c r="BQ58" s="220">
        <v>52</v>
      </c>
      <c r="BR58" s="221"/>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0">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3"/>
      <c r="BP59" s="223"/>
      <c r="BQ59" s="220">
        <v>53</v>
      </c>
      <c r="BR59" s="221"/>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0">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3"/>
      <c r="BP60" s="223"/>
      <c r="BQ60" s="220">
        <v>54</v>
      </c>
      <c r="BR60" s="221"/>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0">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3"/>
      <c r="BP61" s="223"/>
      <c r="BQ61" s="220">
        <v>55</v>
      </c>
      <c r="BR61" s="221"/>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0">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23"/>
      <c r="BP62" s="223"/>
      <c r="BQ62" s="220">
        <v>56</v>
      </c>
      <c r="BR62" s="221"/>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2"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1227</v>
      </c>
      <c r="AG63" s="831"/>
      <c r="AH63" s="831"/>
      <c r="AI63" s="831"/>
      <c r="AJ63" s="832"/>
      <c r="AK63" s="833"/>
      <c r="AL63" s="828"/>
      <c r="AM63" s="828"/>
      <c r="AN63" s="828"/>
      <c r="AO63" s="828"/>
      <c r="AP63" s="831" t="s">
        <v>540</v>
      </c>
      <c r="AQ63" s="831"/>
      <c r="AR63" s="831"/>
      <c r="AS63" s="831"/>
      <c r="AT63" s="831"/>
      <c r="AU63" s="831" t="s">
        <v>540</v>
      </c>
      <c r="AV63" s="831"/>
      <c r="AW63" s="831"/>
      <c r="AX63" s="831"/>
      <c r="AY63" s="831"/>
      <c r="AZ63" s="835"/>
      <c r="BA63" s="835"/>
      <c r="BB63" s="835"/>
      <c r="BC63" s="835"/>
      <c r="BD63" s="835"/>
      <c r="BE63" s="836"/>
      <c r="BF63" s="836"/>
      <c r="BG63" s="836"/>
      <c r="BH63" s="836"/>
      <c r="BI63" s="837"/>
      <c r="BJ63" s="838" t="s">
        <v>122</v>
      </c>
      <c r="BK63" s="839"/>
      <c r="BL63" s="839"/>
      <c r="BM63" s="839"/>
      <c r="BN63" s="840"/>
      <c r="BO63" s="223"/>
      <c r="BP63" s="223"/>
      <c r="BQ63" s="220">
        <v>57</v>
      </c>
      <c r="BR63" s="221"/>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393</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23"/>
      <c r="BF66" s="223"/>
      <c r="BG66" s="223"/>
      <c r="BH66" s="223"/>
      <c r="BI66" s="223"/>
      <c r="BJ66" s="223"/>
      <c r="BK66" s="223"/>
      <c r="BL66" s="223"/>
      <c r="BM66" s="223"/>
      <c r="BN66" s="223"/>
      <c r="BO66" s="223"/>
      <c r="BP66" s="223"/>
      <c r="BQ66" s="220">
        <v>60</v>
      </c>
      <c r="BR66" s="225"/>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3"/>
      <c r="BF67" s="223"/>
      <c r="BG67" s="223"/>
      <c r="BH67" s="223"/>
      <c r="BI67" s="223"/>
      <c r="BJ67" s="223"/>
      <c r="BK67" s="223"/>
      <c r="BL67" s="223"/>
      <c r="BM67" s="223"/>
      <c r="BN67" s="223"/>
      <c r="BO67" s="223"/>
      <c r="BP67" s="223"/>
      <c r="BQ67" s="220">
        <v>61</v>
      </c>
      <c r="BR67" s="225"/>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8">
        <v>1</v>
      </c>
      <c r="B68" s="856" t="s">
        <v>542</v>
      </c>
      <c r="C68" s="857"/>
      <c r="D68" s="857"/>
      <c r="E68" s="857"/>
      <c r="F68" s="857"/>
      <c r="G68" s="857"/>
      <c r="H68" s="857"/>
      <c r="I68" s="857"/>
      <c r="J68" s="857"/>
      <c r="K68" s="857"/>
      <c r="L68" s="857"/>
      <c r="M68" s="857"/>
      <c r="N68" s="857"/>
      <c r="O68" s="857"/>
      <c r="P68" s="858"/>
      <c r="Q68" s="859">
        <v>9139</v>
      </c>
      <c r="R68" s="853">
        <v>7961</v>
      </c>
      <c r="S68" s="853">
        <v>7961</v>
      </c>
      <c r="T68" s="853">
        <v>7961</v>
      </c>
      <c r="U68" s="853">
        <v>7961</v>
      </c>
      <c r="V68" s="853">
        <v>8458</v>
      </c>
      <c r="W68" s="853">
        <v>7475</v>
      </c>
      <c r="X68" s="853">
        <v>7475</v>
      </c>
      <c r="Y68" s="853">
        <v>7475</v>
      </c>
      <c r="Z68" s="853">
        <v>7475</v>
      </c>
      <c r="AA68" s="853">
        <v>681</v>
      </c>
      <c r="AB68" s="853">
        <v>486</v>
      </c>
      <c r="AC68" s="853">
        <v>486</v>
      </c>
      <c r="AD68" s="853">
        <v>486</v>
      </c>
      <c r="AE68" s="853">
        <v>486</v>
      </c>
      <c r="AF68" s="853">
        <v>681</v>
      </c>
      <c r="AG68" s="853">
        <v>486</v>
      </c>
      <c r="AH68" s="853">
        <v>486</v>
      </c>
      <c r="AI68" s="853">
        <v>486</v>
      </c>
      <c r="AJ68" s="853">
        <v>486</v>
      </c>
      <c r="AK68" s="853">
        <v>92</v>
      </c>
      <c r="AL68" s="853"/>
      <c r="AM68" s="853"/>
      <c r="AN68" s="853"/>
      <c r="AO68" s="853"/>
      <c r="AP68" s="853">
        <v>2895</v>
      </c>
      <c r="AQ68" s="853">
        <v>4476</v>
      </c>
      <c r="AR68" s="853">
        <v>4476</v>
      </c>
      <c r="AS68" s="853">
        <v>4476</v>
      </c>
      <c r="AT68" s="853">
        <v>4476</v>
      </c>
      <c r="AU68" s="853">
        <v>124</v>
      </c>
      <c r="AV68" s="853">
        <v>192</v>
      </c>
      <c r="AW68" s="853">
        <v>192</v>
      </c>
      <c r="AX68" s="853">
        <v>192</v>
      </c>
      <c r="AY68" s="853">
        <v>192</v>
      </c>
      <c r="AZ68" s="854"/>
      <c r="BA68" s="854"/>
      <c r="BB68" s="854"/>
      <c r="BC68" s="854"/>
      <c r="BD68" s="855"/>
      <c r="BE68" s="223"/>
      <c r="BF68" s="223"/>
      <c r="BG68" s="223"/>
      <c r="BH68" s="223"/>
      <c r="BI68" s="223"/>
      <c r="BJ68" s="223"/>
      <c r="BK68" s="223"/>
      <c r="BL68" s="223"/>
      <c r="BM68" s="223"/>
      <c r="BN68" s="223"/>
      <c r="BO68" s="223"/>
      <c r="BP68" s="223"/>
      <c r="BQ68" s="220">
        <v>62</v>
      </c>
      <c r="BR68" s="225"/>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0">
        <v>2</v>
      </c>
      <c r="B69" s="860" t="s">
        <v>543</v>
      </c>
      <c r="C69" s="861"/>
      <c r="D69" s="861"/>
      <c r="E69" s="861"/>
      <c r="F69" s="861"/>
      <c r="G69" s="861"/>
      <c r="H69" s="861"/>
      <c r="I69" s="861"/>
      <c r="J69" s="861"/>
      <c r="K69" s="861"/>
      <c r="L69" s="861"/>
      <c r="M69" s="861"/>
      <c r="N69" s="861"/>
      <c r="O69" s="861"/>
      <c r="P69" s="862"/>
      <c r="Q69" s="863">
        <v>217938</v>
      </c>
      <c r="R69" s="817">
        <v>144168</v>
      </c>
      <c r="S69" s="817">
        <v>144168</v>
      </c>
      <c r="T69" s="817">
        <v>144168</v>
      </c>
      <c r="U69" s="817">
        <v>144168</v>
      </c>
      <c r="V69" s="817">
        <v>200432</v>
      </c>
      <c r="W69" s="817">
        <v>138019</v>
      </c>
      <c r="X69" s="817">
        <v>138019</v>
      </c>
      <c r="Y69" s="817">
        <v>138019</v>
      </c>
      <c r="Z69" s="817">
        <v>138019</v>
      </c>
      <c r="AA69" s="817">
        <v>17506</v>
      </c>
      <c r="AB69" s="817">
        <v>6149</v>
      </c>
      <c r="AC69" s="817">
        <v>6149</v>
      </c>
      <c r="AD69" s="817">
        <v>6149</v>
      </c>
      <c r="AE69" s="817">
        <v>6149</v>
      </c>
      <c r="AF69" s="817">
        <v>40895</v>
      </c>
      <c r="AG69" s="817">
        <v>32354</v>
      </c>
      <c r="AH69" s="817">
        <v>32354</v>
      </c>
      <c r="AI69" s="817">
        <v>32354</v>
      </c>
      <c r="AJ69" s="817">
        <v>32354</v>
      </c>
      <c r="AK69" s="817" t="s">
        <v>482</v>
      </c>
      <c r="AL69" s="817"/>
      <c r="AM69" s="817"/>
      <c r="AN69" s="817"/>
      <c r="AO69" s="817"/>
      <c r="AP69" s="817" t="s">
        <v>482</v>
      </c>
      <c r="AQ69" s="817"/>
      <c r="AR69" s="817"/>
      <c r="AS69" s="817"/>
      <c r="AT69" s="817"/>
      <c r="AU69" s="817" t="s">
        <v>540</v>
      </c>
      <c r="AV69" s="817"/>
      <c r="AW69" s="817"/>
      <c r="AX69" s="817"/>
      <c r="AY69" s="817"/>
      <c r="AZ69" s="819" t="s">
        <v>547</v>
      </c>
      <c r="BA69" s="819"/>
      <c r="BB69" s="819"/>
      <c r="BC69" s="819"/>
      <c r="BD69" s="820"/>
      <c r="BE69" s="223"/>
      <c r="BF69" s="223"/>
      <c r="BG69" s="223"/>
      <c r="BH69" s="223"/>
      <c r="BI69" s="223"/>
      <c r="BJ69" s="223"/>
      <c r="BK69" s="223"/>
      <c r="BL69" s="223"/>
      <c r="BM69" s="223"/>
      <c r="BN69" s="223"/>
      <c r="BO69" s="223"/>
      <c r="BP69" s="223"/>
      <c r="BQ69" s="220">
        <v>63</v>
      </c>
      <c r="BR69" s="225"/>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0">
        <v>3</v>
      </c>
      <c r="B70" s="860" t="s">
        <v>544</v>
      </c>
      <c r="C70" s="861"/>
      <c r="D70" s="861"/>
      <c r="E70" s="861"/>
      <c r="F70" s="861"/>
      <c r="G70" s="861"/>
      <c r="H70" s="861"/>
      <c r="I70" s="861"/>
      <c r="J70" s="861"/>
      <c r="K70" s="861"/>
      <c r="L70" s="861"/>
      <c r="M70" s="861"/>
      <c r="N70" s="861"/>
      <c r="O70" s="861"/>
      <c r="P70" s="862"/>
      <c r="Q70" s="863">
        <v>101278</v>
      </c>
      <c r="R70" s="817">
        <v>76940</v>
      </c>
      <c r="S70" s="817">
        <v>76940</v>
      </c>
      <c r="T70" s="817">
        <v>76940</v>
      </c>
      <c r="U70" s="817">
        <v>76940</v>
      </c>
      <c r="V70" s="817">
        <v>98372</v>
      </c>
      <c r="W70" s="817">
        <v>73165</v>
      </c>
      <c r="X70" s="817">
        <v>73165</v>
      </c>
      <c r="Y70" s="817">
        <v>73165</v>
      </c>
      <c r="Z70" s="817">
        <v>73165</v>
      </c>
      <c r="AA70" s="817">
        <v>2906</v>
      </c>
      <c r="AB70" s="817">
        <v>3775</v>
      </c>
      <c r="AC70" s="817">
        <v>3775</v>
      </c>
      <c r="AD70" s="817">
        <v>3775</v>
      </c>
      <c r="AE70" s="817">
        <v>3775</v>
      </c>
      <c r="AF70" s="817">
        <v>2874</v>
      </c>
      <c r="AG70" s="817">
        <v>3775</v>
      </c>
      <c r="AH70" s="817">
        <v>3775</v>
      </c>
      <c r="AI70" s="817">
        <v>3775</v>
      </c>
      <c r="AJ70" s="817">
        <v>3775</v>
      </c>
      <c r="AK70" s="817">
        <v>3777</v>
      </c>
      <c r="AL70" s="817">
        <v>7300</v>
      </c>
      <c r="AM70" s="817">
        <v>7300</v>
      </c>
      <c r="AN70" s="817">
        <v>7300</v>
      </c>
      <c r="AO70" s="817">
        <v>7300</v>
      </c>
      <c r="AP70" s="817">
        <v>85217</v>
      </c>
      <c r="AQ70" s="817">
        <v>42318</v>
      </c>
      <c r="AR70" s="817">
        <v>42318</v>
      </c>
      <c r="AS70" s="817">
        <v>42318</v>
      </c>
      <c r="AT70" s="817">
        <v>42318</v>
      </c>
      <c r="AU70" s="817">
        <v>1619</v>
      </c>
      <c r="AV70" s="817"/>
      <c r="AW70" s="817"/>
      <c r="AX70" s="817"/>
      <c r="AY70" s="817"/>
      <c r="AZ70" s="819"/>
      <c r="BA70" s="819"/>
      <c r="BB70" s="819"/>
      <c r="BC70" s="819"/>
      <c r="BD70" s="820"/>
      <c r="BE70" s="223"/>
      <c r="BF70" s="223"/>
      <c r="BG70" s="223"/>
      <c r="BH70" s="223"/>
      <c r="BI70" s="223"/>
      <c r="BJ70" s="223"/>
      <c r="BK70" s="223"/>
      <c r="BL70" s="223"/>
      <c r="BM70" s="223"/>
      <c r="BN70" s="223"/>
      <c r="BO70" s="223"/>
      <c r="BP70" s="223"/>
      <c r="BQ70" s="220">
        <v>64</v>
      </c>
      <c r="BR70" s="225"/>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0">
        <v>4</v>
      </c>
      <c r="B71" s="860" t="s">
        <v>545</v>
      </c>
      <c r="C71" s="861"/>
      <c r="D71" s="861"/>
      <c r="E71" s="861"/>
      <c r="F71" s="861"/>
      <c r="G71" s="861"/>
      <c r="H71" s="861"/>
      <c r="I71" s="861"/>
      <c r="J71" s="861"/>
      <c r="K71" s="861"/>
      <c r="L71" s="861"/>
      <c r="M71" s="861"/>
      <c r="N71" s="861"/>
      <c r="O71" s="861"/>
      <c r="P71" s="862"/>
      <c r="Q71" s="863">
        <v>11048</v>
      </c>
      <c r="R71" s="817">
        <v>6933</v>
      </c>
      <c r="S71" s="817">
        <v>6933</v>
      </c>
      <c r="T71" s="817">
        <v>6933</v>
      </c>
      <c r="U71" s="817">
        <v>6933</v>
      </c>
      <c r="V71" s="817">
        <v>10962</v>
      </c>
      <c r="W71" s="817">
        <v>6850</v>
      </c>
      <c r="X71" s="817">
        <v>6850</v>
      </c>
      <c r="Y71" s="817">
        <v>6850</v>
      </c>
      <c r="Z71" s="817">
        <v>6850</v>
      </c>
      <c r="AA71" s="817">
        <v>86</v>
      </c>
      <c r="AB71" s="817">
        <v>82</v>
      </c>
      <c r="AC71" s="817">
        <v>82</v>
      </c>
      <c r="AD71" s="817">
        <v>82</v>
      </c>
      <c r="AE71" s="817">
        <v>82</v>
      </c>
      <c r="AF71" s="817">
        <v>86</v>
      </c>
      <c r="AG71" s="817">
        <v>82</v>
      </c>
      <c r="AH71" s="817">
        <v>82</v>
      </c>
      <c r="AI71" s="817">
        <v>82</v>
      </c>
      <c r="AJ71" s="817">
        <v>82</v>
      </c>
      <c r="AK71" s="817">
        <v>4624</v>
      </c>
      <c r="AL71" s="817">
        <v>2485</v>
      </c>
      <c r="AM71" s="817">
        <v>2485</v>
      </c>
      <c r="AN71" s="817">
        <v>2485</v>
      </c>
      <c r="AO71" s="817">
        <v>2485</v>
      </c>
      <c r="AP71" s="817" t="s">
        <v>482</v>
      </c>
      <c r="AQ71" s="817"/>
      <c r="AR71" s="817"/>
      <c r="AS71" s="817"/>
      <c r="AT71" s="817"/>
      <c r="AU71" s="817" t="s">
        <v>540</v>
      </c>
      <c r="AV71" s="817"/>
      <c r="AW71" s="817"/>
      <c r="AX71" s="817"/>
      <c r="AY71" s="817"/>
      <c r="AZ71" s="819"/>
      <c r="BA71" s="819"/>
      <c r="BB71" s="819"/>
      <c r="BC71" s="819"/>
      <c r="BD71" s="820"/>
      <c r="BE71" s="223"/>
      <c r="BF71" s="223"/>
      <c r="BG71" s="223"/>
      <c r="BH71" s="223"/>
      <c r="BI71" s="223"/>
      <c r="BJ71" s="223"/>
      <c r="BK71" s="223"/>
      <c r="BL71" s="223"/>
      <c r="BM71" s="223"/>
      <c r="BN71" s="223"/>
      <c r="BO71" s="223"/>
      <c r="BP71" s="223"/>
      <c r="BQ71" s="220">
        <v>65</v>
      </c>
      <c r="BR71" s="225"/>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0">
        <v>5</v>
      </c>
      <c r="B72" s="860" t="s">
        <v>546</v>
      </c>
      <c r="C72" s="861"/>
      <c r="D72" s="861"/>
      <c r="E72" s="861"/>
      <c r="F72" s="861"/>
      <c r="G72" s="861"/>
      <c r="H72" s="861"/>
      <c r="I72" s="861"/>
      <c r="J72" s="861"/>
      <c r="K72" s="861"/>
      <c r="L72" s="861"/>
      <c r="M72" s="861"/>
      <c r="N72" s="861"/>
      <c r="O72" s="861"/>
      <c r="P72" s="862"/>
      <c r="Q72" s="863">
        <v>1656633</v>
      </c>
      <c r="R72" s="817">
        <v>1385861</v>
      </c>
      <c r="S72" s="817">
        <v>1385861</v>
      </c>
      <c r="T72" s="817">
        <v>1385861</v>
      </c>
      <c r="U72" s="817">
        <v>1385861</v>
      </c>
      <c r="V72" s="817">
        <v>1631442</v>
      </c>
      <c r="W72" s="817">
        <v>1346246</v>
      </c>
      <c r="X72" s="817">
        <v>1346246</v>
      </c>
      <c r="Y72" s="817">
        <v>1346246</v>
      </c>
      <c r="Z72" s="817">
        <v>1346246</v>
      </c>
      <c r="AA72" s="817">
        <v>25191</v>
      </c>
      <c r="AB72" s="817">
        <v>39615</v>
      </c>
      <c r="AC72" s="817">
        <v>39615</v>
      </c>
      <c r="AD72" s="817">
        <v>39615</v>
      </c>
      <c r="AE72" s="817">
        <v>39615</v>
      </c>
      <c r="AF72" s="817">
        <v>25191</v>
      </c>
      <c r="AG72" s="817">
        <v>39615</v>
      </c>
      <c r="AH72" s="817">
        <v>39615</v>
      </c>
      <c r="AI72" s="817">
        <v>39615</v>
      </c>
      <c r="AJ72" s="817">
        <v>39615</v>
      </c>
      <c r="AK72" s="817">
        <v>23240</v>
      </c>
      <c r="AL72" s="817"/>
      <c r="AM72" s="817"/>
      <c r="AN72" s="817"/>
      <c r="AO72" s="817"/>
      <c r="AP72" s="817" t="s">
        <v>482</v>
      </c>
      <c r="AQ72" s="817"/>
      <c r="AR72" s="817"/>
      <c r="AS72" s="817"/>
      <c r="AT72" s="817"/>
      <c r="AU72" s="817" t="s">
        <v>540</v>
      </c>
      <c r="AV72" s="817"/>
      <c r="AW72" s="817"/>
      <c r="AX72" s="817"/>
      <c r="AY72" s="817"/>
      <c r="AZ72" s="819"/>
      <c r="BA72" s="819"/>
      <c r="BB72" s="819"/>
      <c r="BC72" s="819"/>
      <c r="BD72" s="820"/>
      <c r="BE72" s="223"/>
      <c r="BF72" s="223"/>
      <c r="BG72" s="223"/>
      <c r="BH72" s="223"/>
      <c r="BI72" s="223"/>
      <c r="BJ72" s="223"/>
      <c r="BK72" s="223"/>
      <c r="BL72" s="223"/>
      <c r="BM72" s="223"/>
      <c r="BN72" s="223"/>
      <c r="BO72" s="223"/>
      <c r="BP72" s="223"/>
      <c r="BQ72" s="220">
        <v>66</v>
      </c>
      <c r="BR72" s="225"/>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0">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23"/>
      <c r="BF73" s="223"/>
      <c r="BG73" s="223"/>
      <c r="BH73" s="223"/>
      <c r="BI73" s="223"/>
      <c r="BJ73" s="223"/>
      <c r="BK73" s="223"/>
      <c r="BL73" s="223"/>
      <c r="BM73" s="223"/>
      <c r="BN73" s="223"/>
      <c r="BO73" s="223"/>
      <c r="BP73" s="223"/>
      <c r="BQ73" s="220">
        <v>67</v>
      </c>
      <c r="BR73" s="225"/>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0">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23"/>
      <c r="BF74" s="223"/>
      <c r="BG74" s="223"/>
      <c r="BH74" s="223"/>
      <c r="BI74" s="223"/>
      <c r="BJ74" s="223"/>
      <c r="BK74" s="223"/>
      <c r="BL74" s="223"/>
      <c r="BM74" s="223"/>
      <c r="BN74" s="223"/>
      <c r="BO74" s="223"/>
      <c r="BP74" s="223"/>
      <c r="BQ74" s="220">
        <v>68</v>
      </c>
      <c r="BR74" s="225"/>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0">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3"/>
      <c r="BF75" s="223"/>
      <c r="BG75" s="223"/>
      <c r="BH75" s="223"/>
      <c r="BI75" s="223"/>
      <c r="BJ75" s="223"/>
      <c r="BK75" s="223"/>
      <c r="BL75" s="223"/>
      <c r="BM75" s="223"/>
      <c r="BN75" s="223"/>
      <c r="BO75" s="223"/>
      <c r="BP75" s="223"/>
      <c r="BQ75" s="220">
        <v>69</v>
      </c>
      <c r="BR75" s="225"/>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0">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3"/>
      <c r="BF76" s="223"/>
      <c r="BG76" s="223"/>
      <c r="BH76" s="223"/>
      <c r="BI76" s="223"/>
      <c r="BJ76" s="223"/>
      <c r="BK76" s="223"/>
      <c r="BL76" s="223"/>
      <c r="BM76" s="223"/>
      <c r="BN76" s="223"/>
      <c r="BO76" s="223"/>
      <c r="BP76" s="223"/>
      <c r="BQ76" s="220">
        <v>70</v>
      </c>
      <c r="BR76" s="225"/>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0">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3"/>
      <c r="BF77" s="223"/>
      <c r="BG77" s="223"/>
      <c r="BH77" s="223"/>
      <c r="BI77" s="223"/>
      <c r="BJ77" s="223"/>
      <c r="BK77" s="223"/>
      <c r="BL77" s="223"/>
      <c r="BM77" s="223"/>
      <c r="BN77" s="223"/>
      <c r="BO77" s="223"/>
      <c r="BP77" s="223"/>
      <c r="BQ77" s="220">
        <v>71</v>
      </c>
      <c r="BR77" s="225"/>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0">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3"/>
      <c r="BF78" s="223"/>
      <c r="BG78" s="223"/>
      <c r="BH78" s="223"/>
      <c r="BI78" s="223"/>
      <c r="BJ78" s="212"/>
      <c r="BK78" s="212"/>
      <c r="BL78" s="212"/>
      <c r="BM78" s="212"/>
      <c r="BN78" s="212"/>
      <c r="BO78" s="223"/>
      <c r="BP78" s="223"/>
      <c r="BQ78" s="220">
        <v>72</v>
      </c>
      <c r="BR78" s="225"/>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0">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3"/>
      <c r="BF79" s="223"/>
      <c r="BG79" s="223"/>
      <c r="BH79" s="223"/>
      <c r="BI79" s="223"/>
      <c r="BJ79" s="212"/>
      <c r="BK79" s="212"/>
      <c r="BL79" s="212"/>
      <c r="BM79" s="212"/>
      <c r="BN79" s="212"/>
      <c r="BO79" s="223"/>
      <c r="BP79" s="223"/>
      <c r="BQ79" s="220">
        <v>73</v>
      </c>
      <c r="BR79" s="225"/>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0">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3"/>
      <c r="BF80" s="223"/>
      <c r="BG80" s="223"/>
      <c r="BH80" s="223"/>
      <c r="BI80" s="223"/>
      <c r="BJ80" s="223"/>
      <c r="BK80" s="223"/>
      <c r="BL80" s="223"/>
      <c r="BM80" s="223"/>
      <c r="BN80" s="223"/>
      <c r="BO80" s="223"/>
      <c r="BP80" s="223"/>
      <c r="BQ80" s="220">
        <v>74</v>
      </c>
      <c r="BR80" s="225"/>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0">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3"/>
      <c r="BF81" s="223"/>
      <c r="BG81" s="223"/>
      <c r="BH81" s="223"/>
      <c r="BI81" s="223"/>
      <c r="BJ81" s="223"/>
      <c r="BK81" s="223"/>
      <c r="BL81" s="223"/>
      <c r="BM81" s="223"/>
      <c r="BN81" s="223"/>
      <c r="BO81" s="223"/>
      <c r="BP81" s="223"/>
      <c r="BQ81" s="220">
        <v>75</v>
      </c>
      <c r="BR81" s="225"/>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0">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3"/>
      <c r="BF82" s="223"/>
      <c r="BG82" s="223"/>
      <c r="BH82" s="223"/>
      <c r="BI82" s="223"/>
      <c r="BJ82" s="223"/>
      <c r="BK82" s="223"/>
      <c r="BL82" s="223"/>
      <c r="BM82" s="223"/>
      <c r="BN82" s="223"/>
      <c r="BO82" s="223"/>
      <c r="BP82" s="223"/>
      <c r="BQ82" s="220">
        <v>76</v>
      </c>
      <c r="BR82" s="225"/>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0">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3"/>
      <c r="BF83" s="223"/>
      <c r="BG83" s="223"/>
      <c r="BH83" s="223"/>
      <c r="BI83" s="223"/>
      <c r="BJ83" s="223"/>
      <c r="BK83" s="223"/>
      <c r="BL83" s="223"/>
      <c r="BM83" s="223"/>
      <c r="BN83" s="223"/>
      <c r="BO83" s="223"/>
      <c r="BP83" s="223"/>
      <c r="BQ83" s="220">
        <v>77</v>
      </c>
      <c r="BR83" s="225"/>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0">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3"/>
      <c r="BF84" s="223"/>
      <c r="BG84" s="223"/>
      <c r="BH84" s="223"/>
      <c r="BI84" s="223"/>
      <c r="BJ84" s="223"/>
      <c r="BK84" s="223"/>
      <c r="BL84" s="223"/>
      <c r="BM84" s="223"/>
      <c r="BN84" s="223"/>
      <c r="BO84" s="223"/>
      <c r="BP84" s="223"/>
      <c r="BQ84" s="220">
        <v>78</v>
      </c>
      <c r="BR84" s="225"/>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0">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3"/>
      <c r="BF85" s="223"/>
      <c r="BG85" s="223"/>
      <c r="BH85" s="223"/>
      <c r="BI85" s="223"/>
      <c r="BJ85" s="223"/>
      <c r="BK85" s="223"/>
      <c r="BL85" s="223"/>
      <c r="BM85" s="223"/>
      <c r="BN85" s="223"/>
      <c r="BO85" s="223"/>
      <c r="BP85" s="223"/>
      <c r="BQ85" s="220">
        <v>79</v>
      </c>
      <c r="BR85" s="225"/>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0">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3"/>
      <c r="BF86" s="223"/>
      <c r="BG86" s="223"/>
      <c r="BH86" s="223"/>
      <c r="BI86" s="223"/>
      <c r="BJ86" s="223"/>
      <c r="BK86" s="223"/>
      <c r="BL86" s="223"/>
      <c r="BM86" s="223"/>
      <c r="BN86" s="223"/>
      <c r="BO86" s="223"/>
      <c r="BP86" s="223"/>
      <c r="BQ86" s="220">
        <v>80</v>
      </c>
      <c r="BR86" s="225"/>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6">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3"/>
      <c r="BF87" s="223"/>
      <c r="BG87" s="223"/>
      <c r="BH87" s="223"/>
      <c r="BI87" s="223"/>
      <c r="BJ87" s="223"/>
      <c r="BK87" s="223"/>
      <c r="BL87" s="223"/>
      <c r="BM87" s="223"/>
      <c r="BN87" s="223"/>
      <c r="BO87" s="223"/>
      <c r="BP87" s="223"/>
      <c r="BQ87" s="220">
        <v>81</v>
      </c>
      <c r="BR87" s="225"/>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2"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69728</v>
      </c>
      <c r="AG88" s="831"/>
      <c r="AH88" s="831"/>
      <c r="AI88" s="831"/>
      <c r="AJ88" s="831"/>
      <c r="AK88" s="828"/>
      <c r="AL88" s="828"/>
      <c r="AM88" s="828"/>
      <c r="AN88" s="828"/>
      <c r="AO88" s="828"/>
      <c r="AP88" s="831">
        <v>88111</v>
      </c>
      <c r="AQ88" s="831"/>
      <c r="AR88" s="831"/>
      <c r="AS88" s="831"/>
      <c r="AT88" s="831"/>
      <c r="AU88" s="831">
        <v>1744</v>
      </c>
      <c r="AV88" s="831"/>
      <c r="AW88" s="831"/>
      <c r="AX88" s="831"/>
      <c r="AY88" s="831"/>
      <c r="AZ88" s="836"/>
      <c r="BA88" s="836"/>
      <c r="BB88" s="836"/>
      <c r="BC88" s="836"/>
      <c r="BD88" s="837"/>
      <c r="BE88" s="223"/>
      <c r="BF88" s="223"/>
      <c r="BG88" s="223"/>
      <c r="BH88" s="223"/>
      <c r="BI88" s="223"/>
      <c r="BJ88" s="223"/>
      <c r="BK88" s="223"/>
      <c r="BL88" s="223"/>
      <c r="BM88" s="223"/>
      <c r="BN88" s="223"/>
      <c r="BO88" s="223"/>
      <c r="BP88" s="223"/>
      <c r="BQ88" s="220">
        <v>82</v>
      </c>
      <c r="BR88" s="225"/>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200</v>
      </c>
      <c r="CS102" s="839"/>
      <c r="CT102" s="839"/>
      <c r="CU102" s="839"/>
      <c r="CV102" s="878"/>
      <c r="CW102" s="877">
        <v>81</v>
      </c>
      <c r="CX102" s="839"/>
      <c r="CY102" s="839"/>
      <c r="CZ102" s="839"/>
      <c r="DA102" s="878"/>
      <c r="DB102" s="877" t="s">
        <v>540</v>
      </c>
      <c r="DC102" s="839"/>
      <c r="DD102" s="839"/>
      <c r="DE102" s="839"/>
      <c r="DF102" s="878"/>
      <c r="DG102" s="877" t="s">
        <v>482</v>
      </c>
      <c r="DH102" s="839"/>
      <c r="DI102" s="839"/>
      <c r="DJ102" s="839"/>
      <c r="DK102" s="878"/>
      <c r="DL102" s="877" t="s">
        <v>482</v>
      </c>
      <c r="DM102" s="839"/>
      <c r="DN102" s="839"/>
      <c r="DO102" s="839"/>
      <c r="DP102" s="878"/>
      <c r="DQ102" s="877" t="s">
        <v>482</v>
      </c>
      <c r="DR102" s="839"/>
      <c r="DS102" s="839"/>
      <c r="DT102" s="839"/>
      <c r="DU102" s="878"/>
      <c r="DV102" s="776"/>
      <c r="DW102" s="777"/>
      <c r="DX102" s="777"/>
      <c r="DY102" s="777"/>
      <c r="DZ102" s="901"/>
      <c r="EA102" s="212"/>
    </row>
    <row r="103" spans="1:131" ht="26.25" customHeight="1" x14ac:dyDescent="0.2">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31" t="s">
        <v>400</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401</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12"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395439</v>
      </c>
      <c r="AB110" s="887"/>
      <c r="AC110" s="887"/>
      <c r="AD110" s="887"/>
      <c r="AE110" s="888"/>
      <c r="AF110" s="889">
        <v>441143</v>
      </c>
      <c r="AG110" s="887"/>
      <c r="AH110" s="887"/>
      <c r="AI110" s="887"/>
      <c r="AJ110" s="888"/>
      <c r="AK110" s="889">
        <v>413995</v>
      </c>
      <c r="AL110" s="887"/>
      <c r="AM110" s="887"/>
      <c r="AN110" s="887"/>
      <c r="AO110" s="888"/>
      <c r="AP110" s="890">
        <v>0.6</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7834887</v>
      </c>
      <c r="BR110" s="918"/>
      <c r="BS110" s="918"/>
      <c r="BT110" s="918"/>
      <c r="BU110" s="918"/>
      <c r="BV110" s="918">
        <v>10441112</v>
      </c>
      <c r="BW110" s="918"/>
      <c r="BX110" s="918"/>
      <c r="BY110" s="918"/>
      <c r="BZ110" s="918"/>
      <c r="CA110" s="918">
        <v>13988554</v>
      </c>
      <c r="CB110" s="918"/>
      <c r="CC110" s="918"/>
      <c r="CD110" s="918"/>
      <c r="CE110" s="918"/>
      <c r="CF110" s="931">
        <v>19.3</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v>474806</v>
      </c>
      <c r="BR111" s="913"/>
      <c r="BS111" s="913"/>
      <c r="BT111" s="913"/>
      <c r="BU111" s="913"/>
      <c r="BV111" s="913">
        <v>439358</v>
      </c>
      <c r="BW111" s="913"/>
      <c r="BX111" s="913"/>
      <c r="BY111" s="913"/>
      <c r="BZ111" s="913"/>
      <c r="CA111" s="913">
        <v>403910</v>
      </c>
      <c r="CB111" s="913"/>
      <c r="CC111" s="913"/>
      <c r="CD111" s="913"/>
      <c r="CE111" s="913"/>
      <c r="CF111" s="907">
        <v>0.6</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62283</v>
      </c>
      <c r="AB112" s="946"/>
      <c r="AC112" s="946"/>
      <c r="AD112" s="946"/>
      <c r="AE112" s="947"/>
      <c r="AF112" s="948">
        <v>62283</v>
      </c>
      <c r="AG112" s="946"/>
      <c r="AH112" s="946"/>
      <c r="AI112" s="946"/>
      <c r="AJ112" s="947"/>
      <c r="AK112" s="948">
        <v>62283</v>
      </c>
      <c r="AL112" s="946"/>
      <c r="AM112" s="946"/>
      <c r="AN112" s="946"/>
      <c r="AO112" s="947"/>
      <c r="AP112" s="949">
        <v>0.1</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1389578</v>
      </c>
      <c r="BR113" s="913"/>
      <c r="BS113" s="913"/>
      <c r="BT113" s="913"/>
      <c r="BU113" s="913"/>
      <c r="BV113" s="913">
        <v>1472824</v>
      </c>
      <c r="BW113" s="913"/>
      <c r="BX113" s="913"/>
      <c r="BY113" s="913"/>
      <c r="BZ113" s="913"/>
      <c r="CA113" s="913">
        <v>1743583</v>
      </c>
      <c r="CB113" s="913"/>
      <c r="CC113" s="913"/>
      <c r="CD113" s="913"/>
      <c r="CE113" s="913"/>
      <c r="CF113" s="907">
        <v>2.4</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77405</v>
      </c>
      <c r="AB114" s="946"/>
      <c r="AC114" s="946"/>
      <c r="AD114" s="946"/>
      <c r="AE114" s="947"/>
      <c r="AF114" s="948">
        <v>94773</v>
      </c>
      <c r="AG114" s="946"/>
      <c r="AH114" s="946"/>
      <c r="AI114" s="946"/>
      <c r="AJ114" s="947"/>
      <c r="AK114" s="948">
        <v>136999</v>
      </c>
      <c r="AL114" s="946"/>
      <c r="AM114" s="946"/>
      <c r="AN114" s="946"/>
      <c r="AO114" s="947"/>
      <c r="AP114" s="949">
        <v>0.2</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9645113</v>
      </c>
      <c r="BR114" s="913"/>
      <c r="BS114" s="913"/>
      <c r="BT114" s="913"/>
      <c r="BU114" s="913"/>
      <c r="BV114" s="913">
        <v>9987266</v>
      </c>
      <c r="BW114" s="913"/>
      <c r="BX114" s="913"/>
      <c r="BY114" s="913"/>
      <c r="BZ114" s="913"/>
      <c r="CA114" s="913">
        <v>10454894</v>
      </c>
      <c r="CB114" s="913"/>
      <c r="CC114" s="913"/>
      <c r="CD114" s="913"/>
      <c r="CE114" s="913"/>
      <c r="CF114" s="907">
        <v>14.5</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v>35448</v>
      </c>
      <c r="AB115" s="925"/>
      <c r="AC115" s="925"/>
      <c r="AD115" s="925"/>
      <c r="AE115" s="926"/>
      <c r="AF115" s="927">
        <v>35448</v>
      </c>
      <c r="AG115" s="925"/>
      <c r="AH115" s="925"/>
      <c r="AI115" s="925"/>
      <c r="AJ115" s="926"/>
      <c r="AK115" s="927">
        <v>35448</v>
      </c>
      <c r="AL115" s="925"/>
      <c r="AM115" s="925"/>
      <c r="AN115" s="925"/>
      <c r="AO115" s="926"/>
      <c r="AP115" s="928">
        <v>0</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v>370406</v>
      </c>
      <c r="DH116" s="946"/>
      <c r="DI116" s="946"/>
      <c r="DJ116" s="946"/>
      <c r="DK116" s="947"/>
      <c r="DL116" s="948">
        <v>340178</v>
      </c>
      <c r="DM116" s="946"/>
      <c r="DN116" s="946"/>
      <c r="DO116" s="946"/>
      <c r="DP116" s="947"/>
      <c r="DQ116" s="948">
        <v>309950</v>
      </c>
      <c r="DR116" s="946"/>
      <c r="DS116" s="946"/>
      <c r="DT116" s="946"/>
      <c r="DU116" s="947"/>
      <c r="DV116" s="949">
        <v>0.4</v>
      </c>
      <c r="DW116" s="950"/>
      <c r="DX116" s="950"/>
      <c r="DY116" s="950"/>
      <c r="DZ116" s="951"/>
    </row>
    <row r="117" spans="1:130" s="212"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570575</v>
      </c>
      <c r="AB117" s="966"/>
      <c r="AC117" s="966"/>
      <c r="AD117" s="966"/>
      <c r="AE117" s="967"/>
      <c r="AF117" s="968">
        <v>633647</v>
      </c>
      <c r="AG117" s="966"/>
      <c r="AH117" s="966"/>
      <c r="AI117" s="966"/>
      <c r="AJ117" s="967"/>
      <c r="AK117" s="968">
        <v>648725</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3" t="s">
        <v>177</v>
      </c>
      <c r="BA119" s="233"/>
      <c r="BB119" s="233"/>
      <c r="BC119" s="233"/>
      <c r="BD119" s="233"/>
      <c r="BE119" s="233"/>
      <c r="BF119" s="233"/>
      <c r="BG119" s="233"/>
      <c r="BH119" s="233"/>
      <c r="BI119" s="233"/>
      <c r="BJ119" s="233"/>
      <c r="BK119" s="233"/>
      <c r="BL119" s="233"/>
      <c r="BM119" s="233"/>
      <c r="BN119" s="233"/>
      <c r="BO119" s="964" t="s">
        <v>437</v>
      </c>
      <c r="BP119" s="992"/>
      <c r="BQ119" s="986">
        <v>19344384</v>
      </c>
      <c r="BR119" s="987"/>
      <c r="BS119" s="987"/>
      <c r="BT119" s="987"/>
      <c r="BU119" s="987"/>
      <c r="BV119" s="987">
        <v>22340560</v>
      </c>
      <c r="BW119" s="987"/>
      <c r="BX119" s="987"/>
      <c r="BY119" s="987"/>
      <c r="BZ119" s="987"/>
      <c r="CA119" s="987">
        <v>26590941</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v>104400</v>
      </c>
      <c r="DH119" s="973"/>
      <c r="DI119" s="973"/>
      <c r="DJ119" s="973"/>
      <c r="DK119" s="974"/>
      <c r="DL119" s="972">
        <v>99180</v>
      </c>
      <c r="DM119" s="973"/>
      <c r="DN119" s="973"/>
      <c r="DO119" s="973"/>
      <c r="DP119" s="974"/>
      <c r="DQ119" s="972">
        <v>93960</v>
      </c>
      <c r="DR119" s="973"/>
      <c r="DS119" s="973"/>
      <c r="DT119" s="973"/>
      <c r="DU119" s="974"/>
      <c r="DV119" s="975">
        <v>0.1</v>
      </c>
      <c r="DW119" s="976"/>
      <c r="DX119" s="976"/>
      <c r="DY119" s="976"/>
      <c r="DZ119" s="977"/>
    </row>
    <row r="120" spans="1:130" s="212"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63426217</v>
      </c>
      <c r="BR120" s="918"/>
      <c r="BS120" s="918"/>
      <c r="BT120" s="918"/>
      <c r="BU120" s="918"/>
      <c r="BV120" s="918">
        <v>61154693</v>
      </c>
      <c r="BW120" s="918"/>
      <c r="BX120" s="918"/>
      <c r="BY120" s="918"/>
      <c r="BZ120" s="918"/>
      <c r="CA120" s="918">
        <v>53864090</v>
      </c>
      <c r="CB120" s="918"/>
      <c r="CC120" s="918"/>
      <c r="CD120" s="918"/>
      <c r="CE120" s="918"/>
      <c r="CF120" s="931">
        <v>74.5</v>
      </c>
      <c r="CG120" s="932"/>
      <c r="CH120" s="932"/>
      <c r="CI120" s="932"/>
      <c r="CJ120" s="932"/>
      <c r="CK120" s="993" t="s">
        <v>441</v>
      </c>
      <c r="CL120" s="994"/>
      <c r="CM120" s="994"/>
      <c r="CN120" s="994"/>
      <c r="CO120" s="995"/>
      <c r="CP120" s="1001" t="s">
        <v>389</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12" customFormat="1" ht="26.25" customHeight="1" x14ac:dyDescent="0.2">
      <c r="A121" s="1044"/>
      <c r="B121" s="936"/>
      <c r="C121" s="961" t="s">
        <v>442</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443</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t="s">
        <v>122</v>
      </c>
      <c r="BW121" s="913"/>
      <c r="BX121" s="913"/>
      <c r="BY121" s="913"/>
      <c r="BZ121" s="913"/>
      <c r="CA121" s="913" t="s">
        <v>122</v>
      </c>
      <c r="CB121" s="913"/>
      <c r="CC121" s="913"/>
      <c r="CD121" s="913"/>
      <c r="CE121" s="913"/>
      <c r="CF121" s="907" t="s">
        <v>122</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12"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444</v>
      </c>
      <c r="BA122" s="952"/>
      <c r="BB122" s="952"/>
      <c r="BC122" s="952"/>
      <c r="BD122" s="952"/>
      <c r="BE122" s="952"/>
      <c r="BF122" s="952"/>
      <c r="BG122" s="952"/>
      <c r="BH122" s="952"/>
      <c r="BI122" s="952"/>
      <c r="BJ122" s="952"/>
      <c r="BK122" s="952"/>
      <c r="BL122" s="952"/>
      <c r="BM122" s="952"/>
      <c r="BN122" s="952"/>
      <c r="BO122" s="952"/>
      <c r="BP122" s="953"/>
      <c r="BQ122" s="986">
        <v>23198269</v>
      </c>
      <c r="BR122" s="987"/>
      <c r="BS122" s="987"/>
      <c r="BT122" s="987"/>
      <c r="BU122" s="987"/>
      <c r="BV122" s="987">
        <v>22378035</v>
      </c>
      <c r="BW122" s="987"/>
      <c r="BX122" s="987"/>
      <c r="BY122" s="987"/>
      <c r="BZ122" s="987"/>
      <c r="CA122" s="987">
        <v>21535674</v>
      </c>
      <c r="CB122" s="987"/>
      <c r="CC122" s="987"/>
      <c r="CD122" s="987"/>
      <c r="CE122" s="987"/>
      <c r="CF122" s="1004">
        <v>29.8</v>
      </c>
      <c r="CG122" s="1005"/>
      <c r="CH122" s="1005"/>
      <c r="CI122" s="1005"/>
      <c r="CJ122" s="1005"/>
      <c r="CK122" s="996"/>
      <c r="CL122" s="997"/>
      <c r="CM122" s="997"/>
      <c r="CN122" s="997"/>
      <c r="CO122" s="998"/>
      <c r="CP122" s="1006" t="s">
        <v>388</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v>30228</v>
      </c>
      <c r="AB123" s="946"/>
      <c r="AC123" s="946"/>
      <c r="AD123" s="946"/>
      <c r="AE123" s="947"/>
      <c r="AF123" s="948">
        <v>30228</v>
      </c>
      <c r="AG123" s="946"/>
      <c r="AH123" s="946"/>
      <c r="AI123" s="946"/>
      <c r="AJ123" s="947"/>
      <c r="AK123" s="948">
        <v>30228</v>
      </c>
      <c r="AL123" s="946"/>
      <c r="AM123" s="946"/>
      <c r="AN123" s="946"/>
      <c r="AO123" s="947"/>
      <c r="AP123" s="949">
        <v>0</v>
      </c>
      <c r="AQ123" s="950"/>
      <c r="AR123" s="950"/>
      <c r="AS123" s="950"/>
      <c r="AT123" s="951"/>
      <c r="AU123" s="984"/>
      <c r="AV123" s="985"/>
      <c r="AW123" s="985"/>
      <c r="AX123" s="985"/>
      <c r="AY123" s="985"/>
      <c r="AZ123" s="233" t="s">
        <v>177</v>
      </c>
      <c r="BA123" s="233"/>
      <c r="BB123" s="233"/>
      <c r="BC123" s="233"/>
      <c r="BD123" s="233"/>
      <c r="BE123" s="233"/>
      <c r="BF123" s="233"/>
      <c r="BG123" s="233"/>
      <c r="BH123" s="233"/>
      <c r="BI123" s="233"/>
      <c r="BJ123" s="233"/>
      <c r="BK123" s="233"/>
      <c r="BL123" s="233"/>
      <c r="BM123" s="233"/>
      <c r="BN123" s="233"/>
      <c r="BO123" s="964" t="s">
        <v>445</v>
      </c>
      <c r="BP123" s="992"/>
      <c r="BQ123" s="1050">
        <v>86624486</v>
      </c>
      <c r="BR123" s="1051"/>
      <c r="BS123" s="1051"/>
      <c r="BT123" s="1051"/>
      <c r="BU123" s="1051"/>
      <c r="BV123" s="1051">
        <v>83532728</v>
      </c>
      <c r="BW123" s="1051"/>
      <c r="BX123" s="1051"/>
      <c r="BY123" s="1051"/>
      <c r="BZ123" s="1051"/>
      <c r="CA123" s="1051">
        <v>75399764</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12"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446</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447</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448</v>
      </c>
      <c r="CL125" s="994"/>
      <c r="CM125" s="994"/>
      <c r="CN125" s="994"/>
      <c r="CO125" s="995"/>
      <c r="CP125" s="916" t="s">
        <v>449</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v>5220</v>
      </c>
      <c r="AB126" s="946"/>
      <c r="AC126" s="946"/>
      <c r="AD126" s="946"/>
      <c r="AE126" s="947"/>
      <c r="AF126" s="948">
        <v>5220</v>
      </c>
      <c r="AG126" s="946"/>
      <c r="AH126" s="946"/>
      <c r="AI126" s="946"/>
      <c r="AJ126" s="947"/>
      <c r="AK126" s="948">
        <v>5220</v>
      </c>
      <c r="AL126" s="946"/>
      <c r="AM126" s="946"/>
      <c r="AN126" s="946"/>
      <c r="AO126" s="947"/>
      <c r="AP126" s="949">
        <v>0</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450</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2">
      <c r="A127" s="1045"/>
      <c r="B127" s="938"/>
      <c r="C127" s="960" t="s">
        <v>451</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452</v>
      </c>
      <c r="AY127" s="1019"/>
      <c r="AZ127" s="1019"/>
      <c r="BA127" s="1019"/>
      <c r="BB127" s="1019"/>
      <c r="BC127" s="1019"/>
      <c r="BD127" s="1019"/>
      <c r="BE127" s="1020"/>
      <c r="BF127" s="1021" t="s">
        <v>453</v>
      </c>
      <c r="BG127" s="1019"/>
      <c r="BH127" s="1019"/>
      <c r="BI127" s="1019"/>
      <c r="BJ127" s="1019"/>
      <c r="BK127" s="1019"/>
      <c r="BL127" s="1020"/>
      <c r="BM127" s="1021" t="s">
        <v>454</v>
      </c>
      <c r="BN127" s="1019"/>
      <c r="BO127" s="1019"/>
      <c r="BP127" s="1019"/>
      <c r="BQ127" s="1019"/>
      <c r="BR127" s="1019"/>
      <c r="BS127" s="1020"/>
      <c r="BT127" s="1021" t="s">
        <v>455</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456</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5">
      <c r="A128" s="1028" t="s">
        <v>457</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458</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14"/>
      <c r="AV128" s="214"/>
      <c r="AW128" s="214"/>
      <c r="AX128" s="883" t="s">
        <v>459</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460</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461</v>
      </c>
      <c r="X129" s="1058"/>
      <c r="Y129" s="1058"/>
      <c r="Z129" s="1059"/>
      <c r="AA129" s="945">
        <v>67249299</v>
      </c>
      <c r="AB129" s="946"/>
      <c r="AC129" s="946"/>
      <c r="AD129" s="946"/>
      <c r="AE129" s="947"/>
      <c r="AF129" s="948">
        <v>69511885</v>
      </c>
      <c r="AG129" s="946"/>
      <c r="AH129" s="946"/>
      <c r="AI129" s="946"/>
      <c r="AJ129" s="947"/>
      <c r="AK129" s="948">
        <v>74541345</v>
      </c>
      <c r="AL129" s="946"/>
      <c r="AM129" s="946"/>
      <c r="AN129" s="946"/>
      <c r="AO129" s="947"/>
      <c r="AP129" s="1060"/>
      <c r="AQ129" s="1061"/>
      <c r="AR129" s="1061"/>
      <c r="AS129" s="1061"/>
      <c r="AT129" s="1062"/>
      <c r="AU129" s="215"/>
      <c r="AV129" s="215"/>
      <c r="AW129" s="215"/>
      <c r="AX129" s="1052" t="s">
        <v>462</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463</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464</v>
      </c>
      <c r="X130" s="1058"/>
      <c r="Y130" s="1058"/>
      <c r="Z130" s="1059"/>
      <c r="AA130" s="945">
        <v>2965885</v>
      </c>
      <c r="AB130" s="946"/>
      <c r="AC130" s="946"/>
      <c r="AD130" s="946"/>
      <c r="AE130" s="947"/>
      <c r="AF130" s="948">
        <v>2693311</v>
      </c>
      <c r="AG130" s="946"/>
      <c r="AH130" s="946"/>
      <c r="AI130" s="946"/>
      <c r="AJ130" s="947"/>
      <c r="AK130" s="948">
        <v>2213993</v>
      </c>
      <c r="AL130" s="946"/>
      <c r="AM130" s="946"/>
      <c r="AN130" s="946"/>
      <c r="AO130" s="947"/>
      <c r="AP130" s="1060"/>
      <c r="AQ130" s="1061"/>
      <c r="AR130" s="1061"/>
      <c r="AS130" s="1061"/>
      <c r="AT130" s="1062"/>
      <c r="AU130" s="215"/>
      <c r="AV130" s="215"/>
      <c r="AW130" s="215"/>
      <c r="AX130" s="1052" t="s">
        <v>465</v>
      </c>
      <c r="AY130" s="910"/>
      <c r="AZ130" s="910"/>
      <c r="BA130" s="910"/>
      <c r="BB130" s="910"/>
      <c r="BC130" s="910"/>
      <c r="BD130" s="910"/>
      <c r="BE130" s="911"/>
      <c r="BF130" s="1088">
        <v>-2.9</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466</v>
      </c>
      <c r="X131" s="1095"/>
      <c r="Y131" s="1095"/>
      <c r="Z131" s="1096"/>
      <c r="AA131" s="991">
        <v>64283414</v>
      </c>
      <c r="AB131" s="973"/>
      <c r="AC131" s="973"/>
      <c r="AD131" s="973"/>
      <c r="AE131" s="974"/>
      <c r="AF131" s="972">
        <v>66818574</v>
      </c>
      <c r="AG131" s="973"/>
      <c r="AH131" s="973"/>
      <c r="AI131" s="973"/>
      <c r="AJ131" s="974"/>
      <c r="AK131" s="972">
        <v>72327352</v>
      </c>
      <c r="AL131" s="973"/>
      <c r="AM131" s="973"/>
      <c r="AN131" s="973"/>
      <c r="AO131" s="974"/>
      <c r="AP131" s="1097"/>
      <c r="AQ131" s="1098"/>
      <c r="AR131" s="1098"/>
      <c r="AS131" s="1098"/>
      <c r="AT131" s="1099"/>
      <c r="AU131" s="215"/>
      <c r="AV131" s="215"/>
      <c r="AW131" s="215"/>
      <c r="AX131" s="1070" t="s">
        <v>467</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468</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469</v>
      </c>
      <c r="W132" s="1081"/>
      <c r="X132" s="1081"/>
      <c r="Y132" s="1081"/>
      <c r="Z132" s="1082"/>
      <c r="AA132" s="1083">
        <v>-3.726171108</v>
      </c>
      <c r="AB132" s="1084"/>
      <c r="AC132" s="1084"/>
      <c r="AD132" s="1084"/>
      <c r="AE132" s="1085"/>
      <c r="AF132" s="1086">
        <v>-3.0824722480000002</v>
      </c>
      <c r="AG132" s="1084"/>
      <c r="AH132" s="1084"/>
      <c r="AI132" s="1084"/>
      <c r="AJ132" s="1085"/>
      <c r="AK132" s="1086">
        <v>-2.1641439330000001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470</v>
      </c>
      <c r="W133" s="1064"/>
      <c r="X133" s="1064"/>
      <c r="Y133" s="1064"/>
      <c r="Z133" s="1065"/>
      <c r="AA133" s="1066">
        <v>-4.0999999999999996</v>
      </c>
      <c r="AB133" s="1067"/>
      <c r="AC133" s="1067"/>
      <c r="AD133" s="1067"/>
      <c r="AE133" s="1068"/>
      <c r="AF133" s="1066">
        <v>-3.6</v>
      </c>
      <c r="AG133" s="1067"/>
      <c r="AH133" s="1067"/>
      <c r="AI133" s="1067"/>
      <c r="AJ133" s="1068"/>
      <c r="AK133" s="1066">
        <v>-2.9</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RRiRe+avqbEZ1fkv+H3MbjTvZs5UVduEWkRS3St2MIQqEod/S80WB7A/teaBDBYQk2Jkp1pY3Pr0cRt/qV7uCw==" saltValue="e2okw/H+d6AllDRsaG+C7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64" zoomScaleNormal="85" zoomScaleSheetLayoutView="64"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471</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bSkgbrnjbZOFt74n1e8/HGf1cBDxFA90LpQRCfKL5PZhuzeZnSueTkm8WucZnzXhFIlFLFGcF9MyQxr3+63OsQ==" saltValue="cS52/0UlApti2BswNKVLwQ==" spinCount="100000" sheet="1" objects="1" scenarios="1"/>
  <dataConsolidate/>
  <phoneticPr fontId="2"/>
  <printOptions horizontalCentered="1" verticalCentered="1"/>
  <pageMargins left="0" right="0" top="0" bottom="0" header="0" footer="0"/>
  <pageSetup paperSize="8" scale="62"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i/uhMiPt2KI4ubYeZajsQn0I3ecVKJCbxf0LRvcxJP4WUVnz5qFPSINdcjIQ9/314p8eg14YQ3rkXU/H1TyugQ==" saltValue="yz9OZWiGPqxKojFllHOKRw==" spinCount="100000" sheet="1" objects="1" scenarios="1"/>
  <dataConsolidate/>
  <phoneticPr fontId="2"/>
  <printOptions horizontalCentered="1" verticalCentered="1"/>
  <pageMargins left="0" right="0" top="0" bottom="0" header="0" footer="0"/>
  <pageSetup paperSize="8" scale="6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472</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473</v>
      </c>
      <c r="AL6" s="248"/>
      <c r="AM6" s="248"/>
      <c r="AN6" s="248"/>
    </row>
    <row r="7" spans="1:46" ht="13.5" customHeight="1" x14ac:dyDescent="0.2">
      <c r="A7" s="247"/>
      <c r="AK7" s="250"/>
      <c r="AL7" s="251"/>
      <c r="AM7" s="251"/>
      <c r="AN7" s="252"/>
      <c r="AO7" s="1101" t="s">
        <v>474</v>
      </c>
      <c r="AP7" s="253"/>
      <c r="AQ7" s="254" t="s">
        <v>475</v>
      </c>
      <c r="AR7" s="255"/>
    </row>
    <row r="8" spans="1:46" ht="13.2" x14ac:dyDescent="0.2">
      <c r="A8" s="247"/>
      <c r="AK8" s="256"/>
      <c r="AL8" s="257"/>
      <c r="AM8" s="257"/>
      <c r="AN8" s="258"/>
      <c r="AO8" s="1102"/>
      <c r="AP8" s="259" t="s">
        <v>476</v>
      </c>
      <c r="AQ8" s="260" t="s">
        <v>477</v>
      </c>
      <c r="AR8" s="261" t="s">
        <v>478</v>
      </c>
    </row>
    <row r="9" spans="1:46" ht="13.2" x14ac:dyDescent="0.2">
      <c r="A9" s="247"/>
      <c r="AK9" s="1103" t="s">
        <v>479</v>
      </c>
      <c r="AL9" s="1104"/>
      <c r="AM9" s="1104"/>
      <c r="AN9" s="1105"/>
      <c r="AO9" s="262">
        <v>25534557</v>
      </c>
      <c r="AP9" s="262">
        <v>108498</v>
      </c>
      <c r="AQ9" s="263">
        <v>69750</v>
      </c>
      <c r="AR9" s="264">
        <v>55.6</v>
      </c>
    </row>
    <row r="10" spans="1:46" ht="13.5" customHeight="1" x14ac:dyDescent="0.2">
      <c r="A10" s="247"/>
      <c r="AK10" s="1103" t="s">
        <v>480</v>
      </c>
      <c r="AL10" s="1104"/>
      <c r="AM10" s="1104"/>
      <c r="AN10" s="1105"/>
      <c r="AO10" s="265">
        <v>322610</v>
      </c>
      <c r="AP10" s="265">
        <v>1371</v>
      </c>
      <c r="AQ10" s="266">
        <v>1158</v>
      </c>
      <c r="AR10" s="267">
        <v>18.399999999999999</v>
      </c>
    </row>
    <row r="11" spans="1:46" ht="13.5" customHeight="1" x14ac:dyDescent="0.2">
      <c r="A11" s="247"/>
      <c r="AK11" s="1103" t="s">
        <v>481</v>
      </c>
      <c r="AL11" s="1104"/>
      <c r="AM11" s="1104"/>
      <c r="AN11" s="1105"/>
      <c r="AO11" s="265" t="s">
        <v>482</v>
      </c>
      <c r="AP11" s="265" t="s">
        <v>482</v>
      </c>
      <c r="AQ11" s="266" t="s">
        <v>482</v>
      </c>
      <c r="AR11" s="267" t="s">
        <v>482</v>
      </c>
    </row>
    <row r="12" spans="1:46" ht="13.5" customHeight="1" x14ac:dyDescent="0.2">
      <c r="A12" s="247"/>
      <c r="AK12" s="1103" t="s">
        <v>483</v>
      </c>
      <c r="AL12" s="1104"/>
      <c r="AM12" s="1104"/>
      <c r="AN12" s="1105"/>
      <c r="AO12" s="265" t="s">
        <v>482</v>
      </c>
      <c r="AP12" s="265" t="s">
        <v>482</v>
      </c>
      <c r="AQ12" s="266" t="s">
        <v>482</v>
      </c>
      <c r="AR12" s="267" t="s">
        <v>482</v>
      </c>
    </row>
    <row r="13" spans="1:46" ht="13.5" customHeight="1" x14ac:dyDescent="0.2">
      <c r="A13" s="247"/>
      <c r="AK13" s="1103" t="s">
        <v>484</v>
      </c>
      <c r="AL13" s="1104"/>
      <c r="AM13" s="1104"/>
      <c r="AN13" s="1105"/>
      <c r="AO13" s="265">
        <v>972736</v>
      </c>
      <c r="AP13" s="265">
        <v>4133</v>
      </c>
      <c r="AQ13" s="266">
        <v>2380</v>
      </c>
      <c r="AR13" s="267">
        <v>73.7</v>
      </c>
    </row>
    <row r="14" spans="1:46" ht="13.5" customHeight="1" x14ac:dyDescent="0.2">
      <c r="A14" s="247"/>
      <c r="AK14" s="1103" t="s">
        <v>485</v>
      </c>
      <c r="AL14" s="1104"/>
      <c r="AM14" s="1104"/>
      <c r="AN14" s="1105"/>
      <c r="AO14" s="265">
        <v>335651</v>
      </c>
      <c r="AP14" s="265">
        <v>1426</v>
      </c>
      <c r="AQ14" s="266">
        <v>1678</v>
      </c>
      <c r="AR14" s="267">
        <v>-15</v>
      </c>
    </row>
    <row r="15" spans="1:46" ht="13.5" customHeight="1" x14ac:dyDescent="0.2">
      <c r="A15" s="247"/>
      <c r="AK15" s="1106" t="s">
        <v>486</v>
      </c>
      <c r="AL15" s="1107"/>
      <c r="AM15" s="1107"/>
      <c r="AN15" s="1108"/>
      <c r="AO15" s="265">
        <v>-1193698</v>
      </c>
      <c r="AP15" s="265">
        <v>-5072</v>
      </c>
      <c r="AQ15" s="266">
        <v>-4869</v>
      </c>
      <c r="AR15" s="267">
        <v>4.2</v>
      </c>
    </row>
    <row r="16" spans="1:46" ht="13.2" x14ac:dyDescent="0.2">
      <c r="A16" s="247"/>
      <c r="AK16" s="1106" t="s">
        <v>177</v>
      </c>
      <c r="AL16" s="1107"/>
      <c r="AM16" s="1107"/>
      <c r="AN16" s="1108"/>
      <c r="AO16" s="265">
        <v>25971856</v>
      </c>
      <c r="AP16" s="265">
        <v>110357</v>
      </c>
      <c r="AQ16" s="266">
        <v>70096</v>
      </c>
      <c r="AR16" s="267">
        <v>57.4</v>
      </c>
    </row>
    <row r="17" spans="1:46" ht="13.2" x14ac:dyDescent="0.2">
      <c r="A17" s="247"/>
    </row>
    <row r="18" spans="1:46" ht="13.2" x14ac:dyDescent="0.2">
      <c r="A18" s="247"/>
      <c r="AQ18" s="268"/>
      <c r="AR18" s="268"/>
    </row>
    <row r="19" spans="1:46" ht="13.2" x14ac:dyDescent="0.2">
      <c r="A19" s="247"/>
      <c r="AK19" s="243" t="s">
        <v>487</v>
      </c>
    </row>
    <row r="20" spans="1:46" ht="13.2" x14ac:dyDescent="0.2">
      <c r="A20" s="247"/>
      <c r="AK20" s="269"/>
      <c r="AL20" s="270"/>
      <c r="AM20" s="270"/>
      <c r="AN20" s="271"/>
      <c r="AO20" s="272" t="s">
        <v>488</v>
      </c>
      <c r="AP20" s="273" t="s">
        <v>489</v>
      </c>
      <c r="AQ20" s="274" t="s">
        <v>490</v>
      </c>
      <c r="AR20" s="275"/>
    </row>
    <row r="21" spans="1:46" s="248" customFormat="1" ht="13.2" x14ac:dyDescent="0.2">
      <c r="A21" s="276"/>
      <c r="AK21" s="1109" t="s">
        <v>491</v>
      </c>
      <c r="AL21" s="1110"/>
      <c r="AM21" s="1110"/>
      <c r="AN21" s="1111"/>
      <c r="AO21" s="277">
        <v>8.9700000000000006</v>
      </c>
      <c r="AP21" s="278">
        <v>6.37</v>
      </c>
      <c r="AQ21" s="279">
        <v>2.6</v>
      </c>
      <c r="AS21" s="280"/>
      <c r="AT21" s="276"/>
    </row>
    <row r="22" spans="1:46" s="248" customFormat="1" ht="13.2" x14ac:dyDescent="0.2">
      <c r="A22" s="276"/>
      <c r="AK22" s="1109" t="s">
        <v>492</v>
      </c>
      <c r="AL22" s="1110"/>
      <c r="AM22" s="1110"/>
      <c r="AN22" s="1111"/>
      <c r="AO22" s="281">
        <v>99.2</v>
      </c>
      <c r="AP22" s="282">
        <v>98.4</v>
      </c>
      <c r="AQ22" s="283">
        <v>0.8</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494</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495</v>
      </c>
      <c r="AL29" s="248"/>
      <c r="AM29" s="248"/>
      <c r="AN29" s="248"/>
      <c r="AS29" s="290"/>
    </row>
    <row r="30" spans="1:46" ht="13.5" customHeight="1" x14ac:dyDescent="0.2">
      <c r="A30" s="247"/>
      <c r="AK30" s="250"/>
      <c r="AL30" s="251"/>
      <c r="AM30" s="251"/>
      <c r="AN30" s="252"/>
      <c r="AO30" s="1101" t="s">
        <v>474</v>
      </c>
      <c r="AP30" s="253"/>
      <c r="AQ30" s="254" t="s">
        <v>475</v>
      </c>
      <c r="AR30" s="255"/>
    </row>
    <row r="31" spans="1:46" ht="13.2" x14ac:dyDescent="0.2">
      <c r="A31" s="247"/>
      <c r="AK31" s="256"/>
      <c r="AL31" s="257"/>
      <c r="AM31" s="257"/>
      <c r="AN31" s="258"/>
      <c r="AO31" s="1102"/>
      <c r="AP31" s="259" t="s">
        <v>476</v>
      </c>
      <c r="AQ31" s="260" t="s">
        <v>477</v>
      </c>
      <c r="AR31" s="261" t="s">
        <v>478</v>
      </c>
    </row>
    <row r="32" spans="1:46" ht="27" customHeight="1" x14ac:dyDescent="0.2">
      <c r="A32" s="247"/>
      <c r="AK32" s="1117" t="s">
        <v>496</v>
      </c>
      <c r="AL32" s="1118"/>
      <c r="AM32" s="1118"/>
      <c r="AN32" s="1119"/>
      <c r="AO32" s="291">
        <v>413995</v>
      </c>
      <c r="AP32" s="291">
        <v>1759</v>
      </c>
      <c r="AQ32" s="292">
        <v>4451</v>
      </c>
      <c r="AR32" s="293">
        <v>-60.5</v>
      </c>
    </row>
    <row r="33" spans="1:46" ht="13.5" customHeight="1" x14ac:dyDescent="0.2">
      <c r="A33" s="247"/>
      <c r="AK33" s="1117" t="s">
        <v>497</v>
      </c>
      <c r="AL33" s="1118"/>
      <c r="AM33" s="1118"/>
      <c r="AN33" s="1119"/>
      <c r="AO33" s="291" t="s">
        <v>482</v>
      </c>
      <c r="AP33" s="291" t="s">
        <v>482</v>
      </c>
      <c r="AQ33" s="292" t="s">
        <v>482</v>
      </c>
      <c r="AR33" s="293" t="s">
        <v>482</v>
      </c>
    </row>
    <row r="34" spans="1:46" ht="27" customHeight="1" x14ac:dyDescent="0.2">
      <c r="A34" s="247"/>
      <c r="AK34" s="1117" t="s">
        <v>498</v>
      </c>
      <c r="AL34" s="1118"/>
      <c r="AM34" s="1118"/>
      <c r="AN34" s="1119"/>
      <c r="AO34" s="291">
        <v>62283</v>
      </c>
      <c r="AP34" s="291">
        <v>265</v>
      </c>
      <c r="AQ34" s="292">
        <v>416</v>
      </c>
      <c r="AR34" s="293">
        <v>-36.299999999999997</v>
      </c>
    </row>
    <row r="35" spans="1:46" ht="27" customHeight="1" x14ac:dyDescent="0.2">
      <c r="A35" s="247"/>
      <c r="AK35" s="1117" t="s">
        <v>499</v>
      </c>
      <c r="AL35" s="1118"/>
      <c r="AM35" s="1118"/>
      <c r="AN35" s="1119"/>
      <c r="AO35" s="291" t="s">
        <v>482</v>
      </c>
      <c r="AP35" s="291" t="s">
        <v>482</v>
      </c>
      <c r="AQ35" s="292">
        <v>18</v>
      </c>
      <c r="AR35" s="293" t="s">
        <v>482</v>
      </c>
    </row>
    <row r="36" spans="1:46" ht="27" customHeight="1" x14ac:dyDescent="0.2">
      <c r="A36" s="247"/>
      <c r="AK36" s="1117" t="s">
        <v>500</v>
      </c>
      <c r="AL36" s="1118"/>
      <c r="AM36" s="1118"/>
      <c r="AN36" s="1119"/>
      <c r="AO36" s="291">
        <v>136999</v>
      </c>
      <c r="AP36" s="291">
        <v>582</v>
      </c>
      <c r="AQ36" s="292">
        <v>532</v>
      </c>
      <c r="AR36" s="293">
        <v>9.4</v>
      </c>
    </row>
    <row r="37" spans="1:46" ht="13.5" customHeight="1" x14ac:dyDescent="0.2">
      <c r="A37" s="247"/>
      <c r="AK37" s="1117" t="s">
        <v>501</v>
      </c>
      <c r="AL37" s="1118"/>
      <c r="AM37" s="1118"/>
      <c r="AN37" s="1119"/>
      <c r="AO37" s="291">
        <v>35448</v>
      </c>
      <c r="AP37" s="291">
        <v>151</v>
      </c>
      <c r="AQ37" s="292">
        <v>1760</v>
      </c>
      <c r="AR37" s="293">
        <v>-91.4</v>
      </c>
    </row>
    <row r="38" spans="1:46" ht="27" customHeight="1" x14ac:dyDescent="0.2">
      <c r="A38" s="247"/>
      <c r="AK38" s="1120" t="s">
        <v>502</v>
      </c>
      <c r="AL38" s="1121"/>
      <c r="AM38" s="1121"/>
      <c r="AN38" s="1122"/>
      <c r="AO38" s="294" t="s">
        <v>482</v>
      </c>
      <c r="AP38" s="294" t="s">
        <v>482</v>
      </c>
      <c r="AQ38" s="295" t="s">
        <v>482</v>
      </c>
      <c r="AR38" s="283" t="s">
        <v>482</v>
      </c>
      <c r="AS38" s="290"/>
    </row>
    <row r="39" spans="1:46" ht="13.2" x14ac:dyDescent="0.2">
      <c r="A39" s="247"/>
      <c r="AK39" s="1120" t="s">
        <v>503</v>
      </c>
      <c r="AL39" s="1121"/>
      <c r="AM39" s="1121"/>
      <c r="AN39" s="1122"/>
      <c r="AO39" s="291" t="s">
        <v>482</v>
      </c>
      <c r="AP39" s="291" t="s">
        <v>482</v>
      </c>
      <c r="AQ39" s="292">
        <v>-15</v>
      </c>
      <c r="AR39" s="293" t="s">
        <v>482</v>
      </c>
      <c r="AS39" s="290"/>
    </row>
    <row r="40" spans="1:46" ht="27" customHeight="1" x14ac:dyDescent="0.2">
      <c r="A40" s="247"/>
      <c r="AK40" s="1117" t="s">
        <v>504</v>
      </c>
      <c r="AL40" s="1118"/>
      <c r="AM40" s="1118"/>
      <c r="AN40" s="1119"/>
      <c r="AO40" s="291">
        <v>-2213993</v>
      </c>
      <c r="AP40" s="291">
        <v>-9407</v>
      </c>
      <c r="AQ40" s="292">
        <v>-9977</v>
      </c>
      <c r="AR40" s="293">
        <v>-5.7</v>
      </c>
      <c r="AS40" s="290"/>
    </row>
    <row r="41" spans="1:46" ht="13.2" x14ac:dyDescent="0.2">
      <c r="A41" s="247"/>
      <c r="AK41" s="1123" t="s">
        <v>287</v>
      </c>
      <c r="AL41" s="1124"/>
      <c r="AM41" s="1124"/>
      <c r="AN41" s="1125"/>
      <c r="AO41" s="291">
        <v>-1565268</v>
      </c>
      <c r="AP41" s="291">
        <v>-6651</v>
      </c>
      <c r="AQ41" s="292">
        <v>-2814</v>
      </c>
      <c r="AR41" s="293">
        <v>136.4</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505</v>
      </c>
    </row>
    <row r="48" spans="1:46" ht="13.2" x14ac:dyDescent="0.2">
      <c r="A48" s="247"/>
      <c r="AK48" s="301" t="s">
        <v>506</v>
      </c>
      <c r="AL48" s="301"/>
      <c r="AM48" s="301"/>
      <c r="AN48" s="301"/>
      <c r="AO48" s="301"/>
      <c r="AP48" s="301"/>
      <c r="AQ48" s="302"/>
      <c r="AR48" s="301"/>
    </row>
    <row r="49" spans="1:44" ht="13.5" customHeight="1" x14ac:dyDescent="0.2">
      <c r="A49" s="247"/>
      <c r="AK49" s="303"/>
      <c r="AL49" s="304"/>
      <c r="AM49" s="1112" t="s">
        <v>474</v>
      </c>
      <c r="AN49" s="1114" t="s">
        <v>507</v>
      </c>
      <c r="AO49" s="1115"/>
      <c r="AP49" s="1115"/>
      <c r="AQ49" s="1115"/>
      <c r="AR49" s="1116"/>
    </row>
    <row r="50" spans="1:44" ht="13.2" x14ac:dyDescent="0.2">
      <c r="A50" s="247"/>
      <c r="AK50" s="305"/>
      <c r="AL50" s="306"/>
      <c r="AM50" s="1113"/>
      <c r="AN50" s="307" t="s">
        <v>508</v>
      </c>
      <c r="AO50" s="308" t="s">
        <v>509</v>
      </c>
      <c r="AP50" s="309" t="s">
        <v>510</v>
      </c>
      <c r="AQ50" s="310" t="s">
        <v>511</v>
      </c>
      <c r="AR50" s="311" t="s">
        <v>512</v>
      </c>
    </row>
    <row r="51" spans="1:44" ht="13.2" x14ac:dyDescent="0.2">
      <c r="A51" s="247"/>
      <c r="AK51" s="303" t="s">
        <v>513</v>
      </c>
      <c r="AL51" s="304"/>
      <c r="AM51" s="312">
        <v>20816629</v>
      </c>
      <c r="AN51" s="313">
        <v>91876</v>
      </c>
      <c r="AO51" s="314">
        <v>-12.6</v>
      </c>
      <c r="AP51" s="315">
        <v>50465</v>
      </c>
      <c r="AQ51" s="316">
        <v>-2.4</v>
      </c>
      <c r="AR51" s="317">
        <v>-10.199999999999999</v>
      </c>
    </row>
    <row r="52" spans="1:44" ht="13.2" x14ac:dyDescent="0.2">
      <c r="A52" s="247"/>
      <c r="AK52" s="318"/>
      <c r="AL52" s="319" t="s">
        <v>514</v>
      </c>
      <c r="AM52" s="320">
        <v>10341700</v>
      </c>
      <c r="AN52" s="321">
        <v>45644</v>
      </c>
      <c r="AO52" s="322">
        <v>-19.5</v>
      </c>
      <c r="AP52" s="323">
        <v>34193</v>
      </c>
      <c r="AQ52" s="324">
        <v>-8.1</v>
      </c>
      <c r="AR52" s="325">
        <v>-11.4</v>
      </c>
    </row>
    <row r="53" spans="1:44" ht="13.2" x14ac:dyDescent="0.2">
      <c r="A53" s="247"/>
      <c r="AK53" s="303" t="s">
        <v>515</v>
      </c>
      <c r="AL53" s="304"/>
      <c r="AM53" s="312">
        <v>13863313</v>
      </c>
      <c r="AN53" s="313">
        <v>61252</v>
      </c>
      <c r="AO53" s="314">
        <v>-33.299999999999997</v>
      </c>
      <c r="AP53" s="315">
        <v>51679</v>
      </c>
      <c r="AQ53" s="316">
        <v>2.4</v>
      </c>
      <c r="AR53" s="317">
        <v>-35.700000000000003</v>
      </c>
    </row>
    <row r="54" spans="1:44" ht="13.2" x14ac:dyDescent="0.2">
      <c r="A54" s="247"/>
      <c r="AK54" s="318"/>
      <c r="AL54" s="319" t="s">
        <v>514</v>
      </c>
      <c r="AM54" s="320">
        <v>11502653</v>
      </c>
      <c r="AN54" s="321">
        <v>50822</v>
      </c>
      <c r="AO54" s="322">
        <v>11.3</v>
      </c>
      <c r="AP54" s="323">
        <v>35132</v>
      </c>
      <c r="AQ54" s="324">
        <v>2.7</v>
      </c>
      <c r="AR54" s="325">
        <v>8.6</v>
      </c>
    </row>
    <row r="55" spans="1:44" ht="13.2" x14ac:dyDescent="0.2">
      <c r="A55" s="247"/>
      <c r="AK55" s="303" t="s">
        <v>516</v>
      </c>
      <c r="AL55" s="304"/>
      <c r="AM55" s="312">
        <v>17271134</v>
      </c>
      <c r="AN55" s="313">
        <v>75205</v>
      </c>
      <c r="AO55" s="314">
        <v>22.8</v>
      </c>
      <c r="AP55" s="315">
        <v>49665</v>
      </c>
      <c r="AQ55" s="316">
        <v>-3.9</v>
      </c>
      <c r="AR55" s="317">
        <v>26.7</v>
      </c>
    </row>
    <row r="56" spans="1:44" ht="13.2" x14ac:dyDescent="0.2">
      <c r="A56" s="247"/>
      <c r="AK56" s="318"/>
      <c r="AL56" s="319" t="s">
        <v>514</v>
      </c>
      <c r="AM56" s="320">
        <v>16086759</v>
      </c>
      <c r="AN56" s="321">
        <v>70048</v>
      </c>
      <c r="AO56" s="322">
        <v>37.799999999999997</v>
      </c>
      <c r="AP56" s="323">
        <v>34678</v>
      </c>
      <c r="AQ56" s="324">
        <v>-1.3</v>
      </c>
      <c r="AR56" s="325">
        <v>39.1</v>
      </c>
    </row>
    <row r="57" spans="1:44" ht="13.2" x14ac:dyDescent="0.2">
      <c r="A57" s="247"/>
      <c r="AK57" s="303" t="s">
        <v>517</v>
      </c>
      <c r="AL57" s="304"/>
      <c r="AM57" s="312">
        <v>12609822</v>
      </c>
      <c r="AN57" s="313">
        <v>54311</v>
      </c>
      <c r="AO57" s="314">
        <v>-27.8</v>
      </c>
      <c r="AP57" s="315">
        <v>63439</v>
      </c>
      <c r="AQ57" s="316">
        <v>27.7</v>
      </c>
      <c r="AR57" s="317">
        <v>-55.5</v>
      </c>
    </row>
    <row r="58" spans="1:44" ht="13.2" x14ac:dyDescent="0.2">
      <c r="A58" s="247"/>
      <c r="AK58" s="318"/>
      <c r="AL58" s="319" t="s">
        <v>514</v>
      </c>
      <c r="AM58" s="320">
        <v>11511015</v>
      </c>
      <c r="AN58" s="321">
        <v>49579</v>
      </c>
      <c r="AO58" s="322">
        <v>-29.2</v>
      </c>
      <c r="AP58" s="323">
        <v>46463</v>
      </c>
      <c r="AQ58" s="324">
        <v>34</v>
      </c>
      <c r="AR58" s="325">
        <v>-63.2</v>
      </c>
    </row>
    <row r="59" spans="1:44" ht="13.2" x14ac:dyDescent="0.2">
      <c r="A59" s="247"/>
      <c r="AK59" s="303" t="s">
        <v>518</v>
      </c>
      <c r="AL59" s="304"/>
      <c r="AM59" s="312">
        <v>18072701</v>
      </c>
      <c r="AN59" s="313">
        <v>76792</v>
      </c>
      <c r="AO59" s="314">
        <v>41.4</v>
      </c>
      <c r="AP59" s="315">
        <v>60097</v>
      </c>
      <c r="AQ59" s="316">
        <v>-5.3</v>
      </c>
      <c r="AR59" s="317">
        <v>46.7</v>
      </c>
    </row>
    <row r="60" spans="1:44" ht="13.2" x14ac:dyDescent="0.2">
      <c r="A60" s="247"/>
      <c r="AK60" s="318"/>
      <c r="AL60" s="319" t="s">
        <v>514</v>
      </c>
      <c r="AM60" s="320">
        <v>16085325</v>
      </c>
      <c r="AN60" s="321">
        <v>68348</v>
      </c>
      <c r="AO60" s="322">
        <v>37.9</v>
      </c>
      <c r="AP60" s="323">
        <v>43011</v>
      </c>
      <c r="AQ60" s="324">
        <v>-7.4</v>
      </c>
      <c r="AR60" s="325">
        <v>45.3</v>
      </c>
    </row>
    <row r="61" spans="1:44" ht="13.2" x14ac:dyDescent="0.2">
      <c r="A61" s="247"/>
      <c r="AK61" s="303" t="s">
        <v>519</v>
      </c>
      <c r="AL61" s="326"/>
      <c r="AM61" s="312">
        <v>16526720</v>
      </c>
      <c r="AN61" s="313">
        <v>71887</v>
      </c>
      <c r="AO61" s="314">
        <v>-1.9</v>
      </c>
      <c r="AP61" s="315">
        <v>55069</v>
      </c>
      <c r="AQ61" s="327">
        <v>3.7</v>
      </c>
      <c r="AR61" s="317">
        <v>-5.6</v>
      </c>
    </row>
    <row r="62" spans="1:44" ht="13.2" x14ac:dyDescent="0.2">
      <c r="A62" s="247"/>
      <c r="AK62" s="318"/>
      <c r="AL62" s="319" t="s">
        <v>514</v>
      </c>
      <c r="AM62" s="320">
        <v>13105490</v>
      </c>
      <c r="AN62" s="321">
        <v>56888</v>
      </c>
      <c r="AO62" s="322">
        <v>7.7</v>
      </c>
      <c r="AP62" s="323">
        <v>38695</v>
      </c>
      <c r="AQ62" s="324">
        <v>4</v>
      </c>
      <c r="AR62" s="325">
        <v>3.7</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bLXpCuWYgH2wgDFvCPWxBPe6061sXspoi9vE4Uk6KCXvI70aJFRBlGqFBKTrTxAQTcRSrquZRmdhYuc6EidKbA==" saltValue="bav0jYRsyCVnGA+HJddpL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471</v>
      </c>
    </row>
    <row r="121" spans="125:125" ht="13.5" hidden="1" customHeight="1" x14ac:dyDescent="0.2">
      <c r="DU121" s="241"/>
    </row>
  </sheetData>
  <sheetProtection algorithmName="SHA-512" hashValue="UmsqdjqnrL5KRcLNhRsLHKBKhjy3NLzaPM4nAY4C7iZHgZu8FJ6vXHbnwC3EeegZlFzr4v1B1fcY7DOwaMdgtw==" saltValue="5aKi4jh1ORxFhmYRMJ02FA=="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471</v>
      </c>
    </row>
  </sheetData>
  <sheetProtection algorithmName="SHA-512" hashValue="PB3G7ZhmxLd1mwsIg3F+qDhwqMaH41k57m6drrzfGCG+KtJ2sTdqWSchBBA1EthGb2zQgc4Yo4WW2I4blrSbAg==" saltValue="9WnVhW2ph792BFXG7WMy7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30.61</v>
      </c>
      <c r="G47" s="12">
        <v>30.52</v>
      </c>
      <c r="H47" s="12">
        <v>27.46</v>
      </c>
      <c r="I47" s="12">
        <v>30.9</v>
      </c>
      <c r="J47" s="13">
        <v>23.89</v>
      </c>
    </row>
    <row r="48" spans="2:10" ht="57.75" customHeight="1" x14ac:dyDescent="0.2">
      <c r="B48" s="14"/>
      <c r="C48" s="1128" t="s">
        <v>4</v>
      </c>
      <c r="D48" s="1128"/>
      <c r="E48" s="1129"/>
      <c r="F48" s="15">
        <v>13.33</v>
      </c>
      <c r="G48" s="16">
        <v>10.46</v>
      </c>
      <c r="H48" s="16">
        <v>8.4499999999999993</v>
      </c>
      <c r="I48" s="16">
        <v>7.98</v>
      </c>
      <c r="J48" s="17">
        <v>10.75</v>
      </c>
    </row>
    <row r="49" spans="2:10" ht="57.75" customHeight="1" thickBot="1" x14ac:dyDescent="0.25">
      <c r="B49" s="18"/>
      <c r="C49" s="1130" t="s">
        <v>5</v>
      </c>
      <c r="D49" s="1130"/>
      <c r="E49" s="1131"/>
      <c r="F49" s="19">
        <v>2.6</v>
      </c>
      <c r="G49" s="20" t="s">
        <v>526</v>
      </c>
      <c r="H49" s="20" t="s">
        <v>527</v>
      </c>
      <c r="I49" s="20">
        <v>4.1399999999999997</v>
      </c>
      <c r="J49" s="21" t="s">
        <v>528</v>
      </c>
    </row>
    <row r="50" spans="2:10" ht="13.2" x14ac:dyDescent="0.2"/>
  </sheetData>
  <sheetProtection algorithmName="SHA-512" hashValue="PW8DXOAZGGafT/vQxykr8m1TZWCw2q7+7wTuz/qL1EsZBzFUMvQpmQLXOkPSiVKxxOOrjflW9EcENHAXo2LYYg==" saltValue="2T0G4K8ScIeKSeuoC/PzoA=="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板井　紫織</cp:lastModifiedBy>
  <cp:lastPrinted>2026-03-13T02:37:37Z</cp:lastPrinted>
  <dcterms:created xsi:type="dcterms:W3CDTF">2026-02-23T05:48:29Z</dcterms:created>
  <dcterms:modified xsi:type="dcterms:W3CDTF">2026-03-16T06:58:25Z</dcterms:modified>
  <cp:category/>
</cp:coreProperties>
</file>