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9955ED6E-5004-4810-A10D-57A4C8EBA2F4}"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DG102" i="12"/>
  <c r="CR102" i="12"/>
  <c r="AF88" i="12"/>
  <c r="AU88" i="12"/>
  <c r="AP88" i="12"/>
  <c r="AU63" i="12"/>
  <c r="AP63" i="12"/>
  <c r="AP23" i="12"/>
  <c r="V23" i="12"/>
  <c r="AA23" i="12"/>
  <c r="Q23"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l="1"/>
  <c r="BW35" i="10" l="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<sst xmlns="http://schemas.openxmlformats.org/spreadsheetml/2006/main" count="1119" uniqueCount="616">
  <si>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</si>
  <si>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</si>
  <si>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</si>
  <si>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</si>
  <si>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</si>
  <si>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</si>
  <si>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</si>
  <si>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</si>
  <si>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</si>
  <si>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</si>
  <si>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</si>
  <si>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</si>
  <si>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</si>
  <si>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</si>
  <si>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</si>
  <si>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</si>
  <si>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</si>
  <si>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</si>
  <si>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</si>
  <si>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</si>
  <si>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</si>
  <si>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</si>
  <si>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</si>
  <si>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</si>
  <si>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</si>
  <si>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</si>
  <si>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</si>
  <si>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</si>
  <si>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</si>
  <si>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</si>
  <si>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</si>
  <si>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</si>
  <si>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</si>
  <si>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</si>
  <si>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</si>
  <si>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</si>
  <si>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</si>
  <si>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</si>
  <si>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</si>
  <si>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</si>
  <si>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</si>
  <si>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</si>
  <si>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</si>
  <si>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</si>
  <si>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</si>
  <si>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</si>
  <si>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</si>
  <si>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</si>
  <si>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</si>
  <si>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</si>
  <si>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</si>
  <si>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</si>
  <si>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</si>
  <si>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</si>
  <si>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</si>
  <si>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</si>
  <si>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</si>
  <si>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</si>
  <si>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</si>
  <si>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</si>
  <si>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</si>
  <si>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</si>
  <si>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</si>
  <si>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</si>
  <si>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</si>
  <si>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</si>
  <si>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</si>
  <si>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</si>
  <si>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</si>
  <si>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</si>
  <si>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</si>
  <si>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</si>
  <si>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</si>
  <si>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</si>
  <si>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</si>
  <si>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</si>
  <si>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</si>
  <si>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</si>
  <si>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</si>
  <si>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</si>
  <si>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</si>
  <si>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</si>
  <si>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</si>
  <si>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</si>
  <si>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</si>
  <si>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</si>
  <si>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</si>
  <si>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</si>
  <si>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</si>
  <si>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</si>
  <si>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</si>
  <si>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</si>
  <si>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</si>
  <si>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</si>
  <si>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</si>
  <si>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</si>
  <si>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</si>
  <si>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</si>
  <si>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</si>
  <si>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</si>
  <si>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羽村市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</si>
  <si>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</si>
  <si>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</si>
  <si>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</si>
  <si>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</si>
  <si>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</si>
  <si>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</si>
  <si>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</si>
  <si>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</si>
  <si>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</si>
  <si>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</si>
  <si>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</si>
  <si>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</si>
  <si>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</si>
  <si>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</si>
  <si>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</si>
  <si>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</si>
  <si>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</si>
  <si>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</si>
  <si>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</si>
  <si>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</si>
  <si>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</si>
  <si>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</si>
  <si>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</si>
  <si>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</si>
  <si>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</si>
  <si>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</si>
  <si>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</si>
  <si>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</si>
  <si>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</si>
  <si>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</si>
  <si>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</si>
  <si>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</si>
  <si>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</si>
  <si>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</si>
  <si>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</si>
  <si>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</si>
  <si>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</si>
  <si>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</si>
  <si>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</si>
  <si>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</si>
  <si>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</si>
  <si>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</si>
  <si>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</si>
  <si>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</si>
  <si>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</si>
  <si>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</si>
  <si>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</si>
  <si>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</si>
  <si>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</si>
  <si>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</si>
  <si>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</si>
  <si>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</si>
  <si>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</si>
  <si>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</si>
  <si>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</si>
  <si>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</si>
  <si>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</si>
  <si>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</si>
  <si>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</si>
  <si>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</si>
  <si>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</si>
  <si>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</si>
  <si>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</si>
  <si>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</si>
  <si>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</si>
  <si>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</si>
  <si>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</si>
  <si>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</si>
  <si>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</si>
  <si>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</si>
  <si>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</si>
  <si>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</si>
  <si>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</si>
  <si>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</si>
  <si>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</si>
  <si>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</si>
  <si>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</si>
  <si>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</si>
  <si>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</si>
  <si>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</si>
  <si>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</si>
  <si>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</si>
  <si>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</si>
  <si>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</si>
  <si>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</si>
  <si>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</si>
  <si>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</si>
  <si>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</si>
  <si>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</si>
  <si>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</si>
  <si>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</si>
  <si>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</si>
  <si>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</si>
  <si>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</si>
  <si>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</si>
  <si>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</si>
  <si>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</si>
  <si>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</si>
  <si>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</si>
  <si>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</si>
  <si>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</si>
  <si>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</si>
  <si>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</si>
  <si>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</si>
  <si>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</si>
  <si>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</si>
  <si>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</si>
  <si>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</si>
  <si>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</si>
  <si>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</si>
  <si>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</si>
  <si>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</si>
  <si>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</si>
  <si>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</si>
  <si>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</si>
  <si>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東京都羽村市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</si>
  <si>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</si>
  <si>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</si>
  <si>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</si>
  <si>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</si>
  <si>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</si>
  <si>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</si>
  <si>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</si>
  <si>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</si>
  <si>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</si>
  <si>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</si>
  <si>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</si>
  <si>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</si>
  <si>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</si>
  <si>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</si>
  <si>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</si>
  <si>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</si>
  <si>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</si>
  <si>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</si>
  <si>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</si>
  <si>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</si>
  <si>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</si>
  <si>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</si>
  <si>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</si>
  <si>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</si>
  <si>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</si>
  <si>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</si>
  <si>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</si>
  <si>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</si>
  <si>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</si>
  <si>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</si>
  <si>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</si>
  <si>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</si>
  <si>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</si>
  <si>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</si>
  <si>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</si>
  <si>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</si>
  <si>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</si>
  <si>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</si>
  <si>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</si>
  <si>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</si>
  <si>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</si>
  <si>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</si>
  <si>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</si>
  <si>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</si>
  <si>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</si>
  <si>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</si>
  <si>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</si>
  <si>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</si>
  <si>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</si>
  <si>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</si>
  <si>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</si>
  <si>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</si>
  <si>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</si>
  <si>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</si>
  <si>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</si>
  <si>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</si>
  <si>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</si>
  <si>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</si>
  <si>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</si>
  <si>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</si>
  <si>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</si>
  <si>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</si>
  <si>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</si>
  <si>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</si>
  <si>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</si>
  <si>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</si>
  <si>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</si>
  <si>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</si>
  <si>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</si>
  <si>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</si>
  <si>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</si>
  <si>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</si>
  <si>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</si>
  <si>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</si>
  <si>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</si>
  <si>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</si>
  <si>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</si>
  <si>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</si>
  <si>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</si>
  <si>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</si>
  <si>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</si>
  <si>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</si>
  <si>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</si>
  <si>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</si>
  <si>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</si>
  <si>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</si>
  <si>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</si>
  <si>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</si>
  <si>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</si>
  <si>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</si>
  <si>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</si>
  <si>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</si>
  <si>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</si>
  <si>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</si>
  <si>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</si>
  <si>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</si>
  <si>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</si>
  <si>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</si>
  <si>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</si>
  <si>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</si>
  <si>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</si>
  <si>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</si>
  <si>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</si>
  <si>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</si>
  <si>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</si>
  <si>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</si>
  <si>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</si>
  <si>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</si>
  <si>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</si>
  <si>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</si>
  <si>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</si>
  <si>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</si>
  <si>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</si>
  <si>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</si>
  <si>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</si>
  <si>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</si>
  <si>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</si>
  <si>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</si>
  <si>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</si>
  <si>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</si>
  <si>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</si>
  <si>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</si>
  <si>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</si>
  <si>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</si>
  <si>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</si>
  <si>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</si>
  <si>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</si>
  <si>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</si>
  <si>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</si>
  <si>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</si>
  <si>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</si>
  <si>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</si>
  <si>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</si>
  <si>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</si>
  <si>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</si>
  <si>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</si>
  <si>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</si>
  <si>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</si>
  <si>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</si>
  <si>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</si>
  <si>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</si>
  <si>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</si>
  <si>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</si>
  <si>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</si>
  <si>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</si>
  <si>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</si>
  <si>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</si>
  <si>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</si>
  <si>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</si>
  <si>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</si>
  <si>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</si>
  <si>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</si>
  <si>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</si>
  <si>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東京都羽村市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</si>
  <si>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</si>
  <si>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</si>
  <si>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</si>
  <si>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</si>
  <si>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</si>
  <si>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</si>
  <si>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</si>
  <si>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</si>
  <si>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</si>
  <si>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</si>
  <si>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</si>
  <si>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</si>
  <si>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</si>
  <si>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</si>
  <si>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</si>
  <si>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</si>
  <si>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</si>
  <si>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</si>
  <si>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</si>
  <si>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</si>
  <si>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羽村市福生都市計画事業羽村駅西口土地区画整理事業会計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</si>
  <si>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</si>
  <si>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</si>
  <si>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</si>
  <si>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</si>
  <si>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</si>
  <si>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</si>
  <si>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</si>
  <si>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</si>
  <si>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</si>
  <si>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</si>
  <si>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</si>
  <si>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</si>
  <si>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</si>
  <si>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</si>
  <si>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羽村市国民健康保険事業会計</t>
    <phoneticPr fontId="5"/>
  </si>
  <si>
    <t>羽村市介護保険事業会計</t>
    <phoneticPr fontId="5"/>
  </si>
  <si>
    <t>羽村市後期高齢者医療会計</t>
    <phoneticPr fontId="5"/>
  </si>
  <si>
    <t>羽村市水道事業会計</t>
    <phoneticPr fontId="5"/>
  </si>
  <si>
    <t>法適用企業</t>
    <phoneticPr fontId="5"/>
  </si>
  <si>
    <t>羽村市下水道事業会計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</si>
  <si>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</si>
  <si>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</si>
  <si>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</si>
  <si>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</si>
  <si>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</si>
  <si>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</si>
  <si>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</si>
  <si>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</si>
  <si>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</si>
  <si>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</si>
  <si>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</si>
  <si>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</si>
  <si>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</si>
  <si>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</si>
  <si>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</si>
  <si>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</si>
  <si>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</si>
  <si>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</si>
  <si>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</si>
  <si>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</si>
  <si>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</si>
  <si>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</si>
  <si>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</si>
  <si>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</si>
  <si>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</si>
  <si>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</si>
  <si>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</si>
  <si>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</si>
  <si>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</si>
  <si>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</si>
  <si>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</si>
  <si>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</si>
  <si>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</si>
  <si>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</si>
  <si>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</si>
  <si>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</si>
  <si>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</si>
  <si>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</si>
  <si>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</si>
  <si>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</si>
  <si>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</si>
  <si>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</si>
  <si>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</si>
  <si>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</si>
  <si>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</si>
  <si>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</si>
  <si>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</si>
  <si>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</si>
  <si>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</si>
  <si>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</si>
  <si>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</si>
  <si>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</si>
  <si>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</si>
  <si>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</si>
  <si>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</si>
  <si>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</si>
  <si>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</si>
  <si>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</si>
  <si>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</si>
  <si>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</si>
  <si>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</si>
  <si>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</si>
  <si>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</si>
  <si>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</si>
  <si>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羽村市下水道事業会計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</si>
  <si>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</si>
  <si>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</si>
  <si>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羽村市水道事業会計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</si>
  <si>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</si>
  <si>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羽村市介護保険事業会計</t>
    <phoneticPr fontId="5"/>
  </si>
  <si>
    <t>(Ｆ)</t>
    <phoneticPr fontId="5"/>
  </si>
  <si>
    <t>羽村市後期高齢者医療会計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</si>
  <si>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</si>
  <si>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</si>
  <si>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</si>
  <si>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</si>
  <si>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</si>
  <si>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</si>
  <si>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</si>
  <si>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</si>
  <si>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</si>
  <si>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</si>
  <si>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</si>
  <si>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</si>
  <si>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</si>
  <si>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</si>
  <si>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</si>
  <si>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</si>
  <si>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</si>
  <si>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</si>
  <si>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</si>
  <si>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</si>
  <si>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</si>
  <si>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</si>
  <si>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</si>
  <si>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</si>
  <si>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</si>
  <si>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</si>
  <si>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</si>
  <si>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</si>
  <si>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</si>
  <si>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</si>
  <si>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</si>
  <si>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</si>
  <si>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</si>
  <si>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</si>
  <si>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</si>
  <si>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</si>
  <si>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</si>
  <si>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</si>
  <si>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</si>
  <si>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</si>
  <si>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</si>
  <si>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</si>
  <si>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</si>
  <si>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</si>
  <si>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</si>
  <si>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</si>
  <si>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</si>
  <si>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</si>
  <si>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</si>
  <si>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</si>
  <si>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</si>
  <si>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</si>
  <si>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</si>
  <si>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</si>
  <si>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</si>
  <si>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</si>
  <si>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</si>
  <si>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</si>
  <si>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</si>
  <si>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</si>
  <si>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</si>
  <si>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</si>
  <si>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</si>
  <si>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</si>
  <si>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</si>
  <si>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</si>
  <si>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</si>
  <si>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</si>
  <si>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</si>
  <si>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</si>
  <si>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</si>
  <si>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</si>
  <si>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</si>
  <si>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</si>
  <si>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</si>
  <si>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</si>
  <si>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</si>
  <si>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</si>
  <si>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</si>
  <si>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</si>
  <si>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</si>
  <si>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</si>
  <si>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</si>
  <si>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1.64</t>
  </si>
  <si>
    <t>一般会計</t>
  </si>
  <si>
    <t>羽村市水道事業会計</t>
  </si>
  <si>
    <t>羽村市国民健康保険事業会計</t>
  </si>
  <si>
    <t>羽村市下水道事業会計</t>
  </si>
  <si>
    <t>羽村市介護保険事業会計</t>
  </si>
  <si>
    <t>羽村市福生都市計画事業羽村駅西口土地区画整理事業会計</t>
  </si>
  <si>
    <t>羽村市後期高齢者医療会計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</si>
  <si>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</si>
  <si>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</si>
  <si>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</si>
  <si>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</si>
  <si>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</si>
  <si>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</si>
  <si>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</si>
  <si>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</si>
  <si>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</si>
  <si>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東京たま広域資源循環組合</t>
  </si>
  <si>
    <t>西多摩衛生組合</t>
  </si>
  <si>
    <t>瑞穂斎場組合</t>
  </si>
  <si>
    <t>羽村・瑞穂地区学校給食組合</t>
  </si>
  <si>
    <t>東京市町村総合事務組合（一般会計）</t>
  </si>
  <si>
    <t>東京市町村総合事務組合（東京都市町村民交通災害共済事業特別会計）</t>
  </si>
  <si>
    <t>青梅、羽村地区工業用水道企業団</t>
  </si>
  <si>
    <t>福生病院企業団</t>
    <rPh sb="4" eb="6">
      <t>キギョウ</t>
    </rPh>
    <rPh sb="6" eb="7">
      <t>ダン</t>
    </rPh>
    <phoneticPr fontId="2"/>
  </si>
  <si>
    <t>東京都市町村議会議員公務災害補償等組合</t>
  </si>
  <si>
    <t>東京都市町村職員退職手当組合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</si>
  <si>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1"/>
  </si>
  <si>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1"/>
  </si>
  <si>
    <t>コナモーレ</t>
  </si>
  <si>
    <t>羽村市土地開発公社</t>
    <rPh sb="0" eb="3">
      <t>ハムラシ</t>
    </rPh>
    <rPh sb="3" eb="9">
      <t>トチカイハツコウシャ</t>
    </rPh>
    <phoneticPr fontId="4"/>
  </si>
  <si>
    <t>○</t>
    <phoneticPr fontId="2"/>
  </si>
  <si>
    <t>公共施設整備基金</t>
    <rPh sb="0" eb="6">
      <t>コウキョウシセツセイビ</t>
    </rPh>
    <rPh sb="6" eb="8">
      <t>キキン</t>
    </rPh>
    <phoneticPr fontId="5"/>
  </si>
  <si>
    <t>教育振興基金</t>
    <rPh sb="0" eb="2">
      <t>キョウイク</t>
    </rPh>
    <rPh sb="2" eb="4">
      <t>シンコウ</t>
    </rPh>
    <rPh sb="4" eb="6">
      <t>キキン</t>
    </rPh>
    <phoneticPr fontId="2"/>
  </si>
  <si>
    <t>羽村駅西口都市開発整備基金</t>
    <rPh sb="0" eb="2">
      <t>ハムラ</t>
    </rPh>
    <rPh sb="2" eb="3">
      <t>エキ</t>
    </rPh>
    <rPh sb="3" eb="5">
      <t>ニシグチ</t>
    </rPh>
    <rPh sb="5" eb="7">
      <t>トシ</t>
    </rPh>
    <rPh sb="7" eb="9">
      <t>カイハツ</t>
    </rPh>
    <rPh sb="9" eb="11">
      <t>セイビ</t>
    </rPh>
    <rPh sb="11" eb="13">
      <t>キキン</t>
    </rPh>
    <phoneticPr fontId="2"/>
  </si>
  <si>
    <t>特定防衛施設周辺整備調整交付金事業基金</t>
    <phoneticPr fontId="2"/>
  </si>
  <si>
    <t>廃棄物処分地関連環境整備基金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</si>
  <si>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</si>
  <si>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</si>
  <si>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</si>
  <si>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将来負担比率は、充当可能財源等が基金の積立て等により増加し、将来負担額を上回ったため、マイナスとなった。（以下の表においては「－」で表記。）
　また、有形固定資産減価償却率については、類似団体内平均値よりも高い水準にあり、今後も比率の上昇が見込まれている。
　今後の公共施設等の更新等にあたり生じる財政負担により将来負担比率が上昇する可能性があるため、行財政改革の推進などにより財源を確保し、将来負担比率が大きくならないよう取り組んでいく。</t>
    <rPh sb="2" eb="4">
      <t>ショウライ</t>
    </rPh>
    <rPh sb="4" eb="6">
      <t>フタン</t>
    </rPh>
    <rPh sb="6" eb="8">
      <t>ヒリツ</t>
    </rPh>
    <rPh sb="32" eb="34">
      <t>ショウライ</t>
    </rPh>
    <rPh sb="34" eb="36">
      <t>フタン</t>
    </rPh>
    <rPh sb="36" eb="37">
      <t>ガク</t>
    </rPh>
    <rPh sb="38" eb="40">
      <t>ウワマワ</t>
    </rPh>
    <rPh sb="55" eb="57">
      <t>イカ</t>
    </rPh>
    <rPh sb="58" eb="59">
      <t>ヒョウ</t>
    </rPh>
    <rPh sb="68" eb="70">
      <t>ヒョウキ</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</si>
  <si>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</si>
  <si>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</si>
  <si>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</si>
  <si>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</si>
  <si>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</si>
  <si>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</si>
  <si>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について、共に類似団体内平均値よりは低い水準にあるが、今後の都市基盤整備に伴う市債の発行が見込まれることや、景気の悪化や税制改正などによる市税収入の減などが見込まれるなど、比率が上昇する要因があることから、その動向に注視しながら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</si>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</sst>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color rgb="FF000000"/>
      <name val="游ゴシック Light"/>
      <family val="3"/>
      <charset val="128"/>
      <scheme val="major"/>
    </font>
    <font>
      <sz val="10"/>
      <color indexed="8"/>
      <name val="游ゴシック Light"/>
      <family val="3"/>
      <charset val="128"/>
      <scheme val="maj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30"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8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39"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40" fillId="0" borderId="41"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0" xr:uid="{00000000-0005-0000-0000-00000A000000}"/>
    <cellStyle name="標準 6_APAHO401000" xfId="9" xr:uid="{00000000-0005-0000-0000-00000B000000}"/>
    <cellStyle name="標準 6_APAHO401200_O-JJ1016-001-3_財政状況資料集(決算状況カード(各会計・関係団体))(Rev2)2" xfId="15" xr:uid="{00000000-0005-0000-0000-00000C000000}"/>
    <cellStyle name="標準 6_APAHO402200_O-JJ1016-001-3_財政状況資料集(決算状況カード(各会計・関係団体))(Rev2)2" xfId="12" xr:uid="{00000000-0005-0000-0000-00000D000000}"/>
    <cellStyle name="標準 7" xfId="21" xr:uid="{00000000-0005-0000-0000-00000E000000}"/>
    <cellStyle name="標準_【レイアウト】（県）資料３（Ｐ２）　歳出比較分析表" xfId="16" xr:uid="{00000000-0005-0000-0000-00000F000000}"/>
    <cellStyle name="標準_【レイアウト】（市）資料３（Ｐ２）　歳出比較分析表" xfId="17" xr:uid="{00000000-0005-0000-0000-000010000000}"/>
    <cellStyle name="標準_APAHO251300" xfId="18" xr:uid="{00000000-0005-0000-0000-000011000000}"/>
    <cellStyle name="標準_APAHO252300" xfId="19" xr:uid="{00000000-0005-0000-0000-000012000000}"/>
    <cellStyle name="標準_Book1" xfId="13" xr:uid="{00000000-0005-0000-0000-000013000000}"/>
    <cellStyle name="標準_O-JJ0722-001-3_決算状況カード(各会計・関係団体)_O-JJ1016-001-3_財政状況資料集(決算状況カード(各会計・関係団体))(Rev2)2" xfId="14" xr:uid="{00000000-0005-0000-0000-000014000000}"/>
    <cellStyle name="標準_O-JJ0722-001-8_連結実質赤字比率に係る赤字・黒字の構成分析" xfId="2"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45945</c:v>
                </c:pt>
                <c:pt idx="4">
                  <c:v>44475</c:v>
                </c:pt>
              </c:numCache>
            </c:numRef>
          </c:val>
          <c:smooth val="0"/>
          <c:extLst>
            <c:ext xmlns:c16="http://schemas.microsoft.com/office/drawing/2014/chart" uri="{C3380CC4-5D6E-409C-BE32-E72D297353CC}">
              <c16:uniqueId val="{00000000-69AE-43F4-BB7D-84BCA1EB4F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33699</c:v>
                </c:pt>
                <c:pt idx="1">
                  <c:v>26557</c:v>
                </c:pt>
                <c:pt idx="2">
                  <c:v>32573</c:v>
                </c:pt>
                <c:pt idx="3">
                  <c:v>18576</c:v>
                </c:pt>
                <c:pt idx="4">
                  <c:v>24133</c:v>
                </c:pt>
              </c:numCache>
            </c:numRef>
          </c:val>
          <c:smooth val="0"/>
          <c:extLst>
            <c:ext xmlns:c16="http://schemas.microsoft.com/office/drawing/2014/chart" uri="{C3380CC4-5D6E-409C-BE32-E72D297353CC}">
              <c16:uniqueId val="{00000001-69AE-43F4-BB7D-84BCA1EB4F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5.09</c:v>
                </c:pt>
                <c:pt idx="1">
                  <c:v>6.22</c:v>
                </c:pt>
                <c:pt idx="2">
                  <c:v>9.25</c:v>
                </c:pt>
                <c:pt idx="3">
                  <c:v>12.35</c:v>
                </c:pt>
                <c:pt idx="4">
                  <c:v>10.47</c:v>
                </c:pt>
              </c:numCache>
            </c:numRef>
          </c:val>
          <c:extLst>
            <c:ext xmlns:c16="http://schemas.microsoft.com/office/drawing/2014/chart" uri="{C3380CC4-5D6E-409C-BE32-E72D297353CC}">
              <c16:uniqueId val="{00000000-DD2F-4D2C-8086-7690ABFC29D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11.31</c:v>
                </c:pt>
                <c:pt idx="1">
                  <c:v>8.4</c:v>
                </c:pt>
                <c:pt idx="2">
                  <c:v>12.38</c:v>
                </c:pt>
                <c:pt idx="3">
                  <c:v>16.989999999999998</c:v>
                </c:pt>
                <c:pt idx="4">
                  <c:v>24.29</c:v>
                </c:pt>
              </c:numCache>
            </c:numRef>
          </c:val>
          <c:extLst>
            <c:ext xmlns:c16="http://schemas.microsoft.com/office/drawing/2014/chart" uri="{C3380CC4-5D6E-409C-BE32-E72D297353CC}">
              <c16:uniqueId val="{00000001-DD2F-4D2C-8086-7690ABFC29D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3.05</c:v>
                </c:pt>
                <c:pt idx="1">
                  <c:v>-1.64</c:v>
                </c:pt>
                <c:pt idx="2">
                  <c:v>7.42</c:v>
                </c:pt>
                <c:pt idx="3">
                  <c:v>8.5399999999999991</c:v>
                </c:pt>
                <c:pt idx="4">
                  <c:v>4.75</c:v>
                </c:pt>
              </c:numCache>
            </c:numRef>
          </c:val>
          <c:smooth val="0"/>
          <c:extLst>
            <c:ext xmlns:c16="http://schemas.microsoft.com/office/drawing/2014/chart" uri="{C3380CC4-5D6E-409C-BE32-E72D297353CC}">
              <c16:uniqueId val="{00000002-DD2F-4D2C-8086-7690ABFC29D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18-400C-8302-39ACE800AC6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18-400C-8302-39ACE800AC6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18-400C-8302-39ACE800AC64}"/>
            </c:ext>
          </c:extLst>
        </c:ser>
        <c:ser>
          <c:idx val="3"/>
          <c:order val="3"/>
          <c:tx>
            <c:strRef>
              <c:f>データシート!$A$30</c:f>
              <c:strCache>
                <c:ptCount val="1"/>
                <c:pt idx="0">
                  <c:v>羽村市後期高齢者医療会計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0.25</c:v>
                </c:pt>
                <c:pt idx="2">
                  <c:v>#N/A</c:v>
                </c:pt>
                <c:pt idx="3">
                  <c:v>0.27</c:v>
                </c:pt>
                <c:pt idx="4">
                  <c:v>#N/A</c:v>
                </c:pt>
                <c:pt idx="5">
                  <c:v>0.21</c:v>
                </c:pt>
                <c:pt idx="6">
                  <c:v>#N/A</c:v>
                </c:pt>
                <c:pt idx="7">
                  <c:v>0.4</c:v>
                </c:pt>
                <c:pt idx="8">
                  <c:v>#N/A</c:v>
                </c:pt>
                <c:pt idx="9">
                  <c:v>0.12</c:v>
                </c:pt>
              </c:numCache>
            </c:numRef>
          </c:val>
          <c:extLst>
            <c:ext xmlns:c16="http://schemas.microsoft.com/office/drawing/2014/chart" uri="{C3380CC4-5D6E-409C-BE32-E72D297353CC}">
              <c16:uniqueId val="{00000003-2D18-400C-8302-39ACE800AC64}"/>
            </c:ext>
          </c:extLst>
        </c:ser>
        <c:ser>
          <c:idx val="4"/>
          <c:order val="4"/>
          <c:tx>
            <c:strRef>
              <c:f>データシート!$A$31</c:f>
              <c:strCache>
                <c:ptCount val="1"/>
                <c:pt idx="0">
                  <c:v>羽村市福生都市計画事業羽村駅西口土地区画整理事業会計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0.72</c:v>
                </c:pt>
                <c:pt idx="2">
                  <c:v>#N/A</c:v>
                </c:pt>
                <c:pt idx="3">
                  <c:v>0.83</c:v>
                </c:pt>
                <c:pt idx="4">
                  <c:v>#N/A</c:v>
                </c:pt>
                <c:pt idx="5">
                  <c:v>0.87</c:v>
                </c:pt>
                <c:pt idx="6">
                  <c:v>#N/A</c:v>
                </c:pt>
                <c:pt idx="7">
                  <c:v>0.67</c:v>
                </c:pt>
                <c:pt idx="8">
                  <c:v>#N/A</c:v>
                </c:pt>
                <c:pt idx="9">
                  <c:v>0.41</c:v>
                </c:pt>
              </c:numCache>
            </c:numRef>
          </c:val>
          <c:extLst>
            <c:ext xmlns:c16="http://schemas.microsoft.com/office/drawing/2014/chart" uri="{C3380CC4-5D6E-409C-BE32-E72D297353CC}">
              <c16:uniqueId val="{00000004-2D18-400C-8302-39ACE800AC64}"/>
            </c:ext>
          </c:extLst>
        </c:ser>
        <c:ser>
          <c:idx val="5"/>
          <c:order val="5"/>
          <c:tx>
            <c:strRef>
              <c:f>データシート!$A$32</c:f>
              <c:strCache>
                <c:ptCount val="1"/>
                <c:pt idx="0">
                  <c:v>羽村市介護保険事業会計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0.68</c:v>
                </c:pt>
                <c:pt idx="2">
                  <c:v>#N/A</c:v>
                </c:pt>
                <c:pt idx="3">
                  <c:v>1.1100000000000001</c:v>
                </c:pt>
                <c:pt idx="4">
                  <c:v>#N/A</c:v>
                </c:pt>
                <c:pt idx="5">
                  <c:v>1.21</c:v>
                </c:pt>
                <c:pt idx="6">
                  <c:v>#N/A</c:v>
                </c:pt>
                <c:pt idx="7">
                  <c:v>0.77</c:v>
                </c:pt>
                <c:pt idx="8">
                  <c:v>#N/A</c:v>
                </c:pt>
                <c:pt idx="9">
                  <c:v>0.87</c:v>
                </c:pt>
              </c:numCache>
            </c:numRef>
          </c:val>
          <c:extLst>
            <c:ext xmlns:c16="http://schemas.microsoft.com/office/drawing/2014/chart" uri="{C3380CC4-5D6E-409C-BE32-E72D297353CC}">
              <c16:uniqueId val="{00000005-2D18-400C-8302-39ACE800AC64}"/>
            </c:ext>
          </c:extLst>
        </c:ser>
        <c:ser>
          <c:idx val="6"/>
          <c:order val="6"/>
          <c:tx>
            <c:strRef>
              <c:f>データシート!$A$33</c:f>
              <c:strCache>
                <c:ptCount val="1"/>
                <c:pt idx="0">
                  <c:v>羽村市下水道事業会計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0.32</c:v>
                </c:pt>
                <c:pt idx="2">
                  <c:v>#N/A</c:v>
                </c:pt>
                <c:pt idx="3">
                  <c:v>0.63</c:v>
                </c:pt>
                <c:pt idx="4">
                  <c:v>#N/A</c:v>
                </c:pt>
                <c:pt idx="5">
                  <c:v>0.12</c:v>
                </c:pt>
                <c:pt idx="6">
                  <c:v>#N/A</c:v>
                </c:pt>
                <c:pt idx="7">
                  <c:v>0.97</c:v>
                </c:pt>
                <c:pt idx="8">
                  <c:v>#N/A</c:v>
                </c:pt>
                <c:pt idx="9">
                  <c:v>1.24</c:v>
                </c:pt>
              </c:numCache>
            </c:numRef>
          </c:val>
          <c:extLst>
            <c:ext xmlns:c16="http://schemas.microsoft.com/office/drawing/2014/chart" uri="{C3380CC4-5D6E-409C-BE32-E72D297353CC}">
              <c16:uniqueId val="{00000006-2D18-400C-8302-39ACE800AC64}"/>
            </c:ext>
          </c:extLst>
        </c:ser>
        <c:ser>
          <c:idx val="7"/>
          <c:order val="7"/>
          <c:tx>
            <c:strRef>
              <c:f>データシート!$A$34</c:f>
              <c:strCache>
                <c:ptCount val="1"/>
                <c:pt idx="0">
                  <c:v>羽村市国民健康保険事業会計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1.4</c:v>
                </c:pt>
                <c:pt idx="2">
                  <c:v>#N/A</c:v>
                </c:pt>
                <c:pt idx="3">
                  <c:v>1.42</c:v>
                </c:pt>
                <c:pt idx="4">
                  <c:v>#N/A</c:v>
                </c:pt>
                <c:pt idx="5">
                  <c:v>1.57</c:v>
                </c:pt>
                <c:pt idx="6">
                  <c:v>#N/A</c:v>
                </c:pt>
                <c:pt idx="7">
                  <c:v>1.32</c:v>
                </c:pt>
                <c:pt idx="8">
                  <c:v>#N/A</c:v>
                </c:pt>
                <c:pt idx="9">
                  <c:v>1.59</c:v>
                </c:pt>
              </c:numCache>
            </c:numRef>
          </c:val>
          <c:extLst>
            <c:ext xmlns:c16="http://schemas.microsoft.com/office/drawing/2014/chart" uri="{C3380CC4-5D6E-409C-BE32-E72D297353CC}">
              <c16:uniqueId val="{00000007-2D18-400C-8302-39ACE800AC64}"/>
            </c:ext>
          </c:extLst>
        </c:ser>
        <c:ser>
          <c:idx val="8"/>
          <c:order val="8"/>
          <c:tx>
            <c:strRef>
              <c:f>データシート!$A$35</c:f>
              <c:strCache>
                <c:ptCount val="1"/>
                <c:pt idx="0">
                  <c:v>羽村市水道事業会計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3.58</c:v>
                </c:pt>
                <c:pt idx="2">
                  <c:v>#N/A</c:v>
                </c:pt>
                <c:pt idx="3">
                  <c:v>3.21</c:v>
                </c:pt>
                <c:pt idx="4">
                  <c:v>#N/A</c:v>
                </c:pt>
                <c:pt idx="5">
                  <c:v>3.56</c:v>
                </c:pt>
                <c:pt idx="6">
                  <c:v>#N/A</c:v>
                </c:pt>
                <c:pt idx="7">
                  <c:v>3.37</c:v>
                </c:pt>
                <c:pt idx="8">
                  <c:v>#N/A</c:v>
                </c:pt>
                <c:pt idx="9">
                  <c:v>3.5</c:v>
                </c:pt>
              </c:numCache>
            </c:numRef>
          </c:val>
          <c:extLst>
            <c:ext xmlns:c16="http://schemas.microsoft.com/office/drawing/2014/chart" uri="{C3380CC4-5D6E-409C-BE32-E72D297353CC}">
              <c16:uniqueId val="{00000008-2D18-400C-8302-39ACE800AC6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4.3600000000000003</c:v>
                </c:pt>
                <c:pt idx="2">
                  <c:v>#N/A</c:v>
                </c:pt>
                <c:pt idx="3">
                  <c:v>5.38</c:v>
                </c:pt>
                <c:pt idx="4">
                  <c:v>#N/A</c:v>
                </c:pt>
                <c:pt idx="5">
                  <c:v>8.36</c:v>
                </c:pt>
                <c:pt idx="6">
                  <c:v>#N/A</c:v>
                </c:pt>
                <c:pt idx="7">
                  <c:v>11.67</c:v>
                </c:pt>
                <c:pt idx="8">
                  <c:v>#N/A</c:v>
                </c:pt>
                <c:pt idx="9">
                  <c:v>10.039999999999999</c:v>
                </c:pt>
              </c:numCache>
            </c:numRef>
          </c:val>
          <c:extLst>
            <c:ext xmlns:c16="http://schemas.microsoft.com/office/drawing/2014/chart" uri="{C3380CC4-5D6E-409C-BE32-E72D297353CC}">
              <c16:uniqueId val="{00000009-2D18-400C-8302-39ACE800AC6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1529</c:v>
                </c:pt>
                <c:pt idx="5">
                  <c:v>1502</c:v>
                </c:pt>
                <c:pt idx="8">
                  <c:v>1221</c:v>
                </c:pt>
                <c:pt idx="11">
                  <c:v>1195</c:v>
                </c:pt>
                <c:pt idx="14">
                  <c:v>1202</c:v>
                </c:pt>
              </c:numCache>
            </c:numRef>
          </c:val>
          <c:extLst>
            <c:ext xmlns:c16="http://schemas.microsoft.com/office/drawing/2014/chart" uri="{C3380CC4-5D6E-409C-BE32-E72D297353CC}">
              <c16:uniqueId val="{00000000-6BE9-42EB-9065-A526FDAD029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BE9-42EB-9065-A526FDAD029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3</c:v>
                </c:pt>
                <c:pt idx="3">
                  <c:v>81</c:v>
                </c:pt>
                <c:pt idx="6">
                  <c:v>1</c:v>
                </c:pt>
                <c:pt idx="9">
                  <c:v>1</c:v>
                </c:pt>
                <c:pt idx="12">
                  <c:v>2</c:v>
                </c:pt>
              </c:numCache>
            </c:numRef>
          </c:val>
          <c:extLst>
            <c:ext xmlns:c16="http://schemas.microsoft.com/office/drawing/2014/chart" uri="{C3380CC4-5D6E-409C-BE32-E72D297353CC}">
              <c16:uniqueId val="{00000002-6BE9-42EB-9065-A526FDAD029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183</c:v>
                </c:pt>
                <c:pt idx="3">
                  <c:v>197</c:v>
                </c:pt>
                <c:pt idx="6">
                  <c:v>202</c:v>
                </c:pt>
                <c:pt idx="9">
                  <c:v>179</c:v>
                </c:pt>
                <c:pt idx="12">
                  <c:v>183</c:v>
                </c:pt>
              </c:numCache>
            </c:numRef>
          </c:val>
          <c:extLst>
            <c:ext xmlns:c16="http://schemas.microsoft.com/office/drawing/2014/chart" uri="{C3380CC4-5D6E-409C-BE32-E72D297353CC}">
              <c16:uniqueId val="{00000003-6BE9-42EB-9065-A526FDAD029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356</c:v>
                </c:pt>
                <c:pt idx="3">
                  <c:v>354</c:v>
                </c:pt>
                <c:pt idx="6">
                  <c:v>79</c:v>
                </c:pt>
                <c:pt idx="9">
                  <c:v>69</c:v>
                </c:pt>
                <c:pt idx="12">
                  <c:v>56</c:v>
                </c:pt>
              </c:numCache>
            </c:numRef>
          </c:val>
          <c:extLst>
            <c:ext xmlns:c16="http://schemas.microsoft.com/office/drawing/2014/chart" uri="{C3380CC4-5D6E-409C-BE32-E72D297353CC}">
              <c16:uniqueId val="{00000004-6BE9-42EB-9065-A526FDAD029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E9-42EB-9065-A526FDAD029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BE9-42EB-9065-A526FDAD029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1123</c:v>
                </c:pt>
                <c:pt idx="3">
                  <c:v>998</c:v>
                </c:pt>
                <c:pt idx="6">
                  <c:v>994</c:v>
                </c:pt>
                <c:pt idx="9">
                  <c:v>959</c:v>
                </c:pt>
                <c:pt idx="12">
                  <c:v>1007</c:v>
                </c:pt>
              </c:numCache>
            </c:numRef>
          </c:val>
          <c:extLst>
            <c:ext xmlns:c16="http://schemas.microsoft.com/office/drawing/2014/chart" uri="{C3380CC4-5D6E-409C-BE32-E72D297353CC}">
              <c16:uniqueId val="{00000007-6BE9-42EB-9065-A526FDAD029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136</c:v>
                </c:pt>
                <c:pt idx="2">
                  <c:v>#N/A</c:v>
                </c:pt>
                <c:pt idx="3">
                  <c:v>#N/A</c:v>
                </c:pt>
                <c:pt idx="4">
                  <c:v>128</c:v>
                </c:pt>
                <c:pt idx="5">
                  <c:v>#N/A</c:v>
                </c:pt>
                <c:pt idx="6">
                  <c:v>#N/A</c:v>
                </c:pt>
                <c:pt idx="7">
                  <c:v>55</c:v>
                </c:pt>
                <c:pt idx="8">
                  <c:v>#N/A</c:v>
                </c:pt>
                <c:pt idx="9">
                  <c:v>#N/A</c:v>
                </c:pt>
                <c:pt idx="10">
                  <c:v>13</c:v>
                </c:pt>
                <c:pt idx="11">
                  <c:v>#N/A</c:v>
                </c:pt>
                <c:pt idx="12">
                  <c:v>#N/A</c:v>
                </c:pt>
                <c:pt idx="13">
                  <c:v>46</c:v>
                </c:pt>
                <c:pt idx="14">
                  <c:v>#N/A</c:v>
                </c:pt>
              </c:numCache>
            </c:numRef>
          </c:val>
          <c:smooth val="0"/>
          <c:extLst>
            <c:ext xmlns:c16="http://schemas.microsoft.com/office/drawing/2014/chart" uri="{C3380CC4-5D6E-409C-BE32-E72D297353CC}">
              <c16:uniqueId val="{00000008-6BE9-42EB-9065-A526FDAD029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9427</c:v>
                </c:pt>
                <c:pt idx="5">
                  <c:v>9066</c:v>
                </c:pt>
                <c:pt idx="8">
                  <c:v>8695</c:v>
                </c:pt>
                <c:pt idx="11">
                  <c:v>8604</c:v>
                </c:pt>
                <c:pt idx="14">
                  <c:v>8071</c:v>
                </c:pt>
              </c:numCache>
            </c:numRef>
          </c:val>
          <c:extLst>
            <c:ext xmlns:c16="http://schemas.microsoft.com/office/drawing/2014/chart" uri="{C3380CC4-5D6E-409C-BE32-E72D297353CC}">
              <c16:uniqueId val="{00000000-091D-48FE-BE8F-E0BBAFD844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4919</c:v>
                </c:pt>
                <c:pt idx="5">
                  <c:v>4608</c:v>
                </c:pt>
                <c:pt idx="8">
                  <c:v>4176</c:v>
                </c:pt>
                <c:pt idx="11">
                  <c:v>4254</c:v>
                </c:pt>
                <c:pt idx="14">
                  <c:v>4563</c:v>
                </c:pt>
              </c:numCache>
            </c:numRef>
          </c:val>
          <c:extLst>
            <c:ext xmlns:c16="http://schemas.microsoft.com/office/drawing/2014/chart" uri="{C3380CC4-5D6E-409C-BE32-E72D297353CC}">
              <c16:uniqueId val="{00000001-091D-48FE-BE8F-E0BBAFD844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2636</c:v>
                </c:pt>
                <c:pt idx="5">
                  <c:v>1898</c:v>
                </c:pt>
                <c:pt idx="8">
                  <c:v>2227</c:v>
                </c:pt>
                <c:pt idx="11">
                  <c:v>3272</c:v>
                </c:pt>
                <c:pt idx="14">
                  <c:v>4733</c:v>
                </c:pt>
              </c:numCache>
            </c:numRef>
          </c:val>
          <c:extLst>
            <c:ext xmlns:c16="http://schemas.microsoft.com/office/drawing/2014/chart" uri="{C3380CC4-5D6E-409C-BE32-E72D297353CC}">
              <c16:uniqueId val="{00000002-091D-48FE-BE8F-E0BBAFD844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91D-48FE-BE8F-E0BBAFD844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91D-48FE-BE8F-E0BBAFD844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91D-48FE-BE8F-E0BBAFD844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1217</c:v>
                </c:pt>
                <c:pt idx="3">
                  <c:v>1304</c:v>
                </c:pt>
                <c:pt idx="6">
                  <c:v>1358</c:v>
                </c:pt>
                <c:pt idx="9">
                  <c:v>1402</c:v>
                </c:pt>
                <c:pt idx="12">
                  <c:v>1439</c:v>
                </c:pt>
              </c:numCache>
            </c:numRef>
          </c:val>
          <c:extLst>
            <c:ext xmlns:c16="http://schemas.microsoft.com/office/drawing/2014/chart" uri="{C3380CC4-5D6E-409C-BE32-E72D297353CC}">
              <c16:uniqueId val="{00000006-091D-48FE-BE8F-E0BBAFD844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1703</c:v>
                </c:pt>
                <c:pt idx="3">
                  <c:v>1501</c:v>
                </c:pt>
                <c:pt idx="6">
                  <c:v>1360</c:v>
                </c:pt>
                <c:pt idx="9">
                  <c:v>1286</c:v>
                </c:pt>
                <c:pt idx="12">
                  <c:v>1393</c:v>
                </c:pt>
              </c:numCache>
            </c:numRef>
          </c:val>
          <c:extLst>
            <c:ext xmlns:c16="http://schemas.microsoft.com/office/drawing/2014/chart" uri="{C3380CC4-5D6E-409C-BE32-E72D297353CC}">
              <c16:uniqueId val="{00000007-091D-48FE-BE8F-E0BBAFD844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3336</c:v>
                </c:pt>
                <c:pt idx="3">
                  <c:v>3206</c:v>
                </c:pt>
                <c:pt idx="6">
                  <c:v>2276</c:v>
                </c:pt>
                <c:pt idx="9">
                  <c:v>1971</c:v>
                </c:pt>
                <c:pt idx="12">
                  <c:v>1826</c:v>
                </c:pt>
              </c:numCache>
            </c:numRef>
          </c:val>
          <c:extLst>
            <c:ext xmlns:c16="http://schemas.microsoft.com/office/drawing/2014/chart" uri="{C3380CC4-5D6E-409C-BE32-E72D297353CC}">
              <c16:uniqueId val="{00000008-091D-48FE-BE8F-E0BBAFD844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1065</c:v>
                </c:pt>
                <c:pt idx="3">
                  <c:v>867</c:v>
                </c:pt>
                <c:pt idx="6">
                  <c:v>867</c:v>
                </c:pt>
                <c:pt idx="9">
                  <c:v>867</c:v>
                </c:pt>
                <c:pt idx="12">
                  <c:v>867</c:v>
                </c:pt>
              </c:numCache>
            </c:numRef>
          </c:val>
          <c:extLst>
            <c:ext xmlns:c16="http://schemas.microsoft.com/office/drawing/2014/chart" uri="{C3380CC4-5D6E-409C-BE32-E72D297353CC}">
              <c16:uniqueId val="{00000009-091D-48FE-BE8F-E0BBAFD844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10445</c:v>
                </c:pt>
                <c:pt idx="3">
                  <c:v>10248</c:v>
                </c:pt>
                <c:pt idx="6">
                  <c:v>10265</c:v>
                </c:pt>
                <c:pt idx="9">
                  <c:v>10641</c:v>
                </c:pt>
                <c:pt idx="12">
                  <c:v>10601</c:v>
                </c:pt>
              </c:numCache>
            </c:numRef>
          </c:val>
          <c:extLst>
            <c:ext xmlns:c16="http://schemas.microsoft.com/office/drawing/2014/chart" uri="{C3380CC4-5D6E-409C-BE32-E72D297353CC}">
              <c16:uniqueId val="{0000000A-091D-48FE-BE8F-E0BBAFD844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784</c:v>
                </c:pt>
                <c:pt idx="2">
                  <c:v>#N/A</c:v>
                </c:pt>
                <c:pt idx="3">
                  <c:v>#N/A</c:v>
                </c:pt>
                <c:pt idx="4">
                  <c:v>1555</c:v>
                </c:pt>
                <c:pt idx="5">
                  <c:v>#N/A</c:v>
                </c:pt>
                <c:pt idx="6">
                  <c:v>#N/A</c:v>
                </c:pt>
                <c:pt idx="7">
                  <c:v>1028</c:v>
                </c:pt>
                <c:pt idx="8">
                  <c:v>#N/A</c:v>
                </c:pt>
                <c:pt idx="9">
                  <c:v>#N/A</c:v>
                </c:pt>
                <c:pt idx="10">
                  <c:v>38</c:v>
                </c:pt>
                <c:pt idx="11">
                  <c:v>#N/A</c:v>
                </c:pt>
                <c:pt idx="12">
                  <c:v>#N/A</c:v>
                </c:pt>
                <c:pt idx="13">
                  <c:v>0</c:v>
                </c:pt>
                <c:pt idx="14">
                  <c:v>#N/A</c:v>
                </c:pt>
              </c:numCache>
            </c:numRef>
          </c:val>
          <c:smooth val="0"/>
          <c:extLst>
            <c:ext xmlns:c16="http://schemas.microsoft.com/office/drawing/2014/chart" uri="{C3380CC4-5D6E-409C-BE32-E72D297353CC}">
              <c16:uniqueId val="{0000000B-091D-48FE-BE8F-E0BBAFD844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1435</c:v>
                </c:pt>
                <c:pt idx="1">
                  <c:v>2048</c:v>
                </c:pt>
                <c:pt idx="2">
                  <c:v>2862</c:v>
                </c:pt>
              </c:numCache>
            </c:numRef>
          </c:val>
          <c:extLst>
            <c:ext xmlns:c16="http://schemas.microsoft.com/office/drawing/2014/chart" uri="{C3380CC4-5D6E-409C-BE32-E72D297353CC}">
              <c16:uniqueId val="{00000000-E32E-4CAB-9657-B8472CC131C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c:v>
                </c:pt>
                <c:pt idx="1">
                  <c:v>251</c:v>
                </c:pt>
                <c:pt idx="2">
                  <c:v>251</c:v>
                </c:pt>
              </c:numCache>
            </c:numRef>
          </c:val>
          <c:extLst>
            <c:ext xmlns:c16="http://schemas.microsoft.com/office/drawing/2014/chart" uri="{C3380CC4-5D6E-409C-BE32-E72D297353CC}">
              <c16:uniqueId val="{00000001-E32E-4CAB-9657-B8472CC131C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588</c:v>
                </c:pt>
                <c:pt idx="1">
                  <c:v>671</c:v>
                </c:pt>
                <c:pt idx="2">
                  <c:v>1347</c:v>
                </c:pt>
              </c:numCache>
            </c:numRef>
          </c:val>
          <c:extLst>
            <c:ext xmlns:c16="http://schemas.microsoft.com/office/drawing/2014/chart" uri="{C3380CC4-5D6E-409C-BE32-E72D297353CC}">
              <c16:uniqueId val="{00000002-E32E-4CAB-9657-B8472CC131C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{F8795130-73A0-4BE3-8F69-D0BE41705952}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FEF-4F95-9BBD-85BED2009B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{B97BC99D-77D3-48DC-8030-DB9078820CFD}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FEF-4F95-9BBD-85BED2009B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{56D4F753-2A6C-4D4A-8189-4D6A4DCF199A}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FEF-4F95-9BBD-85BED2009B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{98158499-249F-4A4B-BC34-51C0F1C6A36F}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FEF-4F95-9BBD-85BED2009B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{EC0E170A-9961-49B3-B5EA-92D1E187A3D7}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FEF-4F95-9BBD-85BED2009BB3}"/>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{CF85B6BC-DD88-4012-A8FF-32165CBB5903}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FEF-4F95-9BBD-85BED2009BB3}"/>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{225A2FFA-BB92-4CDE-86FE-644AD016362C}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FEF-4F95-9BBD-85BED2009BB3}"/>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{B1AA23B3-04B9-4E5C-91FF-4AC20CF00F44}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FEF-4F95-9BBD-85BED2009BB3}"/>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{226CEB31-DCE9-453C-B20D-AF138F83EBDA}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FEF-4F95-9BBD-85BED2009B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62.7</c:v>
                </c:pt>
                <c:pt idx="16">
                  <c:v>64.2</c:v>
                </c:pt>
                <c:pt idx="24">
                  <c:v>65.900000000000006</c:v>
                </c:pt>
                <c:pt idx="32">
                  <c:v>67.7</c:v>
                </c:pt>
              </c:numCache>
            </c:numRef>
          </c:xVal>
          <c:yVal>
            <c:numRef>
              <c:f>公会計指標分析・財政指標組合せ分析表!$BP$51:$DC$51</c:f>
              <c:numCache>
                <c:formatCode>#,##0.0;"▲ "#,##0.0</c:formatCode>
                <c:ptCount val="40"/>
                <c:pt idx="0">
                  <c:v>7.7</c:v>
                </c:pt>
                <c:pt idx="8">
                  <c:v>15.1</c:v>
                </c:pt>
                <c:pt idx="16">
                  <c:v>9.6</c:v>
                </c:pt>
                <c:pt idx="24">
                  <c:v>0.3</c:v>
                </c:pt>
              </c:numCache>
            </c:numRef>
          </c:yVal>
          <c:smooth val="0"/>
          <c:extLst>
            <c:ext xmlns:c16="http://schemas.microsoft.com/office/drawing/2014/chart" uri="{C3380CC4-5D6E-409C-BE32-E72D297353CC}">
              <c16:uniqueId val="{00000009-CFEF-4F95-9BBD-85BED2009BB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{858F2874-CA09-48FC-8770-BC68BE92C0C7}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FEF-4F95-9BBD-85BED2009BB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{1BAD60B5-E3DA-43B0-A273-B73E03251922}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FEF-4F95-9BBD-85BED2009B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{B39D4F78-A5EE-4D53-B993-8292272D1103}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FEF-4F95-9BBD-85BED2009B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{5E95045F-57E8-4977-A8F0-02CBCFEE5ED5}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FEF-4F95-9BBD-85BED2009B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{F52D1628-4B64-4F08-BD20-AD92396AE325}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FEF-4F95-9BBD-85BED2009BB3}"/>
                </c:ext>
              </c:extLst>
            </c:dLbl>
            <c:dLbl>
              <c:idx val="8"/>
              <c:layout>
                <c:manualLayout>
                  <c:x val="-2.3853859453899409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{7CF47D99-7695-4C7F-89CF-7F21A14F4C53}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FEF-4F95-9BBD-85BED2009BB3}"/>
                </c:ext>
              </c:extLst>
            </c:dLbl>
            <c:dLbl>
              <c:idx val="16"/>
              <c:layout>
                <c:manualLayout>
                  <c:x val="-4.0177641846568912E-2"/>
                  <c:y val="-6.473904210586517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{22BD92BA-250C-47D8-96BC-471D36633FA6}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FEF-4F95-9BBD-85BED2009BB3}"/>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{F4450676-0366-48A3-B686-72C4846419DA}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FEF-4F95-9BBD-85BED2009BB3}"/>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{450E30EE-5FA3-44B7-B7DD-B7AD2DBBD473}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FEF-4F95-9BBD-85BED2009B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63.7</c:v>
                </c:pt>
                <c:pt idx="32">
                  <c:v>64.099999999999994</c:v>
                </c:pt>
              </c:numCache>
            </c:numRef>
          </c:xVal>
          <c:yVal>
            <c:numRef>
              <c:f>公会計指標分析・財政指標組合せ分析表!$BP$55:$DC$55</c:f>
              <c:numCache>
                <c:formatCode>#,##0.0;"▲ "#,##0.0</c:formatCode>
                <c:ptCount val="40"/>
                <c:pt idx="0">
                  <c:v>25.3</c:v>
                </c:pt>
                <c:pt idx="8">
                  <c:v>25.5</c:v>
                </c:pt>
                <c:pt idx="16">
                  <c:v>25.1</c:v>
                </c:pt>
                <c:pt idx="24">
                  <c:v>11.2</c:v>
                </c:pt>
                <c:pt idx="32">
                  <c:v>4.5999999999999996</c:v>
                </c:pt>
              </c:numCache>
            </c:numRef>
          </c:yVal>
          <c:smooth val="0"/>
          <c:extLst>
            <c:ext xmlns:c16="http://schemas.microsoft.com/office/drawing/2014/chart" uri="{C3380CC4-5D6E-409C-BE32-E72D297353CC}">
              <c16:uniqueId val="{00000013-CFEF-4F95-9BBD-85BED2009BB3}"/>
            </c:ext>
          </c:extLst>
        </c:ser>
        <c:dLbls>
          <c:showLegendKey val="0"/>
          <c:showVal val="1"/>
          <c:showCatName val="0"/>
          <c:showSerName val="0"/>
          <c:showPercent val="0"/>
          <c:showBubbleSize val="0"/>
        </c:dLbls>
        <c:axId val="46179840"/>
        <c:axId val="46181760"/>
      </c:scatterChart>
      <c:valAx>
        <c:axId val="46179840"/>
        <c:scaling>
          <c:orientation val="maxMin"/>
          <c:max val="67"/>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{39390393-03EE-4561-BDF7-1F9692F24C43}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E84A-458A-B807-B14775AE99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{57875ADC-693E-4B55-9185-54724873EDEA}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84A-458A-B807-B14775AE99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{9B3C0273-998A-49D1-BD37-B1013D1CF64D}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84A-458A-B807-B14775AE99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{58FFE31D-932B-4575-A030-3BBC6BA782C8}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84A-458A-B807-B14775AE99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{843C1668-1618-4FE7-8797-926274BE88FB}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84A-458A-B807-B14775AE993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{D74EC989-E53A-4EB2-BE71-E2C55DFA06CE}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E84A-458A-B807-B14775AE993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{C6984E26-112A-4E7A-B2C4-188D1E5D60A9}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E84A-458A-B807-B14775AE993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{B5BF8316-26DB-49A1-A3CE-3C4AE07DD332}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E84A-458A-B807-B14775AE993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{7F350809-B497-4904-9871-959B70719354}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E84A-458A-B807-B14775AE99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c:v>
                </c:pt>
                <c:pt idx="8">
                  <c:v>1.6</c:v>
                </c:pt>
                <c:pt idx="16">
                  <c:v>1</c:v>
                </c:pt>
                <c:pt idx="24">
                  <c:v>0.6</c:v>
                </c:pt>
                <c:pt idx="32">
                  <c:v>0.3</c:v>
                </c:pt>
              </c:numCache>
            </c:numRef>
          </c:xVal>
          <c:yVal>
            <c:numRef>
              <c:f>公会計指標分析・財政指標組合せ分析表!$BP$73:$DC$73</c:f>
              <c:numCache>
                <c:formatCode>#,##0.0;"▲ "#,##0.0</c:formatCode>
                <c:ptCount val="40"/>
                <c:pt idx="0">
                  <c:v>7.7</c:v>
                </c:pt>
                <c:pt idx="8">
                  <c:v>15.1</c:v>
                </c:pt>
                <c:pt idx="16">
                  <c:v>9.6</c:v>
                </c:pt>
                <c:pt idx="24">
                  <c:v>0.3</c:v>
                </c:pt>
              </c:numCache>
            </c:numRef>
          </c:yVal>
          <c:smooth val="0"/>
          <c:extLst>
            <c:ext xmlns:c16="http://schemas.microsoft.com/office/drawing/2014/chart" uri="{C3380CC4-5D6E-409C-BE32-E72D297353CC}">
              <c16:uniqueId val="{00000009-E84A-458A-B807-B14775AE993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{393E5D5B-9511-4CFB-A717-5CECE3EA1132}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E84A-458A-B807-B14775AE993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{3D55EE11-BA72-4D90-B219-CA024F2802CE}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84A-458A-B807-B14775AE99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{D3C3E47A-76AA-4F65-8AE4-BDEBE98F98F4}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84A-458A-B807-B14775AE99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{738DC487-4E65-40A8-852E-420F0D63D7EE}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84A-458A-B807-B14775AE99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{941653FB-4042-4649-A1B8-6559AE1EA946}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84A-458A-B807-B14775AE9937}"/>
                </c:ext>
              </c:extLst>
            </c:dLbl>
            <c:dLbl>
              <c:idx val="8"/>
              <c:layout>
                <c:manualLayout>
                  <c:x val="0"/>
                  <c:y val="1.5025272157747035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{D128D95C-E6AB-4D6E-BA1A-A053EE3CB64C}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E84A-458A-B807-B14775AE9937}"/>
                </c:ext>
              </c:extLst>
            </c:dLbl>
            <c:dLbl>
              <c:idx val="16"/>
              <c:layout>
                <c:manualLayout>
                  <c:x val="0"/>
                  <c:y val="-1.5024929670177541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{2114C2CE-B035-420C-98B2-CFC4D435B058}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E84A-458A-B807-B14775AE993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{987943E0-75B4-4289-BD07-F6EC865D34D1}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E84A-458A-B807-B14775AE993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{F1E9F197-EC16-4FDA-BC5E-BB93AEE72D8E}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E84A-458A-B807-B14775AE99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5.7</c:v>
                </c:pt>
                <c:pt idx="32">
                  <c:v>5.8</c:v>
                </c:pt>
              </c:numCache>
            </c:numRef>
          </c:xVal>
          <c:yVal>
            <c:numRef>
              <c:f>公会計指標分析・財政指標組合せ分析表!$BP$77:$DC$77</c:f>
              <c:numCache>
                <c:formatCode>#,##0.0;"▲ "#,##0.0</c:formatCode>
                <c:ptCount val="40"/>
                <c:pt idx="0">
                  <c:v>25.3</c:v>
                </c:pt>
                <c:pt idx="8">
                  <c:v>25.5</c:v>
                </c:pt>
                <c:pt idx="16">
                  <c:v>25.1</c:v>
                </c:pt>
                <c:pt idx="24">
                  <c:v>11.2</c:v>
                </c:pt>
                <c:pt idx="32">
                  <c:v>4.5999999999999996</c:v>
                </c:pt>
              </c:numCache>
            </c:numRef>
          </c:yVal>
          <c:smooth val="0"/>
          <c:extLst>
            <c:ext xmlns:c16="http://schemas.microsoft.com/office/drawing/2014/chart" uri="{C3380CC4-5D6E-409C-BE32-E72D297353CC}">
              <c16:uniqueId val="{00000013-E84A-458A-B807-B14775AE9937}"/>
            </c:ext>
          </c:extLst>
        </c:ser>
        <c:dLbls>
          <c:showLegendKey val="0"/>
          <c:showVal val="1"/>
          <c:showCatName val="0"/>
          <c:showSerName val="0"/>
          <c:showPercent val="0"/>
          <c:showBubbleSize val="0"/>
        </c:dLbls>
        <c:axId val="84219776"/>
        <c:axId val="84234240"/>
      </c:scatterChart>
      <c:valAx>
        <c:axId val="84219776"/>
        <c:scaling>
          <c:orientation val="maxMin"/>
          <c:max val="8"/>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元利償還金</a:t>
          </a:r>
          <a:r>
            <a:rPr kumimoji="1" lang="ja-JP" altLang="en-US" sz="1000">
              <a:solidFill>
                <a:schemeClr val="dk1"/>
              </a:solidFill>
              <a:effectLst/>
              <a:latin typeface="+mn-lt"/>
              <a:ea typeface="+mn-ea"/>
              <a:cs typeface="+mn-cs"/>
            </a:rPr>
            <a:t>等</a:t>
          </a:r>
          <a:r>
            <a:rPr kumimoji="1" lang="ja-JP" altLang="ja-JP" sz="1000">
              <a:solidFill>
                <a:schemeClr val="dk1"/>
              </a:solidFill>
              <a:effectLst/>
              <a:latin typeface="+mn-lt"/>
              <a:ea typeface="+mn-ea"/>
              <a:cs typeface="+mn-cs"/>
            </a:rPr>
            <a:t>は、</a:t>
          </a:r>
          <a:r>
            <a:rPr kumimoji="1" lang="ja-JP" altLang="en-US" sz="1000">
              <a:solidFill>
                <a:schemeClr val="dk1"/>
              </a:solidFill>
              <a:effectLst/>
              <a:latin typeface="+mn-lt"/>
              <a:ea typeface="+mn-ea"/>
              <a:cs typeface="+mn-cs"/>
            </a:rPr>
            <a:t>臨時財政対策債や土地区画整理事業債、</a:t>
          </a:r>
          <a:r>
            <a:rPr kumimoji="1" lang="ja-JP" altLang="ja-JP" sz="1000">
              <a:solidFill>
                <a:schemeClr val="dk1"/>
              </a:solidFill>
              <a:effectLst/>
              <a:latin typeface="+mn-lt"/>
              <a:ea typeface="+mn-ea"/>
              <a:cs typeface="+mn-cs"/>
            </a:rPr>
            <a:t>教育債等の</a:t>
          </a:r>
          <a:r>
            <a:rPr kumimoji="1" lang="ja-JP" altLang="en-US" sz="1000">
              <a:solidFill>
                <a:schemeClr val="dk1"/>
              </a:solidFill>
              <a:effectLst/>
              <a:latin typeface="+mn-lt"/>
              <a:ea typeface="+mn-ea"/>
              <a:cs typeface="+mn-cs"/>
            </a:rPr>
            <a:t>一部の償還が始まった</a:t>
          </a:r>
          <a:r>
            <a:rPr kumimoji="1" lang="ja-JP" altLang="ja-JP" sz="1000">
              <a:solidFill>
                <a:schemeClr val="dk1"/>
              </a:solidFill>
              <a:effectLst/>
              <a:latin typeface="+mn-lt"/>
              <a:ea typeface="+mn-ea"/>
              <a:cs typeface="+mn-cs"/>
            </a:rPr>
            <a:t>ことによる公債費の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や一部事務組合等の起こした地方債に充てたと認められる負担金等の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により、前年度と比較して</a:t>
          </a:r>
          <a:r>
            <a:rPr kumimoji="1" lang="en-US" altLang="ja-JP" sz="1000">
              <a:solidFill>
                <a:schemeClr val="dk1"/>
              </a:solidFill>
              <a:effectLst/>
              <a:latin typeface="+mn-lt"/>
              <a:ea typeface="+mn-ea"/>
              <a:cs typeface="+mn-cs"/>
            </a:rPr>
            <a:t>40</a:t>
          </a:r>
          <a:r>
            <a:rPr kumimoji="1" lang="ja-JP" altLang="ja-JP" sz="1000">
              <a:solidFill>
                <a:schemeClr val="dk1"/>
              </a:solidFill>
              <a:effectLst/>
              <a:latin typeface="+mn-lt"/>
              <a:ea typeface="+mn-ea"/>
              <a:cs typeface="+mn-cs"/>
            </a:rPr>
            <a:t>百万円の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算入公債費等は、</a:t>
          </a:r>
          <a:r>
            <a:rPr kumimoji="1" lang="ja-JP" altLang="en-US" sz="1000">
              <a:solidFill>
                <a:schemeClr val="dk1"/>
              </a:solidFill>
              <a:effectLst/>
              <a:latin typeface="+mn-lt"/>
              <a:ea typeface="+mn-ea"/>
              <a:cs typeface="+mn-cs"/>
            </a:rPr>
            <a:t>都市計画事業関連の地方債償還額の増により、都市計画税の充当可能額が増となったことにより</a:t>
          </a:r>
          <a:r>
            <a:rPr kumimoji="1" lang="en-US" altLang="ja-JP" sz="1000">
              <a:solidFill>
                <a:schemeClr val="dk1"/>
              </a:solidFill>
              <a:effectLst/>
              <a:latin typeface="+mn-lt"/>
              <a:ea typeface="+mn-ea"/>
              <a:cs typeface="+mn-cs"/>
            </a:rPr>
            <a:t>7</a:t>
          </a:r>
          <a:r>
            <a:rPr kumimoji="1" lang="ja-JP" altLang="ja-JP" sz="1000">
              <a:solidFill>
                <a:schemeClr val="dk1"/>
              </a:solidFill>
              <a:effectLst/>
              <a:latin typeface="+mn-lt"/>
              <a:ea typeface="+mn-ea"/>
              <a:cs typeface="+mn-cs"/>
            </a:rPr>
            <a:t>百万円の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結果、実質公債費比率の分子は前年度と比べて</a:t>
          </a:r>
          <a:r>
            <a:rPr kumimoji="1" lang="en-US" altLang="ja-JP" sz="1000">
              <a:solidFill>
                <a:schemeClr val="dk1"/>
              </a:solidFill>
              <a:effectLst/>
              <a:latin typeface="+mn-lt"/>
              <a:ea typeface="+mn-ea"/>
              <a:cs typeface="+mn-cs"/>
            </a:rPr>
            <a:t>33</a:t>
          </a:r>
          <a:r>
            <a:rPr kumimoji="1" lang="ja-JP" altLang="ja-JP" sz="1000">
              <a:solidFill>
                <a:schemeClr val="dk1"/>
              </a:solidFill>
              <a:effectLst/>
              <a:latin typeface="+mn-lt"/>
              <a:ea typeface="+mn-ea"/>
              <a:cs typeface="+mn-cs"/>
            </a:rPr>
            <a:t>百万円の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となり、単年度の実質公債費比率は、前年度と比べて</a:t>
          </a:r>
          <a:r>
            <a:rPr kumimoji="1" lang="en-US" altLang="ja-JP" sz="1000">
              <a:solidFill>
                <a:schemeClr val="dk1"/>
              </a:solidFill>
              <a:effectLst/>
              <a:latin typeface="+mn-lt"/>
              <a:ea typeface="+mn-ea"/>
              <a:cs typeface="+mn-cs"/>
            </a:rPr>
            <a:t>0.3%</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0.4%</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lang="ja-JP" altLang="ja-JP" sz="11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減債基金残高のうち、実質公債費比率の算定に用いる満期一括償還地方債の財源として積み立てた額はなし。</a:t>
          </a:r>
          <a:endParaRPr lang="ja-JP" altLang="ja-JP"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将来負担額は、一般会計等の地方債残高の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や退職手当組合等積立額の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などにより、前年度と比較して</a:t>
          </a:r>
          <a:r>
            <a:rPr kumimoji="1" lang="en-US" altLang="ja-JP" sz="1000">
              <a:solidFill>
                <a:schemeClr val="dk1"/>
              </a:solidFill>
              <a:effectLst/>
              <a:latin typeface="+mn-lt"/>
              <a:ea typeface="+mn-ea"/>
              <a:cs typeface="+mn-cs"/>
            </a:rPr>
            <a:t>41</a:t>
          </a:r>
          <a:r>
            <a:rPr kumimoji="1" lang="ja-JP" altLang="ja-JP" sz="1000">
              <a:solidFill>
                <a:schemeClr val="dk1"/>
              </a:solidFill>
              <a:effectLst/>
              <a:latin typeface="+mn-lt"/>
              <a:ea typeface="+mn-ea"/>
              <a:cs typeface="+mn-cs"/>
            </a:rPr>
            <a:t>百万円の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充当可能財源等は、充当可能基金の増や充当可能特定歳入の増などにより、前年度と比較して</a:t>
          </a:r>
          <a:r>
            <a:rPr kumimoji="1" lang="en-US" altLang="ja-JP" sz="1000">
              <a:solidFill>
                <a:schemeClr val="dk1"/>
              </a:solidFill>
              <a:effectLst/>
              <a:latin typeface="+mn-lt"/>
              <a:ea typeface="+mn-ea"/>
              <a:cs typeface="+mn-cs"/>
            </a:rPr>
            <a:t>1,237</a:t>
          </a:r>
          <a:r>
            <a:rPr kumimoji="1" lang="ja-JP" altLang="ja-JP" sz="1000">
              <a:solidFill>
                <a:schemeClr val="dk1"/>
              </a:solidFill>
              <a:effectLst/>
              <a:latin typeface="+mn-lt"/>
              <a:ea typeface="+mn-ea"/>
              <a:cs typeface="+mn-cs"/>
            </a:rPr>
            <a:t>百万円の増となった。</a:t>
          </a:r>
          <a:endParaRPr lang="ja-JP" altLang="ja-JP" sz="1100">
            <a:effectLst/>
          </a:endParaRPr>
        </a:p>
        <a:p>
          <a:r>
            <a:rPr kumimoji="1" lang="ja-JP" altLang="ja-JP" sz="1000">
              <a:solidFill>
                <a:schemeClr val="dk1"/>
              </a:solidFill>
              <a:effectLst/>
              <a:latin typeface="+mn-lt"/>
              <a:ea typeface="+mn-ea"/>
              <a:cs typeface="+mn-cs"/>
            </a:rPr>
            <a:t>　充当可能財源等が大幅に増となったことから、将来負担比率の分子は前年度と比べて</a:t>
          </a:r>
          <a:r>
            <a:rPr kumimoji="1" lang="en-US" altLang="ja-JP" sz="1000">
              <a:solidFill>
                <a:schemeClr val="dk1"/>
              </a:solidFill>
              <a:effectLst/>
              <a:latin typeface="+mn-lt"/>
              <a:ea typeface="+mn-ea"/>
              <a:cs typeface="+mn-cs"/>
            </a:rPr>
            <a:t>1,278</a:t>
          </a:r>
          <a:r>
            <a:rPr kumimoji="1" lang="ja-JP" altLang="ja-JP" sz="1000">
              <a:solidFill>
                <a:schemeClr val="dk1"/>
              </a:solidFill>
              <a:effectLst/>
              <a:latin typeface="+mn-lt"/>
              <a:ea typeface="+mn-ea"/>
              <a:cs typeface="+mn-cs"/>
            </a:rPr>
            <a:t>百万円の減となり、将来負担比率は前年度と比べて</a:t>
          </a:r>
          <a:r>
            <a:rPr kumimoji="1" lang="ja-JP" altLang="en-US" sz="1000">
              <a:solidFill>
                <a:schemeClr val="dk1"/>
              </a:solidFill>
              <a:effectLst/>
              <a:latin typeface="+mn-lt"/>
              <a:ea typeface="+mn-ea"/>
              <a:cs typeface="+mn-cs"/>
            </a:rPr>
            <a:t>皆減</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0%</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るなど、世代間負担の公平性を意識しながら、地方債の活用を検討していく。また、財源の確保に努めるとともに、経常経費の削減など行財政改革を推進することで基金残高を確保し、比率の上昇抑制並びに改善が図れるよう取組んでいく。</a:t>
          </a:r>
          <a:endParaRPr lang="ja-JP" altLang="ja-JP" sz="11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東京都羽村市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　財政調整基金は、</a:t>
          </a:r>
          <a:r>
            <a:rPr lang="ja-JP" altLang="ja-JP" sz="1300">
              <a:solidFill>
                <a:schemeClr val="dk1"/>
              </a:solidFill>
              <a:effectLst/>
              <a:latin typeface="+mn-lt"/>
              <a:ea typeface="+mn-ea"/>
              <a:cs typeface="+mn-cs"/>
            </a:rPr>
            <a:t>新型コロナウイルス感染症の流行下において、ウィズコロナとして感染症対策を行ったうえで事業を再開したことや物価高騰の影響により歳出が増となった一方</a:t>
          </a:r>
          <a:r>
            <a:rPr kumimoji="1" lang="ja-JP" altLang="ja-JP" sz="1300">
              <a:solidFill>
                <a:schemeClr val="dk1"/>
              </a:solidFill>
              <a:effectLst/>
              <a:latin typeface="+mn-lt"/>
              <a:ea typeface="+mn-ea"/>
              <a:cs typeface="+mn-cs"/>
            </a:rPr>
            <a:t>、市税や地方消費税交付金、法人事業税交付金や地方交付税などが増加した</a:t>
          </a:r>
          <a:r>
            <a:rPr kumimoji="1" lang="ja-JP" altLang="en-US" sz="1300">
              <a:solidFill>
                <a:schemeClr val="dk1"/>
              </a:solidFill>
              <a:effectLst/>
              <a:latin typeface="+mn-lt"/>
              <a:ea typeface="+mn-ea"/>
              <a:cs typeface="+mn-cs"/>
            </a:rPr>
            <a:t>ことに加え</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令和</a:t>
          </a:r>
          <a:r>
            <a:rPr kumimoji="1" lang="en-US" altLang="ja-JP" sz="1300">
              <a:solidFill>
                <a:schemeClr val="dk1"/>
              </a:solidFill>
              <a:effectLst/>
              <a:latin typeface="+mn-lt"/>
              <a:ea typeface="+mn-ea"/>
              <a:cs typeface="+mn-cs"/>
            </a:rPr>
            <a:t>3</a:t>
          </a:r>
          <a:r>
            <a:rPr kumimoji="1" lang="ja-JP" altLang="en-US" sz="1300">
              <a:solidFill>
                <a:schemeClr val="dk1"/>
              </a:solidFill>
              <a:effectLst/>
              <a:latin typeface="+mn-lt"/>
              <a:ea typeface="+mn-ea"/>
              <a:cs typeface="+mn-cs"/>
            </a:rPr>
            <a:t>年度決算にかかる決算剰余金が多く発生したことにより、</a:t>
          </a:r>
          <a:r>
            <a:rPr kumimoji="1" lang="ja-JP" altLang="ja-JP" sz="1300">
              <a:solidFill>
                <a:schemeClr val="dk1"/>
              </a:solidFill>
              <a:effectLst/>
              <a:latin typeface="+mn-lt"/>
              <a:ea typeface="+mn-ea"/>
              <a:cs typeface="+mn-cs"/>
            </a:rPr>
            <a:t>残高は前年度と比べて</a:t>
          </a:r>
          <a:r>
            <a:rPr kumimoji="1" lang="en-US" altLang="ja-JP" sz="1300">
              <a:solidFill>
                <a:schemeClr val="dk1"/>
              </a:solidFill>
              <a:effectLst/>
              <a:latin typeface="+mn-lt"/>
              <a:ea typeface="+mn-ea"/>
              <a:cs typeface="+mn-cs"/>
            </a:rPr>
            <a:t>814</a:t>
          </a:r>
          <a:r>
            <a:rPr kumimoji="1" lang="ja-JP" altLang="ja-JP" sz="1300">
              <a:solidFill>
                <a:schemeClr val="dk1"/>
              </a:solidFill>
              <a:effectLst/>
              <a:latin typeface="+mn-lt"/>
              <a:ea typeface="+mn-ea"/>
              <a:cs typeface="+mn-cs"/>
            </a:rPr>
            <a:t>百万円の増となった。特定目的基金は、同じく令和</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年度決算にかかる決算剰余金の積み増しなどにより、残高は前年度と比べて</a:t>
          </a:r>
          <a:r>
            <a:rPr kumimoji="1" lang="en-US" altLang="ja-JP" sz="1300">
              <a:solidFill>
                <a:schemeClr val="dk1"/>
              </a:solidFill>
              <a:effectLst/>
              <a:latin typeface="+mn-lt"/>
              <a:ea typeface="+mn-ea"/>
              <a:cs typeface="+mn-cs"/>
            </a:rPr>
            <a:t>676</a:t>
          </a:r>
          <a:r>
            <a:rPr kumimoji="1" lang="ja-JP" altLang="ja-JP" sz="1300">
              <a:solidFill>
                <a:schemeClr val="dk1"/>
              </a:solidFill>
              <a:effectLst/>
              <a:latin typeface="+mn-lt"/>
              <a:ea typeface="+mn-ea"/>
              <a:cs typeface="+mn-cs"/>
            </a:rPr>
            <a:t>百万円の増となった。この結果、基金全体の残高は前年度と比べて</a:t>
          </a:r>
          <a:r>
            <a:rPr kumimoji="1" lang="en-US" altLang="ja-JP" sz="1300">
              <a:solidFill>
                <a:schemeClr val="dk1"/>
              </a:solidFill>
              <a:effectLst/>
              <a:latin typeface="+mn-lt"/>
              <a:ea typeface="+mn-ea"/>
              <a:cs typeface="+mn-cs"/>
            </a:rPr>
            <a:t>1,491</a:t>
          </a:r>
          <a:r>
            <a:rPr kumimoji="1" lang="ja-JP" altLang="ja-JP" sz="1300">
              <a:solidFill>
                <a:schemeClr val="dk1"/>
              </a:solidFill>
              <a:effectLst/>
              <a:latin typeface="+mn-lt"/>
              <a:ea typeface="+mn-ea"/>
              <a:cs typeface="+mn-cs"/>
            </a:rPr>
            <a:t>百万円の増となった。</a:t>
          </a:r>
          <a:endParaRPr lang="ja-JP" altLang="ja-JP" sz="1300">
            <a:effectLst/>
          </a:endParaRPr>
        </a:p>
        <a:p>
          <a:endParaRPr kumimoji="1" lang="en-US" altLang="ja-JP"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財政調整基金については、年度間の財源調整を図る観点から、今後も財政調整基金を積極的に活用していく方針である。コロナ禍以前の残高は減少傾向にあったことから、今度も財源の確保に努めるとともに、経常経費の削減など行財政改革を推進することで、財政調整基金残高の目標額である標準財政規模の</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割を年間通じて確保できるよう取組んでいく。</a:t>
          </a:r>
          <a:endParaRPr lang="ja-JP" altLang="ja-JP" sz="1300">
            <a:effectLst/>
          </a:endParaRPr>
        </a:p>
        <a:p>
          <a:r>
            <a:rPr kumimoji="1" lang="ja-JP" altLang="ja-JP" sz="1300">
              <a:solidFill>
                <a:schemeClr val="dk1"/>
              </a:solidFill>
              <a:effectLst/>
              <a:latin typeface="+mn-lt"/>
              <a:ea typeface="+mn-ea"/>
              <a:cs typeface="+mn-cs"/>
            </a:rPr>
            <a:t>　また、特定目的基金についても、基金の目的に沿った事業に対して計画的に活用していくとともに、財政調整基金と同様に積極的に積み立てを行い、公共施設の老朽化などに伴う財政需要の増大に対応できるよう基金残高を確保したい考え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mn-lt"/>
              <a:ea typeface="+mn-ea"/>
              <a:cs typeface="+mn-cs"/>
            </a:rPr>
            <a:t>（基金の使途）</a:t>
          </a:r>
          <a:endParaRPr lang="ja-JP" altLang="ja-JP" sz="1600">
            <a:effectLst/>
          </a:endParaRPr>
        </a:p>
        <a:p>
          <a:r>
            <a:rPr lang="ja-JP" altLang="ja-JP" sz="1200">
              <a:solidFill>
                <a:schemeClr val="dk1"/>
              </a:solidFill>
              <a:effectLst/>
              <a:latin typeface="+mn-lt"/>
              <a:ea typeface="+mn-ea"/>
              <a:cs typeface="+mn-cs"/>
            </a:rPr>
            <a:t>　羽村駅西口都市開発整備基金：羽村駅西口地区の都市開発整備を図るための経費に充当。</a:t>
          </a:r>
          <a:endParaRPr lang="ja-JP" altLang="ja-JP" sz="1600">
            <a:effectLst/>
          </a:endParaRPr>
        </a:p>
        <a:p>
          <a:r>
            <a:rPr lang="ja-JP" altLang="ja-JP" sz="1200">
              <a:solidFill>
                <a:schemeClr val="dk1"/>
              </a:solidFill>
              <a:effectLst/>
              <a:latin typeface="+mn-lt"/>
              <a:ea typeface="+mn-ea"/>
              <a:cs typeface="+mn-cs"/>
            </a:rPr>
            <a:t>　公共施設整備基金：公共施設の整備資金に充当。</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教育振興基金：教育施策の推進及び教育施設の整備経費に充当</a:t>
          </a:r>
          <a:endParaRPr lang="ja-JP" altLang="ja-JP" sz="1600">
            <a:effectLst/>
          </a:endParaRPr>
        </a:p>
        <a:p>
          <a:endParaRPr lang="en-US" altLang="ja-JP" sz="1200">
            <a:solidFill>
              <a:schemeClr val="dk1"/>
            </a:solidFill>
            <a:effectLst/>
            <a:latin typeface="+mn-lt"/>
            <a:ea typeface="+mn-ea"/>
            <a:cs typeface="+mn-cs"/>
          </a:endParaRPr>
        </a:p>
        <a:p>
          <a:r>
            <a:rPr lang="ja-JP" altLang="ja-JP" sz="1200">
              <a:solidFill>
                <a:schemeClr val="dk1"/>
              </a:solidFill>
              <a:effectLst/>
              <a:latin typeface="+mn-lt"/>
              <a:ea typeface="+mn-ea"/>
              <a:cs typeface="+mn-cs"/>
            </a:rPr>
            <a:t>（増減理由）</a:t>
          </a:r>
          <a:endParaRPr lang="ja-JP" altLang="ja-JP" sz="1600">
            <a:effectLst/>
          </a:endParaRPr>
        </a:p>
        <a:p>
          <a:r>
            <a:rPr lang="ja-JP" altLang="ja-JP" sz="1200">
              <a:solidFill>
                <a:schemeClr val="dk1"/>
              </a:solidFill>
              <a:effectLst/>
              <a:latin typeface="+mn-lt"/>
              <a:ea typeface="+mn-ea"/>
              <a:cs typeface="+mn-cs"/>
            </a:rPr>
            <a:t>　羽村駅西口都市開発整備基金：令和</a:t>
          </a:r>
          <a:r>
            <a:rPr lang="en-US" altLang="ja-JP" sz="1200">
              <a:solidFill>
                <a:schemeClr val="dk1"/>
              </a:solidFill>
              <a:effectLst/>
              <a:latin typeface="+mn-lt"/>
              <a:ea typeface="+mn-ea"/>
              <a:cs typeface="+mn-cs"/>
            </a:rPr>
            <a:t>3</a:t>
          </a:r>
          <a:r>
            <a:rPr lang="ja-JP" altLang="ja-JP" sz="1200">
              <a:solidFill>
                <a:schemeClr val="dk1"/>
              </a:solidFill>
              <a:effectLst/>
              <a:latin typeface="+mn-lt"/>
              <a:ea typeface="+mn-ea"/>
              <a:cs typeface="+mn-cs"/>
            </a:rPr>
            <a:t>年度決算にかかる決算剰余金など</a:t>
          </a:r>
          <a:r>
            <a:rPr lang="en-US" altLang="ja-JP" sz="1200">
              <a:solidFill>
                <a:schemeClr val="dk1"/>
              </a:solidFill>
              <a:effectLst/>
              <a:latin typeface="+mn-lt"/>
              <a:ea typeface="+mn-ea"/>
              <a:cs typeface="+mn-cs"/>
            </a:rPr>
            <a:t>82</a:t>
          </a:r>
          <a:r>
            <a:rPr lang="ja-JP" altLang="ja-JP" sz="1200">
              <a:solidFill>
                <a:schemeClr val="dk1"/>
              </a:solidFill>
              <a:effectLst/>
              <a:latin typeface="+mn-lt"/>
              <a:ea typeface="+mn-ea"/>
              <a:cs typeface="+mn-cs"/>
            </a:rPr>
            <a:t>百万円を積み立てる一方で、羽村駅西口土地区画整理事業の進展に伴い</a:t>
          </a:r>
          <a:r>
            <a:rPr lang="en-US" altLang="ja-JP" sz="1200">
              <a:solidFill>
                <a:schemeClr val="dk1"/>
              </a:solidFill>
              <a:effectLst/>
              <a:latin typeface="+mn-lt"/>
              <a:ea typeface="+mn-ea"/>
              <a:cs typeface="+mn-cs"/>
            </a:rPr>
            <a:t>100</a:t>
          </a:r>
          <a:r>
            <a:rPr lang="ja-JP" altLang="ja-JP" sz="1200">
              <a:solidFill>
                <a:schemeClr val="dk1"/>
              </a:solidFill>
              <a:effectLst/>
              <a:latin typeface="+mn-lt"/>
              <a:ea typeface="+mn-ea"/>
              <a:cs typeface="+mn-cs"/>
            </a:rPr>
            <a:t>百万円を取り崩したことから、残高は前年度と比べて</a:t>
          </a:r>
          <a:r>
            <a:rPr lang="en-US" altLang="ja-JP" sz="1200">
              <a:solidFill>
                <a:schemeClr val="dk1"/>
              </a:solidFill>
              <a:effectLst/>
              <a:latin typeface="+mn-lt"/>
              <a:ea typeface="+mn-ea"/>
              <a:cs typeface="+mn-cs"/>
            </a:rPr>
            <a:t>18</a:t>
          </a:r>
          <a:r>
            <a:rPr lang="ja-JP" altLang="ja-JP" sz="1200">
              <a:solidFill>
                <a:schemeClr val="dk1"/>
              </a:solidFill>
              <a:effectLst/>
              <a:latin typeface="+mn-lt"/>
              <a:ea typeface="+mn-ea"/>
              <a:cs typeface="+mn-cs"/>
            </a:rPr>
            <a:t>百万円の減となった。</a:t>
          </a:r>
          <a:endParaRPr lang="ja-JP" altLang="ja-JP" sz="1600">
            <a:effectLst/>
          </a:endParaRPr>
        </a:p>
        <a:p>
          <a:r>
            <a:rPr lang="ja-JP" altLang="ja-JP" sz="1200">
              <a:solidFill>
                <a:schemeClr val="dk1"/>
              </a:solidFill>
              <a:effectLst/>
              <a:latin typeface="+mn-lt"/>
              <a:ea typeface="+mn-ea"/>
              <a:cs typeface="+mn-cs"/>
            </a:rPr>
            <a:t>　公共施設整備基金：令和</a:t>
          </a:r>
          <a:r>
            <a:rPr lang="en-US" altLang="ja-JP" sz="1200">
              <a:solidFill>
                <a:schemeClr val="dk1"/>
              </a:solidFill>
              <a:effectLst/>
              <a:latin typeface="+mn-lt"/>
              <a:ea typeface="+mn-ea"/>
              <a:cs typeface="+mn-cs"/>
            </a:rPr>
            <a:t>3</a:t>
          </a:r>
          <a:r>
            <a:rPr lang="ja-JP" altLang="ja-JP" sz="1200">
              <a:solidFill>
                <a:schemeClr val="dk1"/>
              </a:solidFill>
              <a:effectLst/>
              <a:latin typeface="+mn-lt"/>
              <a:ea typeface="+mn-ea"/>
              <a:cs typeface="+mn-cs"/>
            </a:rPr>
            <a:t>年度決算にかかる決算剰余金など</a:t>
          </a:r>
          <a:r>
            <a:rPr lang="en-US" altLang="ja-JP" sz="1200">
              <a:solidFill>
                <a:schemeClr val="dk1"/>
              </a:solidFill>
              <a:effectLst/>
              <a:latin typeface="+mn-lt"/>
              <a:ea typeface="+mn-ea"/>
              <a:cs typeface="+mn-cs"/>
            </a:rPr>
            <a:t>450</a:t>
          </a:r>
          <a:r>
            <a:rPr lang="ja-JP" altLang="ja-JP" sz="1200">
              <a:solidFill>
                <a:schemeClr val="dk1"/>
              </a:solidFill>
              <a:effectLst/>
              <a:latin typeface="+mn-lt"/>
              <a:ea typeface="+mn-ea"/>
              <a:cs typeface="+mn-cs"/>
            </a:rPr>
            <a:t>百万円を積み立てる一方で、学校施設修繕料や道路補修委託料などの公共施設整備に伴い</a:t>
          </a:r>
          <a:r>
            <a:rPr lang="en-US" altLang="ja-JP" sz="1200">
              <a:solidFill>
                <a:schemeClr val="dk1"/>
              </a:solidFill>
              <a:effectLst/>
              <a:latin typeface="+mn-lt"/>
              <a:ea typeface="+mn-ea"/>
              <a:cs typeface="+mn-cs"/>
            </a:rPr>
            <a:t>20</a:t>
          </a:r>
          <a:r>
            <a:rPr lang="ja-JP" altLang="ja-JP" sz="1200">
              <a:solidFill>
                <a:schemeClr val="dk1"/>
              </a:solidFill>
              <a:effectLst/>
              <a:latin typeface="+mn-lt"/>
              <a:ea typeface="+mn-ea"/>
              <a:cs typeface="+mn-cs"/>
            </a:rPr>
            <a:t>百万円を取り崩したことから、残高は前年度と比べて</a:t>
          </a:r>
          <a:r>
            <a:rPr lang="en-US" altLang="ja-JP" sz="1200">
              <a:solidFill>
                <a:schemeClr val="dk1"/>
              </a:solidFill>
              <a:effectLst/>
              <a:latin typeface="+mn-lt"/>
              <a:ea typeface="+mn-ea"/>
              <a:cs typeface="+mn-cs"/>
            </a:rPr>
            <a:t>430</a:t>
          </a:r>
          <a:r>
            <a:rPr lang="ja-JP" altLang="ja-JP" sz="1200">
              <a:solidFill>
                <a:schemeClr val="dk1"/>
              </a:solidFill>
              <a:effectLst/>
              <a:latin typeface="+mn-lt"/>
              <a:ea typeface="+mn-ea"/>
              <a:cs typeface="+mn-cs"/>
            </a:rPr>
            <a:t>百万円の増となった。</a:t>
          </a:r>
          <a:endParaRPr lang="ja-JP" altLang="ja-JP" sz="1600">
            <a:effectLst/>
          </a:endParaRPr>
        </a:p>
        <a:p>
          <a:r>
            <a:rPr lang="ja-JP" altLang="en-US" sz="1200">
              <a:solidFill>
                <a:schemeClr val="dk1"/>
              </a:solidFill>
              <a:effectLst/>
              <a:latin typeface="+mn-lt"/>
              <a:ea typeface="+mn-ea"/>
              <a:cs typeface="+mn-cs"/>
            </a:rPr>
            <a:t>　教育振興基金：令和</a:t>
          </a:r>
          <a:r>
            <a:rPr lang="en-US" altLang="ja-JP" sz="1200">
              <a:solidFill>
                <a:schemeClr val="dk1"/>
              </a:solidFill>
              <a:effectLst/>
              <a:latin typeface="+mn-lt"/>
              <a:ea typeface="+mn-ea"/>
              <a:cs typeface="+mn-cs"/>
            </a:rPr>
            <a:t>3</a:t>
          </a:r>
          <a:r>
            <a:rPr lang="ja-JP" altLang="en-US" sz="1200">
              <a:solidFill>
                <a:schemeClr val="dk1"/>
              </a:solidFill>
              <a:effectLst/>
              <a:latin typeface="+mn-lt"/>
              <a:ea typeface="+mn-ea"/>
              <a:cs typeface="+mn-cs"/>
            </a:rPr>
            <a:t>年度決算にかかる決算剰余金など</a:t>
          </a:r>
          <a:r>
            <a:rPr lang="en-US" altLang="ja-JP" sz="1200">
              <a:solidFill>
                <a:schemeClr val="dk1"/>
              </a:solidFill>
              <a:effectLst/>
              <a:latin typeface="+mn-lt"/>
              <a:ea typeface="+mn-ea"/>
              <a:cs typeface="+mn-cs"/>
            </a:rPr>
            <a:t>233</a:t>
          </a:r>
          <a:r>
            <a:rPr lang="ja-JP" altLang="en-US" sz="1200">
              <a:solidFill>
                <a:schemeClr val="dk1"/>
              </a:solidFill>
              <a:effectLst/>
              <a:latin typeface="+mn-lt"/>
              <a:ea typeface="+mn-ea"/>
              <a:cs typeface="+mn-cs"/>
            </a:rPr>
            <a:t>百万円を積み立てる一方で、教育施策に</a:t>
          </a:r>
          <a:r>
            <a:rPr lang="en-US" altLang="ja-JP" sz="1200">
              <a:solidFill>
                <a:schemeClr val="dk1"/>
              </a:solidFill>
              <a:effectLst/>
              <a:latin typeface="+mn-lt"/>
              <a:ea typeface="+mn-ea"/>
              <a:cs typeface="+mn-cs"/>
            </a:rPr>
            <a:t>12</a:t>
          </a:r>
          <a:r>
            <a:rPr lang="ja-JP" altLang="en-US" sz="1200">
              <a:solidFill>
                <a:schemeClr val="dk1"/>
              </a:solidFill>
              <a:effectLst/>
              <a:latin typeface="+mn-lt"/>
              <a:ea typeface="+mn-ea"/>
              <a:cs typeface="+mn-cs"/>
            </a:rPr>
            <a:t>百万円を取り崩したことから、残高は前年度と比べて</a:t>
          </a:r>
          <a:r>
            <a:rPr lang="en-US" altLang="ja-JP" sz="1200">
              <a:solidFill>
                <a:schemeClr val="dk1"/>
              </a:solidFill>
              <a:effectLst/>
              <a:latin typeface="+mn-lt"/>
              <a:ea typeface="+mn-ea"/>
              <a:cs typeface="+mn-cs"/>
            </a:rPr>
            <a:t>278</a:t>
          </a:r>
          <a:r>
            <a:rPr lang="ja-JP" altLang="en-US" sz="1200">
              <a:solidFill>
                <a:schemeClr val="dk1"/>
              </a:solidFill>
              <a:effectLst/>
              <a:latin typeface="+mn-lt"/>
              <a:ea typeface="+mn-ea"/>
              <a:cs typeface="+mn-cs"/>
            </a:rPr>
            <a:t>百万円の増となった。</a:t>
          </a:r>
        </a:p>
        <a:p>
          <a:endParaRPr lang="en-US" altLang="ja-JP" sz="1200">
            <a:solidFill>
              <a:schemeClr val="dk1"/>
            </a:solidFill>
            <a:effectLst/>
            <a:latin typeface="+mn-lt"/>
            <a:ea typeface="+mn-ea"/>
            <a:cs typeface="+mn-cs"/>
          </a:endParaRPr>
        </a:p>
        <a:p>
          <a:endParaRPr lang="en-US" altLang="ja-JP" sz="1200">
            <a:solidFill>
              <a:schemeClr val="dk1"/>
            </a:solidFill>
            <a:effectLst/>
            <a:latin typeface="+mn-lt"/>
            <a:ea typeface="+mn-ea"/>
            <a:cs typeface="+mn-cs"/>
          </a:endParaRPr>
        </a:p>
        <a:p>
          <a:r>
            <a:rPr lang="ja-JP" altLang="ja-JP" sz="1200">
              <a:solidFill>
                <a:schemeClr val="dk1"/>
              </a:solidFill>
              <a:effectLst/>
              <a:latin typeface="+mn-lt"/>
              <a:ea typeface="+mn-ea"/>
              <a:cs typeface="+mn-cs"/>
            </a:rPr>
            <a:t>（今後の方針）</a:t>
          </a:r>
          <a:endParaRPr lang="ja-JP" altLang="ja-JP" sz="1600">
            <a:effectLst/>
          </a:endParaRPr>
        </a:p>
        <a:p>
          <a:r>
            <a:rPr lang="ja-JP" altLang="ja-JP" sz="1200">
              <a:solidFill>
                <a:schemeClr val="dk1"/>
              </a:solidFill>
              <a:effectLst/>
              <a:latin typeface="+mn-lt"/>
              <a:ea typeface="+mn-ea"/>
              <a:cs typeface="+mn-cs"/>
            </a:rPr>
            <a:t>　基金の目的に沿った事業に対して計画的に活用していくとともに、財政調整基金と同様に積極的に積み立てを行い、今後の財政需要に対応できるよう基金残高を確保したい考えである。</a:t>
          </a:r>
          <a:endParaRPr lang="ja-JP" altLang="ja-JP" sz="16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財政調整基金は、令和</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年度決算にかかる決算剰余金など</a:t>
          </a:r>
          <a:r>
            <a:rPr kumimoji="1" lang="en-US" altLang="ja-JP" sz="1300">
              <a:solidFill>
                <a:schemeClr val="dk1"/>
              </a:solidFill>
              <a:effectLst/>
              <a:latin typeface="+mn-lt"/>
              <a:ea typeface="+mn-ea"/>
              <a:cs typeface="+mn-cs"/>
            </a:rPr>
            <a:t>398</a:t>
          </a:r>
          <a:r>
            <a:rPr kumimoji="1" lang="ja-JP" altLang="ja-JP" sz="1300">
              <a:solidFill>
                <a:schemeClr val="dk1"/>
              </a:solidFill>
              <a:effectLst/>
              <a:latin typeface="+mn-lt"/>
              <a:ea typeface="+mn-ea"/>
              <a:cs typeface="+mn-cs"/>
            </a:rPr>
            <a:t>百万円の積み増しを行ったことに加え、運用益による積み増しなどもあり、残高は前年度と比べて</a:t>
          </a:r>
          <a:r>
            <a:rPr kumimoji="1" lang="en-US" altLang="ja-JP" sz="1300">
              <a:solidFill>
                <a:schemeClr val="dk1"/>
              </a:solidFill>
              <a:effectLst/>
              <a:latin typeface="+mn-lt"/>
              <a:ea typeface="+mn-ea"/>
              <a:cs typeface="+mn-cs"/>
            </a:rPr>
            <a:t>814</a:t>
          </a:r>
          <a:r>
            <a:rPr kumimoji="1" lang="ja-JP" altLang="ja-JP" sz="1300">
              <a:solidFill>
                <a:schemeClr val="dk1"/>
              </a:solidFill>
              <a:effectLst/>
              <a:latin typeface="+mn-lt"/>
              <a:ea typeface="+mn-ea"/>
              <a:cs typeface="+mn-cs"/>
            </a:rPr>
            <a:t>百万円の増となった。</a:t>
          </a:r>
          <a:endParaRPr lang="ja-JP" altLang="ja-JP" sz="1300">
            <a:effectLst/>
          </a:endParaRPr>
        </a:p>
        <a:p>
          <a:endParaRPr kumimoji="1" lang="en-US" altLang="ja-JP"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年度間の財源調整を図る観点から、今後も財政調整基金を積極的に活用していく方針である。令和元年度以降、残高が増加しているものの、外的要因による歳出減が一つの大きな理由であることから、経常経費の削減など行財政改革を今後も推進するとともに、財源の確保に努めることで、コロナ禍収束後も財政調整基金残高の目標額である標準財政規模の</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割を年間通じて確保できるよう取組んでいく。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増減なし。</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dk1"/>
              </a:solidFill>
              <a:effectLst/>
              <a:latin typeface="+mn-lt"/>
              <a:ea typeface="+mn-ea"/>
              <a:cs typeface="+mn-cs"/>
            </a:rPr>
            <a:t>　令和</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年度に借り入れた臨時財政対策債の元金償還にあわせて取り崩しを行っていく方針である。</a:t>
          </a:r>
          <a:endParaRPr lang="ja-JP" altLang="ja-JP" sz="16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5581CC8-66DA-4D83-8C03-4139E466F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BDCF257-1C1E-4B43-8C7A-C5128EC45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182297C0-B608-473E-922E-29B84C83BBA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1EA78025-A77B-4536-829D-1087783B8E66}"/>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9D6F5D30-5536-4E5C-9143-D6C681AB61B1}"/>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A249EC36-D0EC-4798-B5E3-8E7782B7CD8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1E4CFD5-905D-4864-A512-96B87D7512C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1F63499A-70B2-4328-A0B8-136CCCC38E0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76FC1428-A0AB-4233-994B-37D2C015D79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12441CC8-AC8C-447D-B1A6-EC3FD835756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69903829-29C5-4F00-AD4C-84CB084977C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E67CECCA-36CF-4E26-88F7-688FBE7A800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FC8CA6D3-835B-4E2B-96DB-5789FF6570E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F82088E1-41DB-42BE-9515-9E85E1DD4F6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8FAFA5CF-4832-44A9-ADCE-987A45755DF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7FCFA496-3514-48AF-A4B8-8F5158FCF9C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407D360B-44CE-4B3A-A9E3-5FA2C7A2158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1D752B08-14A5-4580-9656-0F101DD087F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9B01D930-2DF4-4A3F-9D74-9BD495F7DC0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328DB3F5-D16B-4D86-9F4A-2D70E8511E1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7F7D8514-E60D-4592-BD8C-1EDF92B8ED2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BAFC7B6F-1EB9-4C76-8450-487082D6578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A2424BFC-2DDA-4BD9-BBBF-975121AE053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F586AF1E-4B9A-4B33-BC5E-CE5F8DEAF39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6114D038-AB0B-4E84-9EB9-A226CB7C56C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B9279653-4951-4608-82BF-3788485CE7B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7A1F42D8-3ABB-4D76-A667-554AE2A09DB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1D711221-6BEE-46E2-B430-7D164E62B8F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9F1216D9-4A5E-4DAD-A426-5DDD35A54B5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80A48D7E-A38B-41A3-A8DB-6F4F33A779D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A3B3A5FD-AE04-47C4-BC75-205CA6D8E32D}"/>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D94D552F-AFB4-4293-AF3C-4252D6261CA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333E02D7-AAA4-4C88-B281-BF76BAE79C1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97301A80-DF2D-4A57-AA2B-291D2FFE3BF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238141FA-9FFD-4282-8776-615156A824C4}"/>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22AEBF45-0FC8-4790-9E77-027DFD1F717F}"/>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74590E6-9744-4F14-9DAC-9FDE83CD43B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C8E71161-5FD3-44C4-8D62-1E8D68AD167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139DBAC0-6537-4228-94E8-BF1AD393881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7D967AFE-0EFA-4420-BD18-C6F98C2FF45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96CA4FA0-B0CC-4111-8216-3F1D11B02EA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501D3C8B-26F3-4532-AA2C-FC848123AC4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AD77D919-BB89-44FA-B5C9-79A10F03FFA8}"/>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746F07C3-76A9-40E8-8F4E-0127F80A232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7CCD69E-8600-4583-B064-F75CD182D34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C026C9FC-5683-4F65-8D69-F77DDF57899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E10141A-127C-4712-9900-0148D916E3E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60D886E4-A8B7-4E49-A82B-4C2CBFDBEFE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D7D6A55B-44D2-4B51-BEFD-2A96DA10D10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baseline="0">
              <a:solidFill>
                <a:schemeClr val="dk1"/>
              </a:solidFill>
              <a:effectLst/>
              <a:latin typeface="+mn-lt"/>
              <a:ea typeface="+mn-ea"/>
              <a:cs typeface="+mn-cs"/>
            </a:rPr>
            <a:t>　有形固定資産減価償却率は、</a:t>
          </a:r>
          <a:r>
            <a:rPr kumimoji="1" lang="ja-JP" altLang="ja-JP" sz="1000">
              <a:solidFill>
                <a:schemeClr val="dk1"/>
              </a:solidFill>
              <a:effectLst/>
              <a:latin typeface="+mn-lt"/>
              <a:ea typeface="+mn-ea"/>
              <a:cs typeface="+mn-cs"/>
            </a:rPr>
            <a:t>有形固定資産の減価償却が進んだことにより、前年度比</a:t>
          </a:r>
          <a:r>
            <a:rPr kumimoji="1" lang="en-US" altLang="ja-JP" sz="1000">
              <a:solidFill>
                <a:schemeClr val="dk1"/>
              </a:solidFill>
              <a:effectLst/>
              <a:latin typeface="+mn-lt"/>
              <a:ea typeface="+mn-ea"/>
              <a:cs typeface="+mn-cs"/>
            </a:rPr>
            <a:t>1.8</a:t>
          </a:r>
          <a:r>
            <a:rPr kumimoji="1" lang="ja-JP" altLang="ja-JP" sz="1000">
              <a:solidFill>
                <a:schemeClr val="dk1"/>
              </a:solidFill>
              <a:effectLst/>
              <a:latin typeface="+mn-lt"/>
              <a:ea typeface="+mn-ea"/>
              <a:cs typeface="+mn-cs"/>
            </a:rPr>
            <a:t>ポイント増の</a:t>
          </a:r>
          <a:r>
            <a:rPr kumimoji="1" lang="en-US" altLang="ja-JP" sz="1000">
              <a:solidFill>
                <a:schemeClr val="dk1"/>
              </a:solidFill>
              <a:effectLst/>
              <a:latin typeface="+mn-lt"/>
              <a:ea typeface="+mn-ea"/>
              <a:cs typeface="+mn-cs"/>
            </a:rPr>
            <a:t>67.7</a:t>
          </a:r>
          <a:r>
            <a:rPr kumimoji="1" lang="ja-JP" altLang="ja-JP" sz="1000">
              <a:solidFill>
                <a:schemeClr val="dk1"/>
              </a:solidFill>
              <a:effectLst/>
              <a:latin typeface="+mn-lt"/>
              <a:ea typeface="+mn-ea"/>
              <a:cs typeface="+mn-cs"/>
            </a:rPr>
            <a:t>％となり、東京都平均よりも高い水準となっている。</a:t>
          </a:r>
          <a:endParaRPr lang="ja-JP" altLang="ja-JP" sz="1000">
            <a:effectLst/>
          </a:endParaRPr>
        </a:p>
        <a:p>
          <a:r>
            <a:rPr kumimoji="1" lang="ja-JP" altLang="ja-JP" sz="1000">
              <a:solidFill>
                <a:schemeClr val="dk1"/>
              </a:solidFill>
              <a:effectLst/>
              <a:latin typeface="+mn-lt"/>
              <a:ea typeface="+mn-ea"/>
              <a:cs typeface="+mn-cs"/>
            </a:rPr>
            <a:t>　特に消防施設（</a:t>
          </a:r>
          <a:r>
            <a:rPr kumimoji="1" lang="en-US" altLang="ja-JP" sz="1000">
              <a:solidFill>
                <a:schemeClr val="dk1"/>
              </a:solidFill>
              <a:effectLst/>
              <a:latin typeface="+mn-lt"/>
              <a:ea typeface="+mn-ea"/>
              <a:cs typeface="+mn-cs"/>
            </a:rPr>
            <a:t>94.4</a:t>
          </a:r>
          <a:r>
            <a:rPr kumimoji="1" lang="ja-JP" altLang="ja-JP" sz="1000">
              <a:solidFill>
                <a:schemeClr val="dk1"/>
              </a:solidFill>
              <a:effectLst/>
              <a:latin typeface="+mn-lt"/>
              <a:ea typeface="+mn-ea"/>
              <a:cs typeface="+mn-cs"/>
            </a:rPr>
            <a:t>％）や公営住宅（</a:t>
          </a:r>
          <a:r>
            <a:rPr kumimoji="1" lang="en-US" altLang="ja-JP" sz="1000">
              <a:solidFill>
                <a:schemeClr val="dk1"/>
              </a:solidFill>
              <a:effectLst/>
              <a:latin typeface="+mn-lt"/>
              <a:ea typeface="+mn-ea"/>
              <a:cs typeface="+mn-cs"/>
            </a:rPr>
            <a:t>83.5</a:t>
          </a:r>
          <a:r>
            <a:rPr kumimoji="1" lang="ja-JP" altLang="ja-JP" sz="1000">
              <a:solidFill>
                <a:schemeClr val="dk1"/>
              </a:solidFill>
              <a:effectLst/>
              <a:latin typeface="+mn-lt"/>
              <a:ea typeface="+mn-ea"/>
              <a:cs typeface="+mn-cs"/>
            </a:rPr>
            <a:t>％）の有形固定資産減価償却率は非常に高い水準となっている。</a:t>
          </a:r>
          <a:endParaRPr lang="ja-JP" altLang="ja-JP" sz="1000">
            <a:effectLst/>
          </a:endParaRPr>
        </a:p>
        <a:p>
          <a:r>
            <a:rPr kumimoji="1" lang="ja-JP" altLang="ja-JP" sz="1000">
              <a:solidFill>
                <a:schemeClr val="dk1"/>
              </a:solidFill>
              <a:effectLst/>
              <a:latin typeface="+mn-lt"/>
              <a:ea typeface="+mn-ea"/>
              <a:cs typeface="+mn-cs"/>
            </a:rPr>
            <a:t>　今後は、公共施設等総合管理計画に基づき施設の整理統合（集約化・複合化・多機能化等）に向けた検討を早期に進めていく。</a:t>
          </a:r>
          <a:endParaRPr lang="ja-JP" altLang="ja-JP" sz="1000">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1269747A-F764-485D-9DFD-62DE5BB35196}"/>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F696CB4-461B-4D21-8C3E-902D4005EE4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7B943C00-D628-4D1C-BA01-3F83740ACC8A}"/>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4" name="直線コネクタ 53">
          <a:extLst>
            <a:ext uri="{FF2B5EF4-FFF2-40B4-BE49-F238E27FC236}">
              <a16:creationId xmlns:a16="http://schemas.microsoft.com/office/drawing/2014/main" id="{95E22554-7CDD-43A7-85C8-7C4C843C6093}"/>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5" name="テキスト ボックス 54">
          <a:extLst>
            <a:ext uri="{FF2B5EF4-FFF2-40B4-BE49-F238E27FC236}">
              <a16:creationId xmlns:a16="http://schemas.microsoft.com/office/drawing/2014/main" id="{12DB9B6E-E8B2-4954-887D-8F4536B20D98}"/>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6" name="直線コネクタ 55">
          <a:extLst>
            <a:ext uri="{FF2B5EF4-FFF2-40B4-BE49-F238E27FC236}">
              <a16:creationId xmlns:a16="http://schemas.microsoft.com/office/drawing/2014/main" id="{971D4C3B-FD45-448C-AEFA-CC52CF5225D3}"/>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7" name="テキスト ボックス 56">
          <a:extLst>
            <a:ext uri="{FF2B5EF4-FFF2-40B4-BE49-F238E27FC236}">
              <a16:creationId xmlns:a16="http://schemas.microsoft.com/office/drawing/2014/main" id="{6D1E07E1-C01A-44B3-BD05-D5642D0BE23C}"/>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8" name="直線コネクタ 57">
          <a:extLst>
            <a:ext uri="{FF2B5EF4-FFF2-40B4-BE49-F238E27FC236}">
              <a16:creationId xmlns:a16="http://schemas.microsoft.com/office/drawing/2014/main" id="{25D2F11F-7FA1-4A22-8740-2B1BC0D0ADE9}"/>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9" name="テキスト ボックス 58">
          <a:extLst>
            <a:ext uri="{FF2B5EF4-FFF2-40B4-BE49-F238E27FC236}">
              <a16:creationId xmlns:a16="http://schemas.microsoft.com/office/drawing/2014/main" id="{67E26192-DD3D-40A5-9E40-BC9DBF623B7D}"/>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7715AC2E-C60E-4F3B-960D-F1AAFDBB3159}"/>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5DDCAC5E-5E91-4228-BD20-DE02DBB6714F}"/>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2" name="直線コネクタ 61">
          <a:extLst>
            <a:ext uri="{FF2B5EF4-FFF2-40B4-BE49-F238E27FC236}">
              <a16:creationId xmlns:a16="http://schemas.microsoft.com/office/drawing/2014/main" id="{1227DA70-5828-47A5-84E3-30521F31AFD7}"/>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3" name="テキスト ボックス 62">
          <a:extLst>
            <a:ext uri="{FF2B5EF4-FFF2-40B4-BE49-F238E27FC236}">
              <a16:creationId xmlns:a16="http://schemas.microsoft.com/office/drawing/2014/main" id="{D1E108A7-6DD0-407E-8A03-1AE35C9AEA01}"/>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4" name="直線コネクタ 63">
          <a:extLst>
            <a:ext uri="{FF2B5EF4-FFF2-40B4-BE49-F238E27FC236}">
              <a16:creationId xmlns:a16="http://schemas.microsoft.com/office/drawing/2014/main" id="{37BFD415-6D6F-4FA6-8BB0-78505AC80C6A}"/>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5" name="テキスト ボックス 64">
          <a:extLst>
            <a:ext uri="{FF2B5EF4-FFF2-40B4-BE49-F238E27FC236}">
              <a16:creationId xmlns:a16="http://schemas.microsoft.com/office/drawing/2014/main" id="{28454CF8-E876-4EB0-B1E8-5B54E4E92F4F}"/>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6" name="直線コネクタ 65">
          <a:extLst>
            <a:ext uri="{FF2B5EF4-FFF2-40B4-BE49-F238E27FC236}">
              <a16:creationId xmlns:a16="http://schemas.microsoft.com/office/drawing/2014/main" id="{6F718214-5883-47D2-82B5-CCEBD97983E5}"/>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7" name="テキスト ボックス 66">
          <a:extLst>
            <a:ext uri="{FF2B5EF4-FFF2-40B4-BE49-F238E27FC236}">
              <a16:creationId xmlns:a16="http://schemas.microsoft.com/office/drawing/2014/main" id="{3BD46D1F-58B5-4A86-92E2-CC13F7E131E9}"/>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3B485E42-BE8C-4314-8B2C-E20F892E813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6A14272B-7E27-433B-9DB7-DA448A8563C9}"/>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80C5A34D-DB57-471C-A714-001F7CA8077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71" name="直線コネクタ 70">
          <a:extLst>
            <a:ext uri="{FF2B5EF4-FFF2-40B4-BE49-F238E27FC236}">
              <a16:creationId xmlns:a16="http://schemas.microsoft.com/office/drawing/2014/main" id="{19C32C7D-E0BE-427E-A1AA-52D710377835}"/>
            </a:ext>
          </a:extLst>
        </xdr:cNvPr>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72" name="有形固定資産減価償却率最小値テキスト">
          <a:extLst>
            <a:ext uri="{FF2B5EF4-FFF2-40B4-BE49-F238E27FC236}">
              <a16:creationId xmlns:a16="http://schemas.microsoft.com/office/drawing/2014/main" id="{25A32110-A519-4BAE-B4EB-4918B87CD1DF}"/>
            </a:ext>
          </a:extLst>
        </xdr:cNvPr>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73" name="直線コネクタ 72">
          <a:extLst>
            <a:ext uri="{FF2B5EF4-FFF2-40B4-BE49-F238E27FC236}">
              <a16:creationId xmlns:a16="http://schemas.microsoft.com/office/drawing/2014/main" id="{D3D8B222-E829-46DC-812A-8285B9B12582}"/>
            </a:ext>
          </a:extLst>
        </xdr:cNvPr>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74" name="有形固定資産減価償却率最大値テキスト">
          <a:extLst>
            <a:ext uri="{FF2B5EF4-FFF2-40B4-BE49-F238E27FC236}">
              <a16:creationId xmlns:a16="http://schemas.microsoft.com/office/drawing/2014/main" id="{DEC1E763-C332-4C9C-AE7C-63AD79B682D0}"/>
            </a:ext>
          </a:extLst>
        </xdr:cNvPr>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75" name="直線コネクタ 74">
          <a:extLst>
            <a:ext uri="{FF2B5EF4-FFF2-40B4-BE49-F238E27FC236}">
              <a16:creationId xmlns:a16="http://schemas.microsoft.com/office/drawing/2014/main" id="{1FC3AF67-483E-4429-80E9-FF8FA948E331}"/>
            </a:ext>
          </a:extLst>
        </xdr:cNvPr>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76" name="有形固定資産減価償却率平均値テキスト">
          <a:extLst>
            <a:ext uri="{FF2B5EF4-FFF2-40B4-BE49-F238E27FC236}">
              <a16:creationId xmlns:a16="http://schemas.microsoft.com/office/drawing/2014/main" id="{BC167A3A-A0FF-4725-BB2A-840902616E8B}"/>
            </a:ext>
          </a:extLst>
        </xdr:cNvPr>
        <xdr:cNvSpPr txBox="1"/>
      </xdr:nvSpPr>
      <xdr:spPr>
        <a:xfrm>
          <a:off x="4813300" y="5943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77" name="フローチャート: 判断 76">
          <a:extLst>
            <a:ext uri="{FF2B5EF4-FFF2-40B4-BE49-F238E27FC236}">
              <a16:creationId xmlns:a16="http://schemas.microsoft.com/office/drawing/2014/main" id="{6A84B12A-E240-4F4F-B713-0866012446C1}"/>
            </a:ext>
          </a:extLst>
        </xdr:cNvPr>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78" name="フローチャート: 判断 77">
          <a:extLst>
            <a:ext uri="{FF2B5EF4-FFF2-40B4-BE49-F238E27FC236}">
              <a16:creationId xmlns:a16="http://schemas.microsoft.com/office/drawing/2014/main" id="{FB19ED0E-6D1D-4670-8155-9685D8215CE5}"/>
            </a:ext>
          </a:extLst>
        </xdr:cNvPr>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93663</xdr:rowOff>
    </xdr:from>
    <xdr:to>
      <xdr:col>15</xdr:col>
      <xdr:colOff>187325</xdr:colOff>
      <xdr:row>31</xdr:row>
      <xdr:rowOff>23813</xdr:rowOff>
    </xdr:to>
    <xdr:sp macro="" textlink="">
      <xdr:nvSpPr>
        <xdr:cNvPr id="79" name="フローチャート: 判断 78">
          <a:extLst>
            <a:ext uri="{FF2B5EF4-FFF2-40B4-BE49-F238E27FC236}">
              <a16:creationId xmlns:a16="http://schemas.microsoft.com/office/drawing/2014/main" id="{45FA8F83-4004-4F65-87DE-01FCC2F20845}"/>
            </a:ext>
          </a:extLst>
        </xdr:cNvPr>
        <xdr:cNvSpPr/>
      </xdr:nvSpPr>
      <xdr:spPr>
        <a:xfrm>
          <a:off x="3238500" y="6008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90964</xdr:rowOff>
    </xdr:from>
    <xdr:to>
      <xdr:col>11</xdr:col>
      <xdr:colOff>187325</xdr:colOff>
      <xdr:row>31</xdr:row>
      <xdr:rowOff>21114</xdr:rowOff>
    </xdr:to>
    <xdr:sp macro="" textlink="">
      <xdr:nvSpPr>
        <xdr:cNvPr id="80" name="フローチャート: 判断 79">
          <a:extLst>
            <a:ext uri="{FF2B5EF4-FFF2-40B4-BE49-F238E27FC236}">
              <a16:creationId xmlns:a16="http://schemas.microsoft.com/office/drawing/2014/main" id="{565F172E-C8C2-4058-AEFA-7D48026553A2}"/>
            </a:ext>
          </a:extLst>
        </xdr:cNvPr>
        <xdr:cNvSpPr/>
      </xdr:nvSpPr>
      <xdr:spPr>
        <a:xfrm>
          <a:off x="2476500" y="600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58579</xdr:rowOff>
    </xdr:from>
    <xdr:to>
      <xdr:col>7</xdr:col>
      <xdr:colOff>187325</xdr:colOff>
      <xdr:row>30</xdr:row>
      <xdr:rowOff>160179</xdr:rowOff>
    </xdr:to>
    <xdr:sp macro="" textlink="">
      <xdr:nvSpPr>
        <xdr:cNvPr id="81" name="フローチャート: 判断 80">
          <a:extLst>
            <a:ext uri="{FF2B5EF4-FFF2-40B4-BE49-F238E27FC236}">
              <a16:creationId xmlns:a16="http://schemas.microsoft.com/office/drawing/2014/main" id="{C994536A-A36A-4CF6-97BB-413B43E01FEE}"/>
            </a:ext>
          </a:extLst>
        </xdr:cNvPr>
        <xdr:cNvSpPr/>
      </xdr:nvSpPr>
      <xdr:spPr>
        <a:xfrm>
          <a:off x="1714500" y="597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563DE82-5B32-4B7E-984B-046A5184FB4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39C65DC-FA99-4E6B-862A-24733F5B1CE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D2ADD85A-1BF5-46DB-A24B-8B764AA753F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99159E0F-90F9-4D3D-BD95-1C4B8E3F077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BDE31DC-7B17-4647-B571-DC4570FDA88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103029</xdr:rowOff>
    </xdr:from>
    <xdr:to>
      <xdr:col>23</xdr:col>
      <xdr:colOff>136525</xdr:colOff>
      <xdr:row>32</xdr:row>
      <xdr:rowOff>33179</xdr:rowOff>
    </xdr:to>
    <xdr:sp macro="" textlink="">
      <xdr:nvSpPr>
        <xdr:cNvPr id="87" name="楕円 86">
          <a:extLst>
            <a:ext uri="{FF2B5EF4-FFF2-40B4-BE49-F238E27FC236}">
              <a16:creationId xmlns:a16="http://schemas.microsoft.com/office/drawing/2014/main" id="{8EC5F229-CAFA-4C56-859D-2B0136A9E4EE}"/>
            </a:ext>
          </a:extLst>
        </xdr:cNvPr>
        <xdr:cNvSpPr/>
      </xdr:nvSpPr>
      <xdr:spPr>
        <a:xfrm>
          <a:off x="4711700" y="618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81456</xdr:rowOff>
    </xdr:from>
    <xdr:ext cx="405111" cy="259045"/>
    <xdr:sp macro="" textlink="">
      <xdr:nvSpPr>
        <xdr:cNvPr id="88" name="有形固定資産減価償却率該当値テキスト">
          <a:extLst>
            <a:ext uri="{FF2B5EF4-FFF2-40B4-BE49-F238E27FC236}">
              <a16:creationId xmlns:a16="http://schemas.microsoft.com/office/drawing/2014/main" id="{3574012A-C10E-43CE-8B84-CE97EAD28C70}"/>
            </a:ext>
          </a:extLst>
        </xdr:cNvPr>
        <xdr:cNvSpPr txBox="1"/>
      </xdr:nvSpPr>
      <xdr:spPr>
        <a:xfrm>
          <a:off x="4813300" y="6167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54451</xdr:rowOff>
    </xdr:from>
    <xdr:to>
      <xdr:col>19</xdr:col>
      <xdr:colOff>187325</xdr:colOff>
      <xdr:row>31</xdr:row>
      <xdr:rowOff>156051</xdr:rowOff>
    </xdr:to>
    <xdr:sp macro="" textlink="">
      <xdr:nvSpPr>
        <xdr:cNvPr id="89" name="楕円 88">
          <a:extLst>
            <a:ext uri="{FF2B5EF4-FFF2-40B4-BE49-F238E27FC236}">
              <a16:creationId xmlns:a16="http://schemas.microsoft.com/office/drawing/2014/main" id="{8FDC8EC4-F92A-48B3-AF5A-230E752B165A}"/>
            </a:ext>
          </a:extLst>
        </xdr:cNvPr>
        <xdr:cNvSpPr/>
      </xdr:nvSpPr>
      <xdr:spPr>
        <a:xfrm>
          <a:off x="4000500" y="614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105251</xdr:rowOff>
    </xdr:from>
    <xdr:to>
      <xdr:col>23</xdr:col>
      <xdr:colOff>85725</xdr:colOff>
      <xdr:row>31</xdr:row>
      <xdr:rowOff>153829</xdr:rowOff>
    </xdr:to>
    <xdr:cxnSp macro="">
      <xdr:nvCxnSpPr>
        <xdr:cNvPr id="90" name="直線コネクタ 89">
          <a:extLst>
            <a:ext uri="{FF2B5EF4-FFF2-40B4-BE49-F238E27FC236}">
              <a16:creationId xmlns:a16="http://schemas.microsoft.com/office/drawing/2014/main" id="{DA33475C-3267-4EA6-BAC8-FA9C5A6D597B}"/>
            </a:ext>
          </a:extLst>
        </xdr:cNvPr>
        <xdr:cNvCxnSpPr/>
      </xdr:nvCxnSpPr>
      <xdr:spPr>
        <a:xfrm>
          <a:off x="4051300" y="6191726"/>
          <a:ext cx="7112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8572</xdr:rowOff>
    </xdr:from>
    <xdr:to>
      <xdr:col>15</xdr:col>
      <xdr:colOff>187325</xdr:colOff>
      <xdr:row>31</xdr:row>
      <xdr:rowOff>110172</xdr:rowOff>
    </xdr:to>
    <xdr:sp macro="" textlink="">
      <xdr:nvSpPr>
        <xdr:cNvPr id="91" name="楕円 90">
          <a:extLst>
            <a:ext uri="{FF2B5EF4-FFF2-40B4-BE49-F238E27FC236}">
              <a16:creationId xmlns:a16="http://schemas.microsoft.com/office/drawing/2014/main" id="{EB4E2848-C586-4541-8FC1-F8232D0C2DB9}"/>
            </a:ext>
          </a:extLst>
        </xdr:cNvPr>
        <xdr:cNvSpPr/>
      </xdr:nvSpPr>
      <xdr:spPr>
        <a:xfrm>
          <a:off x="3238500" y="60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59372</xdr:rowOff>
    </xdr:from>
    <xdr:to>
      <xdr:col>19</xdr:col>
      <xdr:colOff>136525</xdr:colOff>
      <xdr:row>31</xdr:row>
      <xdr:rowOff>105251</xdr:rowOff>
    </xdr:to>
    <xdr:cxnSp macro="">
      <xdr:nvCxnSpPr>
        <xdr:cNvPr id="92" name="直線コネクタ 91">
          <a:extLst>
            <a:ext uri="{FF2B5EF4-FFF2-40B4-BE49-F238E27FC236}">
              <a16:creationId xmlns:a16="http://schemas.microsoft.com/office/drawing/2014/main" id="{BF5EC89B-6B2C-4C78-B827-93C956344CCC}"/>
            </a:ext>
          </a:extLst>
        </xdr:cNvPr>
        <xdr:cNvCxnSpPr/>
      </xdr:nvCxnSpPr>
      <xdr:spPr>
        <a:xfrm>
          <a:off x="3289300" y="6145847"/>
          <a:ext cx="76200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139541</xdr:rowOff>
    </xdr:from>
    <xdr:to>
      <xdr:col>11</xdr:col>
      <xdr:colOff>187325</xdr:colOff>
      <xdr:row>31</xdr:row>
      <xdr:rowOff>69691</xdr:rowOff>
    </xdr:to>
    <xdr:sp macro="" textlink="">
      <xdr:nvSpPr>
        <xdr:cNvPr id="93" name="楕円 92">
          <a:extLst>
            <a:ext uri="{FF2B5EF4-FFF2-40B4-BE49-F238E27FC236}">
              <a16:creationId xmlns:a16="http://schemas.microsoft.com/office/drawing/2014/main" id="{59FF2EF7-AEAA-48FC-B62A-19B650813B36}"/>
            </a:ext>
          </a:extLst>
        </xdr:cNvPr>
        <xdr:cNvSpPr/>
      </xdr:nvSpPr>
      <xdr:spPr>
        <a:xfrm>
          <a:off x="2476500" y="605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18891</xdr:rowOff>
    </xdr:from>
    <xdr:to>
      <xdr:col>15</xdr:col>
      <xdr:colOff>136525</xdr:colOff>
      <xdr:row>31</xdr:row>
      <xdr:rowOff>59372</xdr:rowOff>
    </xdr:to>
    <xdr:cxnSp macro="">
      <xdr:nvCxnSpPr>
        <xdr:cNvPr id="94" name="直線コネクタ 93">
          <a:extLst>
            <a:ext uri="{FF2B5EF4-FFF2-40B4-BE49-F238E27FC236}">
              <a16:creationId xmlns:a16="http://schemas.microsoft.com/office/drawing/2014/main" id="{01530555-68E0-402E-90F6-0E3D7E12CBD6}"/>
            </a:ext>
          </a:extLst>
        </xdr:cNvPr>
        <xdr:cNvCxnSpPr/>
      </xdr:nvCxnSpPr>
      <xdr:spPr>
        <a:xfrm>
          <a:off x="2527300" y="6105366"/>
          <a:ext cx="7620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109855</xdr:rowOff>
    </xdr:from>
    <xdr:to>
      <xdr:col>7</xdr:col>
      <xdr:colOff>187325</xdr:colOff>
      <xdr:row>31</xdr:row>
      <xdr:rowOff>40005</xdr:rowOff>
    </xdr:to>
    <xdr:sp macro="" textlink="">
      <xdr:nvSpPr>
        <xdr:cNvPr id="95" name="楕円 94">
          <a:extLst>
            <a:ext uri="{FF2B5EF4-FFF2-40B4-BE49-F238E27FC236}">
              <a16:creationId xmlns:a16="http://schemas.microsoft.com/office/drawing/2014/main" id="{C2000104-8FF1-4DF4-9E75-9263D0A87C38}"/>
            </a:ext>
          </a:extLst>
        </xdr:cNvPr>
        <xdr:cNvSpPr/>
      </xdr:nvSpPr>
      <xdr:spPr>
        <a:xfrm>
          <a:off x="1714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160655</xdr:rowOff>
    </xdr:from>
    <xdr:to>
      <xdr:col>11</xdr:col>
      <xdr:colOff>136525</xdr:colOff>
      <xdr:row>31</xdr:row>
      <xdr:rowOff>18891</xdr:rowOff>
    </xdr:to>
    <xdr:cxnSp macro="">
      <xdr:nvCxnSpPr>
        <xdr:cNvPr id="96" name="直線コネクタ 95">
          <a:extLst>
            <a:ext uri="{FF2B5EF4-FFF2-40B4-BE49-F238E27FC236}">
              <a16:creationId xmlns:a16="http://schemas.microsoft.com/office/drawing/2014/main" id="{E184FE78-D374-4D6B-978D-1195B2FDF2D9}"/>
            </a:ext>
          </a:extLst>
        </xdr:cNvPr>
        <xdr:cNvCxnSpPr/>
      </xdr:nvCxnSpPr>
      <xdr:spPr>
        <a:xfrm>
          <a:off x="1765300" y="6075680"/>
          <a:ext cx="7620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113206</xdr:rowOff>
    </xdr:from>
    <xdr:ext cx="405111" cy="259045"/>
    <xdr:sp macro="" textlink="">
      <xdr:nvSpPr>
        <xdr:cNvPr id="97" name="n_1aveValue有形固定資産減価償却率">
          <a:extLst>
            <a:ext uri="{FF2B5EF4-FFF2-40B4-BE49-F238E27FC236}">
              <a16:creationId xmlns:a16="http://schemas.microsoft.com/office/drawing/2014/main" id="{81C40F11-FE12-4CA9-96AA-1F3DC3AC04B8}"/>
            </a:ext>
          </a:extLst>
        </xdr:cNvPr>
        <xdr:cNvSpPr txBox="1"/>
      </xdr:nvSpPr>
      <xdr:spPr>
        <a:xfrm>
          <a:off x="3836044" y="585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40340</xdr:rowOff>
    </xdr:from>
    <xdr:ext cx="405111" cy="259045"/>
    <xdr:sp macro="" textlink="">
      <xdr:nvSpPr>
        <xdr:cNvPr id="98" name="n_2aveValue有形固定資産減価償却率">
          <a:extLst>
            <a:ext uri="{FF2B5EF4-FFF2-40B4-BE49-F238E27FC236}">
              <a16:creationId xmlns:a16="http://schemas.microsoft.com/office/drawing/2014/main" id="{7DF3114C-1ECE-4DF3-A0E0-7D09B8156BD1}"/>
            </a:ext>
          </a:extLst>
        </xdr:cNvPr>
        <xdr:cNvSpPr txBox="1"/>
      </xdr:nvSpPr>
      <xdr:spPr>
        <a:xfrm>
          <a:off x="3086744" y="578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37641</xdr:rowOff>
    </xdr:from>
    <xdr:ext cx="405111" cy="259045"/>
    <xdr:sp macro="" textlink="">
      <xdr:nvSpPr>
        <xdr:cNvPr id="99" name="n_3aveValue有形固定資産減価償却率">
          <a:extLst>
            <a:ext uri="{FF2B5EF4-FFF2-40B4-BE49-F238E27FC236}">
              <a16:creationId xmlns:a16="http://schemas.microsoft.com/office/drawing/2014/main" id="{2D5AF9D3-943A-46B8-AA50-61C6366EFD1C}"/>
            </a:ext>
          </a:extLst>
        </xdr:cNvPr>
        <xdr:cNvSpPr txBox="1"/>
      </xdr:nvSpPr>
      <xdr:spPr>
        <a:xfrm>
          <a:off x="2324744" y="5781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5256</xdr:rowOff>
    </xdr:from>
    <xdr:ext cx="405111" cy="259045"/>
    <xdr:sp macro="" textlink="">
      <xdr:nvSpPr>
        <xdr:cNvPr id="100" name="n_4aveValue有形固定資産減価償却率">
          <a:extLst>
            <a:ext uri="{FF2B5EF4-FFF2-40B4-BE49-F238E27FC236}">
              <a16:creationId xmlns:a16="http://schemas.microsoft.com/office/drawing/2014/main" id="{E160772B-55F3-4EFC-953A-D4B3BA3E415D}"/>
            </a:ext>
          </a:extLst>
        </xdr:cNvPr>
        <xdr:cNvSpPr txBox="1"/>
      </xdr:nvSpPr>
      <xdr:spPr>
        <a:xfrm>
          <a:off x="1562744" y="5748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147178</xdr:rowOff>
    </xdr:from>
    <xdr:ext cx="405111" cy="259045"/>
    <xdr:sp macro="" textlink="">
      <xdr:nvSpPr>
        <xdr:cNvPr id="101" name="n_1mainValue有形固定資産減価償却率">
          <a:extLst>
            <a:ext uri="{FF2B5EF4-FFF2-40B4-BE49-F238E27FC236}">
              <a16:creationId xmlns:a16="http://schemas.microsoft.com/office/drawing/2014/main" id="{7ACAEE0D-2A83-4E86-BA7E-F4F334A518BB}"/>
            </a:ext>
          </a:extLst>
        </xdr:cNvPr>
        <xdr:cNvSpPr txBox="1"/>
      </xdr:nvSpPr>
      <xdr:spPr>
        <a:xfrm>
          <a:off x="3836044" y="623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101299</xdr:rowOff>
    </xdr:from>
    <xdr:ext cx="405111" cy="259045"/>
    <xdr:sp macro="" textlink="">
      <xdr:nvSpPr>
        <xdr:cNvPr id="102" name="n_2mainValue有形固定資産減価償却率">
          <a:extLst>
            <a:ext uri="{FF2B5EF4-FFF2-40B4-BE49-F238E27FC236}">
              <a16:creationId xmlns:a16="http://schemas.microsoft.com/office/drawing/2014/main" id="{160A3105-C5D9-4659-9ACD-8973CEEBD2EF}"/>
            </a:ext>
          </a:extLst>
        </xdr:cNvPr>
        <xdr:cNvSpPr txBox="1"/>
      </xdr:nvSpPr>
      <xdr:spPr>
        <a:xfrm>
          <a:off x="3086744" y="6187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60818</xdr:rowOff>
    </xdr:from>
    <xdr:ext cx="405111" cy="259045"/>
    <xdr:sp macro="" textlink="">
      <xdr:nvSpPr>
        <xdr:cNvPr id="103" name="n_3mainValue有形固定資産減価償却率">
          <a:extLst>
            <a:ext uri="{FF2B5EF4-FFF2-40B4-BE49-F238E27FC236}">
              <a16:creationId xmlns:a16="http://schemas.microsoft.com/office/drawing/2014/main" id="{4F60DE7B-4BD7-4A18-9C8A-B01179B3182F}"/>
            </a:ext>
          </a:extLst>
        </xdr:cNvPr>
        <xdr:cNvSpPr txBox="1"/>
      </xdr:nvSpPr>
      <xdr:spPr>
        <a:xfrm>
          <a:off x="2324744" y="6147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31132</xdr:rowOff>
    </xdr:from>
    <xdr:ext cx="405111" cy="259045"/>
    <xdr:sp macro="" textlink="">
      <xdr:nvSpPr>
        <xdr:cNvPr id="104" name="n_4mainValue有形固定資産減価償却率">
          <a:extLst>
            <a:ext uri="{FF2B5EF4-FFF2-40B4-BE49-F238E27FC236}">
              <a16:creationId xmlns:a16="http://schemas.microsoft.com/office/drawing/2014/main" id="{9DA322B9-7413-4B99-A2DF-99C7E155FEDE}"/>
            </a:ext>
          </a:extLst>
        </xdr:cNvPr>
        <xdr:cNvSpPr txBox="1"/>
      </xdr:nvSpPr>
      <xdr:spPr>
        <a:xfrm>
          <a:off x="1562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B2BAB407-811D-415A-AAAB-4B563006EAD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5B880C6E-5462-49EA-BB09-0F5321D4D48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F4004786-76F4-48A3-8674-E33064EEC1F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A604B57A-DDDE-4CE1-A2B2-BAAFD6264AB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B53B02DE-98D3-48DC-8490-53F30DCF594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72733B24-1F72-4DA3-9ECA-2A6A5208EC1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BA679149-035D-43D7-B67A-47C5E11D138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73244D91-F25C-439F-9201-168EBC66DFC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3F2C5253-957F-46FC-9FF0-052ACE11714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BBDA907E-D3C7-44A6-A1A4-E1924F360F69}"/>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B039212-10AA-4F41-984E-27CE3ABA576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7E8CC33E-1DBA-4C82-885D-C314B9C75B2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317699F2-6CF5-473E-99CC-02139CAAF93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rgbClr val="FF0000"/>
              </a:solidFill>
              <a:effectLst/>
              <a:latin typeface="+mn-lt"/>
              <a:ea typeface="+mn-ea"/>
              <a:cs typeface="+mn-cs"/>
            </a:rPr>
            <a:t>　</a:t>
          </a:r>
          <a:r>
            <a:rPr kumimoji="1" lang="ja-JP" altLang="ja-JP" sz="1000">
              <a:solidFill>
                <a:sysClr val="windowText" lastClr="000000"/>
              </a:solidFill>
              <a:effectLst/>
              <a:latin typeface="+mn-lt"/>
              <a:ea typeface="+mn-ea"/>
              <a:cs typeface="+mn-cs"/>
            </a:rPr>
            <a:t>債務償還比率は、前年度比</a:t>
          </a:r>
          <a:r>
            <a:rPr kumimoji="1" lang="en-US" altLang="ja-JP" sz="1000">
              <a:solidFill>
                <a:sysClr val="windowText" lastClr="000000"/>
              </a:solidFill>
              <a:effectLst/>
              <a:latin typeface="+mn-lt"/>
              <a:ea typeface="+mn-ea"/>
              <a:cs typeface="+mn-cs"/>
            </a:rPr>
            <a:t>5.7</a:t>
          </a:r>
          <a:r>
            <a:rPr kumimoji="1" lang="ja-JP" altLang="ja-JP" sz="1000">
              <a:solidFill>
                <a:sysClr val="windowText" lastClr="000000"/>
              </a:solidFill>
              <a:effectLst/>
              <a:latin typeface="+mn-lt"/>
              <a:ea typeface="+mn-ea"/>
              <a:cs typeface="+mn-cs"/>
            </a:rPr>
            <a:t>ポイント</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の</a:t>
          </a:r>
          <a:r>
            <a:rPr kumimoji="1" lang="en-US" altLang="ja-JP" sz="1000">
              <a:solidFill>
                <a:sysClr val="windowText" lastClr="000000"/>
              </a:solidFill>
              <a:effectLst/>
              <a:latin typeface="+mn-lt"/>
              <a:ea typeface="+mn-ea"/>
              <a:cs typeface="+mn-cs"/>
            </a:rPr>
            <a:t>385.2</a:t>
          </a:r>
          <a:r>
            <a:rPr kumimoji="1" lang="ja-JP" altLang="ja-JP" sz="1000">
              <a:solidFill>
                <a:sysClr val="windowText" lastClr="000000"/>
              </a:solidFill>
              <a:effectLst/>
              <a:latin typeface="+mn-lt"/>
              <a:ea typeface="+mn-ea"/>
              <a:cs typeface="+mn-cs"/>
            </a:rPr>
            <a:t>％となった。</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分子については、将来負担額から控除</a:t>
          </a:r>
          <a:r>
            <a:rPr kumimoji="1" lang="ja-JP" altLang="en-US" sz="1000">
              <a:solidFill>
                <a:sysClr val="windowText" lastClr="000000"/>
              </a:solidFill>
              <a:effectLst/>
              <a:latin typeface="+mn-lt"/>
              <a:ea typeface="+mn-ea"/>
              <a:cs typeface="+mn-cs"/>
            </a:rPr>
            <a:t>される</a:t>
          </a:r>
          <a:r>
            <a:rPr kumimoji="1" lang="ja-JP" altLang="ja-JP" sz="1000">
              <a:solidFill>
                <a:sysClr val="windowText" lastClr="000000"/>
              </a:solidFill>
              <a:effectLst/>
              <a:latin typeface="+mn-lt"/>
              <a:ea typeface="+mn-ea"/>
              <a:cs typeface="+mn-cs"/>
            </a:rPr>
            <a:t>充当可能財源が基金の積立て等により増加したため減となり、分母については、</a:t>
          </a:r>
          <a:r>
            <a:rPr kumimoji="1" lang="ja-JP" altLang="en-US" sz="1000">
              <a:solidFill>
                <a:sysClr val="windowText" lastClr="000000"/>
              </a:solidFill>
              <a:effectLst/>
              <a:latin typeface="+mn-lt"/>
              <a:ea typeface="+mn-ea"/>
              <a:cs typeface="+mn-cs"/>
            </a:rPr>
            <a:t>臨時財政対策債発行可能額の減少や経常一般財源等額から控除される経常経費充当一般財源額の増加により減</a:t>
          </a:r>
          <a:r>
            <a:rPr kumimoji="1" lang="ja-JP" altLang="ja-JP" sz="1000">
              <a:solidFill>
                <a:sysClr val="windowText" lastClr="000000"/>
              </a:solidFill>
              <a:effectLst/>
              <a:latin typeface="+mn-lt"/>
              <a:ea typeface="+mn-ea"/>
              <a:cs typeface="+mn-cs"/>
            </a:rPr>
            <a:t>とな</a:t>
          </a:r>
          <a:r>
            <a:rPr kumimoji="1" lang="ja-JP" altLang="en-US" sz="1000">
              <a:solidFill>
                <a:sysClr val="windowText" lastClr="000000"/>
              </a:solidFill>
              <a:effectLst/>
              <a:latin typeface="+mn-lt"/>
              <a:ea typeface="+mn-ea"/>
              <a:cs typeface="+mn-cs"/>
            </a:rPr>
            <a:t>り</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分子よりも分母の減少割合が大きかったため、</a:t>
          </a:r>
          <a:r>
            <a:rPr kumimoji="1" lang="ja-JP" altLang="ja-JP" sz="1000">
              <a:solidFill>
                <a:sysClr val="windowText" lastClr="000000"/>
              </a:solidFill>
              <a:effectLst/>
              <a:latin typeface="+mn-lt"/>
              <a:ea typeface="+mn-ea"/>
              <a:cs typeface="+mn-cs"/>
            </a:rPr>
            <a:t>前年度末と比べると比率が</a:t>
          </a:r>
          <a:r>
            <a:rPr kumimoji="1" lang="ja-JP" altLang="en-US" sz="1000">
              <a:solidFill>
                <a:sysClr val="windowText" lastClr="000000"/>
              </a:solidFill>
              <a:effectLst/>
              <a:latin typeface="+mn-lt"/>
              <a:ea typeface="+mn-ea"/>
              <a:cs typeface="+mn-cs"/>
            </a:rPr>
            <a:t>増加</a:t>
          </a:r>
          <a:r>
            <a:rPr kumimoji="1" lang="ja-JP" altLang="ja-JP" sz="1000">
              <a:solidFill>
                <a:sysClr val="windowText" lastClr="000000"/>
              </a:solidFill>
              <a:effectLst/>
              <a:latin typeface="+mn-lt"/>
              <a:ea typeface="+mn-ea"/>
              <a:cs typeface="+mn-cs"/>
            </a:rPr>
            <a:t>し</a:t>
          </a:r>
          <a:r>
            <a:rPr kumimoji="1" lang="ja-JP" altLang="en-US" sz="1000">
              <a:solidFill>
                <a:sysClr val="windowText" lastClr="000000"/>
              </a:solidFill>
              <a:effectLst/>
              <a:latin typeface="+mn-lt"/>
              <a:ea typeface="+mn-ea"/>
              <a:cs typeface="+mn-cs"/>
            </a:rPr>
            <a:t>た。</a:t>
          </a:r>
          <a:endParaRPr lang="ja-JP" altLang="ja-JP" sz="1000">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467CDC4A-C84F-4FE7-9424-4C70FF97954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07066499-9A36-427C-AE31-CFE18800041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C1228DA5-9F85-4095-823C-4856C5927BD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375333E8-C2E1-4A9D-87D1-8DAC71CD81BC}"/>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F9029B14-30E3-4AFE-836F-29D2F05998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C675595F-9A51-448E-A7E8-1A1756741F57}"/>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434680D0-24AD-42FE-BA63-922CA5B4752D}"/>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AA549116-E885-444B-8BCB-0215F35FC0C6}"/>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44C895FB-50CF-4F03-AF8C-08BB4354A99A}"/>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0F87B435-CB1A-4339-90F9-E9FEF2A4AA14}"/>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8E65B8F5-EC7C-4C58-BBBF-8C1D76222B31}"/>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E3B42AF5-813F-4890-B4F7-B79BE1A7FBA3}"/>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E150DC32-7B7A-4F44-8631-42354073117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97112A19-1826-4BF1-90EF-737444D5C93B}"/>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5941D449-1CDF-4545-9D28-EE314A9FCF6E}"/>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22EF15EA-2954-45A1-875F-76C38C2F673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F9F3F0E4-01E0-48BD-B3B9-D5E32E68475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35" name="直線コネクタ 134">
          <a:extLst>
            <a:ext uri="{FF2B5EF4-FFF2-40B4-BE49-F238E27FC236}">
              <a16:creationId xmlns:a16="http://schemas.microsoft.com/office/drawing/2014/main" id="{81A1088E-8AB2-4945-B631-973A0AECBC06}"/>
            </a:ext>
          </a:extLst>
        </xdr:cNvPr>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36" name="債務償還比率最小値テキスト">
          <a:extLst>
            <a:ext uri="{FF2B5EF4-FFF2-40B4-BE49-F238E27FC236}">
              <a16:creationId xmlns:a16="http://schemas.microsoft.com/office/drawing/2014/main" id="{A9A59114-79E4-473B-9BDB-250B2DF6234D}"/>
            </a:ext>
          </a:extLst>
        </xdr:cNvPr>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37" name="直線コネクタ 136">
          <a:extLst>
            <a:ext uri="{FF2B5EF4-FFF2-40B4-BE49-F238E27FC236}">
              <a16:creationId xmlns:a16="http://schemas.microsoft.com/office/drawing/2014/main" id="{875FA324-69BF-4A89-A293-7A0D3E20DFB6}"/>
            </a:ext>
          </a:extLst>
        </xdr:cNvPr>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4952D8C8-AFC5-4046-A6BD-1925D24DFF2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BA6F7FAA-32BE-4868-BBA5-2BF39D56A829}"/>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40" name="債務償還比率平均値テキスト">
          <a:extLst>
            <a:ext uri="{FF2B5EF4-FFF2-40B4-BE49-F238E27FC236}">
              <a16:creationId xmlns:a16="http://schemas.microsoft.com/office/drawing/2014/main" id="{1F26B5B9-36CA-48D3-998A-A66CC93374BE}"/>
            </a:ext>
          </a:extLst>
        </xdr:cNvPr>
        <xdr:cNvSpPr txBox="1"/>
      </xdr:nvSpPr>
      <xdr:spPr>
        <a:xfrm>
          <a:off x="14846300" y="595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41" name="フローチャート: 判断 140">
          <a:extLst>
            <a:ext uri="{FF2B5EF4-FFF2-40B4-BE49-F238E27FC236}">
              <a16:creationId xmlns:a16="http://schemas.microsoft.com/office/drawing/2014/main" id="{D6A6B7A0-0C1A-4070-9BC1-54E4597568C1}"/>
            </a:ext>
          </a:extLst>
        </xdr:cNvPr>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42" name="フローチャート: 判断 141">
          <a:extLst>
            <a:ext uri="{FF2B5EF4-FFF2-40B4-BE49-F238E27FC236}">
              <a16:creationId xmlns:a16="http://schemas.microsoft.com/office/drawing/2014/main" id="{04920091-64C3-40C2-A9DD-18D6117713BB}"/>
            </a:ext>
          </a:extLst>
        </xdr:cNvPr>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100330</xdr:rowOff>
    </xdr:from>
    <xdr:to>
      <xdr:col>68</xdr:col>
      <xdr:colOff>123825</xdr:colOff>
      <xdr:row>32</xdr:row>
      <xdr:rowOff>30480</xdr:rowOff>
    </xdr:to>
    <xdr:sp macro="" textlink="">
      <xdr:nvSpPr>
        <xdr:cNvPr id="143" name="フローチャート: 判断 142">
          <a:extLst>
            <a:ext uri="{FF2B5EF4-FFF2-40B4-BE49-F238E27FC236}">
              <a16:creationId xmlns:a16="http://schemas.microsoft.com/office/drawing/2014/main" id="{C9FB6C39-9553-4524-98CA-8AD15124C90B}"/>
            </a:ext>
          </a:extLst>
        </xdr:cNvPr>
        <xdr:cNvSpPr/>
      </xdr:nvSpPr>
      <xdr:spPr>
        <a:xfrm>
          <a:off x="132715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106036</xdr:rowOff>
    </xdr:from>
    <xdr:to>
      <xdr:col>64</xdr:col>
      <xdr:colOff>123825</xdr:colOff>
      <xdr:row>32</xdr:row>
      <xdr:rowOff>36186</xdr:rowOff>
    </xdr:to>
    <xdr:sp macro="" textlink="">
      <xdr:nvSpPr>
        <xdr:cNvPr id="144" name="フローチャート: 判断 143">
          <a:extLst>
            <a:ext uri="{FF2B5EF4-FFF2-40B4-BE49-F238E27FC236}">
              <a16:creationId xmlns:a16="http://schemas.microsoft.com/office/drawing/2014/main" id="{C15069BD-0DC0-431D-8FA7-F0B2324D442A}"/>
            </a:ext>
          </a:extLst>
        </xdr:cNvPr>
        <xdr:cNvSpPr/>
      </xdr:nvSpPr>
      <xdr:spPr>
        <a:xfrm>
          <a:off x="12509500" y="619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81670</xdr:rowOff>
    </xdr:from>
    <xdr:to>
      <xdr:col>60</xdr:col>
      <xdr:colOff>123825</xdr:colOff>
      <xdr:row>32</xdr:row>
      <xdr:rowOff>11820</xdr:rowOff>
    </xdr:to>
    <xdr:sp macro="" textlink="">
      <xdr:nvSpPr>
        <xdr:cNvPr id="145" name="フローチャート: 判断 144">
          <a:extLst>
            <a:ext uri="{FF2B5EF4-FFF2-40B4-BE49-F238E27FC236}">
              <a16:creationId xmlns:a16="http://schemas.microsoft.com/office/drawing/2014/main" id="{1C5EA519-3540-415A-B2C4-57200C89AD9D}"/>
            </a:ext>
          </a:extLst>
        </xdr:cNvPr>
        <xdr:cNvSpPr/>
      </xdr:nvSpPr>
      <xdr:spPr>
        <a:xfrm>
          <a:off x="11747500" y="616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D5DA2D86-0E90-4FA2-BE58-D37D5EE9B91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8F3B5A8C-875A-4D8E-91FE-C2A98C28E30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D6848DEE-2ADE-4E47-B0B9-453E21C37A7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1D14A9FF-6EFF-4956-AC72-7C57082CE4BC}"/>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4A64C71-35B5-47A1-8A73-53A3D6EA483F}"/>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61087</xdr:rowOff>
    </xdr:from>
    <xdr:to>
      <xdr:col>76</xdr:col>
      <xdr:colOff>73025</xdr:colOff>
      <xdr:row>29</xdr:row>
      <xdr:rowOff>162687</xdr:rowOff>
    </xdr:to>
    <xdr:sp macro="" textlink="">
      <xdr:nvSpPr>
        <xdr:cNvPr id="151" name="楕円 150">
          <a:extLst>
            <a:ext uri="{FF2B5EF4-FFF2-40B4-BE49-F238E27FC236}">
              <a16:creationId xmlns:a16="http://schemas.microsoft.com/office/drawing/2014/main" id="{98BA8A64-29B8-4287-A212-CFA6A97A0C98}"/>
            </a:ext>
          </a:extLst>
        </xdr:cNvPr>
        <xdr:cNvSpPr/>
      </xdr:nvSpPr>
      <xdr:spPr>
        <a:xfrm>
          <a:off x="14744700" y="580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83964</xdr:rowOff>
    </xdr:from>
    <xdr:ext cx="469744" cy="259045"/>
    <xdr:sp macro="" textlink="">
      <xdr:nvSpPr>
        <xdr:cNvPr id="152" name="債務償還比率該当値テキスト">
          <a:extLst>
            <a:ext uri="{FF2B5EF4-FFF2-40B4-BE49-F238E27FC236}">
              <a16:creationId xmlns:a16="http://schemas.microsoft.com/office/drawing/2014/main" id="{70B0074D-6344-400A-9073-312331139E76}"/>
            </a:ext>
          </a:extLst>
        </xdr:cNvPr>
        <xdr:cNvSpPr txBox="1"/>
      </xdr:nvSpPr>
      <xdr:spPr>
        <a:xfrm>
          <a:off x="14846300"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52297</xdr:rowOff>
    </xdr:from>
    <xdr:to>
      <xdr:col>72</xdr:col>
      <xdr:colOff>123825</xdr:colOff>
      <xdr:row>29</xdr:row>
      <xdr:rowOff>153897</xdr:rowOff>
    </xdr:to>
    <xdr:sp macro="" textlink="">
      <xdr:nvSpPr>
        <xdr:cNvPr id="153" name="楕円 152">
          <a:extLst>
            <a:ext uri="{FF2B5EF4-FFF2-40B4-BE49-F238E27FC236}">
              <a16:creationId xmlns:a16="http://schemas.microsoft.com/office/drawing/2014/main" id="{EC24A689-B38F-45A1-8076-E1F1CBE3606F}"/>
            </a:ext>
          </a:extLst>
        </xdr:cNvPr>
        <xdr:cNvSpPr/>
      </xdr:nvSpPr>
      <xdr:spPr>
        <a:xfrm>
          <a:off x="14033500" y="57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103097</xdr:rowOff>
    </xdr:from>
    <xdr:to>
      <xdr:col>76</xdr:col>
      <xdr:colOff>22225</xdr:colOff>
      <xdr:row>29</xdr:row>
      <xdr:rowOff>111887</xdr:rowOff>
    </xdr:to>
    <xdr:cxnSp macro="">
      <xdr:nvCxnSpPr>
        <xdr:cNvPr id="154" name="直線コネクタ 153">
          <a:extLst>
            <a:ext uri="{FF2B5EF4-FFF2-40B4-BE49-F238E27FC236}">
              <a16:creationId xmlns:a16="http://schemas.microsoft.com/office/drawing/2014/main" id="{715F9C14-3B2F-4F5B-A8C3-E126FF257109}"/>
            </a:ext>
          </a:extLst>
        </xdr:cNvPr>
        <xdr:cNvCxnSpPr/>
      </xdr:nvCxnSpPr>
      <xdr:spPr>
        <a:xfrm>
          <a:off x="14084300" y="5846672"/>
          <a:ext cx="711200" cy="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39488</xdr:rowOff>
    </xdr:from>
    <xdr:to>
      <xdr:col>68</xdr:col>
      <xdr:colOff>123825</xdr:colOff>
      <xdr:row>33</xdr:row>
      <xdr:rowOff>141088</xdr:rowOff>
    </xdr:to>
    <xdr:sp macro="" textlink="">
      <xdr:nvSpPr>
        <xdr:cNvPr id="155" name="楕円 154">
          <a:extLst>
            <a:ext uri="{FF2B5EF4-FFF2-40B4-BE49-F238E27FC236}">
              <a16:creationId xmlns:a16="http://schemas.microsoft.com/office/drawing/2014/main" id="{5DA5272C-7D14-44E7-A64A-F262111B3BD0}"/>
            </a:ext>
          </a:extLst>
        </xdr:cNvPr>
        <xdr:cNvSpPr/>
      </xdr:nvSpPr>
      <xdr:spPr>
        <a:xfrm>
          <a:off x="13271500" y="646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103097</xdr:rowOff>
    </xdr:from>
    <xdr:to>
      <xdr:col>72</xdr:col>
      <xdr:colOff>73025</xdr:colOff>
      <xdr:row>33</xdr:row>
      <xdr:rowOff>90288</xdr:rowOff>
    </xdr:to>
    <xdr:cxnSp macro="">
      <xdr:nvCxnSpPr>
        <xdr:cNvPr id="156" name="直線コネクタ 155">
          <a:extLst>
            <a:ext uri="{FF2B5EF4-FFF2-40B4-BE49-F238E27FC236}">
              <a16:creationId xmlns:a16="http://schemas.microsoft.com/office/drawing/2014/main" id="{1F2797BF-77F8-4930-B8D9-2F1C3DFA1AF4}"/>
            </a:ext>
          </a:extLst>
        </xdr:cNvPr>
        <xdr:cNvCxnSpPr/>
      </xdr:nvCxnSpPr>
      <xdr:spPr>
        <a:xfrm flipV="1">
          <a:off x="13322300" y="5846672"/>
          <a:ext cx="762000" cy="67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90687</xdr:rowOff>
    </xdr:from>
    <xdr:to>
      <xdr:col>64</xdr:col>
      <xdr:colOff>123825</xdr:colOff>
      <xdr:row>34</xdr:row>
      <xdr:rowOff>20837</xdr:rowOff>
    </xdr:to>
    <xdr:sp macro="" textlink="">
      <xdr:nvSpPr>
        <xdr:cNvPr id="157" name="楕円 156">
          <a:extLst>
            <a:ext uri="{FF2B5EF4-FFF2-40B4-BE49-F238E27FC236}">
              <a16:creationId xmlns:a16="http://schemas.microsoft.com/office/drawing/2014/main" id="{F585E65E-FFC7-42EF-96E8-8511794F553A}"/>
            </a:ext>
          </a:extLst>
        </xdr:cNvPr>
        <xdr:cNvSpPr/>
      </xdr:nvSpPr>
      <xdr:spPr>
        <a:xfrm>
          <a:off x="12509500" y="652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90288</xdr:rowOff>
    </xdr:from>
    <xdr:to>
      <xdr:col>68</xdr:col>
      <xdr:colOff>73025</xdr:colOff>
      <xdr:row>33</xdr:row>
      <xdr:rowOff>141487</xdr:rowOff>
    </xdr:to>
    <xdr:cxnSp macro="">
      <xdr:nvCxnSpPr>
        <xdr:cNvPr id="158" name="直線コネクタ 157">
          <a:extLst>
            <a:ext uri="{FF2B5EF4-FFF2-40B4-BE49-F238E27FC236}">
              <a16:creationId xmlns:a16="http://schemas.microsoft.com/office/drawing/2014/main" id="{0B29EF08-9E7B-4738-B669-C401E6595475}"/>
            </a:ext>
          </a:extLst>
        </xdr:cNvPr>
        <xdr:cNvCxnSpPr/>
      </xdr:nvCxnSpPr>
      <xdr:spPr>
        <a:xfrm flipV="1">
          <a:off x="12560300" y="6519663"/>
          <a:ext cx="762000" cy="5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5524</xdr:rowOff>
    </xdr:from>
    <xdr:to>
      <xdr:col>60</xdr:col>
      <xdr:colOff>123825</xdr:colOff>
      <xdr:row>32</xdr:row>
      <xdr:rowOff>107124</xdr:rowOff>
    </xdr:to>
    <xdr:sp macro="" textlink="">
      <xdr:nvSpPr>
        <xdr:cNvPr id="159" name="楕円 158">
          <a:extLst>
            <a:ext uri="{FF2B5EF4-FFF2-40B4-BE49-F238E27FC236}">
              <a16:creationId xmlns:a16="http://schemas.microsoft.com/office/drawing/2014/main" id="{4A396BB1-604F-4482-B578-BB957CCC8C50}"/>
            </a:ext>
          </a:extLst>
        </xdr:cNvPr>
        <xdr:cNvSpPr/>
      </xdr:nvSpPr>
      <xdr:spPr>
        <a:xfrm>
          <a:off x="11747500" y="626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56324</xdr:rowOff>
    </xdr:from>
    <xdr:to>
      <xdr:col>64</xdr:col>
      <xdr:colOff>73025</xdr:colOff>
      <xdr:row>33</xdr:row>
      <xdr:rowOff>141487</xdr:rowOff>
    </xdr:to>
    <xdr:cxnSp macro="">
      <xdr:nvCxnSpPr>
        <xdr:cNvPr id="160" name="直線コネクタ 159">
          <a:extLst>
            <a:ext uri="{FF2B5EF4-FFF2-40B4-BE49-F238E27FC236}">
              <a16:creationId xmlns:a16="http://schemas.microsoft.com/office/drawing/2014/main" id="{B1092553-BBFE-4625-BDB1-73D0C32F6159}"/>
            </a:ext>
          </a:extLst>
        </xdr:cNvPr>
        <xdr:cNvCxnSpPr/>
      </xdr:nvCxnSpPr>
      <xdr:spPr>
        <a:xfrm>
          <a:off x="11798300" y="6314249"/>
          <a:ext cx="762000" cy="25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61" name="n_1aveValue債務償還比率">
          <a:extLst>
            <a:ext uri="{FF2B5EF4-FFF2-40B4-BE49-F238E27FC236}">
              <a16:creationId xmlns:a16="http://schemas.microsoft.com/office/drawing/2014/main" id="{60BF6DD7-25F0-4488-BC57-D4D323491189}"/>
            </a:ext>
          </a:extLst>
        </xdr:cNvPr>
        <xdr:cNvSpPr txBox="1"/>
      </xdr:nvSpPr>
      <xdr:spPr>
        <a:xfrm>
          <a:off x="13836727" y="600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47007</xdr:rowOff>
    </xdr:from>
    <xdr:ext cx="469744" cy="259045"/>
    <xdr:sp macro="" textlink="">
      <xdr:nvSpPr>
        <xdr:cNvPr id="162" name="n_2aveValue債務償還比率">
          <a:extLst>
            <a:ext uri="{FF2B5EF4-FFF2-40B4-BE49-F238E27FC236}">
              <a16:creationId xmlns:a16="http://schemas.microsoft.com/office/drawing/2014/main" id="{3D2B8BB1-F75E-4C93-A020-1575BB086FB5}"/>
            </a:ext>
          </a:extLst>
        </xdr:cNvPr>
        <xdr:cNvSpPr txBox="1"/>
      </xdr:nvSpPr>
      <xdr:spPr>
        <a:xfrm>
          <a:off x="13087427" y="596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52713</xdr:rowOff>
    </xdr:from>
    <xdr:ext cx="469744" cy="259045"/>
    <xdr:sp macro="" textlink="">
      <xdr:nvSpPr>
        <xdr:cNvPr id="163" name="n_3aveValue債務償還比率">
          <a:extLst>
            <a:ext uri="{FF2B5EF4-FFF2-40B4-BE49-F238E27FC236}">
              <a16:creationId xmlns:a16="http://schemas.microsoft.com/office/drawing/2014/main" id="{AAAA90CE-B7F7-445B-B364-33AAC078DDC8}"/>
            </a:ext>
          </a:extLst>
        </xdr:cNvPr>
        <xdr:cNvSpPr txBox="1"/>
      </xdr:nvSpPr>
      <xdr:spPr>
        <a:xfrm>
          <a:off x="12325427" y="596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28347</xdr:rowOff>
    </xdr:from>
    <xdr:ext cx="469744" cy="259045"/>
    <xdr:sp macro="" textlink="">
      <xdr:nvSpPr>
        <xdr:cNvPr id="164" name="n_4aveValue債務償還比率">
          <a:extLst>
            <a:ext uri="{FF2B5EF4-FFF2-40B4-BE49-F238E27FC236}">
              <a16:creationId xmlns:a16="http://schemas.microsoft.com/office/drawing/2014/main" id="{EB40AC46-4141-4BCB-80D7-AB9E7F65655C}"/>
            </a:ext>
          </a:extLst>
        </xdr:cNvPr>
        <xdr:cNvSpPr txBox="1"/>
      </xdr:nvSpPr>
      <xdr:spPr>
        <a:xfrm>
          <a:off x="11563427" y="594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170424</xdr:rowOff>
    </xdr:from>
    <xdr:ext cx="469744" cy="259045"/>
    <xdr:sp macro="" textlink="">
      <xdr:nvSpPr>
        <xdr:cNvPr id="165" name="n_1mainValue債務償還比率">
          <a:extLst>
            <a:ext uri="{FF2B5EF4-FFF2-40B4-BE49-F238E27FC236}">
              <a16:creationId xmlns:a16="http://schemas.microsoft.com/office/drawing/2014/main" id="{ADAC5CF8-1226-49A4-AD24-0ED19E4B9924}"/>
            </a:ext>
          </a:extLst>
        </xdr:cNvPr>
        <xdr:cNvSpPr txBox="1"/>
      </xdr:nvSpPr>
      <xdr:spPr>
        <a:xfrm>
          <a:off x="13836727" y="557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132215</xdr:rowOff>
    </xdr:from>
    <xdr:ext cx="469744" cy="259045"/>
    <xdr:sp macro="" textlink="">
      <xdr:nvSpPr>
        <xdr:cNvPr id="166" name="n_2mainValue債務償還比率">
          <a:extLst>
            <a:ext uri="{FF2B5EF4-FFF2-40B4-BE49-F238E27FC236}">
              <a16:creationId xmlns:a16="http://schemas.microsoft.com/office/drawing/2014/main" id="{B8D80E34-AA06-4AC2-B737-4864DFFFACB5}"/>
            </a:ext>
          </a:extLst>
        </xdr:cNvPr>
        <xdr:cNvSpPr txBox="1"/>
      </xdr:nvSpPr>
      <xdr:spPr>
        <a:xfrm>
          <a:off x="13087427" y="656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11964</xdr:rowOff>
    </xdr:from>
    <xdr:ext cx="469744" cy="259045"/>
    <xdr:sp macro="" textlink="">
      <xdr:nvSpPr>
        <xdr:cNvPr id="167" name="n_3mainValue債務償還比率">
          <a:extLst>
            <a:ext uri="{FF2B5EF4-FFF2-40B4-BE49-F238E27FC236}">
              <a16:creationId xmlns:a16="http://schemas.microsoft.com/office/drawing/2014/main" id="{4A29418F-842A-4E05-A227-ACD5F2A463DF}"/>
            </a:ext>
          </a:extLst>
        </xdr:cNvPr>
        <xdr:cNvSpPr txBox="1"/>
      </xdr:nvSpPr>
      <xdr:spPr>
        <a:xfrm>
          <a:off x="12325427" y="661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98251</xdr:rowOff>
    </xdr:from>
    <xdr:ext cx="469744" cy="259045"/>
    <xdr:sp macro="" textlink="">
      <xdr:nvSpPr>
        <xdr:cNvPr id="168" name="n_4mainValue債務償還比率">
          <a:extLst>
            <a:ext uri="{FF2B5EF4-FFF2-40B4-BE49-F238E27FC236}">
              <a16:creationId xmlns:a16="http://schemas.microsoft.com/office/drawing/2014/main" id="{36457E08-512F-4ED9-A65B-7C7EB3C88D07}"/>
            </a:ext>
          </a:extLst>
        </xdr:cNvPr>
        <xdr:cNvSpPr txBox="1"/>
      </xdr:nvSpPr>
      <xdr:spPr>
        <a:xfrm>
          <a:off x="11563427" y="635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62B9729B-C9A4-4AEC-A56B-770A3983A74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836E1441-F79F-4590-B13A-8B7E292F24D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5401E15C-ADC7-4756-8509-2F7541BB332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47486343-6739-4956-B2B5-A27856EA94C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1326DAE1-6E7E-4ADC-A392-B806A01225B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D6BB13F2-88B0-4B1A-BFA7-C44A55FB456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A49D7CF-59B2-4148-8480-A8657869EB2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0909146-5A90-4674-8284-4B805E1DA46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3DE7639-161C-42EB-992B-D3B2D601D69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504CD10-F139-42BB-BCC2-D9D380D80BD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51B098E-2E7E-4D5B-8AE6-47DB84E68EC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71A6C4C-2C4B-4C75-AF89-A689131F93E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C1B4DB6-407B-4F00-9F02-399B6D8036A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5B0ECDF-6941-4B11-94D2-E61B321AFF3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AA68AC6-E363-4C8A-B32F-F158AAB3897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C1508A8-CE50-45E9-A2AE-EA59E1818E6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498B706-C8D3-42EE-9296-0A235965269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B25535-3C42-46C6-8858-A670A7E950E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69721FB-E0F5-4698-B293-6A826E010E5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877A53C-F607-4CE2-80C5-1486FD67731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2C820B4-9ED3-43F5-9D0E-68E2E619248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FD9021E-2455-4604-A32A-7C8899E2395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7FDB4D0-9B04-4367-8C9C-02FC3F7A60E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66C4474-AE99-4AF2-B850-E66C09B95F3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D735F22-0FE7-4087-A8FE-8159926F7FE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CE40A1F-9F2C-48E7-95E4-8FAAF27A368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E3B554E-90E7-4B96-B46F-AE227DBFCDD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1DE43F5-8FC3-428E-AA2E-7D3F07548D8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402A52E-7E6D-4852-8D47-F35EC74593E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9A9395D-D4FE-41F4-A5A1-02D0FC530CB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BB3706C-67BC-4173-BD96-A46AEAB8911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467EAA2-2383-477C-951F-B15D87585BB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777320A-0D91-48A0-9A26-6EC0EC73EDC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AA5B5D1-F6B6-4A74-B031-B2C0FE62EB9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97EAAF4-7B70-45F9-AD88-5E014A3ADB0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9561CDE-A109-4908-AD8E-DDC93EBAE85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71E7661-E1D1-46B7-823A-1A657DE0A6C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991D9AE-8DF6-476B-A080-0E638B1A3D4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6DADBD9-557F-47BC-82E0-EA95E01FE5D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68672D2-3A73-4D7A-BB1A-B43AD14C08F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9F17278-114F-44BD-94E9-991966B5693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0D5B4C6-6CF3-4029-AB93-C46B76C782D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A68657F-1E1C-4DA1-9218-52225A98975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2E69917-A486-4BDA-AA6D-AEF6CAB675D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E5CC593-14F0-4FB9-9A8A-E5794A30605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5920B82-53F4-44EE-824C-14326E2CFC6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CEF0A9C-E047-408C-B083-7508ABE4CE6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9A28532-C22B-49B4-8173-1635B4B2D46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795B77E-A68B-45CC-A894-18F08BC3CA0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89E7F96-5F5C-4912-815B-BA46F8B5ADA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92ED177-1D28-49F2-91AF-C557D0B6D40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85C606E-8BA9-41C7-A9AE-12A951C500C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06F9F53-EFF8-4786-BA05-06259A0968E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88902B8-CE52-4BE9-BBA2-1DE79E697DE7}"/>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A9EE793-2766-4A6F-85A2-0D5111584B5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06BAB9E-2357-4145-864A-969E306E17E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09F8B76-F7FC-4133-822B-5B7FF0BB9994}"/>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C03495E-69A0-4001-992F-1832981A7B8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E99D9C2-298D-4894-9BFD-85B2FF1B371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8ACEF49-53CD-44F9-B6B9-1DE113A97D8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1DFE72B-F30A-4AAF-8BEF-D6188ADDEB6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CB1E3CED-1FD0-43E2-BE02-1648B97A7E0B}"/>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FD81648C-3A48-4256-A58D-35B18C0C2C6C}"/>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E1DA6382-4CA1-43EA-B2A1-BB2C7D87563A}"/>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8A4ED87B-D1EB-4D4B-B6E9-71C0CE14AE7E}"/>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195512FE-20C4-474D-8349-4F7BB34FCFA3}"/>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26687</xdr:rowOff>
    </xdr:from>
    <xdr:ext cx="405111" cy="259045"/>
    <xdr:sp macro="" textlink="">
      <xdr:nvSpPr>
        <xdr:cNvPr id="62" name="【道路】&#10;有形固定資産減価償却率平均値テキスト">
          <a:extLst>
            <a:ext uri="{FF2B5EF4-FFF2-40B4-BE49-F238E27FC236}">
              <a16:creationId xmlns:a16="http://schemas.microsoft.com/office/drawing/2014/main" id="{1F9D9A6F-1515-46B8-9201-A59BD5149AE7}"/>
            </a:ext>
          </a:extLst>
        </xdr:cNvPr>
        <xdr:cNvSpPr txBox="1"/>
      </xdr:nvSpPr>
      <xdr:spPr>
        <a:xfrm>
          <a:off x="4673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3C3409C6-38BC-40FF-BF31-D661DDDE1706}"/>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261AA82A-C8CA-4E18-AFC3-B652142A814F}"/>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101600</xdr:rowOff>
    </xdr:from>
    <xdr:to>
      <xdr:col>15</xdr:col>
      <xdr:colOff>101600</xdr:colOff>
      <xdr:row>38</xdr:row>
      <xdr:rowOff>31750</xdr:rowOff>
    </xdr:to>
    <xdr:sp macro="" textlink="">
      <xdr:nvSpPr>
        <xdr:cNvPr id="65" name="フローチャート: 判断 64">
          <a:extLst>
            <a:ext uri="{FF2B5EF4-FFF2-40B4-BE49-F238E27FC236}">
              <a16:creationId xmlns:a16="http://schemas.microsoft.com/office/drawing/2014/main" id="{2F553122-6850-49C0-8A45-8D78DAFA85C8}"/>
            </a:ext>
          </a:extLst>
        </xdr:cNvPr>
        <xdr:cNvSpPr/>
      </xdr:nvSpPr>
      <xdr:spPr>
        <a:xfrm>
          <a:off x="2857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88265</xdr:rowOff>
    </xdr:from>
    <xdr:to>
      <xdr:col>10</xdr:col>
      <xdr:colOff>165100</xdr:colOff>
      <xdr:row>38</xdr:row>
      <xdr:rowOff>18415</xdr:rowOff>
    </xdr:to>
    <xdr:sp macro="" textlink="">
      <xdr:nvSpPr>
        <xdr:cNvPr id="66" name="フローチャート: 判断 65">
          <a:extLst>
            <a:ext uri="{FF2B5EF4-FFF2-40B4-BE49-F238E27FC236}">
              <a16:creationId xmlns:a16="http://schemas.microsoft.com/office/drawing/2014/main" id="{4A637CDA-9622-4724-957A-F76DFDAD7770}"/>
            </a:ext>
          </a:extLst>
        </xdr:cNvPr>
        <xdr:cNvSpPr/>
      </xdr:nvSpPr>
      <xdr:spPr>
        <a:xfrm>
          <a:off x="1968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46355</xdr:rowOff>
    </xdr:from>
    <xdr:to>
      <xdr:col>6</xdr:col>
      <xdr:colOff>38100</xdr:colOff>
      <xdr:row>37</xdr:row>
      <xdr:rowOff>147955</xdr:rowOff>
    </xdr:to>
    <xdr:sp macro="" textlink="">
      <xdr:nvSpPr>
        <xdr:cNvPr id="67" name="フローチャート: 判断 66">
          <a:extLst>
            <a:ext uri="{FF2B5EF4-FFF2-40B4-BE49-F238E27FC236}">
              <a16:creationId xmlns:a16="http://schemas.microsoft.com/office/drawing/2014/main" id="{C0AD086B-04A5-4122-A9D8-E184019292D4}"/>
            </a:ext>
          </a:extLst>
        </xdr:cNvPr>
        <xdr:cNvSpPr/>
      </xdr:nvSpPr>
      <xdr:spPr>
        <a:xfrm>
          <a:off x="1079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173801E-874C-4BD0-A091-4BF0CCAA4F1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44B4411-0395-4CB1-8A61-1FA76C584A9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8CCFE15-3798-4B16-B212-795D256A2CA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BC8584E-4358-4998-87A3-AABD45EBD2C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1EFD7CB-5F6A-412C-A21D-675F258C0D5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19685</xdr:rowOff>
    </xdr:from>
    <xdr:to>
      <xdr:col>24</xdr:col>
      <xdr:colOff>114300</xdr:colOff>
      <xdr:row>38</xdr:row>
      <xdr:rowOff>121285</xdr:rowOff>
    </xdr:to>
    <xdr:sp macro="" textlink="">
      <xdr:nvSpPr>
        <xdr:cNvPr id="73" name="楕円 72">
          <a:extLst>
            <a:ext uri="{FF2B5EF4-FFF2-40B4-BE49-F238E27FC236}">
              <a16:creationId xmlns:a16="http://schemas.microsoft.com/office/drawing/2014/main" id="{48E4E32B-B424-4E44-BEC3-0F1B07E3FDEA}"/>
            </a:ext>
          </a:extLst>
        </xdr:cNvPr>
        <xdr:cNvSpPr/>
      </xdr:nvSpPr>
      <xdr:spPr>
        <a:xfrm>
          <a:off x="45847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42562</xdr:rowOff>
    </xdr:from>
    <xdr:ext cx="405111" cy="259045"/>
    <xdr:sp macro="" textlink="">
      <xdr:nvSpPr>
        <xdr:cNvPr id="74" name="【道路】&#10;有形固定資産減価償却率該当値テキスト">
          <a:extLst>
            <a:ext uri="{FF2B5EF4-FFF2-40B4-BE49-F238E27FC236}">
              <a16:creationId xmlns:a16="http://schemas.microsoft.com/office/drawing/2014/main" id="{1476E0BC-F327-4EC4-9D9D-2D51DE0DB9DB}"/>
            </a:ext>
          </a:extLst>
        </xdr:cNvPr>
        <xdr:cNvSpPr txBox="1"/>
      </xdr:nvSpPr>
      <xdr:spPr>
        <a:xfrm>
          <a:off x="4673600" y="6386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154940</xdr:rowOff>
    </xdr:from>
    <xdr:to>
      <xdr:col>20</xdr:col>
      <xdr:colOff>38100</xdr:colOff>
      <xdr:row>38</xdr:row>
      <xdr:rowOff>85090</xdr:rowOff>
    </xdr:to>
    <xdr:sp macro="" textlink="">
      <xdr:nvSpPr>
        <xdr:cNvPr id="75" name="楕円 74">
          <a:extLst>
            <a:ext uri="{FF2B5EF4-FFF2-40B4-BE49-F238E27FC236}">
              <a16:creationId xmlns:a16="http://schemas.microsoft.com/office/drawing/2014/main" id="{0872BAE8-5FBE-4B8B-8D57-930DBCEF4E9E}"/>
            </a:ext>
          </a:extLst>
        </xdr:cNvPr>
        <xdr:cNvSpPr/>
      </xdr:nvSpPr>
      <xdr:spPr>
        <a:xfrm>
          <a:off x="3746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34290</xdr:rowOff>
    </xdr:from>
    <xdr:to>
      <xdr:col>24</xdr:col>
      <xdr:colOff>63500</xdr:colOff>
      <xdr:row>38</xdr:row>
      <xdr:rowOff>70485</xdr:rowOff>
    </xdr:to>
    <xdr:cxnSp macro="">
      <xdr:nvCxnSpPr>
        <xdr:cNvPr id="76" name="直線コネクタ 75">
          <a:extLst>
            <a:ext uri="{FF2B5EF4-FFF2-40B4-BE49-F238E27FC236}">
              <a16:creationId xmlns:a16="http://schemas.microsoft.com/office/drawing/2014/main" id="{403A0B8D-FBC4-4432-9D15-F309D9C40329}"/>
            </a:ext>
          </a:extLst>
        </xdr:cNvPr>
        <xdr:cNvCxnSpPr/>
      </xdr:nvCxnSpPr>
      <xdr:spPr>
        <a:xfrm>
          <a:off x="3797300" y="65493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113030</xdr:rowOff>
    </xdr:from>
    <xdr:to>
      <xdr:col>15</xdr:col>
      <xdr:colOff>101600</xdr:colOff>
      <xdr:row>38</xdr:row>
      <xdr:rowOff>43180</xdr:rowOff>
    </xdr:to>
    <xdr:sp macro="" textlink="">
      <xdr:nvSpPr>
        <xdr:cNvPr id="77" name="楕円 76">
          <a:extLst>
            <a:ext uri="{FF2B5EF4-FFF2-40B4-BE49-F238E27FC236}">
              <a16:creationId xmlns:a16="http://schemas.microsoft.com/office/drawing/2014/main" id="{C6937189-3618-493A-922D-BE0661D1F0CE}"/>
            </a:ext>
          </a:extLst>
        </xdr:cNvPr>
        <xdr:cNvSpPr/>
      </xdr:nvSpPr>
      <xdr:spPr>
        <a:xfrm>
          <a:off x="2857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163830</xdr:rowOff>
    </xdr:from>
    <xdr:to>
      <xdr:col>19</xdr:col>
      <xdr:colOff>177800</xdr:colOff>
      <xdr:row>38</xdr:row>
      <xdr:rowOff>34290</xdr:rowOff>
    </xdr:to>
    <xdr:cxnSp macro="">
      <xdr:nvCxnSpPr>
        <xdr:cNvPr id="78" name="直線コネクタ 77">
          <a:extLst>
            <a:ext uri="{FF2B5EF4-FFF2-40B4-BE49-F238E27FC236}">
              <a16:creationId xmlns:a16="http://schemas.microsoft.com/office/drawing/2014/main" id="{A13DB772-4BAB-4D3E-AFBE-E69FA2F464D9}"/>
            </a:ext>
          </a:extLst>
        </xdr:cNvPr>
        <xdr:cNvCxnSpPr/>
      </xdr:nvCxnSpPr>
      <xdr:spPr>
        <a:xfrm>
          <a:off x="2908300" y="65074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71120</xdr:rowOff>
    </xdr:from>
    <xdr:to>
      <xdr:col>10</xdr:col>
      <xdr:colOff>165100</xdr:colOff>
      <xdr:row>38</xdr:row>
      <xdr:rowOff>1270</xdr:rowOff>
    </xdr:to>
    <xdr:sp macro="" textlink="">
      <xdr:nvSpPr>
        <xdr:cNvPr id="79" name="楕円 78">
          <a:extLst>
            <a:ext uri="{FF2B5EF4-FFF2-40B4-BE49-F238E27FC236}">
              <a16:creationId xmlns:a16="http://schemas.microsoft.com/office/drawing/2014/main" id="{EE3454E0-DB7E-4577-8173-B422CD82CADE}"/>
            </a:ext>
          </a:extLst>
        </xdr:cNvPr>
        <xdr:cNvSpPr/>
      </xdr:nvSpPr>
      <xdr:spPr>
        <a:xfrm>
          <a:off x="1968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121920</xdr:rowOff>
    </xdr:from>
    <xdr:to>
      <xdr:col>15</xdr:col>
      <xdr:colOff>50800</xdr:colOff>
      <xdr:row>37</xdr:row>
      <xdr:rowOff>163830</xdr:rowOff>
    </xdr:to>
    <xdr:cxnSp macro="">
      <xdr:nvCxnSpPr>
        <xdr:cNvPr id="80" name="直線コネクタ 79">
          <a:extLst>
            <a:ext uri="{FF2B5EF4-FFF2-40B4-BE49-F238E27FC236}">
              <a16:creationId xmlns:a16="http://schemas.microsoft.com/office/drawing/2014/main" id="{1A120DC2-3129-49EB-B55A-B4FF9FA2CB47}"/>
            </a:ext>
          </a:extLst>
        </xdr:cNvPr>
        <xdr:cNvCxnSpPr/>
      </xdr:nvCxnSpPr>
      <xdr:spPr>
        <a:xfrm>
          <a:off x="2019300" y="64655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113030</xdr:rowOff>
    </xdr:from>
    <xdr:to>
      <xdr:col>6</xdr:col>
      <xdr:colOff>38100</xdr:colOff>
      <xdr:row>38</xdr:row>
      <xdr:rowOff>43180</xdr:rowOff>
    </xdr:to>
    <xdr:sp macro="" textlink="">
      <xdr:nvSpPr>
        <xdr:cNvPr id="81" name="楕円 80">
          <a:extLst>
            <a:ext uri="{FF2B5EF4-FFF2-40B4-BE49-F238E27FC236}">
              <a16:creationId xmlns:a16="http://schemas.microsoft.com/office/drawing/2014/main" id="{39B9F3DE-3DBD-4417-A851-10B18627B4ED}"/>
            </a:ext>
          </a:extLst>
        </xdr:cNvPr>
        <xdr:cNvSpPr/>
      </xdr:nvSpPr>
      <xdr:spPr>
        <a:xfrm>
          <a:off x="1079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121920</xdr:rowOff>
    </xdr:from>
    <xdr:to>
      <xdr:col>10</xdr:col>
      <xdr:colOff>114300</xdr:colOff>
      <xdr:row>37</xdr:row>
      <xdr:rowOff>163830</xdr:rowOff>
    </xdr:to>
    <xdr:cxnSp macro="">
      <xdr:nvCxnSpPr>
        <xdr:cNvPr id="82" name="直線コネクタ 81">
          <a:extLst>
            <a:ext uri="{FF2B5EF4-FFF2-40B4-BE49-F238E27FC236}">
              <a16:creationId xmlns:a16="http://schemas.microsoft.com/office/drawing/2014/main" id="{D0D231C1-8786-4FBD-B98E-1722B85EA2D0}"/>
            </a:ext>
          </a:extLst>
        </xdr:cNvPr>
        <xdr:cNvCxnSpPr/>
      </xdr:nvCxnSpPr>
      <xdr:spPr>
        <a:xfrm flipV="1">
          <a:off x="1130300" y="64655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D899B605-7ADF-4D15-AAB5-1A712D84F211}"/>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48277</xdr:rowOff>
    </xdr:from>
    <xdr:ext cx="405111" cy="259045"/>
    <xdr:sp macro="" textlink="">
      <xdr:nvSpPr>
        <xdr:cNvPr id="84" name="n_2aveValue【道路】&#10;有形固定資産減価償却率">
          <a:extLst>
            <a:ext uri="{FF2B5EF4-FFF2-40B4-BE49-F238E27FC236}">
              <a16:creationId xmlns:a16="http://schemas.microsoft.com/office/drawing/2014/main" id="{9506C574-FF51-434D-8D2C-23831FD4683F}"/>
            </a:ext>
          </a:extLst>
        </xdr:cNvPr>
        <xdr:cNvSpPr txBox="1"/>
      </xdr:nvSpPr>
      <xdr:spPr>
        <a:xfrm>
          <a:off x="2705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9542</xdr:rowOff>
    </xdr:from>
    <xdr:ext cx="405111" cy="259045"/>
    <xdr:sp macro="" textlink="">
      <xdr:nvSpPr>
        <xdr:cNvPr id="85" name="n_3aveValue【道路】&#10;有形固定資産減価償却率">
          <a:extLst>
            <a:ext uri="{FF2B5EF4-FFF2-40B4-BE49-F238E27FC236}">
              <a16:creationId xmlns:a16="http://schemas.microsoft.com/office/drawing/2014/main" id="{CD366377-8187-4D49-AB1C-874D507E6F23}"/>
            </a:ext>
          </a:extLst>
        </xdr:cNvPr>
        <xdr:cNvSpPr txBox="1"/>
      </xdr:nvSpPr>
      <xdr:spPr>
        <a:xfrm>
          <a:off x="1816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164482</xdr:rowOff>
    </xdr:from>
    <xdr:ext cx="405111" cy="259045"/>
    <xdr:sp macro="" textlink="">
      <xdr:nvSpPr>
        <xdr:cNvPr id="86" name="n_4aveValue【道路】&#10;有形固定資産減価償却率">
          <a:extLst>
            <a:ext uri="{FF2B5EF4-FFF2-40B4-BE49-F238E27FC236}">
              <a16:creationId xmlns:a16="http://schemas.microsoft.com/office/drawing/2014/main" id="{96D98CB3-1F82-4774-AAB8-A36B0AF0DF9E}"/>
            </a:ext>
          </a:extLst>
        </xdr:cNvPr>
        <xdr:cNvSpPr txBox="1"/>
      </xdr:nvSpPr>
      <xdr:spPr>
        <a:xfrm>
          <a:off x="927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101617</xdr:rowOff>
    </xdr:from>
    <xdr:ext cx="405111" cy="259045"/>
    <xdr:sp macro="" textlink="">
      <xdr:nvSpPr>
        <xdr:cNvPr id="87" name="n_1mainValue【道路】&#10;有形固定資産減価償却率">
          <a:extLst>
            <a:ext uri="{FF2B5EF4-FFF2-40B4-BE49-F238E27FC236}">
              <a16:creationId xmlns:a16="http://schemas.microsoft.com/office/drawing/2014/main" id="{D62F74D5-81FA-44B9-8C02-90897CCD5971}"/>
            </a:ext>
          </a:extLst>
        </xdr:cNvPr>
        <xdr:cNvSpPr txBox="1"/>
      </xdr:nvSpPr>
      <xdr:spPr>
        <a:xfrm>
          <a:off x="35820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8" name="n_2mainValue【道路】&#10;有形固定資産減価償却率">
          <a:extLst>
            <a:ext uri="{FF2B5EF4-FFF2-40B4-BE49-F238E27FC236}">
              <a16:creationId xmlns:a16="http://schemas.microsoft.com/office/drawing/2014/main" id="{4FD161DF-9E0D-4A32-89C9-1151D2538867}"/>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17797</xdr:rowOff>
    </xdr:from>
    <xdr:ext cx="405111" cy="259045"/>
    <xdr:sp macro="" textlink="">
      <xdr:nvSpPr>
        <xdr:cNvPr id="89" name="n_3mainValue【道路】&#10;有形固定資産減価償却率">
          <a:extLst>
            <a:ext uri="{FF2B5EF4-FFF2-40B4-BE49-F238E27FC236}">
              <a16:creationId xmlns:a16="http://schemas.microsoft.com/office/drawing/2014/main" id="{500B4411-BD54-49A9-AC22-2BC806B685CC}"/>
            </a:ext>
          </a:extLst>
        </xdr:cNvPr>
        <xdr:cNvSpPr txBox="1"/>
      </xdr:nvSpPr>
      <xdr:spPr>
        <a:xfrm>
          <a:off x="18167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34307</xdr:rowOff>
    </xdr:from>
    <xdr:ext cx="405111" cy="259045"/>
    <xdr:sp macro="" textlink="">
      <xdr:nvSpPr>
        <xdr:cNvPr id="90" name="n_4mainValue【道路】&#10;有形固定資産減価償却率">
          <a:extLst>
            <a:ext uri="{FF2B5EF4-FFF2-40B4-BE49-F238E27FC236}">
              <a16:creationId xmlns:a16="http://schemas.microsoft.com/office/drawing/2014/main" id="{6F14B962-BA48-4DA0-A410-CD83A6FDA472}"/>
            </a:ext>
          </a:extLst>
        </xdr:cNvPr>
        <xdr:cNvSpPr txBox="1"/>
      </xdr:nvSpPr>
      <xdr:spPr>
        <a:xfrm>
          <a:off x="927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7609F48-100B-41C7-B262-12E62C6FFF4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E1DEA6FD-7D90-489C-B980-35024BB7D59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D6D0D80-099A-4DDA-8A76-C4E6E3A313F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0DACB6A-FE72-4E78-8660-1E928933D68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53C77DA-EF58-4B83-91DD-1A024F6DCC6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F105138-DBA4-4355-8931-E8B712C3EA8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0B0F435-014E-4799-8CF3-1FEEFDC375C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054235C-697A-4C79-808D-5FF14F516CC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57B738C-A9DD-4934-98D7-8694025BD25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C26C721-2A06-43A1-B44C-1DDFDFB8990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54E2BFC1-CBB1-40CF-BE85-09436DE8331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A67F5C5-C3FF-48DA-ABCD-32F1E653133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B3EF0408-C84C-4F24-B1D8-B65DB1FEEC6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151048F6-55D7-4395-B728-66BB0C7D11D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4FD144B-80DC-4B94-8253-BF01D2D71E4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7294B0B3-2268-4E15-94EE-4E5EAB291A5D}"/>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6B8D986-EA8E-4B9B-B00E-07E23541817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2521EF8E-46A4-4990-9F70-59C567DE0DE5}"/>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720F4BF-3A34-4707-924C-2E5E83DC6DC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84D8E3D6-2D77-41FC-9364-865217CB2349}"/>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70BD8882-6E02-4265-8326-28B849815BA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849930A7-47A4-4F5A-B8AA-69885FC6CAA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6435C270-ED23-4FE1-BF45-DB716AE3371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7D970F79-2C0C-4025-AB31-14991FE91AFC}"/>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7641391D-53DC-4C10-852A-3096718ACFEE}"/>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DFCB95B5-8900-4F4D-8E94-18DDC8FDD6E2}"/>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38A42308-76C6-4485-B75E-DC4EA55BAC96}"/>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17F3D781-B56B-4838-804F-376EC7DAEF08}"/>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9999743C-2F17-4DC4-8427-C4C4B3EB303B}"/>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692EC3EF-4117-4070-BC47-51E74E593EF6}"/>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AEE02426-C3FA-4093-ADF7-8F744E72D865}"/>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169228</xdr:rowOff>
    </xdr:from>
    <xdr:to>
      <xdr:col>46</xdr:col>
      <xdr:colOff>38100</xdr:colOff>
      <xdr:row>39</xdr:row>
      <xdr:rowOff>99378</xdr:rowOff>
    </xdr:to>
    <xdr:sp macro="" textlink="">
      <xdr:nvSpPr>
        <xdr:cNvPr id="122" name="フローチャート: 判断 121">
          <a:extLst>
            <a:ext uri="{FF2B5EF4-FFF2-40B4-BE49-F238E27FC236}">
              <a16:creationId xmlns:a16="http://schemas.microsoft.com/office/drawing/2014/main" id="{CEEDFA5F-A57D-411F-8CFB-A53F27B05B4A}"/>
            </a:ext>
          </a:extLst>
        </xdr:cNvPr>
        <xdr:cNvSpPr/>
      </xdr:nvSpPr>
      <xdr:spPr>
        <a:xfrm>
          <a:off x="8699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155016</xdr:rowOff>
    </xdr:from>
    <xdr:to>
      <xdr:col>41</xdr:col>
      <xdr:colOff>101600</xdr:colOff>
      <xdr:row>39</xdr:row>
      <xdr:rowOff>85166</xdr:rowOff>
    </xdr:to>
    <xdr:sp macro="" textlink="">
      <xdr:nvSpPr>
        <xdr:cNvPr id="123" name="フローチャート: 判断 122">
          <a:extLst>
            <a:ext uri="{FF2B5EF4-FFF2-40B4-BE49-F238E27FC236}">
              <a16:creationId xmlns:a16="http://schemas.microsoft.com/office/drawing/2014/main" id="{B95CEDEC-3689-4F5D-A25D-3EF68452779F}"/>
            </a:ext>
          </a:extLst>
        </xdr:cNvPr>
        <xdr:cNvSpPr/>
      </xdr:nvSpPr>
      <xdr:spPr>
        <a:xfrm>
          <a:off x="7810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161151</xdr:rowOff>
    </xdr:from>
    <xdr:to>
      <xdr:col>36</xdr:col>
      <xdr:colOff>165100</xdr:colOff>
      <xdr:row>39</xdr:row>
      <xdr:rowOff>91301</xdr:rowOff>
    </xdr:to>
    <xdr:sp macro="" textlink="">
      <xdr:nvSpPr>
        <xdr:cNvPr id="124" name="フローチャート: 判断 123">
          <a:extLst>
            <a:ext uri="{FF2B5EF4-FFF2-40B4-BE49-F238E27FC236}">
              <a16:creationId xmlns:a16="http://schemas.microsoft.com/office/drawing/2014/main" id="{9C5F064F-1118-42CC-93CB-DB1F01490E89}"/>
            </a:ext>
          </a:extLst>
        </xdr:cNvPr>
        <xdr:cNvSpPr/>
      </xdr:nvSpPr>
      <xdr:spPr>
        <a:xfrm>
          <a:off x="6921500" y="667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8DF15C3-C632-4246-AF8C-D5D6069F146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C036A7E-FC4E-4329-BF31-CDB5A920B39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5105358-6238-4B8E-901D-701BA7A9E35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8735A89-4F58-4F6E-A787-6E50FEA3A28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F667622-F447-4DC5-9E3F-897EEFFD84A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55575</xdr:rowOff>
    </xdr:from>
    <xdr:to>
      <xdr:col>55</xdr:col>
      <xdr:colOff>50800</xdr:colOff>
      <xdr:row>41</xdr:row>
      <xdr:rowOff>157175</xdr:rowOff>
    </xdr:to>
    <xdr:sp macro="" textlink="">
      <xdr:nvSpPr>
        <xdr:cNvPr id="130" name="楕円 129">
          <a:extLst>
            <a:ext uri="{FF2B5EF4-FFF2-40B4-BE49-F238E27FC236}">
              <a16:creationId xmlns:a16="http://schemas.microsoft.com/office/drawing/2014/main" id="{3DF4E267-734C-4BEF-B878-2E3BAD2BAACB}"/>
            </a:ext>
          </a:extLst>
        </xdr:cNvPr>
        <xdr:cNvSpPr/>
      </xdr:nvSpPr>
      <xdr:spPr>
        <a:xfrm>
          <a:off x="10426700" y="708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141952</xdr:rowOff>
    </xdr:from>
    <xdr:ext cx="469744" cy="259045"/>
    <xdr:sp macro="" textlink="">
      <xdr:nvSpPr>
        <xdr:cNvPr id="131" name="【道路】&#10;一人当たり延長該当値テキスト">
          <a:extLst>
            <a:ext uri="{FF2B5EF4-FFF2-40B4-BE49-F238E27FC236}">
              <a16:creationId xmlns:a16="http://schemas.microsoft.com/office/drawing/2014/main" id="{890FC566-116C-4E49-BCA9-6AC357190B0A}"/>
            </a:ext>
          </a:extLst>
        </xdr:cNvPr>
        <xdr:cNvSpPr txBox="1"/>
      </xdr:nvSpPr>
      <xdr:spPr>
        <a:xfrm>
          <a:off x="10515600" y="699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55842</xdr:rowOff>
    </xdr:from>
    <xdr:to>
      <xdr:col>50</xdr:col>
      <xdr:colOff>165100</xdr:colOff>
      <xdr:row>41</xdr:row>
      <xdr:rowOff>157442</xdr:rowOff>
    </xdr:to>
    <xdr:sp macro="" textlink="">
      <xdr:nvSpPr>
        <xdr:cNvPr id="132" name="楕円 131">
          <a:extLst>
            <a:ext uri="{FF2B5EF4-FFF2-40B4-BE49-F238E27FC236}">
              <a16:creationId xmlns:a16="http://schemas.microsoft.com/office/drawing/2014/main" id="{4B729D94-7479-4F6F-811A-2423BB523A97}"/>
            </a:ext>
          </a:extLst>
        </xdr:cNvPr>
        <xdr:cNvSpPr/>
      </xdr:nvSpPr>
      <xdr:spPr>
        <a:xfrm>
          <a:off x="9588500" y="70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106375</xdr:rowOff>
    </xdr:from>
    <xdr:to>
      <xdr:col>55</xdr:col>
      <xdr:colOff>0</xdr:colOff>
      <xdr:row>41</xdr:row>
      <xdr:rowOff>106642</xdr:rowOff>
    </xdr:to>
    <xdr:cxnSp macro="">
      <xdr:nvCxnSpPr>
        <xdr:cNvPr id="133" name="直線コネクタ 132">
          <a:extLst>
            <a:ext uri="{FF2B5EF4-FFF2-40B4-BE49-F238E27FC236}">
              <a16:creationId xmlns:a16="http://schemas.microsoft.com/office/drawing/2014/main" id="{D701D37A-286A-4046-8FDC-DF136BC5BE66}"/>
            </a:ext>
          </a:extLst>
        </xdr:cNvPr>
        <xdr:cNvCxnSpPr/>
      </xdr:nvCxnSpPr>
      <xdr:spPr>
        <a:xfrm flipV="1">
          <a:off x="9639300" y="7135825"/>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56032</xdr:rowOff>
    </xdr:from>
    <xdr:to>
      <xdr:col>46</xdr:col>
      <xdr:colOff>38100</xdr:colOff>
      <xdr:row>41</xdr:row>
      <xdr:rowOff>157632</xdr:rowOff>
    </xdr:to>
    <xdr:sp macro="" textlink="">
      <xdr:nvSpPr>
        <xdr:cNvPr id="134" name="楕円 133">
          <a:extLst>
            <a:ext uri="{FF2B5EF4-FFF2-40B4-BE49-F238E27FC236}">
              <a16:creationId xmlns:a16="http://schemas.microsoft.com/office/drawing/2014/main" id="{DA4600FE-B3DC-4E29-A505-CDFB6866A164}"/>
            </a:ext>
          </a:extLst>
        </xdr:cNvPr>
        <xdr:cNvSpPr/>
      </xdr:nvSpPr>
      <xdr:spPr>
        <a:xfrm>
          <a:off x="8699500" y="708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106642</xdr:rowOff>
    </xdr:from>
    <xdr:to>
      <xdr:col>50</xdr:col>
      <xdr:colOff>114300</xdr:colOff>
      <xdr:row>41</xdr:row>
      <xdr:rowOff>106832</xdr:rowOff>
    </xdr:to>
    <xdr:cxnSp macro="">
      <xdr:nvCxnSpPr>
        <xdr:cNvPr id="135" name="直線コネクタ 134">
          <a:extLst>
            <a:ext uri="{FF2B5EF4-FFF2-40B4-BE49-F238E27FC236}">
              <a16:creationId xmlns:a16="http://schemas.microsoft.com/office/drawing/2014/main" id="{EA2BD647-5C67-48AD-A07F-36351447E082}"/>
            </a:ext>
          </a:extLst>
        </xdr:cNvPr>
        <xdr:cNvCxnSpPr/>
      </xdr:nvCxnSpPr>
      <xdr:spPr>
        <a:xfrm flipV="1">
          <a:off x="8750300" y="7136092"/>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57214</xdr:rowOff>
    </xdr:from>
    <xdr:to>
      <xdr:col>41</xdr:col>
      <xdr:colOff>101600</xdr:colOff>
      <xdr:row>41</xdr:row>
      <xdr:rowOff>158814</xdr:rowOff>
    </xdr:to>
    <xdr:sp macro="" textlink="">
      <xdr:nvSpPr>
        <xdr:cNvPr id="136" name="楕円 135">
          <a:extLst>
            <a:ext uri="{FF2B5EF4-FFF2-40B4-BE49-F238E27FC236}">
              <a16:creationId xmlns:a16="http://schemas.microsoft.com/office/drawing/2014/main" id="{AE661B40-E2EF-4336-9C92-425867BF07B8}"/>
            </a:ext>
          </a:extLst>
        </xdr:cNvPr>
        <xdr:cNvSpPr/>
      </xdr:nvSpPr>
      <xdr:spPr>
        <a:xfrm>
          <a:off x="7810500" y="708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106832</xdr:rowOff>
    </xdr:from>
    <xdr:to>
      <xdr:col>45</xdr:col>
      <xdr:colOff>177800</xdr:colOff>
      <xdr:row>41</xdr:row>
      <xdr:rowOff>108014</xdr:rowOff>
    </xdr:to>
    <xdr:cxnSp macro="">
      <xdr:nvCxnSpPr>
        <xdr:cNvPr id="137" name="直線コネクタ 136">
          <a:extLst>
            <a:ext uri="{FF2B5EF4-FFF2-40B4-BE49-F238E27FC236}">
              <a16:creationId xmlns:a16="http://schemas.microsoft.com/office/drawing/2014/main" id="{D7F0D398-1024-477C-A038-32D0D7B62048}"/>
            </a:ext>
          </a:extLst>
        </xdr:cNvPr>
        <xdr:cNvCxnSpPr/>
      </xdr:nvCxnSpPr>
      <xdr:spPr>
        <a:xfrm flipV="1">
          <a:off x="7861300" y="7136282"/>
          <a:ext cx="889000" cy="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57671</xdr:rowOff>
    </xdr:from>
    <xdr:to>
      <xdr:col>36</xdr:col>
      <xdr:colOff>165100</xdr:colOff>
      <xdr:row>41</xdr:row>
      <xdr:rowOff>159271</xdr:rowOff>
    </xdr:to>
    <xdr:sp macro="" textlink="">
      <xdr:nvSpPr>
        <xdr:cNvPr id="138" name="楕円 137">
          <a:extLst>
            <a:ext uri="{FF2B5EF4-FFF2-40B4-BE49-F238E27FC236}">
              <a16:creationId xmlns:a16="http://schemas.microsoft.com/office/drawing/2014/main" id="{071AFBAE-3DBD-4E86-9378-C63739A04260}"/>
            </a:ext>
          </a:extLst>
        </xdr:cNvPr>
        <xdr:cNvSpPr/>
      </xdr:nvSpPr>
      <xdr:spPr>
        <a:xfrm>
          <a:off x="6921500" y="708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108014</xdr:rowOff>
    </xdr:from>
    <xdr:to>
      <xdr:col>41</xdr:col>
      <xdr:colOff>50800</xdr:colOff>
      <xdr:row>41</xdr:row>
      <xdr:rowOff>108471</xdr:rowOff>
    </xdr:to>
    <xdr:cxnSp macro="">
      <xdr:nvCxnSpPr>
        <xdr:cNvPr id="139" name="直線コネクタ 138">
          <a:extLst>
            <a:ext uri="{FF2B5EF4-FFF2-40B4-BE49-F238E27FC236}">
              <a16:creationId xmlns:a16="http://schemas.microsoft.com/office/drawing/2014/main" id="{19F26355-446C-4DA6-AF60-CE0D6EBEFE01}"/>
            </a:ext>
          </a:extLst>
        </xdr:cNvPr>
        <xdr:cNvCxnSpPr/>
      </xdr:nvCxnSpPr>
      <xdr:spPr>
        <a:xfrm flipV="1">
          <a:off x="6972300" y="713746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1AD3B9AC-B4FC-4453-B24F-A503E02AB8F2}"/>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115905</xdr:rowOff>
    </xdr:from>
    <xdr:ext cx="534377" cy="259045"/>
    <xdr:sp macro="" textlink="">
      <xdr:nvSpPr>
        <xdr:cNvPr id="141" name="n_2aveValue【道路】&#10;一人当たり延長">
          <a:extLst>
            <a:ext uri="{FF2B5EF4-FFF2-40B4-BE49-F238E27FC236}">
              <a16:creationId xmlns:a16="http://schemas.microsoft.com/office/drawing/2014/main" id="{EF461FDA-3386-4A4C-8703-FC587FBAAA13}"/>
            </a:ext>
          </a:extLst>
        </xdr:cNvPr>
        <xdr:cNvSpPr txBox="1"/>
      </xdr:nvSpPr>
      <xdr:spPr>
        <a:xfrm>
          <a:off x="8483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101693</xdr:rowOff>
    </xdr:from>
    <xdr:ext cx="534377" cy="259045"/>
    <xdr:sp macro="" textlink="">
      <xdr:nvSpPr>
        <xdr:cNvPr id="142" name="n_3aveValue【道路】&#10;一人当たり延長">
          <a:extLst>
            <a:ext uri="{FF2B5EF4-FFF2-40B4-BE49-F238E27FC236}">
              <a16:creationId xmlns:a16="http://schemas.microsoft.com/office/drawing/2014/main" id="{F7E6FAA1-A88E-48C1-A031-1E71098D93D3}"/>
            </a:ext>
          </a:extLst>
        </xdr:cNvPr>
        <xdr:cNvSpPr txBox="1"/>
      </xdr:nvSpPr>
      <xdr:spPr>
        <a:xfrm>
          <a:off x="7594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107827</xdr:rowOff>
    </xdr:from>
    <xdr:ext cx="534377" cy="259045"/>
    <xdr:sp macro="" textlink="">
      <xdr:nvSpPr>
        <xdr:cNvPr id="143" name="n_4aveValue【道路】&#10;一人当たり延長">
          <a:extLst>
            <a:ext uri="{FF2B5EF4-FFF2-40B4-BE49-F238E27FC236}">
              <a16:creationId xmlns:a16="http://schemas.microsoft.com/office/drawing/2014/main" id="{4F7B2A77-D49F-49B6-8496-4E2C5C8F1357}"/>
            </a:ext>
          </a:extLst>
        </xdr:cNvPr>
        <xdr:cNvSpPr txBox="1"/>
      </xdr:nvSpPr>
      <xdr:spPr>
        <a:xfrm>
          <a:off x="6705111" y="645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148569</xdr:rowOff>
    </xdr:from>
    <xdr:ext cx="469744" cy="259045"/>
    <xdr:sp macro="" textlink="">
      <xdr:nvSpPr>
        <xdr:cNvPr id="144" name="n_1mainValue【道路】&#10;一人当たり延長">
          <a:extLst>
            <a:ext uri="{FF2B5EF4-FFF2-40B4-BE49-F238E27FC236}">
              <a16:creationId xmlns:a16="http://schemas.microsoft.com/office/drawing/2014/main" id="{C6FA2AC3-DDCA-42C4-A1B5-D866913B3ED2}"/>
            </a:ext>
          </a:extLst>
        </xdr:cNvPr>
        <xdr:cNvSpPr txBox="1"/>
      </xdr:nvSpPr>
      <xdr:spPr>
        <a:xfrm>
          <a:off x="9391727" y="717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148759</xdr:rowOff>
    </xdr:from>
    <xdr:ext cx="469744" cy="259045"/>
    <xdr:sp macro="" textlink="">
      <xdr:nvSpPr>
        <xdr:cNvPr id="145" name="n_2mainValue【道路】&#10;一人当たり延長">
          <a:extLst>
            <a:ext uri="{FF2B5EF4-FFF2-40B4-BE49-F238E27FC236}">
              <a16:creationId xmlns:a16="http://schemas.microsoft.com/office/drawing/2014/main" id="{1FE08D69-30F2-4C9A-8DEC-5DEB15F35AE5}"/>
            </a:ext>
          </a:extLst>
        </xdr:cNvPr>
        <xdr:cNvSpPr txBox="1"/>
      </xdr:nvSpPr>
      <xdr:spPr>
        <a:xfrm>
          <a:off x="8515427" y="717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149941</xdr:rowOff>
    </xdr:from>
    <xdr:ext cx="469744" cy="259045"/>
    <xdr:sp macro="" textlink="">
      <xdr:nvSpPr>
        <xdr:cNvPr id="146" name="n_3mainValue【道路】&#10;一人当たり延長">
          <a:extLst>
            <a:ext uri="{FF2B5EF4-FFF2-40B4-BE49-F238E27FC236}">
              <a16:creationId xmlns:a16="http://schemas.microsoft.com/office/drawing/2014/main" id="{1588FE3A-5877-44C2-8E6B-21D85AD139E6}"/>
            </a:ext>
          </a:extLst>
        </xdr:cNvPr>
        <xdr:cNvSpPr txBox="1"/>
      </xdr:nvSpPr>
      <xdr:spPr>
        <a:xfrm>
          <a:off x="7626427" y="717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150398</xdr:rowOff>
    </xdr:from>
    <xdr:ext cx="469744" cy="259045"/>
    <xdr:sp macro="" textlink="">
      <xdr:nvSpPr>
        <xdr:cNvPr id="147" name="n_4mainValue【道路】&#10;一人当たり延長">
          <a:extLst>
            <a:ext uri="{FF2B5EF4-FFF2-40B4-BE49-F238E27FC236}">
              <a16:creationId xmlns:a16="http://schemas.microsoft.com/office/drawing/2014/main" id="{FE6041BD-C705-4CE3-A49B-681EA6E5399E}"/>
            </a:ext>
          </a:extLst>
        </xdr:cNvPr>
        <xdr:cNvSpPr txBox="1"/>
      </xdr:nvSpPr>
      <xdr:spPr>
        <a:xfrm>
          <a:off x="6737427" y="7179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C541F38-B566-4A45-A30E-F69B049C022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7EC94998-62AF-465F-915D-9317AFFCA8D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C2C3F6D0-5BA3-4BA4-86EA-97C9754EBE0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35C4180-3C1D-49ED-807B-97BF939BDA2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18F47FC-4C6C-4044-A13E-9FC29A1EFF2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20810AE-4CB1-4473-BAB1-B181D50B503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A9356CA-A7C4-43FE-A649-A256AD9B276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39AD7E00-9A9F-4687-95D4-D5C48A37B37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33B132B3-A50E-4280-B3C9-377219B9621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92A24836-B234-4E0D-86F7-BF89B56191C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A80A914-A78C-42C7-94E4-CF082444871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BD6CE215-5E8D-4BEB-84AB-EC605A9996E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808A697-260F-4FB2-8EC4-29BF4D9FFEF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239B048-73A8-45D4-83DE-E76666AF51C6}"/>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E6A2835-93DB-4195-A1B3-E3F8E7BE3EC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C480C66F-C586-48CE-BDAE-EF2548E17F7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55D76983-A551-4C50-B00B-C10B08CFF5B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B10E6E4E-D13D-4EC2-9ECF-1322B9CC671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231ADD1A-56EB-4603-BD10-2C4F5752D02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8AE67026-B26C-4666-978D-60D01FDD6058}"/>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A784B26-2358-4802-82E1-232CF2A1980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32056214-A9F5-45BF-84C2-81F93EB5233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669E2F0E-F344-4A6C-866E-47411AA1C1FF}"/>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1A5156F6-8BE0-43B1-8C7A-5C2EDC1A6B8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12B0B538-87DA-4048-AC63-98427E9E920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734CC622-679F-4BA9-8638-8BAA03F6032F}"/>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7F776FFC-01D3-4E5C-81AC-17BE44B5E570}"/>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3A453AEA-9A21-4BAD-861E-89867AA2C3C2}"/>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5B1A3913-2931-4070-B1BC-C7F0478F17FE}"/>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C8C4F547-6EBF-45F9-A6C6-833D7964D60C}"/>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52F575B-A661-4715-AAB8-4FFC6C84B2F4}"/>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0EB5F5F5-F6F6-43A8-B951-ACE20C54ECBE}"/>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59C086EC-CE77-40E0-9C86-D67784A49627}"/>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DD8C1C5E-C8FC-4B5A-98B3-29113200100F}"/>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D3FC6C40-7652-40BD-954F-7CA636C507F3}"/>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448B8B68-3010-4344-8A0C-5EA6640E7012}"/>
            </a:ext>
          </a:extLst>
        </xdr:cNvPr>
        <xdr:cNvSpPr/>
      </xdr:nvSpPr>
      <xdr:spPr>
        <a:xfrm>
          <a:off x="1079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2A5BC77-DF53-427D-9E27-872270F9925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97ABCA6-B540-4BD4-A539-B0F6DBD475A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216A874-466A-4849-B8FA-B0C5B697A71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36D38B1-7E43-4DC7-BB3D-4BE43CEB8B8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631863A-DC75-4BF7-BDA9-51C064791C3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158206</xdr:rowOff>
    </xdr:from>
    <xdr:to>
      <xdr:col>24</xdr:col>
      <xdr:colOff>114300</xdr:colOff>
      <xdr:row>59</xdr:row>
      <xdr:rowOff>88356</xdr:rowOff>
    </xdr:to>
    <xdr:sp macro="" textlink="">
      <xdr:nvSpPr>
        <xdr:cNvPr id="189" name="楕円 188">
          <a:extLst>
            <a:ext uri="{FF2B5EF4-FFF2-40B4-BE49-F238E27FC236}">
              <a16:creationId xmlns:a16="http://schemas.microsoft.com/office/drawing/2014/main" id="{E8BE6CE4-87CF-4088-96B5-478B5C9B156E}"/>
            </a:ext>
          </a:extLst>
        </xdr:cNvPr>
        <xdr:cNvSpPr/>
      </xdr:nvSpPr>
      <xdr:spPr>
        <a:xfrm>
          <a:off x="45847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9633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6D1B82E8-6A4E-4810-BB54-2CA126FFBA97}"/>
            </a:ext>
          </a:extLst>
        </xdr:cNvPr>
        <xdr:cNvSpPr txBox="1"/>
      </xdr:nvSpPr>
      <xdr:spPr>
        <a:xfrm>
          <a:off x="4673600" y="995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130447</xdr:rowOff>
    </xdr:from>
    <xdr:to>
      <xdr:col>20</xdr:col>
      <xdr:colOff>38100</xdr:colOff>
      <xdr:row>59</xdr:row>
      <xdr:rowOff>60597</xdr:rowOff>
    </xdr:to>
    <xdr:sp macro="" textlink="">
      <xdr:nvSpPr>
        <xdr:cNvPr id="191" name="楕円 190">
          <a:extLst>
            <a:ext uri="{FF2B5EF4-FFF2-40B4-BE49-F238E27FC236}">
              <a16:creationId xmlns:a16="http://schemas.microsoft.com/office/drawing/2014/main" id="{ADDA0F17-04B7-4CB8-9DDB-BF28918BF9DF}"/>
            </a:ext>
          </a:extLst>
        </xdr:cNvPr>
        <xdr:cNvSpPr/>
      </xdr:nvSpPr>
      <xdr:spPr>
        <a:xfrm>
          <a:off x="3746500" y="1007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9797</xdr:rowOff>
    </xdr:from>
    <xdr:to>
      <xdr:col>24</xdr:col>
      <xdr:colOff>63500</xdr:colOff>
      <xdr:row>59</xdr:row>
      <xdr:rowOff>37556</xdr:rowOff>
    </xdr:to>
    <xdr:cxnSp macro="">
      <xdr:nvCxnSpPr>
        <xdr:cNvPr id="192" name="直線コネクタ 191">
          <a:extLst>
            <a:ext uri="{FF2B5EF4-FFF2-40B4-BE49-F238E27FC236}">
              <a16:creationId xmlns:a16="http://schemas.microsoft.com/office/drawing/2014/main" id="{D1E79F2D-0C36-4990-BD5A-D5C68742ABA1}"/>
            </a:ext>
          </a:extLst>
        </xdr:cNvPr>
        <xdr:cNvCxnSpPr/>
      </xdr:nvCxnSpPr>
      <xdr:spPr>
        <a:xfrm>
          <a:off x="3797300" y="1012534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102688</xdr:rowOff>
    </xdr:from>
    <xdr:to>
      <xdr:col>15</xdr:col>
      <xdr:colOff>101600</xdr:colOff>
      <xdr:row>59</xdr:row>
      <xdr:rowOff>32838</xdr:rowOff>
    </xdr:to>
    <xdr:sp macro="" textlink="">
      <xdr:nvSpPr>
        <xdr:cNvPr id="193" name="楕円 192">
          <a:extLst>
            <a:ext uri="{FF2B5EF4-FFF2-40B4-BE49-F238E27FC236}">
              <a16:creationId xmlns:a16="http://schemas.microsoft.com/office/drawing/2014/main" id="{E31D4085-0E75-4F62-9BC6-003261DBEDD4}"/>
            </a:ext>
          </a:extLst>
        </xdr:cNvPr>
        <xdr:cNvSpPr/>
      </xdr:nvSpPr>
      <xdr:spPr>
        <a:xfrm>
          <a:off x="2857500" y="1004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153488</xdr:rowOff>
    </xdr:from>
    <xdr:to>
      <xdr:col>19</xdr:col>
      <xdr:colOff>177800</xdr:colOff>
      <xdr:row>59</xdr:row>
      <xdr:rowOff>9797</xdr:rowOff>
    </xdr:to>
    <xdr:cxnSp macro="">
      <xdr:nvCxnSpPr>
        <xdr:cNvPr id="194" name="直線コネクタ 193">
          <a:extLst>
            <a:ext uri="{FF2B5EF4-FFF2-40B4-BE49-F238E27FC236}">
              <a16:creationId xmlns:a16="http://schemas.microsoft.com/office/drawing/2014/main" id="{55A1ADB0-52B4-4FF4-B24B-0BF02989DC64}"/>
            </a:ext>
          </a:extLst>
        </xdr:cNvPr>
        <xdr:cNvCxnSpPr/>
      </xdr:nvCxnSpPr>
      <xdr:spPr>
        <a:xfrm>
          <a:off x="2908300" y="1009758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74930</xdr:rowOff>
    </xdr:from>
    <xdr:to>
      <xdr:col>10</xdr:col>
      <xdr:colOff>165100</xdr:colOff>
      <xdr:row>59</xdr:row>
      <xdr:rowOff>5080</xdr:rowOff>
    </xdr:to>
    <xdr:sp macro="" textlink="">
      <xdr:nvSpPr>
        <xdr:cNvPr id="195" name="楕円 194">
          <a:extLst>
            <a:ext uri="{FF2B5EF4-FFF2-40B4-BE49-F238E27FC236}">
              <a16:creationId xmlns:a16="http://schemas.microsoft.com/office/drawing/2014/main" id="{25B72F7B-A395-4827-98D5-E121C0EC4B09}"/>
            </a:ext>
          </a:extLst>
        </xdr:cNvPr>
        <xdr:cNvSpPr/>
      </xdr:nvSpPr>
      <xdr:spPr>
        <a:xfrm>
          <a:off x="1968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125730</xdr:rowOff>
    </xdr:from>
    <xdr:to>
      <xdr:col>15</xdr:col>
      <xdr:colOff>50800</xdr:colOff>
      <xdr:row>58</xdr:row>
      <xdr:rowOff>153488</xdr:rowOff>
    </xdr:to>
    <xdr:cxnSp macro="">
      <xdr:nvCxnSpPr>
        <xdr:cNvPr id="196" name="直線コネクタ 195">
          <a:extLst>
            <a:ext uri="{FF2B5EF4-FFF2-40B4-BE49-F238E27FC236}">
              <a16:creationId xmlns:a16="http://schemas.microsoft.com/office/drawing/2014/main" id="{38473AAA-9006-4FCB-A0C1-2FF99F249513}"/>
            </a:ext>
          </a:extLst>
        </xdr:cNvPr>
        <xdr:cNvCxnSpPr/>
      </xdr:nvCxnSpPr>
      <xdr:spPr>
        <a:xfrm>
          <a:off x="2019300" y="1006983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47172</xdr:rowOff>
    </xdr:from>
    <xdr:to>
      <xdr:col>6</xdr:col>
      <xdr:colOff>38100</xdr:colOff>
      <xdr:row>58</xdr:row>
      <xdr:rowOff>148772</xdr:rowOff>
    </xdr:to>
    <xdr:sp macro="" textlink="">
      <xdr:nvSpPr>
        <xdr:cNvPr id="197" name="楕円 196">
          <a:extLst>
            <a:ext uri="{FF2B5EF4-FFF2-40B4-BE49-F238E27FC236}">
              <a16:creationId xmlns:a16="http://schemas.microsoft.com/office/drawing/2014/main" id="{ADF153A9-463A-4FFF-8827-FE2361E426B2}"/>
            </a:ext>
          </a:extLst>
        </xdr:cNvPr>
        <xdr:cNvSpPr/>
      </xdr:nvSpPr>
      <xdr:spPr>
        <a:xfrm>
          <a:off x="1079500" y="999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97972</xdr:rowOff>
    </xdr:from>
    <xdr:to>
      <xdr:col>10</xdr:col>
      <xdr:colOff>114300</xdr:colOff>
      <xdr:row>58</xdr:row>
      <xdr:rowOff>125730</xdr:rowOff>
    </xdr:to>
    <xdr:cxnSp macro="">
      <xdr:nvCxnSpPr>
        <xdr:cNvPr id="198" name="直線コネクタ 197">
          <a:extLst>
            <a:ext uri="{FF2B5EF4-FFF2-40B4-BE49-F238E27FC236}">
              <a16:creationId xmlns:a16="http://schemas.microsoft.com/office/drawing/2014/main" id="{3BC60A10-D8E6-4954-885B-C0EED653DA51}"/>
            </a:ext>
          </a:extLst>
        </xdr:cNvPr>
        <xdr:cNvCxnSpPr/>
      </xdr:nvCxnSpPr>
      <xdr:spPr>
        <a:xfrm>
          <a:off x="1130300" y="100420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845538E-F8C1-4159-BA0E-B732D68248DD}"/>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7DAC904E-6971-4BE5-BEF9-7364397A93A3}"/>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D94B58C8-8AEA-4A1B-859D-7A4384C26858}"/>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E58DD500-1F0E-4EB5-A981-963352190023}"/>
            </a:ext>
          </a:extLst>
        </xdr:cNvPr>
        <xdr:cNvSpPr txBox="1"/>
      </xdr:nvSpPr>
      <xdr:spPr>
        <a:xfrm>
          <a:off x="927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77124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E808228E-DCED-425E-A8E3-23AF7FB1B541}"/>
            </a:ext>
          </a:extLst>
        </xdr:cNvPr>
        <xdr:cNvSpPr txBox="1"/>
      </xdr:nvSpPr>
      <xdr:spPr>
        <a:xfrm>
          <a:off x="3582044" y="984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49365</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DF8FEAAB-D003-4DEA-BA47-905F560CBBB1}"/>
            </a:ext>
          </a:extLst>
        </xdr:cNvPr>
        <xdr:cNvSpPr txBox="1"/>
      </xdr:nvSpPr>
      <xdr:spPr>
        <a:xfrm>
          <a:off x="2705744" y="9822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21607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32000EF-99BA-4DF7-8312-C40850370E72}"/>
            </a:ext>
          </a:extLst>
        </xdr:cNvPr>
        <xdr:cNvSpPr txBox="1"/>
      </xdr:nvSpPr>
      <xdr:spPr>
        <a:xfrm>
          <a:off x="1816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165299</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0B53F00-83D4-440F-BE59-15E8CC50F937}"/>
            </a:ext>
          </a:extLst>
        </xdr:cNvPr>
        <xdr:cNvSpPr txBox="1"/>
      </xdr:nvSpPr>
      <xdr:spPr>
        <a:xfrm>
          <a:off x="927744" y="976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CDD05D95-F73D-40BE-8047-85E39116248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6165338-958B-4216-A56B-2CBEA196BFD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29890461-9F4C-4DA5-AD30-CA3170570D8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BF1327C5-1AD7-48BF-A7A7-5A9C507D81F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D0B8DAC4-CB52-41CE-A9D0-C39F8A4EC70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EAC96119-C6F7-4B78-80E5-28C977F3B75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9C3C80E-A282-4B40-BB34-8E145D731F7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A071076-1825-49D4-BCC8-3E7A0E99207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A1542EE4-564E-47C9-AD7D-C66C2668521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D45E716-80B9-4404-9F53-A17BDB1BBD9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A674B67-46B3-42FD-B613-8207DF8D5E2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F7EBF9A3-4034-4BD0-BC86-A1ED537D737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3E23D3D3-526B-4884-848F-9429E695D02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B101555C-1602-4DF1-A30A-A4F5A05DFB5B}"/>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DE93B690-CAB4-4A38-BA2C-95D6FBA13D8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8B4EB07C-B8FA-445E-AE89-B2BC789B067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3FED868-A589-4768-BFD4-C41D21E058D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12FB4685-6C85-45A4-93DE-DF3AB19218C2}"/>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46AE1D47-E1AF-4F94-8333-DC4EC4BA9DC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D8586F00-FC9C-4006-9D04-14A858C3F6E6}"/>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52FC825-B32E-4CA0-85EA-2C75A31CB5C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5527BE64-E2CC-48D7-BB67-3C2A88AC56E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CAEC3742-EF8B-4BE8-B7CE-C9D3BA0AC06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42856680-54C6-4787-AABA-FCE86D682978}"/>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F439A7CC-BFCF-4223-AF81-633FD3D39803}"/>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0DFB3CBC-A412-4986-8930-711A212562C9}"/>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F942D71C-3950-4C16-B835-4EAD3DCAA448}"/>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319DAEEF-F96B-47E5-87DC-7D183F24B85A}"/>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3C33C426-1A90-4C3B-92E5-5F4F4ABC66E0}"/>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F3DAA46E-9C66-4965-AF77-F26429BBAE31}"/>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1458B5B0-EB22-4161-9167-35D8F123EF97}"/>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66915591-00F9-4718-A082-CE6B6035236C}"/>
            </a:ext>
          </a:extLst>
        </xdr:cNvPr>
        <xdr:cNvSpPr/>
      </xdr:nvSpPr>
      <xdr:spPr>
        <a:xfrm>
          <a:off x="8699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39E8A6F2-F393-4E40-800B-A48D3E8E2CE4}"/>
            </a:ext>
          </a:extLst>
        </xdr:cNvPr>
        <xdr:cNvSpPr/>
      </xdr:nvSpPr>
      <xdr:spPr>
        <a:xfrm>
          <a:off x="7810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4F45F552-6E52-4931-BAA5-EB78570BA427}"/>
            </a:ext>
          </a:extLst>
        </xdr:cNvPr>
        <xdr:cNvSpPr/>
      </xdr:nvSpPr>
      <xdr:spPr>
        <a:xfrm>
          <a:off x="6921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9A934AF-2005-42AB-A31E-E961A9528A3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C956D4E-53B2-4721-AC61-9460748DBEA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B412EB6-D04E-4A5D-A7E0-2CB2DE3E131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BD43231-DFA2-4E62-85AD-9D983693D84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D4EE589-7416-43B9-AA8C-A1E3F86A19B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16199</xdr:rowOff>
    </xdr:from>
    <xdr:to>
      <xdr:col>55</xdr:col>
      <xdr:colOff>50800</xdr:colOff>
      <xdr:row>64</xdr:row>
      <xdr:rowOff>117799</xdr:rowOff>
    </xdr:to>
    <xdr:sp macro="" textlink="">
      <xdr:nvSpPr>
        <xdr:cNvPr id="246" name="楕円 245">
          <a:extLst>
            <a:ext uri="{FF2B5EF4-FFF2-40B4-BE49-F238E27FC236}">
              <a16:creationId xmlns:a16="http://schemas.microsoft.com/office/drawing/2014/main" id="{B125CD1E-C945-4C3A-8F53-299529921446}"/>
            </a:ext>
          </a:extLst>
        </xdr:cNvPr>
        <xdr:cNvSpPr/>
      </xdr:nvSpPr>
      <xdr:spPr>
        <a:xfrm>
          <a:off x="10426700" y="1098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102576</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A4EBAD27-93ED-4D91-A180-899DB6B7EA04}"/>
            </a:ext>
          </a:extLst>
        </xdr:cNvPr>
        <xdr:cNvSpPr txBox="1"/>
      </xdr:nvSpPr>
      <xdr:spPr>
        <a:xfrm>
          <a:off x="10515600" y="1090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16217</xdr:rowOff>
    </xdr:from>
    <xdr:to>
      <xdr:col>50</xdr:col>
      <xdr:colOff>165100</xdr:colOff>
      <xdr:row>64</xdr:row>
      <xdr:rowOff>117817</xdr:rowOff>
    </xdr:to>
    <xdr:sp macro="" textlink="">
      <xdr:nvSpPr>
        <xdr:cNvPr id="248" name="楕円 247">
          <a:extLst>
            <a:ext uri="{FF2B5EF4-FFF2-40B4-BE49-F238E27FC236}">
              <a16:creationId xmlns:a16="http://schemas.microsoft.com/office/drawing/2014/main" id="{AF44943A-40C0-4978-92AB-9BE923D04272}"/>
            </a:ext>
          </a:extLst>
        </xdr:cNvPr>
        <xdr:cNvSpPr/>
      </xdr:nvSpPr>
      <xdr:spPr>
        <a:xfrm>
          <a:off x="9588500" y="1098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66999</xdr:rowOff>
    </xdr:from>
    <xdr:to>
      <xdr:col>55</xdr:col>
      <xdr:colOff>0</xdr:colOff>
      <xdr:row>64</xdr:row>
      <xdr:rowOff>67017</xdr:rowOff>
    </xdr:to>
    <xdr:cxnSp macro="">
      <xdr:nvCxnSpPr>
        <xdr:cNvPr id="249" name="直線コネクタ 248">
          <a:extLst>
            <a:ext uri="{FF2B5EF4-FFF2-40B4-BE49-F238E27FC236}">
              <a16:creationId xmlns:a16="http://schemas.microsoft.com/office/drawing/2014/main" id="{35F19A5D-7565-4781-BFEA-9F57F55E71AF}"/>
            </a:ext>
          </a:extLst>
        </xdr:cNvPr>
        <xdr:cNvCxnSpPr/>
      </xdr:nvCxnSpPr>
      <xdr:spPr>
        <a:xfrm flipV="1">
          <a:off x="9639300" y="11039799"/>
          <a:ext cx="8382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16235</xdr:rowOff>
    </xdr:from>
    <xdr:to>
      <xdr:col>46</xdr:col>
      <xdr:colOff>38100</xdr:colOff>
      <xdr:row>64</xdr:row>
      <xdr:rowOff>117835</xdr:rowOff>
    </xdr:to>
    <xdr:sp macro="" textlink="">
      <xdr:nvSpPr>
        <xdr:cNvPr id="250" name="楕円 249">
          <a:extLst>
            <a:ext uri="{FF2B5EF4-FFF2-40B4-BE49-F238E27FC236}">
              <a16:creationId xmlns:a16="http://schemas.microsoft.com/office/drawing/2014/main" id="{D0FBF274-764F-4A6A-90C6-3E4CF8856EF4}"/>
            </a:ext>
          </a:extLst>
        </xdr:cNvPr>
        <xdr:cNvSpPr/>
      </xdr:nvSpPr>
      <xdr:spPr>
        <a:xfrm>
          <a:off x="8699500" y="1098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67017</xdr:rowOff>
    </xdr:from>
    <xdr:to>
      <xdr:col>50</xdr:col>
      <xdr:colOff>114300</xdr:colOff>
      <xdr:row>64</xdr:row>
      <xdr:rowOff>67035</xdr:rowOff>
    </xdr:to>
    <xdr:cxnSp macro="">
      <xdr:nvCxnSpPr>
        <xdr:cNvPr id="251" name="直線コネクタ 250">
          <a:extLst>
            <a:ext uri="{FF2B5EF4-FFF2-40B4-BE49-F238E27FC236}">
              <a16:creationId xmlns:a16="http://schemas.microsoft.com/office/drawing/2014/main" id="{C7C38D11-8358-4C5A-A4C8-AE9C0439551F}"/>
            </a:ext>
          </a:extLst>
        </xdr:cNvPr>
        <xdr:cNvCxnSpPr/>
      </xdr:nvCxnSpPr>
      <xdr:spPr>
        <a:xfrm flipV="1">
          <a:off x="8750300" y="11039817"/>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16340</xdr:rowOff>
    </xdr:from>
    <xdr:to>
      <xdr:col>41</xdr:col>
      <xdr:colOff>101600</xdr:colOff>
      <xdr:row>64</xdr:row>
      <xdr:rowOff>117940</xdr:rowOff>
    </xdr:to>
    <xdr:sp macro="" textlink="">
      <xdr:nvSpPr>
        <xdr:cNvPr id="252" name="楕円 251">
          <a:extLst>
            <a:ext uri="{FF2B5EF4-FFF2-40B4-BE49-F238E27FC236}">
              <a16:creationId xmlns:a16="http://schemas.microsoft.com/office/drawing/2014/main" id="{559BCED2-CC6C-47A2-956D-5C5F59D9B256}"/>
            </a:ext>
          </a:extLst>
        </xdr:cNvPr>
        <xdr:cNvSpPr/>
      </xdr:nvSpPr>
      <xdr:spPr>
        <a:xfrm>
          <a:off x="7810500" y="109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67035</xdr:rowOff>
    </xdr:from>
    <xdr:to>
      <xdr:col>45</xdr:col>
      <xdr:colOff>177800</xdr:colOff>
      <xdr:row>64</xdr:row>
      <xdr:rowOff>67140</xdr:rowOff>
    </xdr:to>
    <xdr:cxnSp macro="">
      <xdr:nvCxnSpPr>
        <xdr:cNvPr id="253" name="直線コネクタ 252">
          <a:extLst>
            <a:ext uri="{FF2B5EF4-FFF2-40B4-BE49-F238E27FC236}">
              <a16:creationId xmlns:a16="http://schemas.microsoft.com/office/drawing/2014/main" id="{6761C801-350A-4879-BE31-A6F5496E2773}"/>
            </a:ext>
          </a:extLst>
        </xdr:cNvPr>
        <xdr:cNvCxnSpPr/>
      </xdr:nvCxnSpPr>
      <xdr:spPr>
        <a:xfrm flipV="1">
          <a:off x="7861300" y="11039835"/>
          <a:ext cx="889000" cy="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16382</xdr:rowOff>
    </xdr:from>
    <xdr:to>
      <xdr:col>36</xdr:col>
      <xdr:colOff>165100</xdr:colOff>
      <xdr:row>64</xdr:row>
      <xdr:rowOff>117982</xdr:rowOff>
    </xdr:to>
    <xdr:sp macro="" textlink="">
      <xdr:nvSpPr>
        <xdr:cNvPr id="254" name="楕円 253">
          <a:extLst>
            <a:ext uri="{FF2B5EF4-FFF2-40B4-BE49-F238E27FC236}">
              <a16:creationId xmlns:a16="http://schemas.microsoft.com/office/drawing/2014/main" id="{4156F951-F3AF-49B5-B59C-1EEA48E0400B}"/>
            </a:ext>
          </a:extLst>
        </xdr:cNvPr>
        <xdr:cNvSpPr/>
      </xdr:nvSpPr>
      <xdr:spPr>
        <a:xfrm>
          <a:off x="6921500" y="1098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67140</xdr:rowOff>
    </xdr:from>
    <xdr:to>
      <xdr:col>41</xdr:col>
      <xdr:colOff>50800</xdr:colOff>
      <xdr:row>64</xdr:row>
      <xdr:rowOff>67182</xdr:rowOff>
    </xdr:to>
    <xdr:cxnSp macro="">
      <xdr:nvCxnSpPr>
        <xdr:cNvPr id="255" name="直線コネクタ 254">
          <a:extLst>
            <a:ext uri="{FF2B5EF4-FFF2-40B4-BE49-F238E27FC236}">
              <a16:creationId xmlns:a16="http://schemas.microsoft.com/office/drawing/2014/main" id="{230792AE-7F6F-4B3B-BD1B-63D597EF5D6E}"/>
            </a:ext>
          </a:extLst>
        </xdr:cNvPr>
        <xdr:cNvCxnSpPr/>
      </xdr:nvCxnSpPr>
      <xdr:spPr>
        <a:xfrm flipV="1">
          <a:off x="6972300" y="11039940"/>
          <a:ext cx="8890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F4CDC110-4DED-4C72-A37F-72166594A91D}"/>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1893F34-1AA9-4829-A0F5-3AD4B916C72D}"/>
            </a:ext>
          </a:extLst>
        </xdr:cNvPr>
        <xdr:cNvSpPr txBox="1"/>
      </xdr:nvSpPr>
      <xdr:spPr>
        <a:xfrm>
          <a:off x="8450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E1B5479C-DF85-4A74-B3A6-6C77530539F9}"/>
            </a:ext>
          </a:extLst>
        </xdr:cNvPr>
        <xdr:cNvSpPr txBox="1"/>
      </xdr:nvSpPr>
      <xdr:spPr>
        <a:xfrm>
          <a:off x="7561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4516302F-2A7C-4B07-8B1D-CFA3D6E966E2}"/>
            </a:ext>
          </a:extLst>
        </xdr:cNvPr>
        <xdr:cNvSpPr txBox="1"/>
      </xdr:nvSpPr>
      <xdr:spPr>
        <a:xfrm>
          <a:off x="6672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108944</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785DD35E-46A2-4935-82BC-E00C3E1C67EC}"/>
            </a:ext>
          </a:extLst>
        </xdr:cNvPr>
        <xdr:cNvSpPr txBox="1"/>
      </xdr:nvSpPr>
      <xdr:spPr>
        <a:xfrm>
          <a:off x="9391728" y="1108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108962</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3F1EC14B-926A-4CD0-979D-FC9F0E4DE30A}"/>
            </a:ext>
          </a:extLst>
        </xdr:cNvPr>
        <xdr:cNvSpPr txBox="1"/>
      </xdr:nvSpPr>
      <xdr:spPr>
        <a:xfrm>
          <a:off x="8515428" y="1108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109067</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8B49457D-E003-4002-AB9D-5B87FB473BF3}"/>
            </a:ext>
          </a:extLst>
        </xdr:cNvPr>
        <xdr:cNvSpPr txBox="1"/>
      </xdr:nvSpPr>
      <xdr:spPr>
        <a:xfrm>
          <a:off x="7626428" y="1108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109109</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9F2D886D-CC40-4254-95EA-38CAB67FD9C8}"/>
            </a:ext>
          </a:extLst>
        </xdr:cNvPr>
        <xdr:cNvSpPr txBox="1"/>
      </xdr:nvSpPr>
      <xdr:spPr>
        <a:xfrm>
          <a:off x="6737428" y="1108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76990686-96D6-4ADA-83F8-AFF456F3005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30DE4A0-AFDC-4E12-86EB-6E9038D1721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78A23EA-0942-41E2-AC6F-24252AC5F6F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58AA32A-41AF-46DA-A68C-639FAFE29DA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1362530-4075-45FB-A173-D09D8AD38EF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692578B-AF1E-4082-8B28-2AD9B38FCE5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E6BB369-8E00-4F0F-ACDE-C8137961920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8E94617-F1D3-422C-BAF5-A85C4B4CC22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6EA94D04-A69F-4B1C-BA05-B4A11AE233B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813F2D34-A169-482C-A598-37AC85A866C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B3072A97-A0DB-4130-9111-C00C12CE5F3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FE91FB79-B5EF-4C9F-AF2A-D36B50AAC44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7EC7BA0A-2A4F-498D-B645-5D012A82D8F8}"/>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41BAF675-FF20-4E74-BA2A-E8D4D5C710B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EA49698E-6569-4692-9DFC-1CB4D84868FF}"/>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49BCEA83-D648-41D3-B0DD-EAF8ED7F18AE}"/>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7DBA3753-C2E1-4DF3-A10B-017A443B7422}"/>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B1E74385-5C51-4C37-A22E-68439122ECA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A062B25C-A8D6-4AC1-9293-21EC4AA882A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AF1FE7E5-0E02-4ADD-86EA-EEBCC63489DC}"/>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CBA152E4-68CD-486E-A31D-2E3CA410FFE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5BCA7E58-80AD-453B-9712-67B9CD6FC39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9B8B9A2A-AAAA-416A-BF42-1B2032A52C16}"/>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712D52D2-86C1-42A3-ABC9-12AB56FCD73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F1571E2-BB46-437A-A393-D0709D27470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076C49A1-A5EA-41C2-A743-E7AAE1F35D50}"/>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8AD5AE43-8C66-4C30-8964-AEC664C1041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3DA73F59-03F8-4FDB-83D9-8EE97C47B0E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CB4AE96C-0686-4EB2-A08E-A70EF21C9F17}"/>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37FBC935-D453-4215-BA8C-6F768C18D31D}"/>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82022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A1A9B71F-40FA-435E-A5F3-E9694BFFCCF2}"/>
            </a:ext>
          </a:extLst>
        </xdr:cNvPr>
        <xdr:cNvSpPr txBox="1"/>
      </xdr:nvSpPr>
      <xdr:spPr>
        <a:xfrm>
          <a:off x="4673600" y="14140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52DE281E-85A2-481B-A489-4A717E9E6F8C}"/>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CD103B29-B969-47AE-8B0D-48C8563A187F}"/>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139156</xdr:rowOff>
    </xdr:from>
    <xdr:to>
      <xdr:col>15</xdr:col>
      <xdr:colOff>101600</xdr:colOff>
      <xdr:row>84</xdr:row>
      <xdr:rowOff>69306</xdr:rowOff>
    </xdr:to>
    <xdr:sp macro="" textlink="">
      <xdr:nvSpPr>
        <xdr:cNvPr id="297" name="フローチャート: 判断 296">
          <a:extLst>
            <a:ext uri="{FF2B5EF4-FFF2-40B4-BE49-F238E27FC236}">
              <a16:creationId xmlns:a16="http://schemas.microsoft.com/office/drawing/2014/main" id="{06552199-773D-4A49-9EDA-8CA37DB988CC}"/>
            </a:ext>
          </a:extLst>
        </xdr:cNvPr>
        <xdr:cNvSpPr/>
      </xdr:nvSpPr>
      <xdr:spPr>
        <a:xfrm>
          <a:off x="28575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119562</xdr:rowOff>
    </xdr:from>
    <xdr:to>
      <xdr:col>10</xdr:col>
      <xdr:colOff>165100</xdr:colOff>
      <xdr:row>84</xdr:row>
      <xdr:rowOff>49712</xdr:rowOff>
    </xdr:to>
    <xdr:sp macro="" textlink="">
      <xdr:nvSpPr>
        <xdr:cNvPr id="298" name="フローチャート: 判断 297">
          <a:extLst>
            <a:ext uri="{FF2B5EF4-FFF2-40B4-BE49-F238E27FC236}">
              <a16:creationId xmlns:a16="http://schemas.microsoft.com/office/drawing/2014/main" id="{104C1122-F2CC-439F-8B49-5638BFF0EC83}"/>
            </a:ext>
          </a:extLst>
        </xdr:cNvPr>
        <xdr:cNvSpPr/>
      </xdr:nvSpPr>
      <xdr:spPr>
        <a:xfrm>
          <a:off x="1968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82006</xdr:rowOff>
    </xdr:from>
    <xdr:to>
      <xdr:col>6</xdr:col>
      <xdr:colOff>38100</xdr:colOff>
      <xdr:row>84</xdr:row>
      <xdr:rowOff>12156</xdr:rowOff>
    </xdr:to>
    <xdr:sp macro="" textlink="">
      <xdr:nvSpPr>
        <xdr:cNvPr id="299" name="フローチャート: 判断 298">
          <a:extLst>
            <a:ext uri="{FF2B5EF4-FFF2-40B4-BE49-F238E27FC236}">
              <a16:creationId xmlns:a16="http://schemas.microsoft.com/office/drawing/2014/main" id="{57715A12-F8B9-4106-A63C-AAC3E27A526B}"/>
            </a:ext>
          </a:extLst>
        </xdr:cNvPr>
        <xdr:cNvSpPr/>
      </xdr:nvSpPr>
      <xdr:spPr>
        <a:xfrm>
          <a:off x="1079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18CD5C7-A9F1-4410-9275-6D1238B1BE7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0092E4B-0BB3-4C51-B700-E21078A84ED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92411ED-2892-44A8-9C73-CE8CAE7BAEE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5FAF1F8-E52E-462F-9048-728A25BD55F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8576CE-FB55-4328-B575-1E2E9B7965C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19957</xdr:rowOff>
    </xdr:from>
    <xdr:to>
      <xdr:col>24</xdr:col>
      <xdr:colOff>114300</xdr:colOff>
      <xdr:row>85</xdr:row>
      <xdr:rowOff>121557</xdr:rowOff>
    </xdr:to>
    <xdr:sp macro="" textlink="">
      <xdr:nvSpPr>
        <xdr:cNvPr id="305" name="楕円 304">
          <a:extLst>
            <a:ext uri="{FF2B5EF4-FFF2-40B4-BE49-F238E27FC236}">
              <a16:creationId xmlns:a16="http://schemas.microsoft.com/office/drawing/2014/main" id="{0BF5B1F8-2C5A-4EBB-96B9-D650D0809FC7}"/>
            </a:ext>
          </a:extLst>
        </xdr:cNvPr>
        <xdr:cNvSpPr/>
      </xdr:nvSpPr>
      <xdr:spPr>
        <a:xfrm>
          <a:off x="4584700" y="1459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169834</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9694600-C18F-4075-83D1-002A0F10C29A}"/>
            </a:ext>
          </a:extLst>
        </xdr:cNvPr>
        <xdr:cNvSpPr txBox="1"/>
      </xdr:nvSpPr>
      <xdr:spPr>
        <a:xfrm>
          <a:off x="4673600"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158750</xdr:rowOff>
    </xdr:from>
    <xdr:to>
      <xdr:col>20</xdr:col>
      <xdr:colOff>38100</xdr:colOff>
      <xdr:row>85</xdr:row>
      <xdr:rowOff>88900</xdr:rowOff>
    </xdr:to>
    <xdr:sp macro="" textlink="">
      <xdr:nvSpPr>
        <xdr:cNvPr id="307" name="楕円 306">
          <a:extLst>
            <a:ext uri="{FF2B5EF4-FFF2-40B4-BE49-F238E27FC236}">
              <a16:creationId xmlns:a16="http://schemas.microsoft.com/office/drawing/2014/main" id="{E07EFF6F-F583-4CCB-A565-707C15E51E94}"/>
            </a:ext>
          </a:extLst>
        </xdr:cNvPr>
        <xdr:cNvSpPr/>
      </xdr:nvSpPr>
      <xdr:spPr>
        <a:xfrm>
          <a:off x="3746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38100</xdr:rowOff>
    </xdr:from>
    <xdr:to>
      <xdr:col>24</xdr:col>
      <xdr:colOff>63500</xdr:colOff>
      <xdr:row>85</xdr:row>
      <xdr:rowOff>70757</xdr:rowOff>
    </xdr:to>
    <xdr:cxnSp macro="">
      <xdr:nvCxnSpPr>
        <xdr:cNvPr id="308" name="直線コネクタ 307">
          <a:extLst>
            <a:ext uri="{FF2B5EF4-FFF2-40B4-BE49-F238E27FC236}">
              <a16:creationId xmlns:a16="http://schemas.microsoft.com/office/drawing/2014/main" id="{B067FF6E-A4A6-4B44-AC7A-BDDD9AD04237}"/>
            </a:ext>
          </a:extLst>
        </xdr:cNvPr>
        <xdr:cNvCxnSpPr/>
      </xdr:nvCxnSpPr>
      <xdr:spPr>
        <a:xfrm>
          <a:off x="3797300" y="1461135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126093</xdr:rowOff>
    </xdr:from>
    <xdr:to>
      <xdr:col>15</xdr:col>
      <xdr:colOff>101600</xdr:colOff>
      <xdr:row>85</xdr:row>
      <xdr:rowOff>56243</xdr:rowOff>
    </xdr:to>
    <xdr:sp macro="" textlink="">
      <xdr:nvSpPr>
        <xdr:cNvPr id="309" name="楕円 308">
          <a:extLst>
            <a:ext uri="{FF2B5EF4-FFF2-40B4-BE49-F238E27FC236}">
              <a16:creationId xmlns:a16="http://schemas.microsoft.com/office/drawing/2014/main" id="{4C70BEEA-CDD1-4AFD-8974-BCC3C5C3E880}"/>
            </a:ext>
          </a:extLst>
        </xdr:cNvPr>
        <xdr:cNvSpPr/>
      </xdr:nvSpPr>
      <xdr:spPr>
        <a:xfrm>
          <a:off x="2857500" y="1452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5443</xdr:rowOff>
    </xdr:from>
    <xdr:to>
      <xdr:col>19</xdr:col>
      <xdr:colOff>177800</xdr:colOff>
      <xdr:row>85</xdr:row>
      <xdr:rowOff>38100</xdr:rowOff>
    </xdr:to>
    <xdr:cxnSp macro="">
      <xdr:nvCxnSpPr>
        <xdr:cNvPr id="310" name="直線コネクタ 309">
          <a:extLst>
            <a:ext uri="{FF2B5EF4-FFF2-40B4-BE49-F238E27FC236}">
              <a16:creationId xmlns:a16="http://schemas.microsoft.com/office/drawing/2014/main" id="{76E89C82-151B-42BE-BD2A-FE6D62B71C2E}"/>
            </a:ext>
          </a:extLst>
        </xdr:cNvPr>
        <xdr:cNvCxnSpPr/>
      </xdr:nvCxnSpPr>
      <xdr:spPr>
        <a:xfrm>
          <a:off x="2908300" y="145786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111398</xdr:rowOff>
    </xdr:from>
    <xdr:to>
      <xdr:col>10</xdr:col>
      <xdr:colOff>165100</xdr:colOff>
      <xdr:row>85</xdr:row>
      <xdr:rowOff>41548</xdr:rowOff>
    </xdr:to>
    <xdr:sp macro="" textlink="">
      <xdr:nvSpPr>
        <xdr:cNvPr id="311" name="楕円 310">
          <a:extLst>
            <a:ext uri="{FF2B5EF4-FFF2-40B4-BE49-F238E27FC236}">
              <a16:creationId xmlns:a16="http://schemas.microsoft.com/office/drawing/2014/main" id="{72D28886-3018-4DB2-B151-3E533F57E452}"/>
            </a:ext>
          </a:extLst>
        </xdr:cNvPr>
        <xdr:cNvSpPr/>
      </xdr:nvSpPr>
      <xdr:spPr>
        <a:xfrm>
          <a:off x="1968500" y="1451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162198</xdr:rowOff>
    </xdr:from>
    <xdr:to>
      <xdr:col>15</xdr:col>
      <xdr:colOff>50800</xdr:colOff>
      <xdr:row>85</xdr:row>
      <xdr:rowOff>5443</xdr:rowOff>
    </xdr:to>
    <xdr:cxnSp macro="">
      <xdr:nvCxnSpPr>
        <xdr:cNvPr id="312" name="直線コネクタ 311">
          <a:extLst>
            <a:ext uri="{FF2B5EF4-FFF2-40B4-BE49-F238E27FC236}">
              <a16:creationId xmlns:a16="http://schemas.microsoft.com/office/drawing/2014/main" id="{E4A7678C-9DA0-45F2-9300-76D705FB7B2D}"/>
            </a:ext>
          </a:extLst>
        </xdr:cNvPr>
        <xdr:cNvCxnSpPr/>
      </xdr:nvCxnSpPr>
      <xdr:spPr>
        <a:xfrm>
          <a:off x="2019300" y="14563998"/>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77107</xdr:rowOff>
    </xdr:from>
    <xdr:to>
      <xdr:col>6</xdr:col>
      <xdr:colOff>38100</xdr:colOff>
      <xdr:row>85</xdr:row>
      <xdr:rowOff>7257</xdr:rowOff>
    </xdr:to>
    <xdr:sp macro="" textlink="">
      <xdr:nvSpPr>
        <xdr:cNvPr id="313" name="楕円 312">
          <a:extLst>
            <a:ext uri="{FF2B5EF4-FFF2-40B4-BE49-F238E27FC236}">
              <a16:creationId xmlns:a16="http://schemas.microsoft.com/office/drawing/2014/main" id="{5791C49F-C5EE-456C-9F6C-D060C075631F}"/>
            </a:ext>
          </a:extLst>
        </xdr:cNvPr>
        <xdr:cNvSpPr/>
      </xdr:nvSpPr>
      <xdr:spPr>
        <a:xfrm>
          <a:off x="1079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127907</xdr:rowOff>
    </xdr:from>
    <xdr:to>
      <xdr:col>10</xdr:col>
      <xdr:colOff>114300</xdr:colOff>
      <xdr:row>84</xdr:row>
      <xdr:rowOff>162198</xdr:rowOff>
    </xdr:to>
    <xdr:cxnSp macro="">
      <xdr:nvCxnSpPr>
        <xdr:cNvPr id="314" name="直線コネクタ 313">
          <a:extLst>
            <a:ext uri="{FF2B5EF4-FFF2-40B4-BE49-F238E27FC236}">
              <a16:creationId xmlns:a16="http://schemas.microsoft.com/office/drawing/2014/main" id="{56190669-EC3D-4E77-AFDD-3D1C87F01AD8}"/>
            </a:ext>
          </a:extLst>
        </xdr:cNvPr>
        <xdr:cNvCxnSpPr/>
      </xdr:nvCxnSpPr>
      <xdr:spPr>
        <a:xfrm>
          <a:off x="1130300" y="145297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315" name="n_1aveValue【公営住宅】&#10;有形固定資産減価償却率">
          <a:extLst>
            <a:ext uri="{FF2B5EF4-FFF2-40B4-BE49-F238E27FC236}">
              <a16:creationId xmlns:a16="http://schemas.microsoft.com/office/drawing/2014/main" id="{673FD0EB-7BBE-40D1-B967-98C2EDAA06BA}"/>
            </a:ext>
          </a:extLst>
        </xdr:cNvPr>
        <xdr:cNvSpPr txBox="1"/>
      </xdr:nvSpPr>
      <xdr:spPr>
        <a:xfrm>
          <a:off x="35820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85833</xdr:rowOff>
    </xdr:from>
    <xdr:ext cx="405111" cy="259045"/>
    <xdr:sp macro="" textlink="">
      <xdr:nvSpPr>
        <xdr:cNvPr id="316" name="n_2aveValue【公営住宅】&#10;有形固定資産減価償却率">
          <a:extLst>
            <a:ext uri="{FF2B5EF4-FFF2-40B4-BE49-F238E27FC236}">
              <a16:creationId xmlns:a16="http://schemas.microsoft.com/office/drawing/2014/main" id="{3A0124B0-6E29-491E-A92A-1EE5F503648D}"/>
            </a:ext>
          </a:extLst>
        </xdr:cNvPr>
        <xdr:cNvSpPr txBox="1"/>
      </xdr:nvSpPr>
      <xdr:spPr>
        <a:xfrm>
          <a:off x="2705744" y="14144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66239</xdr:rowOff>
    </xdr:from>
    <xdr:ext cx="405111" cy="259045"/>
    <xdr:sp macro="" textlink="">
      <xdr:nvSpPr>
        <xdr:cNvPr id="317" name="n_3aveValue【公営住宅】&#10;有形固定資産減価償却率">
          <a:extLst>
            <a:ext uri="{FF2B5EF4-FFF2-40B4-BE49-F238E27FC236}">
              <a16:creationId xmlns:a16="http://schemas.microsoft.com/office/drawing/2014/main" id="{C3A472BE-3FD3-4402-B17A-459F394C25EE}"/>
            </a:ext>
          </a:extLst>
        </xdr:cNvPr>
        <xdr:cNvSpPr txBox="1"/>
      </xdr:nvSpPr>
      <xdr:spPr>
        <a:xfrm>
          <a:off x="1816744" y="14125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28683</xdr:rowOff>
    </xdr:from>
    <xdr:ext cx="405111" cy="259045"/>
    <xdr:sp macro="" textlink="">
      <xdr:nvSpPr>
        <xdr:cNvPr id="318" name="n_4aveValue【公営住宅】&#10;有形固定資産減価償却率">
          <a:extLst>
            <a:ext uri="{FF2B5EF4-FFF2-40B4-BE49-F238E27FC236}">
              <a16:creationId xmlns:a16="http://schemas.microsoft.com/office/drawing/2014/main" id="{8409BCA5-2128-402A-B9BB-E076D14884AD}"/>
            </a:ext>
          </a:extLst>
        </xdr:cNvPr>
        <xdr:cNvSpPr txBox="1"/>
      </xdr:nvSpPr>
      <xdr:spPr>
        <a:xfrm>
          <a:off x="9277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80027</xdr:rowOff>
    </xdr:from>
    <xdr:ext cx="405111" cy="259045"/>
    <xdr:sp macro="" textlink="">
      <xdr:nvSpPr>
        <xdr:cNvPr id="319" name="n_1mainValue【公営住宅】&#10;有形固定資産減価償却率">
          <a:extLst>
            <a:ext uri="{FF2B5EF4-FFF2-40B4-BE49-F238E27FC236}">
              <a16:creationId xmlns:a16="http://schemas.microsoft.com/office/drawing/2014/main" id="{FA6E6AED-FA9E-404D-8C75-382F27C9F65D}"/>
            </a:ext>
          </a:extLst>
        </xdr:cNvPr>
        <xdr:cNvSpPr txBox="1"/>
      </xdr:nvSpPr>
      <xdr:spPr>
        <a:xfrm>
          <a:off x="3582044" y="1465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47370</xdr:rowOff>
    </xdr:from>
    <xdr:ext cx="405111" cy="259045"/>
    <xdr:sp macro="" textlink="">
      <xdr:nvSpPr>
        <xdr:cNvPr id="320" name="n_2mainValue【公営住宅】&#10;有形固定資産減価償却率">
          <a:extLst>
            <a:ext uri="{FF2B5EF4-FFF2-40B4-BE49-F238E27FC236}">
              <a16:creationId xmlns:a16="http://schemas.microsoft.com/office/drawing/2014/main" id="{63E264E1-ED39-481E-9C00-2A1CF634444E}"/>
            </a:ext>
          </a:extLst>
        </xdr:cNvPr>
        <xdr:cNvSpPr txBox="1"/>
      </xdr:nvSpPr>
      <xdr:spPr>
        <a:xfrm>
          <a:off x="2705744" y="1462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32675</xdr:rowOff>
    </xdr:from>
    <xdr:ext cx="405111" cy="259045"/>
    <xdr:sp macro="" textlink="">
      <xdr:nvSpPr>
        <xdr:cNvPr id="321" name="n_3mainValue【公営住宅】&#10;有形固定資産減価償却率">
          <a:extLst>
            <a:ext uri="{FF2B5EF4-FFF2-40B4-BE49-F238E27FC236}">
              <a16:creationId xmlns:a16="http://schemas.microsoft.com/office/drawing/2014/main" id="{D6B9B62A-160E-4366-8538-B6A2222993EA}"/>
            </a:ext>
          </a:extLst>
        </xdr:cNvPr>
        <xdr:cNvSpPr txBox="1"/>
      </xdr:nvSpPr>
      <xdr:spPr>
        <a:xfrm>
          <a:off x="1816744" y="1460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169834</xdr:rowOff>
    </xdr:from>
    <xdr:ext cx="405111" cy="259045"/>
    <xdr:sp macro="" textlink="">
      <xdr:nvSpPr>
        <xdr:cNvPr id="322" name="n_4mainValue【公営住宅】&#10;有形固定資産減価償却率">
          <a:extLst>
            <a:ext uri="{FF2B5EF4-FFF2-40B4-BE49-F238E27FC236}">
              <a16:creationId xmlns:a16="http://schemas.microsoft.com/office/drawing/2014/main" id="{9F93703B-CA18-468E-94CD-C6FC9E60E5B5}"/>
            </a:ext>
          </a:extLst>
        </xdr:cNvPr>
        <xdr:cNvSpPr txBox="1"/>
      </xdr:nvSpPr>
      <xdr:spPr>
        <a:xfrm>
          <a:off x="9277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FFE10D5C-610A-48CB-A136-94041EE5CE1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EA45882D-55AB-4F86-895F-0BAFAE5FEBA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4458D7F7-4A01-4E21-BFE3-DE0614629CE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1C40821F-FD70-4A1F-B907-B69297B5D59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A30E73C0-B391-402F-ACDA-452E649C776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636B05F3-172C-4E70-AB8C-97B6348B91A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228655ED-E2E5-49C8-9F81-BFD14BC90BB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8659C690-D2B8-4806-8CE4-6C2EE58AF3A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DE5FA9AA-96DA-4651-846D-D4A5657C531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DEA09E2A-0EB3-4D6F-B4C4-30FF9999E22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1B9D9C64-F43C-4C48-A648-30E6242AB97C}"/>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A259612F-4A21-4A94-B06C-D0D7650D09A7}"/>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D2A41B6F-6D14-40BB-9245-57677CE47432}"/>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79B5A6DA-C1BA-4E8B-93B4-1C6053AA9AD3}"/>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C65C0DCE-4000-4957-B65B-3CFDB16627E8}"/>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222B58B0-B15A-4948-A30D-A67EBD34F26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49B316B9-D8D3-4C4D-B453-67D8FDA5143A}"/>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2ECE8619-D9AB-4E01-97F1-E935213C219A}"/>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B506BF-4300-4648-869E-BCA2BFF6E8B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C428507-6530-446A-83A9-80568229BCB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E00DE52B-E092-49D6-8055-A7526595FEB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BAE353DE-D89D-4564-9A06-065C63D3B0A0}"/>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ADF8837A-89E9-42A3-8022-A59DC067FB81}"/>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56140030-2927-48E5-AF1C-7D1D619FD71B}"/>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F8FC46F6-D514-46A3-90EB-04A1D3D698E4}"/>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FDA7CAA4-F8CF-4799-823E-4B8BB8A93CB0}"/>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4A60D74C-913C-4407-B1B3-CD40DDE098D3}"/>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35E361A5-9EDB-4956-84E2-447C3434D3BC}"/>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EBBD7811-327D-4987-8F65-EC3D62BD2808}"/>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94284</xdr:rowOff>
    </xdr:from>
    <xdr:to>
      <xdr:col>46</xdr:col>
      <xdr:colOff>38100</xdr:colOff>
      <xdr:row>85</xdr:row>
      <xdr:rowOff>24434</xdr:rowOff>
    </xdr:to>
    <xdr:sp macro="" textlink="">
      <xdr:nvSpPr>
        <xdr:cNvPr id="352" name="フローチャート: 判断 351">
          <a:extLst>
            <a:ext uri="{FF2B5EF4-FFF2-40B4-BE49-F238E27FC236}">
              <a16:creationId xmlns:a16="http://schemas.microsoft.com/office/drawing/2014/main" id="{28F1FED5-D5BD-4D45-9C20-25EF0DB978AB}"/>
            </a:ext>
          </a:extLst>
        </xdr:cNvPr>
        <xdr:cNvSpPr/>
      </xdr:nvSpPr>
      <xdr:spPr>
        <a:xfrm>
          <a:off x="8699500" y="144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86970</xdr:rowOff>
    </xdr:from>
    <xdr:to>
      <xdr:col>41</xdr:col>
      <xdr:colOff>101600</xdr:colOff>
      <xdr:row>85</xdr:row>
      <xdr:rowOff>17120</xdr:rowOff>
    </xdr:to>
    <xdr:sp macro="" textlink="">
      <xdr:nvSpPr>
        <xdr:cNvPr id="353" name="フローチャート: 判断 352">
          <a:extLst>
            <a:ext uri="{FF2B5EF4-FFF2-40B4-BE49-F238E27FC236}">
              <a16:creationId xmlns:a16="http://schemas.microsoft.com/office/drawing/2014/main" id="{891A5012-11B4-4C9D-AA0A-FA500E483DFC}"/>
            </a:ext>
          </a:extLst>
        </xdr:cNvPr>
        <xdr:cNvSpPr/>
      </xdr:nvSpPr>
      <xdr:spPr>
        <a:xfrm>
          <a:off x="78105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89255</xdr:rowOff>
    </xdr:from>
    <xdr:to>
      <xdr:col>36</xdr:col>
      <xdr:colOff>165100</xdr:colOff>
      <xdr:row>85</xdr:row>
      <xdr:rowOff>19405</xdr:rowOff>
    </xdr:to>
    <xdr:sp macro="" textlink="">
      <xdr:nvSpPr>
        <xdr:cNvPr id="354" name="フローチャート: 判断 353">
          <a:extLst>
            <a:ext uri="{FF2B5EF4-FFF2-40B4-BE49-F238E27FC236}">
              <a16:creationId xmlns:a16="http://schemas.microsoft.com/office/drawing/2014/main" id="{B2EDEB83-6CFE-491F-8082-B1357B2AA582}"/>
            </a:ext>
          </a:extLst>
        </xdr:cNvPr>
        <xdr:cNvSpPr/>
      </xdr:nvSpPr>
      <xdr:spPr>
        <a:xfrm>
          <a:off x="6921500" y="1449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8B37C9A-E40A-4308-A724-669441126F2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04C98E1-3370-4CC4-893F-485CF19D255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B703971-DD2A-4F68-86FB-6F5E7C22EFA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25D976A-F3D6-499C-8A03-EB1AA49B70A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C18B0CE-5D0D-410F-AA7C-C4BD9C1FA69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95199</xdr:rowOff>
    </xdr:from>
    <xdr:to>
      <xdr:col>55</xdr:col>
      <xdr:colOff>50800</xdr:colOff>
      <xdr:row>86</xdr:row>
      <xdr:rowOff>25349</xdr:rowOff>
    </xdr:to>
    <xdr:sp macro="" textlink="">
      <xdr:nvSpPr>
        <xdr:cNvPr id="360" name="楕円 359">
          <a:extLst>
            <a:ext uri="{FF2B5EF4-FFF2-40B4-BE49-F238E27FC236}">
              <a16:creationId xmlns:a16="http://schemas.microsoft.com/office/drawing/2014/main" id="{25D0F6AA-AFF7-44B9-AEF5-4F42266C4D4A}"/>
            </a:ext>
          </a:extLst>
        </xdr:cNvPr>
        <xdr:cNvSpPr/>
      </xdr:nvSpPr>
      <xdr:spPr>
        <a:xfrm>
          <a:off x="10426700" y="146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10126</xdr:rowOff>
    </xdr:from>
    <xdr:ext cx="469744" cy="259045"/>
    <xdr:sp macro="" textlink="">
      <xdr:nvSpPr>
        <xdr:cNvPr id="361" name="【公営住宅】&#10;一人当たり面積該当値テキスト">
          <a:extLst>
            <a:ext uri="{FF2B5EF4-FFF2-40B4-BE49-F238E27FC236}">
              <a16:creationId xmlns:a16="http://schemas.microsoft.com/office/drawing/2014/main" id="{C8DE3F15-99CE-4167-854B-73F4CB2D4AD4}"/>
            </a:ext>
          </a:extLst>
        </xdr:cNvPr>
        <xdr:cNvSpPr txBox="1"/>
      </xdr:nvSpPr>
      <xdr:spPr>
        <a:xfrm>
          <a:off x="10515600" y="1458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95199</xdr:rowOff>
    </xdr:from>
    <xdr:to>
      <xdr:col>50</xdr:col>
      <xdr:colOff>165100</xdr:colOff>
      <xdr:row>86</xdr:row>
      <xdr:rowOff>25349</xdr:rowOff>
    </xdr:to>
    <xdr:sp macro="" textlink="">
      <xdr:nvSpPr>
        <xdr:cNvPr id="362" name="楕円 361">
          <a:extLst>
            <a:ext uri="{FF2B5EF4-FFF2-40B4-BE49-F238E27FC236}">
              <a16:creationId xmlns:a16="http://schemas.microsoft.com/office/drawing/2014/main" id="{E1056F78-AB9E-4566-A82C-C2580F1B7D2B}"/>
            </a:ext>
          </a:extLst>
        </xdr:cNvPr>
        <xdr:cNvSpPr/>
      </xdr:nvSpPr>
      <xdr:spPr>
        <a:xfrm>
          <a:off x="9588500" y="146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145999</xdr:rowOff>
    </xdr:from>
    <xdr:to>
      <xdr:col>55</xdr:col>
      <xdr:colOff>0</xdr:colOff>
      <xdr:row>85</xdr:row>
      <xdr:rowOff>145999</xdr:rowOff>
    </xdr:to>
    <xdr:cxnSp macro="">
      <xdr:nvCxnSpPr>
        <xdr:cNvPr id="363" name="直線コネクタ 362">
          <a:extLst>
            <a:ext uri="{FF2B5EF4-FFF2-40B4-BE49-F238E27FC236}">
              <a16:creationId xmlns:a16="http://schemas.microsoft.com/office/drawing/2014/main" id="{DC588B84-F8B8-4FF0-87B4-ABB02E20FDCA}"/>
            </a:ext>
          </a:extLst>
        </xdr:cNvPr>
        <xdr:cNvCxnSpPr/>
      </xdr:nvCxnSpPr>
      <xdr:spPr>
        <a:xfrm>
          <a:off x="9639300" y="147192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95199</xdr:rowOff>
    </xdr:from>
    <xdr:to>
      <xdr:col>46</xdr:col>
      <xdr:colOff>38100</xdr:colOff>
      <xdr:row>86</xdr:row>
      <xdr:rowOff>25349</xdr:rowOff>
    </xdr:to>
    <xdr:sp macro="" textlink="">
      <xdr:nvSpPr>
        <xdr:cNvPr id="364" name="楕円 363">
          <a:extLst>
            <a:ext uri="{FF2B5EF4-FFF2-40B4-BE49-F238E27FC236}">
              <a16:creationId xmlns:a16="http://schemas.microsoft.com/office/drawing/2014/main" id="{F4FD6598-56C1-4726-B699-03D942275637}"/>
            </a:ext>
          </a:extLst>
        </xdr:cNvPr>
        <xdr:cNvSpPr/>
      </xdr:nvSpPr>
      <xdr:spPr>
        <a:xfrm>
          <a:off x="8699500" y="146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145999</xdr:rowOff>
    </xdr:from>
    <xdr:to>
      <xdr:col>50</xdr:col>
      <xdr:colOff>114300</xdr:colOff>
      <xdr:row>85</xdr:row>
      <xdr:rowOff>145999</xdr:rowOff>
    </xdr:to>
    <xdr:cxnSp macro="">
      <xdr:nvCxnSpPr>
        <xdr:cNvPr id="365" name="直線コネクタ 364">
          <a:extLst>
            <a:ext uri="{FF2B5EF4-FFF2-40B4-BE49-F238E27FC236}">
              <a16:creationId xmlns:a16="http://schemas.microsoft.com/office/drawing/2014/main" id="{BEDF3213-C69E-4C51-81E6-B017E6CDBFFC}"/>
            </a:ext>
          </a:extLst>
        </xdr:cNvPr>
        <xdr:cNvCxnSpPr/>
      </xdr:nvCxnSpPr>
      <xdr:spPr>
        <a:xfrm>
          <a:off x="8750300" y="147192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96114</xdr:rowOff>
    </xdr:from>
    <xdr:to>
      <xdr:col>41</xdr:col>
      <xdr:colOff>101600</xdr:colOff>
      <xdr:row>86</xdr:row>
      <xdr:rowOff>26264</xdr:rowOff>
    </xdr:to>
    <xdr:sp macro="" textlink="">
      <xdr:nvSpPr>
        <xdr:cNvPr id="366" name="楕円 365">
          <a:extLst>
            <a:ext uri="{FF2B5EF4-FFF2-40B4-BE49-F238E27FC236}">
              <a16:creationId xmlns:a16="http://schemas.microsoft.com/office/drawing/2014/main" id="{CC22EBF0-0CFA-49ED-9403-B5D5010EAFAE}"/>
            </a:ext>
          </a:extLst>
        </xdr:cNvPr>
        <xdr:cNvSpPr/>
      </xdr:nvSpPr>
      <xdr:spPr>
        <a:xfrm>
          <a:off x="7810500" y="146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145999</xdr:rowOff>
    </xdr:from>
    <xdr:to>
      <xdr:col>45</xdr:col>
      <xdr:colOff>177800</xdr:colOff>
      <xdr:row>85</xdr:row>
      <xdr:rowOff>146914</xdr:rowOff>
    </xdr:to>
    <xdr:cxnSp macro="">
      <xdr:nvCxnSpPr>
        <xdr:cNvPr id="367" name="直線コネクタ 366">
          <a:extLst>
            <a:ext uri="{FF2B5EF4-FFF2-40B4-BE49-F238E27FC236}">
              <a16:creationId xmlns:a16="http://schemas.microsoft.com/office/drawing/2014/main" id="{701A0611-EE0E-40D7-AC1F-1828FDE48990}"/>
            </a:ext>
          </a:extLst>
        </xdr:cNvPr>
        <xdr:cNvCxnSpPr/>
      </xdr:nvCxnSpPr>
      <xdr:spPr>
        <a:xfrm flipV="1">
          <a:off x="7861300" y="14719249"/>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96114</xdr:rowOff>
    </xdr:from>
    <xdr:to>
      <xdr:col>36</xdr:col>
      <xdr:colOff>165100</xdr:colOff>
      <xdr:row>86</xdr:row>
      <xdr:rowOff>26264</xdr:rowOff>
    </xdr:to>
    <xdr:sp macro="" textlink="">
      <xdr:nvSpPr>
        <xdr:cNvPr id="368" name="楕円 367">
          <a:extLst>
            <a:ext uri="{FF2B5EF4-FFF2-40B4-BE49-F238E27FC236}">
              <a16:creationId xmlns:a16="http://schemas.microsoft.com/office/drawing/2014/main" id="{87DA6BE1-50B4-433C-9879-8F043BB8A096}"/>
            </a:ext>
          </a:extLst>
        </xdr:cNvPr>
        <xdr:cNvSpPr/>
      </xdr:nvSpPr>
      <xdr:spPr>
        <a:xfrm>
          <a:off x="6921500" y="146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146914</xdr:rowOff>
    </xdr:from>
    <xdr:to>
      <xdr:col>41</xdr:col>
      <xdr:colOff>50800</xdr:colOff>
      <xdr:row>85</xdr:row>
      <xdr:rowOff>146914</xdr:rowOff>
    </xdr:to>
    <xdr:cxnSp macro="">
      <xdr:nvCxnSpPr>
        <xdr:cNvPr id="369" name="直線コネクタ 368">
          <a:extLst>
            <a:ext uri="{FF2B5EF4-FFF2-40B4-BE49-F238E27FC236}">
              <a16:creationId xmlns:a16="http://schemas.microsoft.com/office/drawing/2014/main" id="{6CB9E548-C198-473F-9693-D7F7E3F14655}"/>
            </a:ext>
          </a:extLst>
        </xdr:cNvPr>
        <xdr:cNvCxnSpPr/>
      </xdr:nvCxnSpPr>
      <xdr:spPr>
        <a:xfrm>
          <a:off x="6972300" y="147201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545EF2F5-A36D-4752-8F8E-B3F76F0A84D9}"/>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40961</xdr:rowOff>
    </xdr:from>
    <xdr:ext cx="469744" cy="259045"/>
    <xdr:sp macro="" textlink="">
      <xdr:nvSpPr>
        <xdr:cNvPr id="371" name="n_2aveValue【公営住宅】&#10;一人当たり面積">
          <a:extLst>
            <a:ext uri="{FF2B5EF4-FFF2-40B4-BE49-F238E27FC236}">
              <a16:creationId xmlns:a16="http://schemas.microsoft.com/office/drawing/2014/main" id="{04E2D513-D478-4030-8727-1A0382BD36BA}"/>
            </a:ext>
          </a:extLst>
        </xdr:cNvPr>
        <xdr:cNvSpPr txBox="1"/>
      </xdr:nvSpPr>
      <xdr:spPr>
        <a:xfrm>
          <a:off x="8515427" y="1427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33647</xdr:rowOff>
    </xdr:from>
    <xdr:ext cx="469744" cy="259045"/>
    <xdr:sp macro="" textlink="">
      <xdr:nvSpPr>
        <xdr:cNvPr id="372" name="n_3aveValue【公営住宅】&#10;一人当たり面積">
          <a:extLst>
            <a:ext uri="{FF2B5EF4-FFF2-40B4-BE49-F238E27FC236}">
              <a16:creationId xmlns:a16="http://schemas.microsoft.com/office/drawing/2014/main" id="{FBB95851-82CA-4F73-9494-AE5B5CB81639}"/>
            </a:ext>
          </a:extLst>
        </xdr:cNvPr>
        <xdr:cNvSpPr txBox="1"/>
      </xdr:nvSpPr>
      <xdr:spPr>
        <a:xfrm>
          <a:off x="7626427" y="1426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35932</xdr:rowOff>
    </xdr:from>
    <xdr:ext cx="469744" cy="259045"/>
    <xdr:sp macro="" textlink="">
      <xdr:nvSpPr>
        <xdr:cNvPr id="373" name="n_4aveValue【公営住宅】&#10;一人当たり面積">
          <a:extLst>
            <a:ext uri="{FF2B5EF4-FFF2-40B4-BE49-F238E27FC236}">
              <a16:creationId xmlns:a16="http://schemas.microsoft.com/office/drawing/2014/main" id="{97FE303A-42BC-400F-A66A-805759B5C6C1}"/>
            </a:ext>
          </a:extLst>
        </xdr:cNvPr>
        <xdr:cNvSpPr txBox="1"/>
      </xdr:nvSpPr>
      <xdr:spPr>
        <a:xfrm>
          <a:off x="6737427" y="1426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16476</xdr:rowOff>
    </xdr:from>
    <xdr:ext cx="469744" cy="259045"/>
    <xdr:sp macro="" textlink="">
      <xdr:nvSpPr>
        <xdr:cNvPr id="374" name="n_1mainValue【公営住宅】&#10;一人当たり面積">
          <a:extLst>
            <a:ext uri="{FF2B5EF4-FFF2-40B4-BE49-F238E27FC236}">
              <a16:creationId xmlns:a16="http://schemas.microsoft.com/office/drawing/2014/main" id="{5333FD86-8A16-4848-BAC4-78D502C3C2E9}"/>
            </a:ext>
          </a:extLst>
        </xdr:cNvPr>
        <xdr:cNvSpPr txBox="1"/>
      </xdr:nvSpPr>
      <xdr:spPr>
        <a:xfrm>
          <a:off x="9391727" y="1476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16476</xdr:rowOff>
    </xdr:from>
    <xdr:ext cx="469744" cy="259045"/>
    <xdr:sp macro="" textlink="">
      <xdr:nvSpPr>
        <xdr:cNvPr id="375" name="n_2mainValue【公営住宅】&#10;一人当たり面積">
          <a:extLst>
            <a:ext uri="{FF2B5EF4-FFF2-40B4-BE49-F238E27FC236}">
              <a16:creationId xmlns:a16="http://schemas.microsoft.com/office/drawing/2014/main" id="{8ED5290B-5F66-49C8-AA51-1B30DE759B50}"/>
            </a:ext>
          </a:extLst>
        </xdr:cNvPr>
        <xdr:cNvSpPr txBox="1"/>
      </xdr:nvSpPr>
      <xdr:spPr>
        <a:xfrm>
          <a:off x="8515427" y="1476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17391</xdr:rowOff>
    </xdr:from>
    <xdr:ext cx="469744" cy="259045"/>
    <xdr:sp macro="" textlink="">
      <xdr:nvSpPr>
        <xdr:cNvPr id="376" name="n_3mainValue【公営住宅】&#10;一人当たり面積">
          <a:extLst>
            <a:ext uri="{FF2B5EF4-FFF2-40B4-BE49-F238E27FC236}">
              <a16:creationId xmlns:a16="http://schemas.microsoft.com/office/drawing/2014/main" id="{54BD771B-871E-4B84-9E0C-A5B67A0C98C2}"/>
            </a:ext>
          </a:extLst>
        </xdr:cNvPr>
        <xdr:cNvSpPr txBox="1"/>
      </xdr:nvSpPr>
      <xdr:spPr>
        <a:xfrm>
          <a:off x="7626427" y="1476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17391</xdr:rowOff>
    </xdr:from>
    <xdr:ext cx="469744" cy="259045"/>
    <xdr:sp macro="" textlink="">
      <xdr:nvSpPr>
        <xdr:cNvPr id="377" name="n_4mainValue【公営住宅】&#10;一人当たり面積">
          <a:extLst>
            <a:ext uri="{FF2B5EF4-FFF2-40B4-BE49-F238E27FC236}">
              <a16:creationId xmlns:a16="http://schemas.microsoft.com/office/drawing/2014/main" id="{7A7F50FE-89A7-4B03-8B32-CF12B25D0993}"/>
            </a:ext>
          </a:extLst>
        </xdr:cNvPr>
        <xdr:cNvSpPr txBox="1"/>
      </xdr:nvSpPr>
      <xdr:spPr>
        <a:xfrm>
          <a:off x="6737427" y="1476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23C19914-4D04-47A2-8FC9-D5B642AAC14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EFDF973E-E729-4462-8FA9-8E97875B8A5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324203D-1EA7-4ADD-8E60-26A058FC253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4DCC71CC-F6EA-491D-8832-9B9863D2D14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E361C99-DECC-4318-A4F1-D58EBA99FE0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8959947B-3BB9-48B9-8045-677E98885DF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341EBB85-CC5D-469F-ACA8-5BE617B6764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F0B0AB6D-F4F5-424F-882D-250C2161DFB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D0476B3D-D77B-4327-A4CC-2C6D4648A0F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A7AF17F1-4E49-4766-B5B8-AC1E3C588F7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A319F30E-19E6-4077-A52A-5FCD39F9679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B52B05E4-6CB3-4ABF-863A-3426D67E56E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7E8970B8-475E-4018-BA7D-23C1A02F62D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A13AE9F3-5611-4331-AF3B-21803F6BD4D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5D7EE8AD-C59F-495E-BDC8-027298B3DAC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F54F23A0-3E05-4191-93A7-67CD5AB370A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C682034C-A8E0-4CA0-8D2F-35CE453E1CE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1BC9D6D8-F1AC-4FEC-B152-97FFDDEEDBC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87E2A101-288E-4F10-9CB2-A12408DBA82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8C3655A1-98F3-498D-BD15-DBDE0EAA567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10BD3C68-88B9-49E6-9BE6-D93E7592A6A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E1C0AEA4-DB6A-41E9-ABD8-EDB2E1BF2B1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3170E8F-752A-4EA9-93DF-B323563CEC7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6B524AC1-6FD5-4E11-A1B7-CD44BDADF7FC}"/>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EAEA2FBC-298F-49F0-AC8B-D983CA8A31F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1F9BF812-6638-4C7F-AE49-1D88B02C6A6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3C009CCC-25E4-4ACB-8D10-3B955898FF5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C421F38E-71A1-4AF9-A606-6FA4A33C999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9E2A7281-6DAC-472A-A740-33D7C80F5ED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BD15B2C0-3EFE-44EC-8838-3E4F81FE318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C21E74C1-AA50-4A4F-A839-40D9BBC59D3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85750330-A611-4C55-A32A-0563DC55A366}"/>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C3157004-822E-4C0A-8F4C-8DC46F57C8A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E8637AFE-1D4C-4B0E-8BD8-6A3D58E5290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59A43B69-B9B3-446F-92F3-C13796CCC80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D0883B26-C631-4244-AB97-7ADC6CE9767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6E013983-7A55-4FBD-90F2-1CE63D376A0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5C35A0D4-9906-423E-984C-735BAF8BC99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D6195ACD-12A3-4945-8430-F5D9F00DFDF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C31D0D35-5D30-454B-9B1F-ED33CF8BD2E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21D791AE-7056-4D63-B787-7E508E25227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E0C5F815-CDBE-4AF7-9AD6-396D742CDC9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3AC18F20-9103-4C1D-8E68-4A44D286A0C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21" name="直線コネクタ 420">
          <a:extLst>
            <a:ext uri="{FF2B5EF4-FFF2-40B4-BE49-F238E27FC236}">
              <a16:creationId xmlns:a16="http://schemas.microsoft.com/office/drawing/2014/main" id="{699FFCEF-F7CE-4FA2-A7C7-CAB68A22885E}"/>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22" name="テキスト ボックス 421">
          <a:extLst>
            <a:ext uri="{FF2B5EF4-FFF2-40B4-BE49-F238E27FC236}">
              <a16:creationId xmlns:a16="http://schemas.microsoft.com/office/drawing/2014/main" id="{86DAD2AC-AE9F-4AF9-910C-8EAACBD0D3C7}"/>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3" name="直線コネクタ 422">
          <a:extLst>
            <a:ext uri="{FF2B5EF4-FFF2-40B4-BE49-F238E27FC236}">
              <a16:creationId xmlns:a16="http://schemas.microsoft.com/office/drawing/2014/main" id="{5ACBFE11-FE0F-4478-999D-F9EECFE009AB}"/>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4" name="テキスト ボックス 423">
          <a:extLst>
            <a:ext uri="{FF2B5EF4-FFF2-40B4-BE49-F238E27FC236}">
              <a16:creationId xmlns:a16="http://schemas.microsoft.com/office/drawing/2014/main" id="{9841EE47-176E-4B47-BB03-B411DFECF4FE}"/>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5" name="直線コネクタ 424">
          <a:extLst>
            <a:ext uri="{FF2B5EF4-FFF2-40B4-BE49-F238E27FC236}">
              <a16:creationId xmlns:a16="http://schemas.microsoft.com/office/drawing/2014/main" id="{143D8E37-CD2F-4C79-AB5B-23F03A44E0E9}"/>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6" name="テキスト ボックス 425">
          <a:extLst>
            <a:ext uri="{FF2B5EF4-FFF2-40B4-BE49-F238E27FC236}">
              <a16:creationId xmlns:a16="http://schemas.microsoft.com/office/drawing/2014/main" id="{D12E5CB0-14A7-4723-8F93-096B720E19AA}"/>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7" name="直線コネクタ 426">
          <a:extLst>
            <a:ext uri="{FF2B5EF4-FFF2-40B4-BE49-F238E27FC236}">
              <a16:creationId xmlns:a16="http://schemas.microsoft.com/office/drawing/2014/main" id="{982AF6A8-76C9-4D07-B8D0-7EB1ACE3BC51}"/>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8" name="テキスト ボックス 427">
          <a:extLst>
            <a:ext uri="{FF2B5EF4-FFF2-40B4-BE49-F238E27FC236}">
              <a16:creationId xmlns:a16="http://schemas.microsoft.com/office/drawing/2014/main" id="{00E6B3E2-92E8-4C5E-BA51-3B6A61B18747}"/>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8E7DE7C4-04BF-4723-A14A-F023FD46909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0" name="テキスト ボックス 429">
          <a:extLst>
            <a:ext uri="{FF2B5EF4-FFF2-40B4-BE49-F238E27FC236}">
              <a16:creationId xmlns:a16="http://schemas.microsoft.com/office/drawing/2014/main" id="{A3BB6351-BD03-408F-A97A-4BC5BAEA44A6}"/>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63EEB17A-C579-4954-B8B8-B6856B5B835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432" name="直線コネクタ 431">
          <a:extLst>
            <a:ext uri="{FF2B5EF4-FFF2-40B4-BE49-F238E27FC236}">
              <a16:creationId xmlns:a16="http://schemas.microsoft.com/office/drawing/2014/main" id="{A001F08A-0C5D-4799-87C9-0D0252104494}"/>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023A39C0-EA02-4E04-8CAC-0E56EA70A0DA}"/>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434" name="直線コネクタ 433">
          <a:extLst>
            <a:ext uri="{FF2B5EF4-FFF2-40B4-BE49-F238E27FC236}">
              <a16:creationId xmlns:a16="http://schemas.microsoft.com/office/drawing/2014/main" id="{E4446284-6903-4D5B-9D64-CF362E112C7B}"/>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6D612ABC-A085-4B46-A3AE-CEA34F37972A}"/>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436" name="直線コネクタ 435">
          <a:extLst>
            <a:ext uri="{FF2B5EF4-FFF2-40B4-BE49-F238E27FC236}">
              <a16:creationId xmlns:a16="http://schemas.microsoft.com/office/drawing/2014/main" id="{1B4E0497-F686-4E47-9C39-2BFD866A2B12}"/>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61231</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045F0F4D-60A2-477A-851E-6F69B25B3DB8}"/>
            </a:ext>
          </a:extLst>
        </xdr:cNvPr>
        <xdr:cNvSpPr txBox="1"/>
      </xdr:nvSpPr>
      <xdr:spPr>
        <a:xfrm>
          <a:off x="16357600" y="10005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438" name="フローチャート: 判断 437">
          <a:extLst>
            <a:ext uri="{FF2B5EF4-FFF2-40B4-BE49-F238E27FC236}">
              <a16:creationId xmlns:a16="http://schemas.microsoft.com/office/drawing/2014/main" id="{8F2D1059-DB68-4AF6-8E3D-559C8D01442E}"/>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439" name="フローチャート: 判断 438">
          <a:extLst>
            <a:ext uri="{FF2B5EF4-FFF2-40B4-BE49-F238E27FC236}">
              <a16:creationId xmlns:a16="http://schemas.microsoft.com/office/drawing/2014/main" id="{BE6B3FDB-ECD2-455F-8CF6-76729C45FD5B}"/>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22352</xdr:rowOff>
    </xdr:from>
    <xdr:to>
      <xdr:col>76</xdr:col>
      <xdr:colOff>165100</xdr:colOff>
      <xdr:row>59</xdr:row>
      <xdr:rowOff>123952</xdr:rowOff>
    </xdr:to>
    <xdr:sp macro="" textlink="">
      <xdr:nvSpPr>
        <xdr:cNvPr id="440" name="フローチャート: 判断 439">
          <a:extLst>
            <a:ext uri="{FF2B5EF4-FFF2-40B4-BE49-F238E27FC236}">
              <a16:creationId xmlns:a16="http://schemas.microsoft.com/office/drawing/2014/main" id="{D00CBEA3-3383-445C-8B8F-DA5302BB3198}"/>
            </a:ext>
          </a:extLst>
        </xdr:cNvPr>
        <xdr:cNvSpPr/>
      </xdr:nvSpPr>
      <xdr:spPr>
        <a:xfrm>
          <a:off x="14541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168656</xdr:rowOff>
    </xdr:from>
    <xdr:to>
      <xdr:col>72</xdr:col>
      <xdr:colOff>38100</xdr:colOff>
      <xdr:row>59</xdr:row>
      <xdr:rowOff>98806</xdr:rowOff>
    </xdr:to>
    <xdr:sp macro="" textlink="">
      <xdr:nvSpPr>
        <xdr:cNvPr id="441" name="フローチャート: 判断 440">
          <a:extLst>
            <a:ext uri="{FF2B5EF4-FFF2-40B4-BE49-F238E27FC236}">
              <a16:creationId xmlns:a16="http://schemas.microsoft.com/office/drawing/2014/main" id="{816E25DB-78CD-4259-9C57-B696F92C8CF9}"/>
            </a:ext>
          </a:extLst>
        </xdr:cNvPr>
        <xdr:cNvSpPr/>
      </xdr:nvSpPr>
      <xdr:spPr>
        <a:xfrm>
          <a:off x="13652500" y="101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442" name="フローチャート: 判断 441">
          <a:extLst>
            <a:ext uri="{FF2B5EF4-FFF2-40B4-BE49-F238E27FC236}">
              <a16:creationId xmlns:a16="http://schemas.microsoft.com/office/drawing/2014/main" id="{A631CD2B-61BC-46CD-885F-3B6C12FD5A88}"/>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EEA76276-09C6-4BE4-8B37-0BEF79A1993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497AA240-D2A6-4B3D-98B9-6D511C54E04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439A14B6-168F-4D06-AFC7-3F476A65B1E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5F71C3F3-07AC-48BB-964A-C3CB34A0614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D22C10D5-0E50-4CEF-9D5E-26DFDC1B26C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84074</xdr:rowOff>
    </xdr:from>
    <xdr:to>
      <xdr:col>85</xdr:col>
      <xdr:colOff>177800</xdr:colOff>
      <xdr:row>61</xdr:row>
      <xdr:rowOff>14224</xdr:rowOff>
    </xdr:to>
    <xdr:sp macro="" textlink="">
      <xdr:nvSpPr>
        <xdr:cNvPr id="448" name="楕円 447">
          <a:extLst>
            <a:ext uri="{FF2B5EF4-FFF2-40B4-BE49-F238E27FC236}">
              <a16:creationId xmlns:a16="http://schemas.microsoft.com/office/drawing/2014/main" id="{C45B9BE1-9EC4-48BF-86A4-3DBB148ECCEB}"/>
            </a:ext>
          </a:extLst>
        </xdr:cNvPr>
        <xdr:cNvSpPr/>
      </xdr:nvSpPr>
      <xdr:spPr>
        <a:xfrm>
          <a:off x="16268700" y="103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62501</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AF20AFA7-CEA2-422C-B843-AF2BBC352C16}"/>
            </a:ext>
          </a:extLst>
        </xdr:cNvPr>
        <xdr:cNvSpPr txBox="1"/>
      </xdr:nvSpPr>
      <xdr:spPr>
        <a:xfrm>
          <a:off x="16357600" y="1034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56642</xdr:rowOff>
    </xdr:from>
    <xdr:to>
      <xdr:col>81</xdr:col>
      <xdr:colOff>101600</xdr:colOff>
      <xdr:row>60</xdr:row>
      <xdr:rowOff>158242</xdr:rowOff>
    </xdr:to>
    <xdr:sp macro="" textlink="">
      <xdr:nvSpPr>
        <xdr:cNvPr id="450" name="楕円 449">
          <a:extLst>
            <a:ext uri="{FF2B5EF4-FFF2-40B4-BE49-F238E27FC236}">
              <a16:creationId xmlns:a16="http://schemas.microsoft.com/office/drawing/2014/main" id="{35A342B3-2FCA-4D79-B217-6B4931EDE9D9}"/>
            </a:ext>
          </a:extLst>
        </xdr:cNvPr>
        <xdr:cNvSpPr/>
      </xdr:nvSpPr>
      <xdr:spPr>
        <a:xfrm>
          <a:off x="154305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107442</xdr:rowOff>
    </xdr:from>
    <xdr:to>
      <xdr:col>85</xdr:col>
      <xdr:colOff>127000</xdr:colOff>
      <xdr:row>60</xdr:row>
      <xdr:rowOff>134874</xdr:rowOff>
    </xdr:to>
    <xdr:cxnSp macro="">
      <xdr:nvCxnSpPr>
        <xdr:cNvPr id="451" name="直線コネクタ 450">
          <a:extLst>
            <a:ext uri="{FF2B5EF4-FFF2-40B4-BE49-F238E27FC236}">
              <a16:creationId xmlns:a16="http://schemas.microsoft.com/office/drawing/2014/main" id="{8E1D721B-A1D6-4211-98DA-DCBA3CFE559A}"/>
            </a:ext>
          </a:extLst>
        </xdr:cNvPr>
        <xdr:cNvCxnSpPr/>
      </xdr:nvCxnSpPr>
      <xdr:spPr>
        <a:xfrm>
          <a:off x="15481300" y="1039444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10922</xdr:rowOff>
    </xdr:from>
    <xdr:to>
      <xdr:col>76</xdr:col>
      <xdr:colOff>165100</xdr:colOff>
      <xdr:row>60</xdr:row>
      <xdr:rowOff>112522</xdr:rowOff>
    </xdr:to>
    <xdr:sp macro="" textlink="">
      <xdr:nvSpPr>
        <xdr:cNvPr id="452" name="楕円 451">
          <a:extLst>
            <a:ext uri="{FF2B5EF4-FFF2-40B4-BE49-F238E27FC236}">
              <a16:creationId xmlns:a16="http://schemas.microsoft.com/office/drawing/2014/main" id="{C2481ED6-823E-4813-B3C6-E4FB1B542D86}"/>
            </a:ext>
          </a:extLst>
        </xdr:cNvPr>
        <xdr:cNvSpPr/>
      </xdr:nvSpPr>
      <xdr:spPr>
        <a:xfrm>
          <a:off x="14541500" y="1029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61722</xdr:rowOff>
    </xdr:from>
    <xdr:to>
      <xdr:col>81</xdr:col>
      <xdr:colOff>50800</xdr:colOff>
      <xdr:row>60</xdr:row>
      <xdr:rowOff>107442</xdr:rowOff>
    </xdr:to>
    <xdr:cxnSp macro="">
      <xdr:nvCxnSpPr>
        <xdr:cNvPr id="453" name="直線コネクタ 452">
          <a:extLst>
            <a:ext uri="{FF2B5EF4-FFF2-40B4-BE49-F238E27FC236}">
              <a16:creationId xmlns:a16="http://schemas.microsoft.com/office/drawing/2014/main" id="{1EFEA850-2BAD-4F14-ABB9-2540990C6F77}"/>
            </a:ext>
          </a:extLst>
        </xdr:cNvPr>
        <xdr:cNvCxnSpPr/>
      </xdr:nvCxnSpPr>
      <xdr:spPr>
        <a:xfrm>
          <a:off x="14592300" y="1034872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145796</xdr:rowOff>
    </xdr:from>
    <xdr:to>
      <xdr:col>72</xdr:col>
      <xdr:colOff>38100</xdr:colOff>
      <xdr:row>60</xdr:row>
      <xdr:rowOff>75946</xdr:rowOff>
    </xdr:to>
    <xdr:sp macro="" textlink="">
      <xdr:nvSpPr>
        <xdr:cNvPr id="454" name="楕円 453">
          <a:extLst>
            <a:ext uri="{FF2B5EF4-FFF2-40B4-BE49-F238E27FC236}">
              <a16:creationId xmlns:a16="http://schemas.microsoft.com/office/drawing/2014/main" id="{F255C6C6-2777-4D38-A731-C89449823CCB}"/>
            </a:ext>
          </a:extLst>
        </xdr:cNvPr>
        <xdr:cNvSpPr/>
      </xdr:nvSpPr>
      <xdr:spPr>
        <a:xfrm>
          <a:off x="13652500" y="1026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25146</xdr:rowOff>
    </xdr:from>
    <xdr:to>
      <xdr:col>76</xdr:col>
      <xdr:colOff>114300</xdr:colOff>
      <xdr:row>60</xdr:row>
      <xdr:rowOff>61722</xdr:rowOff>
    </xdr:to>
    <xdr:cxnSp macro="">
      <xdr:nvCxnSpPr>
        <xdr:cNvPr id="455" name="直線コネクタ 454">
          <a:extLst>
            <a:ext uri="{FF2B5EF4-FFF2-40B4-BE49-F238E27FC236}">
              <a16:creationId xmlns:a16="http://schemas.microsoft.com/office/drawing/2014/main" id="{A957C04B-4179-414F-AFB2-67EC0A0EC19F}"/>
            </a:ext>
          </a:extLst>
        </xdr:cNvPr>
        <xdr:cNvCxnSpPr/>
      </xdr:nvCxnSpPr>
      <xdr:spPr>
        <a:xfrm>
          <a:off x="13703300" y="1031214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118364</xdr:rowOff>
    </xdr:from>
    <xdr:to>
      <xdr:col>67</xdr:col>
      <xdr:colOff>101600</xdr:colOff>
      <xdr:row>60</xdr:row>
      <xdr:rowOff>48514</xdr:rowOff>
    </xdr:to>
    <xdr:sp macro="" textlink="">
      <xdr:nvSpPr>
        <xdr:cNvPr id="456" name="楕円 455">
          <a:extLst>
            <a:ext uri="{FF2B5EF4-FFF2-40B4-BE49-F238E27FC236}">
              <a16:creationId xmlns:a16="http://schemas.microsoft.com/office/drawing/2014/main" id="{16F4BDE6-43B8-4B9A-B62D-B75C70E1ECCD}"/>
            </a:ext>
          </a:extLst>
        </xdr:cNvPr>
        <xdr:cNvSpPr/>
      </xdr:nvSpPr>
      <xdr:spPr>
        <a:xfrm>
          <a:off x="12763500" y="1023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169164</xdr:rowOff>
    </xdr:from>
    <xdr:to>
      <xdr:col>71</xdr:col>
      <xdr:colOff>177800</xdr:colOff>
      <xdr:row>60</xdr:row>
      <xdr:rowOff>25146</xdr:rowOff>
    </xdr:to>
    <xdr:cxnSp macro="">
      <xdr:nvCxnSpPr>
        <xdr:cNvPr id="457" name="直線コネクタ 456">
          <a:extLst>
            <a:ext uri="{FF2B5EF4-FFF2-40B4-BE49-F238E27FC236}">
              <a16:creationId xmlns:a16="http://schemas.microsoft.com/office/drawing/2014/main" id="{77D04F61-B040-4194-AE7C-7590448F6274}"/>
            </a:ext>
          </a:extLst>
        </xdr:cNvPr>
        <xdr:cNvCxnSpPr/>
      </xdr:nvCxnSpPr>
      <xdr:spPr>
        <a:xfrm>
          <a:off x="12814300" y="1028471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142765</xdr:rowOff>
    </xdr:from>
    <xdr:ext cx="405111" cy="259045"/>
    <xdr:sp macro="" textlink="">
      <xdr:nvSpPr>
        <xdr:cNvPr id="458" name="n_1aveValue【学校施設】&#10;有形固定資産減価償却率">
          <a:extLst>
            <a:ext uri="{FF2B5EF4-FFF2-40B4-BE49-F238E27FC236}">
              <a16:creationId xmlns:a16="http://schemas.microsoft.com/office/drawing/2014/main" id="{D22502C6-2288-45DE-8203-1D5144288036}"/>
            </a:ext>
          </a:extLst>
        </xdr:cNvPr>
        <xdr:cNvSpPr txBox="1"/>
      </xdr:nvSpPr>
      <xdr:spPr>
        <a:xfrm>
          <a:off x="15266044" y="991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140479</xdr:rowOff>
    </xdr:from>
    <xdr:ext cx="405111" cy="259045"/>
    <xdr:sp macro="" textlink="">
      <xdr:nvSpPr>
        <xdr:cNvPr id="459" name="n_2aveValue【学校施設】&#10;有形固定資産減価償却率">
          <a:extLst>
            <a:ext uri="{FF2B5EF4-FFF2-40B4-BE49-F238E27FC236}">
              <a16:creationId xmlns:a16="http://schemas.microsoft.com/office/drawing/2014/main" id="{E3E29212-CED4-46C1-BB8A-780850FBC38B}"/>
            </a:ext>
          </a:extLst>
        </xdr:cNvPr>
        <xdr:cNvSpPr txBox="1"/>
      </xdr:nvSpPr>
      <xdr:spPr>
        <a:xfrm>
          <a:off x="14389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115333</xdr:rowOff>
    </xdr:from>
    <xdr:ext cx="405111" cy="259045"/>
    <xdr:sp macro="" textlink="">
      <xdr:nvSpPr>
        <xdr:cNvPr id="460" name="n_3aveValue【学校施設】&#10;有形固定資産減価償却率">
          <a:extLst>
            <a:ext uri="{FF2B5EF4-FFF2-40B4-BE49-F238E27FC236}">
              <a16:creationId xmlns:a16="http://schemas.microsoft.com/office/drawing/2014/main" id="{5829EF2A-B279-4329-8FC8-F0DE650704C8}"/>
            </a:ext>
          </a:extLst>
        </xdr:cNvPr>
        <xdr:cNvSpPr txBox="1"/>
      </xdr:nvSpPr>
      <xdr:spPr>
        <a:xfrm>
          <a:off x="13500744" y="988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103903</xdr:rowOff>
    </xdr:from>
    <xdr:ext cx="405111" cy="259045"/>
    <xdr:sp macro="" textlink="">
      <xdr:nvSpPr>
        <xdr:cNvPr id="461" name="n_4aveValue【学校施設】&#10;有形固定資産減価償却率">
          <a:extLst>
            <a:ext uri="{FF2B5EF4-FFF2-40B4-BE49-F238E27FC236}">
              <a16:creationId xmlns:a16="http://schemas.microsoft.com/office/drawing/2014/main" id="{D41F76E2-9CF9-439C-95B4-7E1C5D6D6637}"/>
            </a:ext>
          </a:extLst>
        </xdr:cNvPr>
        <xdr:cNvSpPr txBox="1"/>
      </xdr:nvSpPr>
      <xdr:spPr>
        <a:xfrm>
          <a:off x="12611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149369</xdr:rowOff>
    </xdr:from>
    <xdr:ext cx="405111" cy="259045"/>
    <xdr:sp macro="" textlink="">
      <xdr:nvSpPr>
        <xdr:cNvPr id="462" name="n_1mainValue【学校施設】&#10;有形固定資産減価償却率">
          <a:extLst>
            <a:ext uri="{FF2B5EF4-FFF2-40B4-BE49-F238E27FC236}">
              <a16:creationId xmlns:a16="http://schemas.microsoft.com/office/drawing/2014/main" id="{4B8590A5-4766-4FBC-B55B-DDA4979F9304}"/>
            </a:ext>
          </a:extLst>
        </xdr:cNvPr>
        <xdr:cNvSpPr txBox="1"/>
      </xdr:nvSpPr>
      <xdr:spPr>
        <a:xfrm>
          <a:off x="15266044"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103649</xdr:rowOff>
    </xdr:from>
    <xdr:ext cx="405111" cy="259045"/>
    <xdr:sp macro="" textlink="">
      <xdr:nvSpPr>
        <xdr:cNvPr id="463" name="n_2mainValue【学校施設】&#10;有形固定資産減価償却率">
          <a:extLst>
            <a:ext uri="{FF2B5EF4-FFF2-40B4-BE49-F238E27FC236}">
              <a16:creationId xmlns:a16="http://schemas.microsoft.com/office/drawing/2014/main" id="{18958448-65A5-4A0D-AB2D-E3F93D3E49C2}"/>
            </a:ext>
          </a:extLst>
        </xdr:cNvPr>
        <xdr:cNvSpPr txBox="1"/>
      </xdr:nvSpPr>
      <xdr:spPr>
        <a:xfrm>
          <a:off x="14389744" y="1039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67073</xdr:rowOff>
    </xdr:from>
    <xdr:ext cx="405111" cy="259045"/>
    <xdr:sp macro="" textlink="">
      <xdr:nvSpPr>
        <xdr:cNvPr id="464" name="n_3mainValue【学校施設】&#10;有形固定資産減価償却率">
          <a:extLst>
            <a:ext uri="{FF2B5EF4-FFF2-40B4-BE49-F238E27FC236}">
              <a16:creationId xmlns:a16="http://schemas.microsoft.com/office/drawing/2014/main" id="{2BCF8EF8-51D6-40C3-9849-C3C82EC13D0D}"/>
            </a:ext>
          </a:extLst>
        </xdr:cNvPr>
        <xdr:cNvSpPr txBox="1"/>
      </xdr:nvSpPr>
      <xdr:spPr>
        <a:xfrm>
          <a:off x="13500744" y="1035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39641</xdr:rowOff>
    </xdr:from>
    <xdr:ext cx="405111" cy="259045"/>
    <xdr:sp macro="" textlink="">
      <xdr:nvSpPr>
        <xdr:cNvPr id="465" name="n_4mainValue【学校施設】&#10;有形固定資産減価償却率">
          <a:extLst>
            <a:ext uri="{FF2B5EF4-FFF2-40B4-BE49-F238E27FC236}">
              <a16:creationId xmlns:a16="http://schemas.microsoft.com/office/drawing/2014/main" id="{3AD81F17-0B3B-4058-AB3D-E30AAAC3A508}"/>
            </a:ext>
          </a:extLst>
        </xdr:cNvPr>
        <xdr:cNvSpPr txBox="1"/>
      </xdr:nvSpPr>
      <xdr:spPr>
        <a:xfrm>
          <a:off x="12611744" y="1032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E0084393-CF41-49D9-B84B-9BB4775DC8B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AF47A388-0C48-4FAF-A8AB-B5F5767B6D9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2BA2E40E-4077-456A-9145-1F0F52E6EED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7603476A-8733-4509-9AAD-5DD2A5D6B96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8745289D-2757-4C1F-BD96-B1F4C336CA6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DF410D1C-A636-4E88-A379-CEF56BFBDD1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EC5088C0-8307-4D55-8C55-8A06A6C2A6F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30DCD67C-AA36-4FC1-A72F-F87B8BFB4A0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2E8090DD-4DA8-4E9B-B7DD-864498B9629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6445D3A2-DFBE-4D2F-9ACB-75E0C0D7C8D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a:extLst>
            <a:ext uri="{FF2B5EF4-FFF2-40B4-BE49-F238E27FC236}">
              <a16:creationId xmlns:a16="http://schemas.microsoft.com/office/drawing/2014/main" id="{BF3584C3-0EA6-41B1-90DD-FDFEBBD89A69}"/>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a:extLst>
            <a:ext uri="{FF2B5EF4-FFF2-40B4-BE49-F238E27FC236}">
              <a16:creationId xmlns:a16="http://schemas.microsoft.com/office/drawing/2014/main" id="{D98AE2BD-249F-4909-8135-22EBBD8F85A4}"/>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a:extLst>
            <a:ext uri="{FF2B5EF4-FFF2-40B4-BE49-F238E27FC236}">
              <a16:creationId xmlns:a16="http://schemas.microsoft.com/office/drawing/2014/main" id="{576EE8AA-617C-4556-8FF5-23DE8FE26BA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a:extLst>
            <a:ext uri="{FF2B5EF4-FFF2-40B4-BE49-F238E27FC236}">
              <a16:creationId xmlns:a16="http://schemas.microsoft.com/office/drawing/2014/main" id="{4AA53A61-421D-447C-877F-0337478FDC9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a:extLst>
            <a:ext uri="{FF2B5EF4-FFF2-40B4-BE49-F238E27FC236}">
              <a16:creationId xmlns:a16="http://schemas.microsoft.com/office/drawing/2014/main" id="{6869719C-C085-414A-8954-6F64B3E7A54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1" name="テキスト ボックス 480">
          <a:extLst>
            <a:ext uri="{FF2B5EF4-FFF2-40B4-BE49-F238E27FC236}">
              <a16:creationId xmlns:a16="http://schemas.microsoft.com/office/drawing/2014/main" id="{BB816682-4231-4689-A5E6-A9FE89304A6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a:extLst>
            <a:ext uri="{FF2B5EF4-FFF2-40B4-BE49-F238E27FC236}">
              <a16:creationId xmlns:a16="http://schemas.microsoft.com/office/drawing/2014/main" id="{9B9FC047-8531-4725-9F46-0C9A7C603E3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3" name="テキスト ボックス 482">
          <a:extLst>
            <a:ext uri="{FF2B5EF4-FFF2-40B4-BE49-F238E27FC236}">
              <a16:creationId xmlns:a16="http://schemas.microsoft.com/office/drawing/2014/main" id="{4AAE023F-C1E0-478B-86C4-77FE941239A9}"/>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a:extLst>
            <a:ext uri="{FF2B5EF4-FFF2-40B4-BE49-F238E27FC236}">
              <a16:creationId xmlns:a16="http://schemas.microsoft.com/office/drawing/2014/main" id="{F5F617EB-1E5A-4C0C-A53A-F72E49055C4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5" name="テキスト ボックス 484">
          <a:extLst>
            <a:ext uri="{FF2B5EF4-FFF2-40B4-BE49-F238E27FC236}">
              <a16:creationId xmlns:a16="http://schemas.microsoft.com/office/drawing/2014/main" id="{C2DFF870-384E-4DEA-B364-4A65C7B00DE8}"/>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76E1045E-196E-48BC-8518-03B5636FB38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7" name="テキスト ボックス 486">
          <a:extLst>
            <a:ext uri="{FF2B5EF4-FFF2-40B4-BE49-F238E27FC236}">
              <a16:creationId xmlns:a16="http://schemas.microsoft.com/office/drawing/2014/main" id="{44CBEBF4-C1EA-4DCF-B4DA-840FFFA7A055}"/>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a:extLst>
            <a:ext uri="{FF2B5EF4-FFF2-40B4-BE49-F238E27FC236}">
              <a16:creationId xmlns:a16="http://schemas.microsoft.com/office/drawing/2014/main" id="{D01F8AF4-AA65-44A6-A751-3FF8888921A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489" name="直線コネクタ 488">
          <a:extLst>
            <a:ext uri="{FF2B5EF4-FFF2-40B4-BE49-F238E27FC236}">
              <a16:creationId xmlns:a16="http://schemas.microsoft.com/office/drawing/2014/main" id="{101954FD-FF5D-4020-A6D1-A23944D4A032}"/>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490" name="【学校施設】&#10;一人当たり面積最小値テキスト">
          <a:extLst>
            <a:ext uri="{FF2B5EF4-FFF2-40B4-BE49-F238E27FC236}">
              <a16:creationId xmlns:a16="http://schemas.microsoft.com/office/drawing/2014/main" id="{83001903-4B0B-484F-82CF-10A12B74F5B4}"/>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491" name="直線コネクタ 490">
          <a:extLst>
            <a:ext uri="{FF2B5EF4-FFF2-40B4-BE49-F238E27FC236}">
              <a16:creationId xmlns:a16="http://schemas.microsoft.com/office/drawing/2014/main" id="{7F5E2246-FE0D-45D6-86AA-648896EB4D61}"/>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492" name="【学校施設】&#10;一人当たり面積最大値テキスト">
          <a:extLst>
            <a:ext uri="{FF2B5EF4-FFF2-40B4-BE49-F238E27FC236}">
              <a16:creationId xmlns:a16="http://schemas.microsoft.com/office/drawing/2014/main" id="{E6C690B9-9615-40C5-9293-6770875E91D9}"/>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493" name="直線コネクタ 492">
          <a:extLst>
            <a:ext uri="{FF2B5EF4-FFF2-40B4-BE49-F238E27FC236}">
              <a16:creationId xmlns:a16="http://schemas.microsoft.com/office/drawing/2014/main" id="{99913BF4-3C22-469B-8E3E-EBCE822DD57D}"/>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494" name="【学校施設】&#10;一人当たり面積平均値テキスト">
          <a:extLst>
            <a:ext uri="{FF2B5EF4-FFF2-40B4-BE49-F238E27FC236}">
              <a16:creationId xmlns:a16="http://schemas.microsoft.com/office/drawing/2014/main" id="{D63E961A-77CA-47AE-AEDB-6154A033C253}"/>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495" name="フローチャート: 判断 494">
          <a:extLst>
            <a:ext uri="{FF2B5EF4-FFF2-40B4-BE49-F238E27FC236}">
              <a16:creationId xmlns:a16="http://schemas.microsoft.com/office/drawing/2014/main" id="{E4F64220-04AD-4BF4-B2E8-CA4F7FDBAC8E}"/>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496" name="フローチャート: 判断 495">
          <a:extLst>
            <a:ext uri="{FF2B5EF4-FFF2-40B4-BE49-F238E27FC236}">
              <a16:creationId xmlns:a16="http://schemas.microsoft.com/office/drawing/2014/main" id="{6B6538D5-4921-4991-A9E4-0043EABCE85A}"/>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51498</xdr:rowOff>
    </xdr:from>
    <xdr:to>
      <xdr:col>107</xdr:col>
      <xdr:colOff>101600</xdr:colOff>
      <xdr:row>62</xdr:row>
      <xdr:rowOff>153098</xdr:rowOff>
    </xdr:to>
    <xdr:sp macro="" textlink="">
      <xdr:nvSpPr>
        <xdr:cNvPr id="497" name="フローチャート: 判断 496">
          <a:extLst>
            <a:ext uri="{FF2B5EF4-FFF2-40B4-BE49-F238E27FC236}">
              <a16:creationId xmlns:a16="http://schemas.microsoft.com/office/drawing/2014/main" id="{C1638F85-22EF-4BD7-B511-0F36E6983E17}"/>
            </a:ext>
          </a:extLst>
        </xdr:cNvPr>
        <xdr:cNvSpPr/>
      </xdr:nvSpPr>
      <xdr:spPr>
        <a:xfrm>
          <a:off x="20383500" y="1068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52451</xdr:rowOff>
    </xdr:from>
    <xdr:to>
      <xdr:col>102</xdr:col>
      <xdr:colOff>165100</xdr:colOff>
      <xdr:row>62</xdr:row>
      <xdr:rowOff>154051</xdr:rowOff>
    </xdr:to>
    <xdr:sp macro="" textlink="">
      <xdr:nvSpPr>
        <xdr:cNvPr id="498" name="フローチャート: 判断 497">
          <a:extLst>
            <a:ext uri="{FF2B5EF4-FFF2-40B4-BE49-F238E27FC236}">
              <a16:creationId xmlns:a16="http://schemas.microsoft.com/office/drawing/2014/main" id="{85B317F2-0336-4785-AEBE-F04E085F7BC2}"/>
            </a:ext>
          </a:extLst>
        </xdr:cNvPr>
        <xdr:cNvSpPr/>
      </xdr:nvSpPr>
      <xdr:spPr>
        <a:xfrm>
          <a:off x="19494500" y="1068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61595</xdr:rowOff>
    </xdr:from>
    <xdr:to>
      <xdr:col>98</xdr:col>
      <xdr:colOff>38100</xdr:colOff>
      <xdr:row>62</xdr:row>
      <xdr:rowOff>163195</xdr:rowOff>
    </xdr:to>
    <xdr:sp macro="" textlink="">
      <xdr:nvSpPr>
        <xdr:cNvPr id="499" name="フローチャート: 判断 498">
          <a:extLst>
            <a:ext uri="{FF2B5EF4-FFF2-40B4-BE49-F238E27FC236}">
              <a16:creationId xmlns:a16="http://schemas.microsoft.com/office/drawing/2014/main" id="{7F5BBFB2-162C-43C5-A92A-FF1E8D83947F}"/>
            </a:ext>
          </a:extLst>
        </xdr:cNvPr>
        <xdr:cNvSpPr/>
      </xdr:nvSpPr>
      <xdr:spPr>
        <a:xfrm>
          <a:off x="18605500" y="1069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6165076D-5D6C-4DF1-8A04-234ADBD46BB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E46E9F53-0943-417B-B1D7-206C410DE74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F22B1AC5-99F0-44BA-84C0-F9C7F00330C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3BC29A0E-0A46-43C1-B179-1537D3BCDE0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AF90610F-C6A8-4D8D-8010-67AEDE4A94F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137795</xdr:rowOff>
    </xdr:from>
    <xdr:to>
      <xdr:col>116</xdr:col>
      <xdr:colOff>114300</xdr:colOff>
      <xdr:row>63</xdr:row>
      <xdr:rowOff>67945</xdr:rowOff>
    </xdr:to>
    <xdr:sp macro="" textlink="">
      <xdr:nvSpPr>
        <xdr:cNvPr id="505" name="楕円 504">
          <a:extLst>
            <a:ext uri="{FF2B5EF4-FFF2-40B4-BE49-F238E27FC236}">
              <a16:creationId xmlns:a16="http://schemas.microsoft.com/office/drawing/2014/main" id="{4B88D69B-4E0A-4849-8C36-E930BF4CF137}"/>
            </a:ext>
          </a:extLst>
        </xdr:cNvPr>
        <xdr:cNvSpPr/>
      </xdr:nvSpPr>
      <xdr:spPr>
        <a:xfrm>
          <a:off x="221107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64597</xdr:rowOff>
    </xdr:from>
    <xdr:ext cx="469744" cy="259045"/>
    <xdr:sp macro="" textlink="">
      <xdr:nvSpPr>
        <xdr:cNvPr id="506" name="【学校施設】&#10;一人当たり面積該当値テキスト">
          <a:extLst>
            <a:ext uri="{FF2B5EF4-FFF2-40B4-BE49-F238E27FC236}">
              <a16:creationId xmlns:a16="http://schemas.microsoft.com/office/drawing/2014/main" id="{6B4B402D-4157-4C88-BAA4-5B27B974F7FA}"/>
            </a:ext>
          </a:extLst>
        </xdr:cNvPr>
        <xdr:cNvSpPr txBox="1"/>
      </xdr:nvSpPr>
      <xdr:spPr>
        <a:xfrm>
          <a:off x="22199600" y="1069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138176</xdr:rowOff>
    </xdr:from>
    <xdr:to>
      <xdr:col>112</xdr:col>
      <xdr:colOff>38100</xdr:colOff>
      <xdr:row>63</xdr:row>
      <xdr:rowOff>68326</xdr:rowOff>
    </xdr:to>
    <xdr:sp macro="" textlink="">
      <xdr:nvSpPr>
        <xdr:cNvPr id="507" name="楕円 506">
          <a:extLst>
            <a:ext uri="{FF2B5EF4-FFF2-40B4-BE49-F238E27FC236}">
              <a16:creationId xmlns:a16="http://schemas.microsoft.com/office/drawing/2014/main" id="{AA11AD55-DD96-4812-9BAB-B3EB1508C22E}"/>
            </a:ext>
          </a:extLst>
        </xdr:cNvPr>
        <xdr:cNvSpPr/>
      </xdr:nvSpPr>
      <xdr:spPr>
        <a:xfrm>
          <a:off x="21272500" y="107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17145</xdr:rowOff>
    </xdr:from>
    <xdr:to>
      <xdr:col>116</xdr:col>
      <xdr:colOff>63500</xdr:colOff>
      <xdr:row>63</xdr:row>
      <xdr:rowOff>17526</xdr:rowOff>
    </xdr:to>
    <xdr:cxnSp macro="">
      <xdr:nvCxnSpPr>
        <xdr:cNvPr id="508" name="直線コネクタ 507">
          <a:extLst>
            <a:ext uri="{FF2B5EF4-FFF2-40B4-BE49-F238E27FC236}">
              <a16:creationId xmlns:a16="http://schemas.microsoft.com/office/drawing/2014/main" id="{25FA6C7D-0185-449B-8D6F-F7AE3FCE9DE9}"/>
            </a:ext>
          </a:extLst>
        </xdr:cNvPr>
        <xdr:cNvCxnSpPr/>
      </xdr:nvCxnSpPr>
      <xdr:spPr>
        <a:xfrm flipV="1">
          <a:off x="21323300" y="10818495"/>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138747</xdr:rowOff>
    </xdr:from>
    <xdr:to>
      <xdr:col>107</xdr:col>
      <xdr:colOff>101600</xdr:colOff>
      <xdr:row>63</xdr:row>
      <xdr:rowOff>68897</xdr:rowOff>
    </xdr:to>
    <xdr:sp macro="" textlink="">
      <xdr:nvSpPr>
        <xdr:cNvPr id="509" name="楕円 508">
          <a:extLst>
            <a:ext uri="{FF2B5EF4-FFF2-40B4-BE49-F238E27FC236}">
              <a16:creationId xmlns:a16="http://schemas.microsoft.com/office/drawing/2014/main" id="{2FBC7D01-326A-4A58-B7C4-005071D139F5}"/>
            </a:ext>
          </a:extLst>
        </xdr:cNvPr>
        <xdr:cNvSpPr/>
      </xdr:nvSpPr>
      <xdr:spPr>
        <a:xfrm>
          <a:off x="20383500" y="1076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17526</xdr:rowOff>
    </xdr:from>
    <xdr:to>
      <xdr:col>111</xdr:col>
      <xdr:colOff>177800</xdr:colOff>
      <xdr:row>63</xdr:row>
      <xdr:rowOff>18097</xdr:rowOff>
    </xdr:to>
    <xdr:cxnSp macro="">
      <xdr:nvCxnSpPr>
        <xdr:cNvPr id="510" name="直線コネクタ 509">
          <a:extLst>
            <a:ext uri="{FF2B5EF4-FFF2-40B4-BE49-F238E27FC236}">
              <a16:creationId xmlns:a16="http://schemas.microsoft.com/office/drawing/2014/main" id="{4A34DAE1-06C6-464B-912C-705B64F9CB43}"/>
            </a:ext>
          </a:extLst>
        </xdr:cNvPr>
        <xdr:cNvCxnSpPr/>
      </xdr:nvCxnSpPr>
      <xdr:spPr>
        <a:xfrm flipV="1">
          <a:off x="20434300" y="10818876"/>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141224</xdr:rowOff>
    </xdr:from>
    <xdr:to>
      <xdr:col>102</xdr:col>
      <xdr:colOff>165100</xdr:colOff>
      <xdr:row>63</xdr:row>
      <xdr:rowOff>71374</xdr:rowOff>
    </xdr:to>
    <xdr:sp macro="" textlink="">
      <xdr:nvSpPr>
        <xdr:cNvPr id="511" name="楕円 510">
          <a:extLst>
            <a:ext uri="{FF2B5EF4-FFF2-40B4-BE49-F238E27FC236}">
              <a16:creationId xmlns:a16="http://schemas.microsoft.com/office/drawing/2014/main" id="{19CAF50A-59BF-4A46-86A9-5B6654024E06}"/>
            </a:ext>
          </a:extLst>
        </xdr:cNvPr>
        <xdr:cNvSpPr/>
      </xdr:nvSpPr>
      <xdr:spPr>
        <a:xfrm>
          <a:off x="19494500" y="107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18097</xdr:rowOff>
    </xdr:from>
    <xdr:to>
      <xdr:col>107</xdr:col>
      <xdr:colOff>50800</xdr:colOff>
      <xdr:row>63</xdr:row>
      <xdr:rowOff>20574</xdr:rowOff>
    </xdr:to>
    <xdr:cxnSp macro="">
      <xdr:nvCxnSpPr>
        <xdr:cNvPr id="512" name="直線コネクタ 511">
          <a:extLst>
            <a:ext uri="{FF2B5EF4-FFF2-40B4-BE49-F238E27FC236}">
              <a16:creationId xmlns:a16="http://schemas.microsoft.com/office/drawing/2014/main" id="{1392974F-6852-4201-9AB5-122C582A91C0}"/>
            </a:ext>
          </a:extLst>
        </xdr:cNvPr>
        <xdr:cNvCxnSpPr/>
      </xdr:nvCxnSpPr>
      <xdr:spPr>
        <a:xfrm flipV="1">
          <a:off x="19545300" y="10819447"/>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142367</xdr:rowOff>
    </xdr:from>
    <xdr:to>
      <xdr:col>98</xdr:col>
      <xdr:colOff>38100</xdr:colOff>
      <xdr:row>63</xdr:row>
      <xdr:rowOff>72517</xdr:rowOff>
    </xdr:to>
    <xdr:sp macro="" textlink="">
      <xdr:nvSpPr>
        <xdr:cNvPr id="513" name="楕円 512">
          <a:extLst>
            <a:ext uri="{FF2B5EF4-FFF2-40B4-BE49-F238E27FC236}">
              <a16:creationId xmlns:a16="http://schemas.microsoft.com/office/drawing/2014/main" id="{5DFC3562-49D9-42A2-8EA8-C0F8FCF6F94F}"/>
            </a:ext>
          </a:extLst>
        </xdr:cNvPr>
        <xdr:cNvSpPr/>
      </xdr:nvSpPr>
      <xdr:spPr>
        <a:xfrm>
          <a:off x="18605500" y="1077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20574</xdr:rowOff>
    </xdr:from>
    <xdr:to>
      <xdr:col>102</xdr:col>
      <xdr:colOff>114300</xdr:colOff>
      <xdr:row>63</xdr:row>
      <xdr:rowOff>21717</xdr:rowOff>
    </xdr:to>
    <xdr:cxnSp macro="">
      <xdr:nvCxnSpPr>
        <xdr:cNvPr id="514" name="直線コネクタ 513">
          <a:extLst>
            <a:ext uri="{FF2B5EF4-FFF2-40B4-BE49-F238E27FC236}">
              <a16:creationId xmlns:a16="http://schemas.microsoft.com/office/drawing/2014/main" id="{083721FF-0829-418B-9473-2FC9C8E3FBE5}"/>
            </a:ext>
          </a:extLst>
        </xdr:cNvPr>
        <xdr:cNvCxnSpPr/>
      </xdr:nvCxnSpPr>
      <xdr:spPr>
        <a:xfrm flipV="1">
          <a:off x="18656300" y="1082192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515" name="n_1aveValue【学校施設】&#10;一人当たり面積">
          <a:extLst>
            <a:ext uri="{FF2B5EF4-FFF2-40B4-BE49-F238E27FC236}">
              <a16:creationId xmlns:a16="http://schemas.microsoft.com/office/drawing/2014/main" id="{CC1FCEA9-C8FB-47AA-9265-DEE1CC118681}"/>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169625</xdr:rowOff>
    </xdr:from>
    <xdr:ext cx="469744" cy="259045"/>
    <xdr:sp macro="" textlink="">
      <xdr:nvSpPr>
        <xdr:cNvPr id="516" name="n_2aveValue【学校施設】&#10;一人当たり面積">
          <a:extLst>
            <a:ext uri="{FF2B5EF4-FFF2-40B4-BE49-F238E27FC236}">
              <a16:creationId xmlns:a16="http://schemas.microsoft.com/office/drawing/2014/main" id="{48FC51EA-BAD8-46C1-9CD0-54B6F76A55BF}"/>
            </a:ext>
          </a:extLst>
        </xdr:cNvPr>
        <xdr:cNvSpPr txBox="1"/>
      </xdr:nvSpPr>
      <xdr:spPr>
        <a:xfrm>
          <a:off x="20199427" y="1045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170578</xdr:rowOff>
    </xdr:from>
    <xdr:ext cx="469744" cy="259045"/>
    <xdr:sp macro="" textlink="">
      <xdr:nvSpPr>
        <xdr:cNvPr id="517" name="n_3aveValue【学校施設】&#10;一人当たり面積">
          <a:extLst>
            <a:ext uri="{FF2B5EF4-FFF2-40B4-BE49-F238E27FC236}">
              <a16:creationId xmlns:a16="http://schemas.microsoft.com/office/drawing/2014/main" id="{AF4D4F0B-ECEE-46C2-A3F2-78AFCB2D1124}"/>
            </a:ext>
          </a:extLst>
        </xdr:cNvPr>
        <xdr:cNvSpPr txBox="1"/>
      </xdr:nvSpPr>
      <xdr:spPr>
        <a:xfrm>
          <a:off x="19310427" y="1045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8272</xdr:rowOff>
    </xdr:from>
    <xdr:ext cx="469744" cy="259045"/>
    <xdr:sp macro="" textlink="">
      <xdr:nvSpPr>
        <xdr:cNvPr id="518" name="n_4aveValue【学校施設】&#10;一人当たり面積">
          <a:extLst>
            <a:ext uri="{FF2B5EF4-FFF2-40B4-BE49-F238E27FC236}">
              <a16:creationId xmlns:a16="http://schemas.microsoft.com/office/drawing/2014/main" id="{FA30550D-5AF8-4386-97C0-4998DBD6568A}"/>
            </a:ext>
          </a:extLst>
        </xdr:cNvPr>
        <xdr:cNvSpPr txBox="1"/>
      </xdr:nvSpPr>
      <xdr:spPr>
        <a:xfrm>
          <a:off x="18421427" y="10466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59453</xdr:rowOff>
    </xdr:from>
    <xdr:ext cx="469744" cy="259045"/>
    <xdr:sp macro="" textlink="">
      <xdr:nvSpPr>
        <xdr:cNvPr id="519" name="n_1mainValue【学校施設】&#10;一人当たり面積">
          <a:extLst>
            <a:ext uri="{FF2B5EF4-FFF2-40B4-BE49-F238E27FC236}">
              <a16:creationId xmlns:a16="http://schemas.microsoft.com/office/drawing/2014/main" id="{21B9F302-5D87-4FB2-9730-F985B4B1C4DF}"/>
            </a:ext>
          </a:extLst>
        </xdr:cNvPr>
        <xdr:cNvSpPr txBox="1"/>
      </xdr:nvSpPr>
      <xdr:spPr>
        <a:xfrm>
          <a:off x="21075727" y="1086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60024</xdr:rowOff>
    </xdr:from>
    <xdr:ext cx="469744" cy="259045"/>
    <xdr:sp macro="" textlink="">
      <xdr:nvSpPr>
        <xdr:cNvPr id="520" name="n_2mainValue【学校施設】&#10;一人当たり面積">
          <a:extLst>
            <a:ext uri="{FF2B5EF4-FFF2-40B4-BE49-F238E27FC236}">
              <a16:creationId xmlns:a16="http://schemas.microsoft.com/office/drawing/2014/main" id="{9E550A35-E1BB-4B9B-8FAD-5DD16C8B0ACA}"/>
            </a:ext>
          </a:extLst>
        </xdr:cNvPr>
        <xdr:cNvSpPr txBox="1"/>
      </xdr:nvSpPr>
      <xdr:spPr>
        <a:xfrm>
          <a:off x="20199427" y="1086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62501</xdr:rowOff>
    </xdr:from>
    <xdr:ext cx="469744" cy="259045"/>
    <xdr:sp macro="" textlink="">
      <xdr:nvSpPr>
        <xdr:cNvPr id="521" name="n_3mainValue【学校施設】&#10;一人当たり面積">
          <a:extLst>
            <a:ext uri="{FF2B5EF4-FFF2-40B4-BE49-F238E27FC236}">
              <a16:creationId xmlns:a16="http://schemas.microsoft.com/office/drawing/2014/main" id="{6CFB009D-3391-4DF4-A0E0-12485E775736}"/>
            </a:ext>
          </a:extLst>
        </xdr:cNvPr>
        <xdr:cNvSpPr txBox="1"/>
      </xdr:nvSpPr>
      <xdr:spPr>
        <a:xfrm>
          <a:off x="19310427" y="1086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63644</xdr:rowOff>
    </xdr:from>
    <xdr:ext cx="469744" cy="259045"/>
    <xdr:sp macro="" textlink="">
      <xdr:nvSpPr>
        <xdr:cNvPr id="522" name="n_4mainValue【学校施設】&#10;一人当たり面積">
          <a:extLst>
            <a:ext uri="{FF2B5EF4-FFF2-40B4-BE49-F238E27FC236}">
              <a16:creationId xmlns:a16="http://schemas.microsoft.com/office/drawing/2014/main" id="{1563720C-9803-479D-9F75-439A7A33F866}"/>
            </a:ext>
          </a:extLst>
        </xdr:cNvPr>
        <xdr:cNvSpPr txBox="1"/>
      </xdr:nvSpPr>
      <xdr:spPr>
        <a:xfrm>
          <a:off x="18421427" y="1086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5FFA31DF-AC09-494C-8292-8CC77D5E386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7FF32BF2-E211-4E30-9EAA-098889C0968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4EB12A58-B6DD-48D7-8AD3-FA84258DC4B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47C540BF-503F-43B3-AC47-AF26E73DFA6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F4F19B1D-D880-48B3-9863-E195D5E7098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3D32FF93-DEDC-4FC2-B2AC-77DC08D6761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1C0C0C46-D954-4126-949D-028BB903B49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7C6DB93A-2EBF-4CB1-BB06-409D532F262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1" name="テキスト ボックス 530">
          <a:extLst>
            <a:ext uri="{FF2B5EF4-FFF2-40B4-BE49-F238E27FC236}">
              <a16:creationId xmlns:a16="http://schemas.microsoft.com/office/drawing/2014/main" id="{227BA5CA-F74C-41E3-B12A-73CCE7C740B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2" name="直線コネクタ 531">
          <a:extLst>
            <a:ext uri="{FF2B5EF4-FFF2-40B4-BE49-F238E27FC236}">
              <a16:creationId xmlns:a16="http://schemas.microsoft.com/office/drawing/2014/main" id="{F31FC2A5-6114-48D2-9F37-F08205036F0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3" name="テキスト ボックス 532">
          <a:extLst>
            <a:ext uri="{FF2B5EF4-FFF2-40B4-BE49-F238E27FC236}">
              <a16:creationId xmlns:a16="http://schemas.microsoft.com/office/drawing/2014/main" id="{DBE69333-5C3D-49B5-99F9-54C5C4A20E1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4" name="直線コネクタ 533">
          <a:extLst>
            <a:ext uri="{FF2B5EF4-FFF2-40B4-BE49-F238E27FC236}">
              <a16:creationId xmlns:a16="http://schemas.microsoft.com/office/drawing/2014/main" id="{415F8502-DB95-4B2A-8051-5634A84C9A3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5" name="テキスト ボックス 534">
          <a:extLst>
            <a:ext uri="{FF2B5EF4-FFF2-40B4-BE49-F238E27FC236}">
              <a16:creationId xmlns:a16="http://schemas.microsoft.com/office/drawing/2014/main" id="{DBA94B2A-A362-40AE-A00D-8D17BE9D4478}"/>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6" name="直線コネクタ 535">
          <a:extLst>
            <a:ext uri="{FF2B5EF4-FFF2-40B4-BE49-F238E27FC236}">
              <a16:creationId xmlns:a16="http://schemas.microsoft.com/office/drawing/2014/main" id="{2B05A80A-F698-4BBE-9EC2-13257A95B2B1}"/>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7" name="テキスト ボックス 536">
          <a:extLst>
            <a:ext uri="{FF2B5EF4-FFF2-40B4-BE49-F238E27FC236}">
              <a16:creationId xmlns:a16="http://schemas.microsoft.com/office/drawing/2014/main" id="{3424F61F-9CB7-44C4-BD7B-1357FDB185E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8" name="直線コネクタ 537">
          <a:extLst>
            <a:ext uri="{FF2B5EF4-FFF2-40B4-BE49-F238E27FC236}">
              <a16:creationId xmlns:a16="http://schemas.microsoft.com/office/drawing/2014/main" id="{CDCDE2DC-A56E-4DCC-B2EC-FE3C03F1A73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9" name="テキスト ボックス 538">
          <a:extLst>
            <a:ext uri="{FF2B5EF4-FFF2-40B4-BE49-F238E27FC236}">
              <a16:creationId xmlns:a16="http://schemas.microsoft.com/office/drawing/2014/main" id="{2413F9DC-BAC9-4674-B07C-DE3B3A5BB6D3}"/>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0" name="直線コネクタ 539">
          <a:extLst>
            <a:ext uri="{FF2B5EF4-FFF2-40B4-BE49-F238E27FC236}">
              <a16:creationId xmlns:a16="http://schemas.microsoft.com/office/drawing/2014/main" id="{CC1A7DA6-709E-4AAF-BDF2-31D7162BACD4}"/>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1" name="テキスト ボックス 540">
          <a:extLst>
            <a:ext uri="{FF2B5EF4-FFF2-40B4-BE49-F238E27FC236}">
              <a16:creationId xmlns:a16="http://schemas.microsoft.com/office/drawing/2014/main" id="{842A1920-858C-46C9-8F7D-78A4DC2DBFD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2" name="直線コネクタ 541">
          <a:extLst>
            <a:ext uri="{FF2B5EF4-FFF2-40B4-BE49-F238E27FC236}">
              <a16:creationId xmlns:a16="http://schemas.microsoft.com/office/drawing/2014/main" id="{6F1B0116-76AF-4884-B7FF-64889DE0F818}"/>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3" name="テキスト ボックス 542">
          <a:extLst>
            <a:ext uri="{FF2B5EF4-FFF2-40B4-BE49-F238E27FC236}">
              <a16:creationId xmlns:a16="http://schemas.microsoft.com/office/drawing/2014/main" id="{34649E20-0913-475C-9E89-15E1CFE34592}"/>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4" name="直線コネクタ 543">
          <a:extLst>
            <a:ext uri="{FF2B5EF4-FFF2-40B4-BE49-F238E27FC236}">
              <a16:creationId xmlns:a16="http://schemas.microsoft.com/office/drawing/2014/main" id="{4F49FD63-7690-4246-A7C1-3E797AFD8E5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5" name="テキスト ボックス 544">
          <a:extLst>
            <a:ext uri="{FF2B5EF4-FFF2-40B4-BE49-F238E27FC236}">
              <a16:creationId xmlns:a16="http://schemas.microsoft.com/office/drawing/2014/main" id="{9E99E36B-10F1-4FF8-8340-265B6BFA1A7B}"/>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AA726715-5C5C-4158-9D50-5F3346B7A1D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a:extLst>
            <a:ext uri="{FF2B5EF4-FFF2-40B4-BE49-F238E27FC236}">
              <a16:creationId xmlns:a16="http://schemas.microsoft.com/office/drawing/2014/main" id="{D72A62FD-E15F-4A65-BDF7-17F767C632E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548" name="直線コネクタ 547">
          <a:extLst>
            <a:ext uri="{FF2B5EF4-FFF2-40B4-BE49-F238E27FC236}">
              <a16:creationId xmlns:a16="http://schemas.microsoft.com/office/drawing/2014/main" id="{2EC20E4B-F09C-44FB-A0E3-270946A16B8A}"/>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9" name="【児童館】&#10;有形固定資産減価償却率最小値テキスト">
          <a:extLst>
            <a:ext uri="{FF2B5EF4-FFF2-40B4-BE49-F238E27FC236}">
              <a16:creationId xmlns:a16="http://schemas.microsoft.com/office/drawing/2014/main" id="{EDEA3F6E-FD82-4DC5-A6AD-78AD2B003F3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0" name="直線コネクタ 549">
          <a:extLst>
            <a:ext uri="{FF2B5EF4-FFF2-40B4-BE49-F238E27FC236}">
              <a16:creationId xmlns:a16="http://schemas.microsoft.com/office/drawing/2014/main" id="{F8D1C3BD-9A65-4AE9-AC59-97EC44C3FF0F}"/>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551" name="【児童館】&#10;有形固定資産減価償却率最大値テキスト">
          <a:extLst>
            <a:ext uri="{FF2B5EF4-FFF2-40B4-BE49-F238E27FC236}">
              <a16:creationId xmlns:a16="http://schemas.microsoft.com/office/drawing/2014/main" id="{546956BE-1E5A-4EB4-9B7D-1F70D699B0B7}"/>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552" name="直線コネクタ 551">
          <a:extLst>
            <a:ext uri="{FF2B5EF4-FFF2-40B4-BE49-F238E27FC236}">
              <a16:creationId xmlns:a16="http://schemas.microsoft.com/office/drawing/2014/main" id="{73A24F28-2FAE-4365-ABE7-39BDA0050AFF}"/>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553" name="【児童館】&#10;有形固定資産減価償却率平均値テキスト">
          <a:extLst>
            <a:ext uri="{FF2B5EF4-FFF2-40B4-BE49-F238E27FC236}">
              <a16:creationId xmlns:a16="http://schemas.microsoft.com/office/drawing/2014/main" id="{742433A6-4AE0-456A-977B-56EEF6F30CB4}"/>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554" name="フローチャート: 判断 553">
          <a:extLst>
            <a:ext uri="{FF2B5EF4-FFF2-40B4-BE49-F238E27FC236}">
              <a16:creationId xmlns:a16="http://schemas.microsoft.com/office/drawing/2014/main" id="{B4664E95-0478-47B2-B452-34E592434A1C}"/>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555" name="フローチャート: 判断 554">
          <a:extLst>
            <a:ext uri="{FF2B5EF4-FFF2-40B4-BE49-F238E27FC236}">
              <a16:creationId xmlns:a16="http://schemas.microsoft.com/office/drawing/2014/main" id="{8BC1ED3F-B385-4376-8BEE-AEB584F83936}"/>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88537</xdr:rowOff>
    </xdr:from>
    <xdr:to>
      <xdr:col>76</xdr:col>
      <xdr:colOff>165100</xdr:colOff>
      <xdr:row>84</xdr:row>
      <xdr:rowOff>18687</xdr:rowOff>
    </xdr:to>
    <xdr:sp macro="" textlink="">
      <xdr:nvSpPr>
        <xdr:cNvPr id="556" name="フローチャート: 判断 555">
          <a:extLst>
            <a:ext uri="{FF2B5EF4-FFF2-40B4-BE49-F238E27FC236}">
              <a16:creationId xmlns:a16="http://schemas.microsoft.com/office/drawing/2014/main" id="{FAE6CE36-AFA6-420A-9F81-60025A8647C2}"/>
            </a:ext>
          </a:extLst>
        </xdr:cNvPr>
        <xdr:cNvSpPr/>
      </xdr:nvSpPr>
      <xdr:spPr>
        <a:xfrm>
          <a:off x="145415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46082</xdr:rowOff>
    </xdr:from>
    <xdr:to>
      <xdr:col>72</xdr:col>
      <xdr:colOff>38100</xdr:colOff>
      <xdr:row>83</xdr:row>
      <xdr:rowOff>147682</xdr:rowOff>
    </xdr:to>
    <xdr:sp macro="" textlink="">
      <xdr:nvSpPr>
        <xdr:cNvPr id="557" name="フローチャート: 判断 556">
          <a:extLst>
            <a:ext uri="{FF2B5EF4-FFF2-40B4-BE49-F238E27FC236}">
              <a16:creationId xmlns:a16="http://schemas.microsoft.com/office/drawing/2014/main" id="{FE4EE805-0614-464C-B0F9-CA97C557EA5C}"/>
            </a:ext>
          </a:extLst>
        </xdr:cNvPr>
        <xdr:cNvSpPr/>
      </xdr:nvSpPr>
      <xdr:spPr>
        <a:xfrm>
          <a:off x="13652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28121</xdr:rowOff>
    </xdr:from>
    <xdr:to>
      <xdr:col>67</xdr:col>
      <xdr:colOff>101600</xdr:colOff>
      <xdr:row>83</xdr:row>
      <xdr:rowOff>129721</xdr:rowOff>
    </xdr:to>
    <xdr:sp macro="" textlink="">
      <xdr:nvSpPr>
        <xdr:cNvPr id="558" name="フローチャート: 判断 557">
          <a:extLst>
            <a:ext uri="{FF2B5EF4-FFF2-40B4-BE49-F238E27FC236}">
              <a16:creationId xmlns:a16="http://schemas.microsoft.com/office/drawing/2014/main" id="{E297B3A3-B7AB-4247-B3C6-14DA4977A676}"/>
            </a:ext>
          </a:extLst>
        </xdr:cNvPr>
        <xdr:cNvSpPr/>
      </xdr:nvSpPr>
      <xdr:spPr>
        <a:xfrm>
          <a:off x="12763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C068822E-4897-4581-98A2-C392B48CFE3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4D7312D5-FACC-4150-B725-4B1946C4FFF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4833F865-1A97-4B89-8232-1D3952044DD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4938FC0B-36A1-4D20-B19F-469841F424F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CC869C0E-5FC4-4ECF-8F0A-9F22926AF91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75474</xdr:rowOff>
    </xdr:from>
    <xdr:to>
      <xdr:col>85</xdr:col>
      <xdr:colOff>177800</xdr:colOff>
      <xdr:row>83</xdr:row>
      <xdr:rowOff>5624</xdr:rowOff>
    </xdr:to>
    <xdr:sp macro="" textlink="">
      <xdr:nvSpPr>
        <xdr:cNvPr id="564" name="楕円 563">
          <a:extLst>
            <a:ext uri="{FF2B5EF4-FFF2-40B4-BE49-F238E27FC236}">
              <a16:creationId xmlns:a16="http://schemas.microsoft.com/office/drawing/2014/main" id="{8B5B1691-5236-4621-9910-138B926CF874}"/>
            </a:ext>
          </a:extLst>
        </xdr:cNvPr>
        <xdr:cNvSpPr/>
      </xdr:nvSpPr>
      <xdr:spPr>
        <a:xfrm>
          <a:off x="162687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53901</xdr:rowOff>
    </xdr:from>
    <xdr:ext cx="405111" cy="259045"/>
    <xdr:sp macro="" textlink="">
      <xdr:nvSpPr>
        <xdr:cNvPr id="565" name="【児童館】&#10;有形固定資産減価償却率該当値テキスト">
          <a:extLst>
            <a:ext uri="{FF2B5EF4-FFF2-40B4-BE49-F238E27FC236}">
              <a16:creationId xmlns:a16="http://schemas.microsoft.com/office/drawing/2014/main" id="{BAB7C7B7-9EC7-410B-8A0B-049FABF81D8E}"/>
            </a:ext>
          </a:extLst>
        </xdr:cNvPr>
        <xdr:cNvSpPr txBox="1"/>
      </xdr:nvSpPr>
      <xdr:spPr>
        <a:xfrm>
          <a:off x="16357600"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41184</xdr:rowOff>
    </xdr:from>
    <xdr:to>
      <xdr:col>81</xdr:col>
      <xdr:colOff>101600</xdr:colOff>
      <xdr:row>82</xdr:row>
      <xdr:rowOff>142784</xdr:rowOff>
    </xdr:to>
    <xdr:sp macro="" textlink="">
      <xdr:nvSpPr>
        <xdr:cNvPr id="566" name="楕円 565">
          <a:extLst>
            <a:ext uri="{FF2B5EF4-FFF2-40B4-BE49-F238E27FC236}">
              <a16:creationId xmlns:a16="http://schemas.microsoft.com/office/drawing/2014/main" id="{60F77259-E025-4489-A870-06209B9631C1}"/>
            </a:ext>
          </a:extLst>
        </xdr:cNvPr>
        <xdr:cNvSpPr/>
      </xdr:nvSpPr>
      <xdr:spPr>
        <a:xfrm>
          <a:off x="15430500" y="1410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91984</xdr:rowOff>
    </xdr:from>
    <xdr:to>
      <xdr:col>85</xdr:col>
      <xdr:colOff>127000</xdr:colOff>
      <xdr:row>82</xdr:row>
      <xdr:rowOff>126274</xdr:rowOff>
    </xdr:to>
    <xdr:cxnSp macro="">
      <xdr:nvCxnSpPr>
        <xdr:cNvPr id="567" name="直線コネクタ 566">
          <a:extLst>
            <a:ext uri="{FF2B5EF4-FFF2-40B4-BE49-F238E27FC236}">
              <a16:creationId xmlns:a16="http://schemas.microsoft.com/office/drawing/2014/main" id="{21D9DE10-8E34-473E-BE2E-A50435F80834}"/>
            </a:ext>
          </a:extLst>
        </xdr:cNvPr>
        <xdr:cNvCxnSpPr/>
      </xdr:nvCxnSpPr>
      <xdr:spPr>
        <a:xfrm>
          <a:off x="15481300" y="1415088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6894</xdr:rowOff>
    </xdr:from>
    <xdr:to>
      <xdr:col>76</xdr:col>
      <xdr:colOff>165100</xdr:colOff>
      <xdr:row>82</xdr:row>
      <xdr:rowOff>108494</xdr:rowOff>
    </xdr:to>
    <xdr:sp macro="" textlink="">
      <xdr:nvSpPr>
        <xdr:cNvPr id="568" name="楕円 567">
          <a:extLst>
            <a:ext uri="{FF2B5EF4-FFF2-40B4-BE49-F238E27FC236}">
              <a16:creationId xmlns:a16="http://schemas.microsoft.com/office/drawing/2014/main" id="{B23D9958-CAF9-4FF3-BC66-45BD4D395703}"/>
            </a:ext>
          </a:extLst>
        </xdr:cNvPr>
        <xdr:cNvSpPr/>
      </xdr:nvSpPr>
      <xdr:spPr>
        <a:xfrm>
          <a:off x="14541500" y="1406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57694</xdr:rowOff>
    </xdr:from>
    <xdr:to>
      <xdr:col>81</xdr:col>
      <xdr:colOff>50800</xdr:colOff>
      <xdr:row>82</xdr:row>
      <xdr:rowOff>91984</xdr:rowOff>
    </xdr:to>
    <xdr:cxnSp macro="">
      <xdr:nvCxnSpPr>
        <xdr:cNvPr id="569" name="直線コネクタ 568">
          <a:extLst>
            <a:ext uri="{FF2B5EF4-FFF2-40B4-BE49-F238E27FC236}">
              <a16:creationId xmlns:a16="http://schemas.microsoft.com/office/drawing/2014/main" id="{6EC35D03-CB23-4BD7-9636-94227317595E}"/>
            </a:ext>
          </a:extLst>
        </xdr:cNvPr>
        <xdr:cNvCxnSpPr/>
      </xdr:nvCxnSpPr>
      <xdr:spPr>
        <a:xfrm>
          <a:off x="14592300" y="1411659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144055</xdr:rowOff>
    </xdr:from>
    <xdr:to>
      <xdr:col>72</xdr:col>
      <xdr:colOff>38100</xdr:colOff>
      <xdr:row>82</xdr:row>
      <xdr:rowOff>74205</xdr:rowOff>
    </xdr:to>
    <xdr:sp macro="" textlink="">
      <xdr:nvSpPr>
        <xdr:cNvPr id="570" name="楕円 569">
          <a:extLst>
            <a:ext uri="{FF2B5EF4-FFF2-40B4-BE49-F238E27FC236}">
              <a16:creationId xmlns:a16="http://schemas.microsoft.com/office/drawing/2014/main" id="{819DEE87-3F1D-451E-AA34-F181C53D4755}"/>
            </a:ext>
          </a:extLst>
        </xdr:cNvPr>
        <xdr:cNvSpPr/>
      </xdr:nvSpPr>
      <xdr:spPr>
        <a:xfrm>
          <a:off x="13652500" y="1403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23405</xdr:rowOff>
    </xdr:from>
    <xdr:to>
      <xdr:col>76</xdr:col>
      <xdr:colOff>114300</xdr:colOff>
      <xdr:row>82</xdr:row>
      <xdr:rowOff>57694</xdr:rowOff>
    </xdr:to>
    <xdr:cxnSp macro="">
      <xdr:nvCxnSpPr>
        <xdr:cNvPr id="571" name="直線コネクタ 570">
          <a:extLst>
            <a:ext uri="{FF2B5EF4-FFF2-40B4-BE49-F238E27FC236}">
              <a16:creationId xmlns:a16="http://schemas.microsoft.com/office/drawing/2014/main" id="{0002A7B4-8B68-44F5-B205-9F163E21E788}"/>
            </a:ext>
          </a:extLst>
        </xdr:cNvPr>
        <xdr:cNvCxnSpPr/>
      </xdr:nvCxnSpPr>
      <xdr:spPr>
        <a:xfrm>
          <a:off x="13703300" y="1408230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109764</xdr:rowOff>
    </xdr:from>
    <xdr:to>
      <xdr:col>67</xdr:col>
      <xdr:colOff>101600</xdr:colOff>
      <xdr:row>82</xdr:row>
      <xdr:rowOff>39914</xdr:rowOff>
    </xdr:to>
    <xdr:sp macro="" textlink="">
      <xdr:nvSpPr>
        <xdr:cNvPr id="572" name="楕円 571">
          <a:extLst>
            <a:ext uri="{FF2B5EF4-FFF2-40B4-BE49-F238E27FC236}">
              <a16:creationId xmlns:a16="http://schemas.microsoft.com/office/drawing/2014/main" id="{F48DB145-86E0-40E9-9454-C4A0DCE29B65}"/>
            </a:ext>
          </a:extLst>
        </xdr:cNvPr>
        <xdr:cNvSpPr/>
      </xdr:nvSpPr>
      <xdr:spPr>
        <a:xfrm>
          <a:off x="12763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160564</xdr:rowOff>
    </xdr:from>
    <xdr:to>
      <xdr:col>71</xdr:col>
      <xdr:colOff>177800</xdr:colOff>
      <xdr:row>82</xdr:row>
      <xdr:rowOff>23405</xdr:rowOff>
    </xdr:to>
    <xdr:cxnSp macro="">
      <xdr:nvCxnSpPr>
        <xdr:cNvPr id="573" name="直線コネクタ 572">
          <a:extLst>
            <a:ext uri="{FF2B5EF4-FFF2-40B4-BE49-F238E27FC236}">
              <a16:creationId xmlns:a16="http://schemas.microsoft.com/office/drawing/2014/main" id="{248B00F7-AE08-4165-8DAD-D8D1E9B493CA}"/>
            </a:ext>
          </a:extLst>
        </xdr:cNvPr>
        <xdr:cNvCxnSpPr/>
      </xdr:nvCxnSpPr>
      <xdr:spPr>
        <a:xfrm>
          <a:off x="12814300" y="140480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137177</xdr:rowOff>
    </xdr:from>
    <xdr:ext cx="405111" cy="259045"/>
    <xdr:sp macro="" textlink="">
      <xdr:nvSpPr>
        <xdr:cNvPr id="574" name="n_1aveValue【児童館】&#10;有形固定資産減価償却率">
          <a:extLst>
            <a:ext uri="{FF2B5EF4-FFF2-40B4-BE49-F238E27FC236}">
              <a16:creationId xmlns:a16="http://schemas.microsoft.com/office/drawing/2014/main" id="{7852007B-DD68-4200-8ADD-13159B999CA9}"/>
            </a:ext>
          </a:extLst>
        </xdr:cNvPr>
        <xdr:cNvSpPr txBox="1"/>
      </xdr:nvSpPr>
      <xdr:spPr>
        <a:xfrm>
          <a:off x="152660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9814</xdr:rowOff>
    </xdr:from>
    <xdr:ext cx="405111" cy="259045"/>
    <xdr:sp macro="" textlink="">
      <xdr:nvSpPr>
        <xdr:cNvPr id="575" name="n_2aveValue【児童館】&#10;有形固定資産減価償却率">
          <a:extLst>
            <a:ext uri="{FF2B5EF4-FFF2-40B4-BE49-F238E27FC236}">
              <a16:creationId xmlns:a16="http://schemas.microsoft.com/office/drawing/2014/main" id="{4CE40D3A-8819-4ECF-9AB8-41CBD1DBE311}"/>
            </a:ext>
          </a:extLst>
        </xdr:cNvPr>
        <xdr:cNvSpPr txBox="1"/>
      </xdr:nvSpPr>
      <xdr:spPr>
        <a:xfrm>
          <a:off x="14389744" y="1441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138809</xdr:rowOff>
    </xdr:from>
    <xdr:ext cx="405111" cy="259045"/>
    <xdr:sp macro="" textlink="">
      <xdr:nvSpPr>
        <xdr:cNvPr id="576" name="n_3aveValue【児童館】&#10;有形固定資産減価償却率">
          <a:extLst>
            <a:ext uri="{FF2B5EF4-FFF2-40B4-BE49-F238E27FC236}">
              <a16:creationId xmlns:a16="http://schemas.microsoft.com/office/drawing/2014/main" id="{B9813CE6-B32F-4478-B1B9-EB1AC9F83A69}"/>
            </a:ext>
          </a:extLst>
        </xdr:cNvPr>
        <xdr:cNvSpPr txBox="1"/>
      </xdr:nvSpPr>
      <xdr:spPr>
        <a:xfrm>
          <a:off x="135007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120848</xdr:rowOff>
    </xdr:from>
    <xdr:ext cx="405111" cy="259045"/>
    <xdr:sp macro="" textlink="">
      <xdr:nvSpPr>
        <xdr:cNvPr id="577" name="n_4aveValue【児童館】&#10;有形固定資産減価償却率">
          <a:extLst>
            <a:ext uri="{FF2B5EF4-FFF2-40B4-BE49-F238E27FC236}">
              <a16:creationId xmlns:a16="http://schemas.microsoft.com/office/drawing/2014/main" id="{F3D7B342-9D96-4B6E-807B-E0B08734704C}"/>
            </a:ext>
          </a:extLst>
        </xdr:cNvPr>
        <xdr:cNvSpPr txBox="1"/>
      </xdr:nvSpPr>
      <xdr:spPr>
        <a:xfrm>
          <a:off x="126117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159311</xdr:rowOff>
    </xdr:from>
    <xdr:ext cx="405111" cy="259045"/>
    <xdr:sp macro="" textlink="">
      <xdr:nvSpPr>
        <xdr:cNvPr id="578" name="n_1mainValue【児童館】&#10;有形固定資産減価償却率">
          <a:extLst>
            <a:ext uri="{FF2B5EF4-FFF2-40B4-BE49-F238E27FC236}">
              <a16:creationId xmlns:a16="http://schemas.microsoft.com/office/drawing/2014/main" id="{66FB6732-3AA5-46AC-A86F-8C09761BAD6E}"/>
            </a:ext>
          </a:extLst>
        </xdr:cNvPr>
        <xdr:cNvSpPr txBox="1"/>
      </xdr:nvSpPr>
      <xdr:spPr>
        <a:xfrm>
          <a:off x="15266044" y="1387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125021</xdr:rowOff>
    </xdr:from>
    <xdr:ext cx="405111" cy="259045"/>
    <xdr:sp macro="" textlink="">
      <xdr:nvSpPr>
        <xdr:cNvPr id="579" name="n_2mainValue【児童館】&#10;有形固定資産減価償却率">
          <a:extLst>
            <a:ext uri="{FF2B5EF4-FFF2-40B4-BE49-F238E27FC236}">
              <a16:creationId xmlns:a16="http://schemas.microsoft.com/office/drawing/2014/main" id="{80B7FA76-B536-464B-A266-83EA6CF25FD9}"/>
            </a:ext>
          </a:extLst>
        </xdr:cNvPr>
        <xdr:cNvSpPr txBox="1"/>
      </xdr:nvSpPr>
      <xdr:spPr>
        <a:xfrm>
          <a:off x="143897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90732</xdr:rowOff>
    </xdr:from>
    <xdr:ext cx="405111" cy="259045"/>
    <xdr:sp macro="" textlink="">
      <xdr:nvSpPr>
        <xdr:cNvPr id="580" name="n_3mainValue【児童館】&#10;有形固定資産減価償却率">
          <a:extLst>
            <a:ext uri="{FF2B5EF4-FFF2-40B4-BE49-F238E27FC236}">
              <a16:creationId xmlns:a16="http://schemas.microsoft.com/office/drawing/2014/main" id="{D72698F1-EE10-4F34-9A99-C9CA640FA2E7}"/>
            </a:ext>
          </a:extLst>
        </xdr:cNvPr>
        <xdr:cNvSpPr txBox="1"/>
      </xdr:nvSpPr>
      <xdr:spPr>
        <a:xfrm>
          <a:off x="13500744" y="1380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56441</xdr:rowOff>
    </xdr:from>
    <xdr:ext cx="405111" cy="259045"/>
    <xdr:sp macro="" textlink="">
      <xdr:nvSpPr>
        <xdr:cNvPr id="581" name="n_4mainValue【児童館】&#10;有形固定資産減価償却率">
          <a:extLst>
            <a:ext uri="{FF2B5EF4-FFF2-40B4-BE49-F238E27FC236}">
              <a16:creationId xmlns:a16="http://schemas.microsoft.com/office/drawing/2014/main" id="{DCE55B06-C3E7-447A-B063-31F2FCDA8256}"/>
            </a:ext>
          </a:extLst>
        </xdr:cNvPr>
        <xdr:cNvSpPr txBox="1"/>
      </xdr:nvSpPr>
      <xdr:spPr>
        <a:xfrm>
          <a:off x="12611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0E622C78-71AA-4A41-B933-4A2F967D847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BCBA666B-9919-446D-BCCB-7C97E3D03DC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C4253EAD-0FF9-489F-A2F0-EF2AA95408A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CF0EECBA-AD97-4B80-A995-40E3572405A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30850B3E-80C6-4E95-BD4C-A6D55CB9DF3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4303BD91-9CBA-4C90-B0F9-9317B23AF61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AF8BF6E1-DA7B-431C-921F-F46522FA343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624E7B43-AA69-4960-B425-58DEA479D6E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a:extLst>
            <a:ext uri="{FF2B5EF4-FFF2-40B4-BE49-F238E27FC236}">
              <a16:creationId xmlns:a16="http://schemas.microsoft.com/office/drawing/2014/main" id="{8A7BDD78-C0D8-4F5B-9F06-C16E6558E27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a:extLst>
            <a:ext uri="{FF2B5EF4-FFF2-40B4-BE49-F238E27FC236}">
              <a16:creationId xmlns:a16="http://schemas.microsoft.com/office/drawing/2014/main" id="{D3BC5CE9-BBC5-47E1-8FA3-C0AF93DABF1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2" name="直線コネクタ 591">
          <a:extLst>
            <a:ext uri="{FF2B5EF4-FFF2-40B4-BE49-F238E27FC236}">
              <a16:creationId xmlns:a16="http://schemas.microsoft.com/office/drawing/2014/main" id="{3FD6EF3D-3737-4C89-BA4B-9A630877512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3" name="テキスト ボックス 592">
          <a:extLst>
            <a:ext uri="{FF2B5EF4-FFF2-40B4-BE49-F238E27FC236}">
              <a16:creationId xmlns:a16="http://schemas.microsoft.com/office/drawing/2014/main" id="{C34AC86A-72B5-4AE1-A12E-A099CE31913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4" name="直線コネクタ 593">
          <a:extLst>
            <a:ext uri="{FF2B5EF4-FFF2-40B4-BE49-F238E27FC236}">
              <a16:creationId xmlns:a16="http://schemas.microsoft.com/office/drawing/2014/main" id="{D817FCE6-A3A2-4FDF-97D8-0C70F3BF946E}"/>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5" name="テキスト ボックス 594">
          <a:extLst>
            <a:ext uri="{FF2B5EF4-FFF2-40B4-BE49-F238E27FC236}">
              <a16:creationId xmlns:a16="http://schemas.microsoft.com/office/drawing/2014/main" id="{BEE55479-6A1F-4F11-8E9A-4B5E96744A3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6" name="直線コネクタ 595">
          <a:extLst>
            <a:ext uri="{FF2B5EF4-FFF2-40B4-BE49-F238E27FC236}">
              <a16:creationId xmlns:a16="http://schemas.microsoft.com/office/drawing/2014/main" id="{469FA944-889E-4990-A63E-9CFE4A226F8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7" name="テキスト ボックス 596">
          <a:extLst>
            <a:ext uri="{FF2B5EF4-FFF2-40B4-BE49-F238E27FC236}">
              <a16:creationId xmlns:a16="http://schemas.microsoft.com/office/drawing/2014/main" id="{D7F66521-47C9-4A6C-8A76-09AD627822F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8" name="直線コネクタ 597">
          <a:extLst>
            <a:ext uri="{FF2B5EF4-FFF2-40B4-BE49-F238E27FC236}">
              <a16:creationId xmlns:a16="http://schemas.microsoft.com/office/drawing/2014/main" id="{DB2FE84B-9435-4B7A-ACFC-D87F495FE662}"/>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9" name="テキスト ボックス 598">
          <a:extLst>
            <a:ext uri="{FF2B5EF4-FFF2-40B4-BE49-F238E27FC236}">
              <a16:creationId xmlns:a16="http://schemas.microsoft.com/office/drawing/2014/main" id="{19BD83C3-5DD5-421C-9B8B-9048382D937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0" name="直線コネクタ 599">
          <a:extLst>
            <a:ext uri="{FF2B5EF4-FFF2-40B4-BE49-F238E27FC236}">
              <a16:creationId xmlns:a16="http://schemas.microsoft.com/office/drawing/2014/main" id="{BCB5E369-3BB2-474E-BB77-F0916BCBB83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1" name="テキスト ボックス 600">
          <a:extLst>
            <a:ext uri="{FF2B5EF4-FFF2-40B4-BE49-F238E27FC236}">
              <a16:creationId xmlns:a16="http://schemas.microsoft.com/office/drawing/2014/main" id="{308FE4B3-2791-4BC4-AF03-6BAF2FD4AF3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3CF21848-A957-41EF-B876-55A625D8B8D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7D378EC2-92ED-4BAB-8505-267E890E2B6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児童館】&#10;一人当たり面積グラフ枠">
          <a:extLst>
            <a:ext uri="{FF2B5EF4-FFF2-40B4-BE49-F238E27FC236}">
              <a16:creationId xmlns:a16="http://schemas.microsoft.com/office/drawing/2014/main" id="{8A694865-3D8D-4CB3-8C70-36220C75CFF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605" name="直線コネクタ 604">
          <a:extLst>
            <a:ext uri="{FF2B5EF4-FFF2-40B4-BE49-F238E27FC236}">
              <a16:creationId xmlns:a16="http://schemas.microsoft.com/office/drawing/2014/main" id="{79038FC2-D83F-4852-8E29-B3ABFD73B602}"/>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6" name="【児童館】&#10;一人当たり面積最小値テキスト">
          <a:extLst>
            <a:ext uri="{FF2B5EF4-FFF2-40B4-BE49-F238E27FC236}">
              <a16:creationId xmlns:a16="http://schemas.microsoft.com/office/drawing/2014/main" id="{EDF28A99-2A7A-448C-81FE-DB14F3743B2C}"/>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7" name="直線コネクタ 606">
          <a:extLst>
            <a:ext uri="{FF2B5EF4-FFF2-40B4-BE49-F238E27FC236}">
              <a16:creationId xmlns:a16="http://schemas.microsoft.com/office/drawing/2014/main" id="{0AA6F15E-5489-4FE6-B293-D224C3E9ED07}"/>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608" name="【児童館】&#10;一人当たり面積最大値テキスト">
          <a:extLst>
            <a:ext uri="{FF2B5EF4-FFF2-40B4-BE49-F238E27FC236}">
              <a16:creationId xmlns:a16="http://schemas.microsoft.com/office/drawing/2014/main" id="{A6E96EC0-D24D-4E56-900F-30694903CC30}"/>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609" name="直線コネクタ 608">
          <a:extLst>
            <a:ext uri="{FF2B5EF4-FFF2-40B4-BE49-F238E27FC236}">
              <a16:creationId xmlns:a16="http://schemas.microsoft.com/office/drawing/2014/main" id="{4BFC336A-1468-4773-9D5C-7F67AAE81BFB}"/>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10" name="【児童館】&#10;一人当たり面積平均値テキスト">
          <a:extLst>
            <a:ext uri="{FF2B5EF4-FFF2-40B4-BE49-F238E27FC236}">
              <a16:creationId xmlns:a16="http://schemas.microsoft.com/office/drawing/2014/main" id="{E33CCEF0-9907-4A73-A3CF-DFC9B4A81A76}"/>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11" name="フローチャート: 判断 610">
          <a:extLst>
            <a:ext uri="{FF2B5EF4-FFF2-40B4-BE49-F238E27FC236}">
              <a16:creationId xmlns:a16="http://schemas.microsoft.com/office/drawing/2014/main" id="{CDACF8F5-3FB9-4213-9D52-08C06FC4AC8E}"/>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2" name="フローチャート: 判断 611">
          <a:extLst>
            <a:ext uri="{FF2B5EF4-FFF2-40B4-BE49-F238E27FC236}">
              <a16:creationId xmlns:a16="http://schemas.microsoft.com/office/drawing/2014/main" id="{4F7363D5-1625-4F5E-A483-27D34021D3B6}"/>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3" name="フローチャート: 判断 612">
          <a:extLst>
            <a:ext uri="{FF2B5EF4-FFF2-40B4-BE49-F238E27FC236}">
              <a16:creationId xmlns:a16="http://schemas.microsoft.com/office/drawing/2014/main" id="{95E1581D-04C2-4943-860C-12C59B0BCB01}"/>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4" name="フローチャート: 判断 613">
          <a:extLst>
            <a:ext uri="{FF2B5EF4-FFF2-40B4-BE49-F238E27FC236}">
              <a16:creationId xmlns:a16="http://schemas.microsoft.com/office/drawing/2014/main" id="{E8B9D9AB-17E6-4606-88DB-6CEB36AD5757}"/>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5" name="フローチャート: 判断 614">
          <a:extLst>
            <a:ext uri="{FF2B5EF4-FFF2-40B4-BE49-F238E27FC236}">
              <a16:creationId xmlns:a16="http://schemas.microsoft.com/office/drawing/2014/main" id="{938A9C11-6B70-4CC4-9029-6DF0C69E8D91}"/>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55511AFD-5F7F-4E55-88CD-4A2DF33F770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FBE7DD26-983E-4E1F-A864-CD5FE49B0A4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A74CB7F4-B013-4081-9799-8D131E9FF57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D37E4A4D-B6F4-4D37-9D3F-96DF97C3F4F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D82E10EB-FFC7-4801-9499-BD74D7F18AF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44450</xdr:rowOff>
    </xdr:from>
    <xdr:to>
      <xdr:col>116</xdr:col>
      <xdr:colOff>114300</xdr:colOff>
      <xdr:row>80</xdr:row>
      <xdr:rowOff>146050</xdr:rowOff>
    </xdr:to>
    <xdr:sp macro="" textlink="">
      <xdr:nvSpPr>
        <xdr:cNvPr id="621" name="楕円 620">
          <a:extLst>
            <a:ext uri="{FF2B5EF4-FFF2-40B4-BE49-F238E27FC236}">
              <a16:creationId xmlns:a16="http://schemas.microsoft.com/office/drawing/2014/main" id="{9B5E408B-F2C0-4CFB-A355-70D3F083E241}"/>
            </a:ext>
          </a:extLst>
        </xdr:cNvPr>
        <xdr:cNvSpPr/>
      </xdr:nvSpPr>
      <xdr:spPr>
        <a:xfrm>
          <a:off x="221107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67327</xdr:rowOff>
    </xdr:from>
    <xdr:ext cx="469744" cy="259045"/>
    <xdr:sp macro="" textlink="">
      <xdr:nvSpPr>
        <xdr:cNvPr id="622" name="【児童館】&#10;一人当たり面積該当値テキスト">
          <a:extLst>
            <a:ext uri="{FF2B5EF4-FFF2-40B4-BE49-F238E27FC236}">
              <a16:creationId xmlns:a16="http://schemas.microsoft.com/office/drawing/2014/main" id="{F41C0CAC-7258-47A6-939B-38A8943AF755}"/>
            </a:ext>
          </a:extLst>
        </xdr:cNvPr>
        <xdr:cNvSpPr txBox="1"/>
      </xdr:nvSpPr>
      <xdr:spPr>
        <a:xfrm>
          <a:off x="22199600"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44450</xdr:rowOff>
    </xdr:from>
    <xdr:to>
      <xdr:col>112</xdr:col>
      <xdr:colOff>38100</xdr:colOff>
      <xdr:row>80</xdr:row>
      <xdr:rowOff>146050</xdr:rowOff>
    </xdr:to>
    <xdr:sp macro="" textlink="">
      <xdr:nvSpPr>
        <xdr:cNvPr id="623" name="楕円 622">
          <a:extLst>
            <a:ext uri="{FF2B5EF4-FFF2-40B4-BE49-F238E27FC236}">
              <a16:creationId xmlns:a16="http://schemas.microsoft.com/office/drawing/2014/main" id="{0B5B8FD5-F634-4EB3-9CB4-94F42A2AE8B5}"/>
            </a:ext>
          </a:extLst>
        </xdr:cNvPr>
        <xdr:cNvSpPr/>
      </xdr:nvSpPr>
      <xdr:spPr>
        <a:xfrm>
          <a:off x="21272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95250</xdr:rowOff>
    </xdr:from>
    <xdr:to>
      <xdr:col>116</xdr:col>
      <xdr:colOff>63500</xdr:colOff>
      <xdr:row>80</xdr:row>
      <xdr:rowOff>95250</xdr:rowOff>
    </xdr:to>
    <xdr:cxnSp macro="">
      <xdr:nvCxnSpPr>
        <xdr:cNvPr id="624" name="直線コネクタ 623">
          <a:extLst>
            <a:ext uri="{FF2B5EF4-FFF2-40B4-BE49-F238E27FC236}">
              <a16:creationId xmlns:a16="http://schemas.microsoft.com/office/drawing/2014/main" id="{6863D220-A848-4F7F-83B5-E87283432BD8}"/>
            </a:ext>
          </a:extLst>
        </xdr:cNvPr>
        <xdr:cNvCxnSpPr/>
      </xdr:nvCxnSpPr>
      <xdr:spPr>
        <a:xfrm>
          <a:off x="21323300" y="13811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44450</xdr:rowOff>
    </xdr:from>
    <xdr:to>
      <xdr:col>107</xdr:col>
      <xdr:colOff>101600</xdr:colOff>
      <xdr:row>80</xdr:row>
      <xdr:rowOff>146050</xdr:rowOff>
    </xdr:to>
    <xdr:sp macro="" textlink="">
      <xdr:nvSpPr>
        <xdr:cNvPr id="625" name="楕円 624">
          <a:extLst>
            <a:ext uri="{FF2B5EF4-FFF2-40B4-BE49-F238E27FC236}">
              <a16:creationId xmlns:a16="http://schemas.microsoft.com/office/drawing/2014/main" id="{EA9EB1EE-8F72-4164-B8A4-A10E520AD3B5}"/>
            </a:ext>
          </a:extLst>
        </xdr:cNvPr>
        <xdr:cNvSpPr/>
      </xdr:nvSpPr>
      <xdr:spPr>
        <a:xfrm>
          <a:off x="20383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95250</xdr:rowOff>
    </xdr:from>
    <xdr:to>
      <xdr:col>111</xdr:col>
      <xdr:colOff>177800</xdr:colOff>
      <xdr:row>80</xdr:row>
      <xdr:rowOff>95250</xdr:rowOff>
    </xdr:to>
    <xdr:cxnSp macro="">
      <xdr:nvCxnSpPr>
        <xdr:cNvPr id="626" name="直線コネクタ 625">
          <a:extLst>
            <a:ext uri="{FF2B5EF4-FFF2-40B4-BE49-F238E27FC236}">
              <a16:creationId xmlns:a16="http://schemas.microsoft.com/office/drawing/2014/main" id="{221F03E9-462D-4550-997B-29D0443F13FA}"/>
            </a:ext>
          </a:extLst>
        </xdr:cNvPr>
        <xdr:cNvCxnSpPr/>
      </xdr:nvCxnSpPr>
      <xdr:spPr>
        <a:xfrm>
          <a:off x="20434300" y="13811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44450</xdr:rowOff>
    </xdr:from>
    <xdr:to>
      <xdr:col>102</xdr:col>
      <xdr:colOff>165100</xdr:colOff>
      <xdr:row>80</xdr:row>
      <xdr:rowOff>146050</xdr:rowOff>
    </xdr:to>
    <xdr:sp macro="" textlink="">
      <xdr:nvSpPr>
        <xdr:cNvPr id="627" name="楕円 626">
          <a:extLst>
            <a:ext uri="{FF2B5EF4-FFF2-40B4-BE49-F238E27FC236}">
              <a16:creationId xmlns:a16="http://schemas.microsoft.com/office/drawing/2014/main" id="{66246AE5-700B-4907-B59A-27C45D7C29C1}"/>
            </a:ext>
          </a:extLst>
        </xdr:cNvPr>
        <xdr:cNvSpPr/>
      </xdr:nvSpPr>
      <xdr:spPr>
        <a:xfrm>
          <a:off x="19494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95250</xdr:rowOff>
    </xdr:from>
    <xdr:to>
      <xdr:col>107</xdr:col>
      <xdr:colOff>50800</xdr:colOff>
      <xdr:row>80</xdr:row>
      <xdr:rowOff>95250</xdr:rowOff>
    </xdr:to>
    <xdr:cxnSp macro="">
      <xdr:nvCxnSpPr>
        <xdr:cNvPr id="628" name="直線コネクタ 627">
          <a:extLst>
            <a:ext uri="{FF2B5EF4-FFF2-40B4-BE49-F238E27FC236}">
              <a16:creationId xmlns:a16="http://schemas.microsoft.com/office/drawing/2014/main" id="{65FDD036-DBDD-44FD-9991-4AD700CD023F}"/>
            </a:ext>
          </a:extLst>
        </xdr:cNvPr>
        <xdr:cNvCxnSpPr/>
      </xdr:nvCxnSpPr>
      <xdr:spPr>
        <a:xfrm>
          <a:off x="19545300" y="13811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629" name="楕円 628">
          <a:extLst>
            <a:ext uri="{FF2B5EF4-FFF2-40B4-BE49-F238E27FC236}">
              <a16:creationId xmlns:a16="http://schemas.microsoft.com/office/drawing/2014/main" id="{2ACFBB92-C1D6-43BD-8945-F9C07D3CD427}"/>
            </a:ext>
          </a:extLst>
        </xdr:cNvPr>
        <xdr:cNvSpPr/>
      </xdr:nvSpPr>
      <xdr:spPr>
        <a:xfrm>
          <a:off x="18605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95250</xdr:rowOff>
    </xdr:from>
    <xdr:to>
      <xdr:col>102</xdr:col>
      <xdr:colOff>114300</xdr:colOff>
      <xdr:row>80</xdr:row>
      <xdr:rowOff>114300</xdr:rowOff>
    </xdr:to>
    <xdr:cxnSp macro="">
      <xdr:nvCxnSpPr>
        <xdr:cNvPr id="630" name="直線コネクタ 629">
          <a:extLst>
            <a:ext uri="{FF2B5EF4-FFF2-40B4-BE49-F238E27FC236}">
              <a16:creationId xmlns:a16="http://schemas.microsoft.com/office/drawing/2014/main" id="{B4095845-BC4E-4DC7-A720-7F730973BABE}"/>
            </a:ext>
          </a:extLst>
        </xdr:cNvPr>
        <xdr:cNvCxnSpPr/>
      </xdr:nvCxnSpPr>
      <xdr:spPr>
        <a:xfrm flipV="1">
          <a:off x="18656300" y="13811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631" name="n_1aveValue【児童館】&#10;一人当たり面積">
          <a:extLst>
            <a:ext uri="{FF2B5EF4-FFF2-40B4-BE49-F238E27FC236}">
              <a16:creationId xmlns:a16="http://schemas.microsoft.com/office/drawing/2014/main" id="{4DEBE725-F1D7-4FD8-B5DC-44482391BCC3}"/>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32" name="n_2aveValue【児童館】&#10;一人当たり面積">
          <a:extLst>
            <a:ext uri="{FF2B5EF4-FFF2-40B4-BE49-F238E27FC236}">
              <a16:creationId xmlns:a16="http://schemas.microsoft.com/office/drawing/2014/main" id="{4ED8A77C-BA63-49FA-B60A-75D618F003EE}"/>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633" name="n_3aveValue【児童館】&#10;一人当たり面積">
          <a:extLst>
            <a:ext uri="{FF2B5EF4-FFF2-40B4-BE49-F238E27FC236}">
              <a16:creationId xmlns:a16="http://schemas.microsoft.com/office/drawing/2014/main" id="{FB04B90B-EB4A-451D-B821-E3A06CC40404}"/>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34" name="n_4aveValue【児童館】&#10;一人当たり面積">
          <a:extLst>
            <a:ext uri="{FF2B5EF4-FFF2-40B4-BE49-F238E27FC236}">
              <a16:creationId xmlns:a16="http://schemas.microsoft.com/office/drawing/2014/main" id="{D32D535E-B793-48C1-B15D-CB28A3AAB47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78</xdr:row>
      <xdr:rowOff>162577</xdr:rowOff>
    </xdr:from>
    <xdr:ext cx="469744" cy="259045"/>
    <xdr:sp macro="" textlink="">
      <xdr:nvSpPr>
        <xdr:cNvPr id="635" name="n_1mainValue【児童館】&#10;一人当たり面積">
          <a:extLst>
            <a:ext uri="{FF2B5EF4-FFF2-40B4-BE49-F238E27FC236}">
              <a16:creationId xmlns:a16="http://schemas.microsoft.com/office/drawing/2014/main" id="{C5BD0992-1D60-4385-935D-8A3899A6F0C2}"/>
            </a:ext>
          </a:extLst>
        </xdr:cNvPr>
        <xdr:cNvSpPr txBox="1"/>
      </xdr:nvSpPr>
      <xdr:spPr>
        <a:xfrm>
          <a:off x="210757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78</xdr:row>
      <xdr:rowOff>162577</xdr:rowOff>
    </xdr:from>
    <xdr:ext cx="469744" cy="259045"/>
    <xdr:sp macro="" textlink="">
      <xdr:nvSpPr>
        <xdr:cNvPr id="636" name="n_2mainValue【児童館】&#10;一人当たり面積">
          <a:extLst>
            <a:ext uri="{FF2B5EF4-FFF2-40B4-BE49-F238E27FC236}">
              <a16:creationId xmlns:a16="http://schemas.microsoft.com/office/drawing/2014/main" id="{7BCD2A17-34DA-4D3F-A9A0-40684A327026}"/>
            </a:ext>
          </a:extLst>
        </xdr:cNvPr>
        <xdr:cNvSpPr txBox="1"/>
      </xdr:nvSpPr>
      <xdr:spPr>
        <a:xfrm>
          <a:off x="201994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78</xdr:row>
      <xdr:rowOff>162577</xdr:rowOff>
    </xdr:from>
    <xdr:ext cx="469744" cy="259045"/>
    <xdr:sp macro="" textlink="">
      <xdr:nvSpPr>
        <xdr:cNvPr id="637" name="n_3mainValue【児童館】&#10;一人当たり面積">
          <a:extLst>
            <a:ext uri="{FF2B5EF4-FFF2-40B4-BE49-F238E27FC236}">
              <a16:creationId xmlns:a16="http://schemas.microsoft.com/office/drawing/2014/main" id="{4AB33813-0E0C-4C85-86DE-E770DF12C203}"/>
            </a:ext>
          </a:extLst>
        </xdr:cNvPr>
        <xdr:cNvSpPr txBox="1"/>
      </xdr:nvSpPr>
      <xdr:spPr>
        <a:xfrm>
          <a:off x="193104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638" name="n_4mainValue【児童館】&#10;一人当たり面積">
          <a:extLst>
            <a:ext uri="{FF2B5EF4-FFF2-40B4-BE49-F238E27FC236}">
              <a16:creationId xmlns:a16="http://schemas.microsoft.com/office/drawing/2014/main" id="{BC9DCEA4-7968-4C7B-979F-519A1761FF00}"/>
            </a:ext>
          </a:extLst>
        </xdr:cNvPr>
        <xdr:cNvSpPr txBox="1"/>
      </xdr:nvSpPr>
      <xdr:spPr>
        <a:xfrm>
          <a:off x="184214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7385AAD1-A524-4B38-AFD4-7CD7A48867E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38A503F2-0862-4ECE-94D6-3EB911936F8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FF1BB2ED-DB03-4EDC-A70A-4BA9BCB078B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31B48BFC-FF96-480F-808E-C04A58F2581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59C25736-488A-4F1D-88D9-6BD3003F6F0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E226B22D-DF47-4CF4-9E22-A32F69837EB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DF01FFF9-CD24-43BD-9A13-61F6D531AA0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7D769F1E-1553-470D-A65B-6326E902016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13D26D84-FBE1-4E18-8F9F-0896E1489BE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BC425FFD-51E8-4546-8F95-3F34FBA3B19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6A1505A3-D637-4DB4-9375-A94596A7FDA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a:extLst>
            <a:ext uri="{FF2B5EF4-FFF2-40B4-BE49-F238E27FC236}">
              <a16:creationId xmlns:a16="http://schemas.microsoft.com/office/drawing/2014/main" id="{54245205-8748-44A8-843D-EFF98D93B2B9}"/>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a:extLst>
            <a:ext uri="{FF2B5EF4-FFF2-40B4-BE49-F238E27FC236}">
              <a16:creationId xmlns:a16="http://schemas.microsoft.com/office/drawing/2014/main" id="{13E4909A-F889-4403-9B3C-4BB0466BC14A}"/>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a:extLst>
            <a:ext uri="{FF2B5EF4-FFF2-40B4-BE49-F238E27FC236}">
              <a16:creationId xmlns:a16="http://schemas.microsoft.com/office/drawing/2014/main" id="{26405CE5-442C-41D1-810B-BA2DB050CBB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a:extLst>
            <a:ext uri="{FF2B5EF4-FFF2-40B4-BE49-F238E27FC236}">
              <a16:creationId xmlns:a16="http://schemas.microsoft.com/office/drawing/2014/main" id="{66EFDEA3-B005-4295-8DC0-35DCE93F84D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a:extLst>
            <a:ext uri="{FF2B5EF4-FFF2-40B4-BE49-F238E27FC236}">
              <a16:creationId xmlns:a16="http://schemas.microsoft.com/office/drawing/2014/main" id="{C740FC5E-7694-4B03-A149-0F88A5EE8B5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a:extLst>
            <a:ext uri="{FF2B5EF4-FFF2-40B4-BE49-F238E27FC236}">
              <a16:creationId xmlns:a16="http://schemas.microsoft.com/office/drawing/2014/main" id="{B16ED98B-3F2E-402A-9546-FED5ECE69D9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a:extLst>
            <a:ext uri="{FF2B5EF4-FFF2-40B4-BE49-F238E27FC236}">
              <a16:creationId xmlns:a16="http://schemas.microsoft.com/office/drawing/2014/main" id="{99283202-EC29-4990-853D-3B580A8F907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a:extLst>
            <a:ext uri="{FF2B5EF4-FFF2-40B4-BE49-F238E27FC236}">
              <a16:creationId xmlns:a16="http://schemas.microsoft.com/office/drawing/2014/main" id="{605D420B-9246-45C9-AD95-34F557C0551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a:extLst>
            <a:ext uri="{FF2B5EF4-FFF2-40B4-BE49-F238E27FC236}">
              <a16:creationId xmlns:a16="http://schemas.microsoft.com/office/drawing/2014/main" id="{80137123-9805-4CB1-9FF2-94313F81A3D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a:extLst>
            <a:ext uri="{FF2B5EF4-FFF2-40B4-BE49-F238E27FC236}">
              <a16:creationId xmlns:a16="http://schemas.microsoft.com/office/drawing/2014/main" id="{59AF04A7-B774-4210-AD4A-A7919F1ACEB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a:extLst>
            <a:ext uri="{FF2B5EF4-FFF2-40B4-BE49-F238E27FC236}">
              <a16:creationId xmlns:a16="http://schemas.microsoft.com/office/drawing/2014/main" id="{6026D93C-F05C-49E0-A22C-279BF624C64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a:extLst>
            <a:ext uri="{FF2B5EF4-FFF2-40B4-BE49-F238E27FC236}">
              <a16:creationId xmlns:a16="http://schemas.microsoft.com/office/drawing/2014/main" id="{801FFE2F-D7F4-4BC9-BBAC-47A7520E4F9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328B6047-48F2-4054-8011-FEB9942B80F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663" name="直線コネクタ 662">
          <a:extLst>
            <a:ext uri="{FF2B5EF4-FFF2-40B4-BE49-F238E27FC236}">
              <a16:creationId xmlns:a16="http://schemas.microsoft.com/office/drawing/2014/main" id="{AB59B061-68DE-46A1-9376-7C5C738ABC16}"/>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4" name="【公民館】&#10;有形固定資産減価償却率最小値テキスト">
          <a:extLst>
            <a:ext uri="{FF2B5EF4-FFF2-40B4-BE49-F238E27FC236}">
              <a16:creationId xmlns:a16="http://schemas.microsoft.com/office/drawing/2014/main" id="{4DF12D68-F1BB-4B94-B2A3-B95DB6CDEAF8}"/>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5" name="直線コネクタ 664">
          <a:extLst>
            <a:ext uri="{FF2B5EF4-FFF2-40B4-BE49-F238E27FC236}">
              <a16:creationId xmlns:a16="http://schemas.microsoft.com/office/drawing/2014/main" id="{AFCB9721-AF8A-4CA1-B6E0-06E571F2261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666" name="【公民館】&#10;有形固定資産減価償却率最大値テキスト">
          <a:extLst>
            <a:ext uri="{FF2B5EF4-FFF2-40B4-BE49-F238E27FC236}">
              <a16:creationId xmlns:a16="http://schemas.microsoft.com/office/drawing/2014/main" id="{1332B7EF-3634-4023-9477-30666EF1B765}"/>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667" name="直線コネクタ 666">
          <a:extLst>
            <a:ext uri="{FF2B5EF4-FFF2-40B4-BE49-F238E27FC236}">
              <a16:creationId xmlns:a16="http://schemas.microsoft.com/office/drawing/2014/main" id="{29E7C1A6-C72E-4C94-8F14-B325185AA65F}"/>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17163</xdr:rowOff>
    </xdr:from>
    <xdr:ext cx="405111" cy="259045"/>
    <xdr:sp macro="" textlink="">
      <xdr:nvSpPr>
        <xdr:cNvPr id="668" name="【公民館】&#10;有形固定資産減価償却率平均値テキスト">
          <a:extLst>
            <a:ext uri="{FF2B5EF4-FFF2-40B4-BE49-F238E27FC236}">
              <a16:creationId xmlns:a16="http://schemas.microsoft.com/office/drawing/2014/main" id="{FDDD6014-166B-420F-B51F-60C5381EFAA1}"/>
            </a:ext>
          </a:extLst>
        </xdr:cNvPr>
        <xdr:cNvSpPr txBox="1"/>
      </xdr:nvSpPr>
      <xdr:spPr>
        <a:xfrm>
          <a:off x="16357600" y="17847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669" name="フローチャート: 判断 668">
          <a:extLst>
            <a:ext uri="{FF2B5EF4-FFF2-40B4-BE49-F238E27FC236}">
              <a16:creationId xmlns:a16="http://schemas.microsoft.com/office/drawing/2014/main" id="{C88B01B8-BECB-4013-8139-CBCB18CB99E1}"/>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0" name="フローチャート: 判断 669">
          <a:extLst>
            <a:ext uri="{FF2B5EF4-FFF2-40B4-BE49-F238E27FC236}">
              <a16:creationId xmlns:a16="http://schemas.microsoft.com/office/drawing/2014/main" id="{065DB143-483D-4CA4-87FE-5B42CB79739B}"/>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29211</xdr:rowOff>
    </xdr:from>
    <xdr:to>
      <xdr:col>76</xdr:col>
      <xdr:colOff>165100</xdr:colOff>
      <xdr:row>104</xdr:row>
      <xdr:rowOff>130811</xdr:rowOff>
    </xdr:to>
    <xdr:sp macro="" textlink="">
      <xdr:nvSpPr>
        <xdr:cNvPr id="671" name="フローチャート: 判断 670">
          <a:extLst>
            <a:ext uri="{FF2B5EF4-FFF2-40B4-BE49-F238E27FC236}">
              <a16:creationId xmlns:a16="http://schemas.microsoft.com/office/drawing/2014/main" id="{25F8F27E-820F-4F07-BCDB-64D153A4AD23}"/>
            </a:ext>
          </a:extLst>
        </xdr:cNvPr>
        <xdr:cNvSpPr/>
      </xdr:nvSpPr>
      <xdr:spPr>
        <a:xfrm>
          <a:off x="14541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672" name="フローチャート: 判断 671">
          <a:extLst>
            <a:ext uri="{FF2B5EF4-FFF2-40B4-BE49-F238E27FC236}">
              <a16:creationId xmlns:a16="http://schemas.microsoft.com/office/drawing/2014/main" id="{A0CF049E-7157-43AB-8ED6-DAD689800388}"/>
            </a:ext>
          </a:extLst>
        </xdr:cNvPr>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673" name="フローチャート: 判断 672">
          <a:extLst>
            <a:ext uri="{FF2B5EF4-FFF2-40B4-BE49-F238E27FC236}">
              <a16:creationId xmlns:a16="http://schemas.microsoft.com/office/drawing/2014/main" id="{882D4C09-DA17-4C15-8190-84D0144FD6E7}"/>
            </a:ext>
          </a:extLst>
        </xdr:cNvPr>
        <xdr:cNvSpPr/>
      </xdr:nvSpPr>
      <xdr:spPr>
        <a:xfrm>
          <a:off x="12763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1E5C0DDB-8B96-45CB-8615-6709108B9DC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B09D9D9B-8F87-4CD6-842C-F618671FC3B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A50883AC-5D7D-4AA2-ABE6-28CA2B1150E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DD41D491-F5A0-4B07-89B3-DD075484538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76A0BAC4-57B5-4250-99C5-3E79D40D247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44450</xdr:rowOff>
    </xdr:from>
    <xdr:to>
      <xdr:col>85</xdr:col>
      <xdr:colOff>177800</xdr:colOff>
      <xdr:row>101</xdr:row>
      <xdr:rowOff>146050</xdr:rowOff>
    </xdr:to>
    <xdr:sp macro="" textlink="">
      <xdr:nvSpPr>
        <xdr:cNvPr id="679" name="楕円 678">
          <a:extLst>
            <a:ext uri="{FF2B5EF4-FFF2-40B4-BE49-F238E27FC236}">
              <a16:creationId xmlns:a16="http://schemas.microsoft.com/office/drawing/2014/main" id="{A9DB3D9C-9A6B-46BB-83CD-CE216614BE07}"/>
            </a:ext>
          </a:extLst>
        </xdr:cNvPr>
        <xdr:cNvSpPr/>
      </xdr:nvSpPr>
      <xdr:spPr>
        <a:xfrm>
          <a:off x="16268700" y="173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67327</xdr:rowOff>
    </xdr:from>
    <xdr:ext cx="405111" cy="259045"/>
    <xdr:sp macro="" textlink="">
      <xdr:nvSpPr>
        <xdr:cNvPr id="680" name="【公民館】&#10;有形固定資産減価償却率該当値テキスト">
          <a:extLst>
            <a:ext uri="{FF2B5EF4-FFF2-40B4-BE49-F238E27FC236}">
              <a16:creationId xmlns:a16="http://schemas.microsoft.com/office/drawing/2014/main" id="{F443CF6F-EBB2-4F72-A2A2-B0DD9977E502}"/>
            </a:ext>
          </a:extLst>
        </xdr:cNvPr>
        <xdr:cNvSpPr txBox="1"/>
      </xdr:nvSpPr>
      <xdr:spPr>
        <a:xfrm>
          <a:off x="16357600"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6350</xdr:rowOff>
    </xdr:from>
    <xdr:to>
      <xdr:col>81</xdr:col>
      <xdr:colOff>101600</xdr:colOff>
      <xdr:row>101</xdr:row>
      <xdr:rowOff>107950</xdr:rowOff>
    </xdr:to>
    <xdr:sp macro="" textlink="">
      <xdr:nvSpPr>
        <xdr:cNvPr id="681" name="楕円 680">
          <a:extLst>
            <a:ext uri="{FF2B5EF4-FFF2-40B4-BE49-F238E27FC236}">
              <a16:creationId xmlns:a16="http://schemas.microsoft.com/office/drawing/2014/main" id="{13F70A01-FD07-4B51-B047-5868E335C7D5}"/>
            </a:ext>
          </a:extLst>
        </xdr:cNvPr>
        <xdr:cNvSpPr/>
      </xdr:nvSpPr>
      <xdr:spPr>
        <a:xfrm>
          <a:off x="15430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57150</xdr:rowOff>
    </xdr:from>
    <xdr:to>
      <xdr:col>85</xdr:col>
      <xdr:colOff>127000</xdr:colOff>
      <xdr:row>101</xdr:row>
      <xdr:rowOff>95250</xdr:rowOff>
    </xdr:to>
    <xdr:cxnSp macro="">
      <xdr:nvCxnSpPr>
        <xdr:cNvPr id="682" name="直線コネクタ 681">
          <a:extLst>
            <a:ext uri="{FF2B5EF4-FFF2-40B4-BE49-F238E27FC236}">
              <a16:creationId xmlns:a16="http://schemas.microsoft.com/office/drawing/2014/main" id="{D3E29A1F-F8A3-4B50-A802-FF149AE83C01}"/>
            </a:ext>
          </a:extLst>
        </xdr:cNvPr>
        <xdr:cNvCxnSpPr/>
      </xdr:nvCxnSpPr>
      <xdr:spPr>
        <a:xfrm>
          <a:off x="15481300" y="17373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139700</xdr:rowOff>
    </xdr:from>
    <xdr:to>
      <xdr:col>76</xdr:col>
      <xdr:colOff>165100</xdr:colOff>
      <xdr:row>101</xdr:row>
      <xdr:rowOff>69850</xdr:rowOff>
    </xdr:to>
    <xdr:sp macro="" textlink="">
      <xdr:nvSpPr>
        <xdr:cNvPr id="683" name="楕円 682">
          <a:extLst>
            <a:ext uri="{FF2B5EF4-FFF2-40B4-BE49-F238E27FC236}">
              <a16:creationId xmlns:a16="http://schemas.microsoft.com/office/drawing/2014/main" id="{EE4009BD-9F82-4AF0-AC8B-DC0A12A0DCD5}"/>
            </a:ext>
          </a:extLst>
        </xdr:cNvPr>
        <xdr:cNvSpPr/>
      </xdr:nvSpPr>
      <xdr:spPr>
        <a:xfrm>
          <a:off x="14541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19050</xdr:rowOff>
    </xdr:from>
    <xdr:to>
      <xdr:col>81</xdr:col>
      <xdr:colOff>50800</xdr:colOff>
      <xdr:row>101</xdr:row>
      <xdr:rowOff>57150</xdr:rowOff>
    </xdr:to>
    <xdr:cxnSp macro="">
      <xdr:nvCxnSpPr>
        <xdr:cNvPr id="684" name="直線コネクタ 683">
          <a:extLst>
            <a:ext uri="{FF2B5EF4-FFF2-40B4-BE49-F238E27FC236}">
              <a16:creationId xmlns:a16="http://schemas.microsoft.com/office/drawing/2014/main" id="{FD256172-F71F-4636-A68D-AF53C97A2A08}"/>
            </a:ext>
          </a:extLst>
        </xdr:cNvPr>
        <xdr:cNvCxnSpPr/>
      </xdr:nvCxnSpPr>
      <xdr:spPr>
        <a:xfrm>
          <a:off x="14592300" y="1733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101600</xdr:rowOff>
    </xdr:from>
    <xdr:to>
      <xdr:col>72</xdr:col>
      <xdr:colOff>38100</xdr:colOff>
      <xdr:row>101</xdr:row>
      <xdr:rowOff>31750</xdr:rowOff>
    </xdr:to>
    <xdr:sp macro="" textlink="">
      <xdr:nvSpPr>
        <xdr:cNvPr id="685" name="楕円 684">
          <a:extLst>
            <a:ext uri="{FF2B5EF4-FFF2-40B4-BE49-F238E27FC236}">
              <a16:creationId xmlns:a16="http://schemas.microsoft.com/office/drawing/2014/main" id="{CCB9B092-03AC-4A79-946C-C9AA59E248A4}"/>
            </a:ext>
          </a:extLst>
        </xdr:cNvPr>
        <xdr:cNvSpPr/>
      </xdr:nvSpPr>
      <xdr:spPr>
        <a:xfrm>
          <a:off x="136525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152400</xdr:rowOff>
    </xdr:from>
    <xdr:to>
      <xdr:col>76</xdr:col>
      <xdr:colOff>114300</xdr:colOff>
      <xdr:row>101</xdr:row>
      <xdr:rowOff>19050</xdr:rowOff>
    </xdr:to>
    <xdr:cxnSp macro="">
      <xdr:nvCxnSpPr>
        <xdr:cNvPr id="686" name="直線コネクタ 685">
          <a:extLst>
            <a:ext uri="{FF2B5EF4-FFF2-40B4-BE49-F238E27FC236}">
              <a16:creationId xmlns:a16="http://schemas.microsoft.com/office/drawing/2014/main" id="{C41ACF69-E324-40EA-8B45-D64B86F465CB}"/>
            </a:ext>
          </a:extLst>
        </xdr:cNvPr>
        <xdr:cNvCxnSpPr/>
      </xdr:nvCxnSpPr>
      <xdr:spPr>
        <a:xfrm>
          <a:off x="13703300" y="17297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63500</xdr:rowOff>
    </xdr:from>
    <xdr:to>
      <xdr:col>67</xdr:col>
      <xdr:colOff>101600</xdr:colOff>
      <xdr:row>100</xdr:row>
      <xdr:rowOff>165100</xdr:rowOff>
    </xdr:to>
    <xdr:sp macro="" textlink="">
      <xdr:nvSpPr>
        <xdr:cNvPr id="687" name="楕円 686">
          <a:extLst>
            <a:ext uri="{FF2B5EF4-FFF2-40B4-BE49-F238E27FC236}">
              <a16:creationId xmlns:a16="http://schemas.microsoft.com/office/drawing/2014/main" id="{4A3CC305-81C4-4B01-8471-C4C517DCA303}"/>
            </a:ext>
          </a:extLst>
        </xdr:cNvPr>
        <xdr:cNvSpPr/>
      </xdr:nvSpPr>
      <xdr:spPr>
        <a:xfrm>
          <a:off x="12763500" y="1720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114300</xdr:rowOff>
    </xdr:from>
    <xdr:to>
      <xdr:col>71</xdr:col>
      <xdr:colOff>177800</xdr:colOff>
      <xdr:row>100</xdr:row>
      <xdr:rowOff>152400</xdr:rowOff>
    </xdr:to>
    <xdr:cxnSp macro="">
      <xdr:nvCxnSpPr>
        <xdr:cNvPr id="688" name="直線コネクタ 687">
          <a:extLst>
            <a:ext uri="{FF2B5EF4-FFF2-40B4-BE49-F238E27FC236}">
              <a16:creationId xmlns:a16="http://schemas.microsoft.com/office/drawing/2014/main" id="{0BEF96FB-5CC3-4C02-B817-7BE7B8630102}"/>
            </a:ext>
          </a:extLst>
        </xdr:cNvPr>
        <xdr:cNvCxnSpPr/>
      </xdr:nvCxnSpPr>
      <xdr:spPr>
        <a:xfrm>
          <a:off x="12814300" y="17259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127652</xdr:rowOff>
    </xdr:from>
    <xdr:ext cx="405111" cy="259045"/>
    <xdr:sp macro="" textlink="">
      <xdr:nvSpPr>
        <xdr:cNvPr id="689" name="n_1aveValue【公民館】&#10;有形固定資産減価償却率">
          <a:extLst>
            <a:ext uri="{FF2B5EF4-FFF2-40B4-BE49-F238E27FC236}">
              <a16:creationId xmlns:a16="http://schemas.microsoft.com/office/drawing/2014/main" id="{16EB611C-0125-4A39-9DAF-C94E11FC5120}"/>
            </a:ext>
          </a:extLst>
        </xdr:cNvPr>
        <xdr:cNvSpPr txBox="1"/>
      </xdr:nvSpPr>
      <xdr:spPr>
        <a:xfrm>
          <a:off x="152660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121938</xdr:rowOff>
    </xdr:from>
    <xdr:ext cx="405111" cy="259045"/>
    <xdr:sp macro="" textlink="">
      <xdr:nvSpPr>
        <xdr:cNvPr id="690" name="n_2aveValue【公民館】&#10;有形固定資産減価償却率">
          <a:extLst>
            <a:ext uri="{FF2B5EF4-FFF2-40B4-BE49-F238E27FC236}">
              <a16:creationId xmlns:a16="http://schemas.microsoft.com/office/drawing/2014/main" id="{02F202A4-A1F8-4772-A5D1-783B60D968EF}"/>
            </a:ext>
          </a:extLst>
        </xdr:cNvPr>
        <xdr:cNvSpPr txBox="1"/>
      </xdr:nvSpPr>
      <xdr:spPr>
        <a:xfrm>
          <a:off x="143897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100982</xdr:rowOff>
    </xdr:from>
    <xdr:ext cx="405111" cy="259045"/>
    <xdr:sp macro="" textlink="">
      <xdr:nvSpPr>
        <xdr:cNvPr id="691" name="n_3aveValue【公民館】&#10;有形固定資産減価償却率">
          <a:extLst>
            <a:ext uri="{FF2B5EF4-FFF2-40B4-BE49-F238E27FC236}">
              <a16:creationId xmlns:a16="http://schemas.microsoft.com/office/drawing/2014/main" id="{559639B7-902C-4218-9315-143CC7774DD2}"/>
            </a:ext>
          </a:extLst>
        </xdr:cNvPr>
        <xdr:cNvSpPr txBox="1"/>
      </xdr:nvSpPr>
      <xdr:spPr>
        <a:xfrm>
          <a:off x="13500744"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76216</xdr:rowOff>
    </xdr:from>
    <xdr:ext cx="405111" cy="259045"/>
    <xdr:sp macro="" textlink="">
      <xdr:nvSpPr>
        <xdr:cNvPr id="692" name="n_4aveValue【公民館】&#10;有形固定資産減価償却率">
          <a:extLst>
            <a:ext uri="{FF2B5EF4-FFF2-40B4-BE49-F238E27FC236}">
              <a16:creationId xmlns:a16="http://schemas.microsoft.com/office/drawing/2014/main" id="{CE912372-9AAC-41A3-A737-391536B00452}"/>
            </a:ext>
          </a:extLst>
        </xdr:cNvPr>
        <xdr:cNvSpPr txBox="1"/>
      </xdr:nvSpPr>
      <xdr:spPr>
        <a:xfrm>
          <a:off x="12611744" y="1790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124477</xdr:rowOff>
    </xdr:from>
    <xdr:ext cx="405111" cy="259045"/>
    <xdr:sp macro="" textlink="">
      <xdr:nvSpPr>
        <xdr:cNvPr id="693" name="n_1mainValue【公民館】&#10;有形固定資産減価償却率">
          <a:extLst>
            <a:ext uri="{FF2B5EF4-FFF2-40B4-BE49-F238E27FC236}">
              <a16:creationId xmlns:a16="http://schemas.microsoft.com/office/drawing/2014/main" id="{416ECD03-C19B-44DF-AC60-3810B13F67E8}"/>
            </a:ext>
          </a:extLst>
        </xdr:cNvPr>
        <xdr:cNvSpPr txBox="1"/>
      </xdr:nvSpPr>
      <xdr:spPr>
        <a:xfrm>
          <a:off x="15266044" y="1709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86377</xdr:rowOff>
    </xdr:from>
    <xdr:ext cx="405111" cy="259045"/>
    <xdr:sp macro="" textlink="">
      <xdr:nvSpPr>
        <xdr:cNvPr id="694" name="n_2mainValue【公民館】&#10;有形固定資産減価償却率">
          <a:extLst>
            <a:ext uri="{FF2B5EF4-FFF2-40B4-BE49-F238E27FC236}">
              <a16:creationId xmlns:a16="http://schemas.microsoft.com/office/drawing/2014/main" id="{1D1DAE72-FF79-4495-A673-F5E772C57AB3}"/>
            </a:ext>
          </a:extLst>
        </xdr:cNvPr>
        <xdr:cNvSpPr txBox="1"/>
      </xdr:nvSpPr>
      <xdr:spPr>
        <a:xfrm>
          <a:off x="14389744" y="1705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48277</xdr:rowOff>
    </xdr:from>
    <xdr:ext cx="405111" cy="259045"/>
    <xdr:sp macro="" textlink="">
      <xdr:nvSpPr>
        <xdr:cNvPr id="695" name="n_3mainValue【公民館】&#10;有形固定資産減価償却率">
          <a:extLst>
            <a:ext uri="{FF2B5EF4-FFF2-40B4-BE49-F238E27FC236}">
              <a16:creationId xmlns:a16="http://schemas.microsoft.com/office/drawing/2014/main" id="{CA2F207F-D7A6-4052-9C03-296AA452202F}"/>
            </a:ext>
          </a:extLst>
        </xdr:cNvPr>
        <xdr:cNvSpPr txBox="1"/>
      </xdr:nvSpPr>
      <xdr:spPr>
        <a:xfrm>
          <a:off x="13500744" y="1702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10177</xdr:rowOff>
    </xdr:from>
    <xdr:ext cx="405111" cy="259045"/>
    <xdr:sp macro="" textlink="">
      <xdr:nvSpPr>
        <xdr:cNvPr id="696" name="n_4mainValue【公民館】&#10;有形固定資産減価償却率">
          <a:extLst>
            <a:ext uri="{FF2B5EF4-FFF2-40B4-BE49-F238E27FC236}">
              <a16:creationId xmlns:a16="http://schemas.microsoft.com/office/drawing/2014/main" id="{BED4AEC3-9E63-484B-A1A5-9481D671B4A9}"/>
            </a:ext>
          </a:extLst>
        </xdr:cNvPr>
        <xdr:cNvSpPr txBox="1"/>
      </xdr:nvSpPr>
      <xdr:spPr>
        <a:xfrm>
          <a:off x="12611744" y="1698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2863CE79-1A3F-45E4-8B1D-53ECEB04380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E5002207-7A26-4A88-AD12-21920287415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CFDA34D2-9C86-4464-9A48-E2AE98317ED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A36857A6-45DF-436C-94B0-BFC1BB083D9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EF0F9767-BDBB-41BD-879E-99EB3743E88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E3B3341C-532F-4AD6-8FA3-540CD365C02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CEFA02A1-4638-4D82-8F2E-82EF13A80AA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35B58758-38FC-4BA4-A3F7-5D86DC6692E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312D1E88-F217-4938-A4F3-34108A0B8B5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4A0068F3-4E14-47C8-8BFF-702A5E0FAF6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a:extLst>
            <a:ext uri="{FF2B5EF4-FFF2-40B4-BE49-F238E27FC236}">
              <a16:creationId xmlns:a16="http://schemas.microsoft.com/office/drawing/2014/main" id="{F14406E4-C88D-4998-932B-E91F229B6E9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a:extLst>
            <a:ext uri="{FF2B5EF4-FFF2-40B4-BE49-F238E27FC236}">
              <a16:creationId xmlns:a16="http://schemas.microsoft.com/office/drawing/2014/main" id="{31178931-F711-4328-B265-C5AB3481F991}"/>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a:extLst>
            <a:ext uri="{FF2B5EF4-FFF2-40B4-BE49-F238E27FC236}">
              <a16:creationId xmlns:a16="http://schemas.microsoft.com/office/drawing/2014/main" id="{23DC4A5E-3891-4B9A-8FC1-7A32B6013B41}"/>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a:extLst>
            <a:ext uri="{FF2B5EF4-FFF2-40B4-BE49-F238E27FC236}">
              <a16:creationId xmlns:a16="http://schemas.microsoft.com/office/drawing/2014/main" id="{8E69D24A-74F9-436C-B292-CBBE9F3144B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a:extLst>
            <a:ext uri="{FF2B5EF4-FFF2-40B4-BE49-F238E27FC236}">
              <a16:creationId xmlns:a16="http://schemas.microsoft.com/office/drawing/2014/main" id="{5811A674-F5DE-47FC-8B84-1C2F2C8FCF54}"/>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a:extLst>
            <a:ext uri="{FF2B5EF4-FFF2-40B4-BE49-F238E27FC236}">
              <a16:creationId xmlns:a16="http://schemas.microsoft.com/office/drawing/2014/main" id="{EFBD729F-FC01-4EE9-91AC-3FEEF580B01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a:extLst>
            <a:ext uri="{FF2B5EF4-FFF2-40B4-BE49-F238E27FC236}">
              <a16:creationId xmlns:a16="http://schemas.microsoft.com/office/drawing/2014/main" id="{7AD24B0D-A8AE-4919-8E9D-EA51AB8C56E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a:extLst>
            <a:ext uri="{FF2B5EF4-FFF2-40B4-BE49-F238E27FC236}">
              <a16:creationId xmlns:a16="http://schemas.microsoft.com/office/drawing/2014/main" id="{9006C73B-4EA4-4F68-8979-EFD127EDB18D}"/>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a:extLst>
            <a:ext uri="{FF2B5EF4-FFF2-40B4-BE49-F238E27FC236}">
              <a16:creationId xmlns:a16="http://schemas.microsoft.com/office/drawing/2014/main" id="{133BB398-FA8B-46A8-B2CC-723C5EB44CD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a:extLst>
            <a:ext uri="{FF2B5EF4-FFF2-40B4-BE49-F238E27FC236}">
              <a16:creationId xmlns:a16="http://schemas.microsoft.com/office/drawing/2014/main" id="{CD3572F7-0426-41A0-B8FD-852BAE6B70D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a:extLst>
            <a:ext uri="{FF2B5EF4-FFF2-40B4-BE49-F238E27FC236}">
              <a16:creationId xmlns:a16="http://schemas.microsoft.com/office/drawing/2014/main" id="{295CC9BC-53B1-4C20-9CE2-32598FB5FDB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a:extLst>
            <a:ext uri="{FF2B5EF4-FFF2-40B4-BE49-F238E27FC236}">
              <a16:creationId xmlns:a16="http://schemas.microsoft.com/office/drawing/2014/main" id="{1E859F16-AC52-4FAA-9439-513A501EDDF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C927F44F-B9E2-490E-9A6F-427F3C935C7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EEE04E5C-B0F1-4C4F-B910-7DBAE1E5FE3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a:extLst>
            <a:ext uri="{FF2B5EF4-FFF2-40B4-BE49-F238E27FC236}">
              <a16:creationId xmlns:a16="http://schemas.microsoft.com/office/drawing/2014/main" id="{88241B16-3800-4D36-877A-BE0B8E6059A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722" name="直線コネクタ 721">
          <a:extLst>
            <a:ext uri="{FF2B5EF4-FFF2-40B4-BE49-F238E27FC236}">
              <a16:creationId xmlns:a16="http://schemas.microsoft.com/office/drawing/2014/main" id="{309CC769-F184-433C-AC49-4D3F74A4625F}"/>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723" name="【公民館】&#10;一人当たり面積最小値テキスト">
          <a:extLst>
            <a:ext uri="{FF2B5EF4-FFF2-40B4-BE49-F238E27FC236}">
              <a16:creationId xmlns:a16="http://schemas.microsoft.com/office/drawing/2014/main" id="{E53B317F-D6BC-461F-9455-B94C57D19525}"/>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724" name="直線コネクタ 723">
          <a:extLst>
            <a:ext uri="{FF2B5EF4-FFF2-40B4-BE49-F238E27FC236}">
              <a16:creationId xmlns:a16="http://schemas.microsoft.com/office/drawing/2014/main" id="{882000BE-E987-482D-877B-7749AD776360}"/>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725" name="【公民館】&#10;一人当たり面積最大値テキスト">
          <a:extLst>
            <a:ext uri="{FF2B5EF4-FFF2-40B4-BE49-F238E27FC236}">
              <a16:creationId xmlns:a16="http://schemas.microsoft.com/office/drawing/2014/main" id="{ACBB37E4-6CCE-4ED7-9451-4742C1A9E858}"/>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726" name="直線コネクタ 725">
          <a:extLst>
            <a:ext uri="{FF2B5EF4-FFF2-40B4-BE49-F238E27FC236}">
              <a16:creationId xmlns:a16="http://schemas.microsoft.com/office/drawing/2014/main" id="{F4C25F80-B409-40E3-860A-AB1E163BA63E}"/>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21789</xdr:rowOff>
    </xdr:from>
    <xdr:ext cx="469744" cy="259045"/>
    <xdr:sp macro="" textlink="">
      <xdr:nvSpPr>
        <xdr:cNvPr id="727" name="【公民館】&#10;一人当たり面積平均値テキスト">
          <a:extLst>
            <a:ext uri="{FF2B5EF4-FFF2-40B4-BE49-F238E27FC236}">
              <a16:creationId xmlns:a16="http://schemas.microsoft.com/office/drawing/2014/main" id="{4A1400BD-A712-42B1-9A1F-3A830B2A3392}"/>
            </a:ext>
          </a:extLst>
        </xdr:cNvPr>
        <xdr:cNvSpPr txBox="1"/>
      </xdr:nvSpPr>
      <xdr:spPr>
        <a:xfrm>
          <a:off x="22199600" y="18366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728" name="フローチャート: 判断 727">
          <a:extLst>
            <a:ext uri="{FF2B5EF4-FFF2-40B4-BE49-F238E27FC236}">
              <a16:creationId xmlns:a16="http://schemas.microsoft.com/office/drawing/2014/main" id="{A724A4A4-2980-4BD0-9268-2BA39015D42A}"/>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729" name="フローチャート: 判断 728">
          <a:extLst>
            <a:ext uri="{FF2B5EF4-FFF2-40B4-BE49-F238E27FC236}">
              <a16:creationId xmlns:a16="http://schemas.microsoft.com/office/drawing/2014/main" id="{AEF9B5B8-4A60-4AFD-AEEF-04454DF3F2EC}"/>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41729</xdr:rowOff>
    </xdr:from>
    <xdr:to>
      <xdr:col>107</xdr:col>
      <xdr:colOff>101600</xdr:colOff>
      <xdr:row>106</xdr:row>
      <xdr:rowOff>143329</xdr:rowOff>
    </xdr:to>
    <xdr:sp macro="" textlink="">
      <xdr:nvSpPr>
        <xdr:cNvPr id="730" name="フローチャート: 判断 729">
          <a:extLst>
            <a:ext uri="{FF2B5EF4-FFF2-40B4-BE49-F238E27FC236}">
              <a16:creationId xmlns:a16="http://schemas.microsoft.com/office/drawing/2014/main" id="{0306875B-5910-4269-931C-6AFDE8076623}"/>
            </a:ext>
          </a:extLst>
        </xdr:cNvPr>
        <xdr:cNvSpPr/>
      </xdr:nvSpPr>
      <xdr:spPr>
        <a:xfrm>
          <a:off x="20383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58057</xdr:rowOff>
    </xdr:from>
    <xdr:to>
      <xdr:col>102</xdr:col>
      <xdr:colOff>165100</xdr:colOff>
      <xdr:row>106</xdr:row>
      <xdr:rowOff>159657</xdr:rowOff>
    </xdr:to>
    <xdr:sp macro="" textlink="">
      <xdr:nvSpPr>
        <xdr:cNvPr id="731" name="フローチャート: 判断 730">
          <a:extLst>
            <a:ext uri="{FF2B5EF4-FFF2-40B4-BE49-F238E27FC236}">
              <a16:creationId xmlns:a16="http://schemas.microsoft.com/office/drawing/2014/main" id="{A1BB633A-0BAB-49DE-A97C-B851C0F9EB92}"/>
            </a:ext>
          </a:extLst>
        </xdr:cNvPr>
        <xdr:cNvSpPr/>
      </xdr:nvSpPr>
      <xdr:spPr>
        <a:xfrm>
          <a:off x="19494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61323</xdr:rowOff>
    </xdr:from>
    <xdr:to>
      <xdr:col>98</xdr:col>
      <xdr:colOff>38100</xdr:colOff>
      <xdr:row>106</xdr:row>
      <xdr:rowOff>162923</xdr:rowOff>
    </xdr:to>
    <xdr:sp macro="" textlink="">
      <xdr:nvSpPr>
        <xdr:cNvPr id="732" name="フローチャート: 判断 731">
          <a:extLst>
            <a:ext uri="{FF2B5EF4-FFF2-40B4-BE49-F238E27FC236}">
              <a16:creationId xmlns:a16="http://schemas.microsoft.com/office/drawing/2014/main" id="{F560BA02-7247-40F1-AA38-51CCC2782394}"/>
            </a:ext>
          </a:extLst>
        </xdr:cNvPr>
        <xdr:cNvSpPr/>
      </xdr:nvSpPr>
      <xdr:spPr>
        <a:xfrm>
          <a:off x="18605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1E13415F-F526-4742-96C8-A2FABE2A223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31AADFE3-4A07-41E3-BE37-8BFA5AD7AAF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3B294B3-8501-43FF-9740-B9FF2ED839D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A0ADA28-8093-4952-9235-05850D153E1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F6B29AC4-30DE-4836-BDA7-C131174F010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95613</xdr:rowOff>
    </xdr:from>
    <xdr:to>
      <xdr:col>116</xdr:col>
      <xdr:colOff>114300</xdr:colOff>
      <xdr:row>106</xdr:row>
      <xdr:rowOff>25763</xdr:rowOff>
    </xdr:to>
    <xdr:sp macro="" textlink="">
      <xdr:nvSpPr>
        <xdr:cNvPr id="738" name="楕円 737">
          <a:extLst>
            <a:ext uri="{FF2B5EF4-FFF2-40B4-BE49-F238E27FC236}">
              <a16:creationId xmlns:a16="http://schemas.microsoft.com/office/drawing/2014/main" id="{B1145CB0-B01D-47E1-954D-89E2C21B9027}"/>
            </a:ext>
          </a:extLst>
        </xdr:cNvPr>
        <xdr:cNvSpPr/>
      </xdr:nvSpPr>
      <xdr:spPr>
        <a:xfrm>
          <a:off x="22110700" y="180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118490</xdr:rowOff>
    </xdr:from>
    <xdr:ext cx="469744" cy="259045"/>
    <xdr:sp macro="" textlink="">
      <xdr:nvSpPr>
        <xdr:cNvPr id="739" name="【公民館】&#10;一人当たり面積該当値テキスト">
          <a:extLst>
            <a:ext uri="{FF2B5EF4-FFF2-40B4-BE49-F238E27FC236}">
              <a16:creationId xmlns:a16="http://schemas.microsoft.com/office/drawing/2014/main" id="{303B5431-4E19-4774-A30C-2ED8FF2BB5CD}"/>
            </a:ext>
          </a:extLst>
        </xdr:cNvPr>
        <xdr:cNvSpPr txBox="1"/>
      </xdr:nvSpPr>
      <xdr:spPr>
        <a:xfrm>
          <a:off x="22199600" y="179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95613</xdr:rowOff>
    </xdr:from>
    <xdr:to>
      <xdr:col>112</xdr:col>
      <xdr:colOff>38100</xdr:colOff>
      <xdr:row>106</xdr:row>
      <xdr:rowOff>25763</xdr:rowOff>
    </xdr:to>
    <xdr:sp macro="" textlink="">
      <xdr:nvSpPr>
        <xdr:cNvPr id="740" name="楕円 739">
          <a:extLst>
            <a:ext uri="{FF2B5EF4-FFF2-40B4-BE49-F238E27FC236}">
              <a16:creationId xmlns:a16="http://schemas.microsoft.com/office/drawing/2014/main" id="{09CE3D3A-43B7-4EAE-B708-3E697AC82024}"/>
            </a:ext>
          </a:extLst>
        </xdr:cNvPr>
        <xdr:cNvSpPr/>
      </xdr:nvSpPr>
      <xdr:spPr>
        <a:xfrm>
          <a:off x="21272500" y="180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146413</xdr:rowOff>
    </xdr:from>
    <xdr:to>
      <xdr:col>116</xdr:col>
      <xdr:colOff>63500</xdr:colOff>
      <xdr:row>105</xdr:row>
      <xdr:rowOff>146413</xdr:rowOff>
    </xdr:to>
    <xdr:cxnSp macro="">
      <xdr:nvCxnSpPr>
        <xdr:cNvPr id="741" name="直線コネクタ 740">
          <a:extLst>
            <a:ext uri="{FF2B5EF4-FFF2-40B4-BE49-F238E27FC236}">
              <a16:creationId xmlns:a16="http://schemas.microsoft.com/office/drawing/2014/main" id="{3D868CB9-93D4-4ED9-9FE0-6C5017DD7F62}"/>
            </a:ext>
          </a:extLst>
        </xdr:cNvPr>
        <xdr:cNvCxnSpPr/>
      </xdr:nvCxnSpPr>
      <xdr:spPr>
        <a:xfrm>
          <a:off x="21323300" y="181486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98879</xdr:rowOff>
    </xdr:from>
    <xdr:to>
      <xdr:col>107</xdr:col>
      <xdr:colOff>101600</xdr:colOff>
      <xdr:row>106</xdr:row>
      <xdr:rowOff>29029</xdr:rowOff>
    </xdr:to>
    <xdr:sp macro="" textlink="">
      <xdr:nvSpPr>
        <xdr:cNvPr id="742" name="楕円 741">
          <a:extLst>
            <a:ext uri="{FF2B5EF4-FFF2-40B4-BE49-F238E27FC236}">
              <a16:creationId xmlns:a16="http://schemas.microsoft.com/office/drawing/2014/main" id="{FBE5524F-7E10-4F70-99FE-C4A48AA6B823}"/>
            </a:ext>
          </a:extLst>
        </xdr:cNvPr>
        <xdr:cNvSpPr/>
      </xdr:nvSpPr>
      <xdr:spPr>
        <a:xfrm>
          <a:off x="20383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146413</xdr:rowOff>
    </xdr:from>
    <xdr:to>
      <xdr:col>111</xdr:col>
      <xdr:colOff>177800</xdr:colOff>
      <xdr:row>105</xdr:row>
      <xdr:rowOff>149679</xdr:rowOff>
    </xdr:to>
    <xdr:cxnSp macro="">
      <xdr:nvCxnSpPr>
        <xdr:cNvPr id="743" name="直線コネクタ 742">
          <a:extLst>
            <a:ext uri="{FF2B5EF4-FFF2-40B4-BE49-F238E27FC236}">
              <a16:creationId xmlns:a16="http://schemas.microsoft.com/office/drawing/2014/main" id="{8A846C74-ED14-4810-AF53-3002FB5FC249}"/>
            </a:ext>
          </a:extLst>
        </xdr:cNvPr>
        <xdr:cNvCxnSpPr/>
      </xdr:nvCxnSpPr>
      <xdr:spPr>
        <a:xfrm flipV="1">
          <a:off x="20434300" y="181486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744" name="楕円 743">
          <a:extLst>
            <a:ext uri="{FF2B5EF4-FFF2-40B4-BE49-F238E27FC236}">
              <a16:creationId xmlns:a16="http://schemas.microsoft.com/office/drawing/2014/main" id="{51C714A9-3CE2-4D7C-95EA-0CA1A89CB652}"/>
            </a:ext>
          </a:extLst>
        </xdr:cNvPr>
        <xdr:cNvSpPr/>
      </xdr:nvSpPr>
      <xdr:spPr>
        <a:xfrm>
          <a:off x="19494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149679</xdr:rowOff>
    </xdr:from>
    <xdr:to>
      <xdr:col>107</xdr:col>
      <xdr:colOff>50800</xdr:colOff>
      <xdr:row>105</xdr:row>
      <xdr:rowOff>156211</xdr:rowOff>
    </xdr:to>
    <xdr:cxnSp macro="">
      <xdr:nvCxnSpPr>
        <xdr:cNvPr id="745" name="直線コネクタ 744">
          <a:extLst>
            <a:ext uri="{FF2B5EF4-FFF2-40B4-BE49-F238E27FC236}">
              <a16:creationId xmlns:a16="http://schemas.microsoft.com/office/drawing/2014/main" id="{79494C90-1384-4291-AC76-8AE51520DB8E}"/>
            </a:ext>
          </a:extLst>
        </xdr:cNvPr>
        <xdr:cNvCxnSpPr/>
      </xdr:nvCxnSpPr>
      <xdr:spPr>
        <a:xfrm flipV="1">
          <a:off x="19545300" y="18151929"/>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746" name="楕円 745">
          <a:extLst>
            <a:ext uri="{FF2B5EF4-FFF2-40B4-BE49-F238E27FC236}">
              <a16:creationId xmlns:a16="http://schemas.microsoft.com/office/drawing/2014/main" id="{30E95605-81B2-4032-9B76-54FB2B9F3716}"/>
            </a:ext>
          </a:extLst>
        </xdr:cNvPr>
        <xdr:cNvSpPr/>
      </xdr:nvSpPr>
      <xdr:spPr>
        <a:xfrm>
          <a:off x="18605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156211</xdr:rowOff>
    </xdr:from>
    <xdr:to>
      <xdr:col>102</xdr:col>
      <xdr:colOff>114300</xdr:colOff>
      <xdr:row>105</xdr:row>
      <xdr:rowOff>159476</xdr:rowOff>
    </xdr:to>
    <xdr:cxnSp macro="">
      <xdr:nvCxnSpPr>
        <xdr:cNvPr id="747" name="直線コネクタ 746">
          <a:extLst>
            <a:ext uri="{FF2B5EF4-FFF2-40B4-BE49-F238E27FC236}">
              <a16:creationId xmlns:a16="http://schemas.microsoft.com/office/drawing/2014/main" id="{944C834C-EBF8-4DEF-AD8A-8E99534C3A24}"/>
            </a:ext>
          </a:extLst>
        </xdr:cNvPr>
        <xdr:cNvCxnSpPr/>
      </xdr:nvCxnSpPr>
      <xdr:spPr>
        <a:xfrm flipV="1">
          <a:off x="18656300" y="181584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142620</xdr:rowOff>
    </xdr:from>
    <xdr:ext cx="469744" cy="259045"/>
    <xdr:sp macro="" textlink="">
      <xdr:nvSpPr>
        <xdr:cNvPr id="748" name="n_1aveValue【公民館】&#10;一人当たり面積">
          <a:extLst>
            <a:ext uri="{FF2B5EF4-FFF2-40B4-BE49-F238E27FC236}">
              <a16:creationId xmlns:a16="http://schemas.microsoft.com/office/drawing/2014/main" id="{4323BC45-C2CC-4641-BBC6-C59D1A6F076B}"/>
            </a:ext>
          </a:extLst>
        </xdr:cNvPr>
        <xdr:cNvSpPr txBox="1"/>
      </xdr:nvSpPr>
      <xdr:spPr>
        <a:xfrm>
          <a:off x="21075727"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134456</xdr:rowOff>
    </xdr:from>
    <xdr:ext cx="469744" cy="259045"/>
    <xdr:sp macro="" textlink="">
      <xdr:nvSpPr>
        <xdr:cNvPr id="749" name="n_2aveValue【公民館】&#10;一人当たり面積">
          <a:extLst>
            <a:ext uri="{FF2B5EF4-FFF2-40B4-BE49-F238E27FC236}">
              <a16:creationId xmlns:a16="http://schemas.microsoft.com/office/drawing/2014/main" id="{90379162-DFE4-4840-AEFE-4EE2A2F68948}"/>
            </a:ext>
          </a:extLst>
        </xdr:cNvPr>
        <xdr:cNvSpPr txBox="1"/>
      </xdr:nvSpPr>
      <xdr:spPr>
        <a:xfrm>
          <a:off x="20199427" y="18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150784</xdr:rowOff>
    </xdr:from>
    <xdr:ext cx="469744" cy="259045"/>
    <xdr:sp macro="" textlink="">
      <xdr:nvSpPr>
        <xdr:cNvPr id="750" name="n_3aveValue【公民館】&#10;一人当たり面積">
          <a:extLst>
            <a:ext uri="{FF2B5EF4-FFF2-40B4-BE49-F238E27FC236}">
              <a16:creationId xmlns:a16="http://schemas.microsoft.com/office/drawing/2014/main" id="{2C6DBFC7-0427-4E85-9107-3EDCAD490A06}"/>
            </a:ext>
          </a:extLst>
        </xdr:cNvPr>
        <xdr:cNvSpPr txBox="1"/>
      </xdr:nvSpPr>
      <xdr:spPr>
        <a:xfrm>
          <a:off x="19310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154050</xdr:rowOff>
    </xdr:from>
    <xdr:ext cx="469744" cy="259045"/>
    <xdr:sp macro="" textlink="">
      <xdr:nvSpPr>
        <xdr:cNvPr id="751" name="n_4aveValue【公民館】&#10;一人当たり面積">
          <a:extLst>
            <a:ext uri="{FF2B5EF4-FFF2-40B4-BE49-F238E27FC236}">
              <a16:creationId xmlns:a16="http://schemas.microsoft.com/office/drawing/2014/main" id="{5F920C56-41E7-4732-B1FB-26D7D640A724}"/>
            </a:ext>
          </a:extLst>
        </xdr:cNvPr>
        <xdr:cNvSpPr txBox="1"/>
      </xdr:nvSpPr>
      <xdr:spPr>
        <a:xfrm>
          <a:off x="1842142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42290</xdr:rowOff>
    </xdr:from>
    <xdr:ext cx="469744" cy="259045"/>
    <xdr:sp macro="" textlink="">
      <xdr:nvSpPr>
        <xdr:cNvPr id="752" name="n_1mainValue【公民館】&#10;一人当たり面積">
          <a:extLst>
            <a:ext uri="{FF2B5EF4-FFF2-40B4-BE49-F238E27FC236}">
              <a16:creationId xmlns:a16="http://schemas.microsoft.com/office/drawing/2014/main" id="{0AEA7E0A-781D-4585-A66D-83AE7674A380}"/>
            </a:ext>
          </a:extLst>
        </xdr:cNvPr>
        <xdr:cNvSpPr txBox="1"/>
      </xdr:nvSpPr>
      <xdr:spPr>
        <a:xfrm>
          <a:off x="210757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753" name="n_2mainValue【公民館】&#10;一人当たり面積">
          <a:extLst>
            <a:ext uri="{FF2B5EF4-FFF2-40B4-BE49-F238E27FC236}">
              <a16:creationId xmlns:a16="http://schemas.microsoft.com/office/drawing/2014/main" id="{81D7F551-5D92-4BF3-966A-82B8B05DB0D0}"/>
            </a:ext>
          </a:extLst>
        </xdr:cNvPr>
        <xdr:cNvSpPr txBox="1"/>
      </xdr:nvSpPr>
      <xdr:spPr>
        <a:xfrm>
          <a:off x="20199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754" name="n_3mainValue【公民館】&#10;一人当たり面積">
          <a:extLst>
            <a:ext uri="{FF2B5EF4-FFF2-40B4-BE49-F238E27FC236}">
              <a16:creationId xmlns:a16="http://schemas.microsoft.com/office/drawing/2014/main" id="{500F094C-9A53-44F6-8128-32921162DDB7}"/>
            </a:ext>
          </a:extLst>
        </xdr:cNvPr>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55353</xdr:rowOff>
    </xdr:from>
    <xdr:ext cx="469744" cy="259045"/>
    <xdr:sp macro="" textlink="">
      <xdr:nvSpPr>
        <xdr:cNvPr id="755" name="n_4mainValue【公民館】&#10;一人当たり面積">
          <a:extLst>
            <a:ext uri="{FF2B5EF4-FFF2-40B4-BE49-F238E27FC236}">
              <a16:creationId xmlns:a16="http://schemas.microsoft.com/office/drawing/2014/main" id="{8C6B3DB4-AADA-4276-9C23-7D723AE8BE6E}"/>
            </a:ext>
          </a:extLst>
        </xdr:cNvPr>
        <xdr:cNvSpPr txBox="1"/>
      </xdr:nvSpPr>
      <xdr:spPr>
        <a:xfrm>
          <a:off x="18421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BB6DC65F-BC19-4908-BB99-5889EDDBB4C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9F7A553B-EA09-47A3-B930-D0FFF3D6C74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9C029E02-EF4B-476A-B3D1-CCDE1B66239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公営住宅や学校施設の減価償却率については、類似団体内平均値よりも高い水準となっており、施設の老朽化が進んでいる。</a:t>
          </a:r>
          <a:endParaRPr lang="ja-JP" altLang="ja-JP" sz="1400">
            <a:effectLst/>
          </a:endParaRPr>
        </a:p>
        <a:p>
          <a:r>
            <a:rPr kumimoji="1" lang="ja-JP" altLang="ja-JP" sz="1100">
              <a:solidFill>
                <a:schemeClr val="dk1"/>
              </a:solidFill>
              <a:effectLst/>
              <a:latin typeface="+mn-lt"/>
              <a:ea typeface="+mn-ea"/>
              <a:cs typeface="+mn-cs"/>
            </a:rPr>
            <a:t>　公営住宅の中には、減価償却率が</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％となる施設も存在していることから、公共施設等総合管理計画に基づき、施設の劣化状況を踏まえた整理統合（集約化・複合化・多機能化等）や更新に向けた検討を早期に進めていく。</a:t>
          </a:r>
        </a:p>
        <a:p>
          <a:r>
            <a:rPr kumimoji="1" lang="ja-JP" altLang="ja-JP" sz="1100">
              <a:solidFill>
                <a:schemeClr val="dk1"/>
              </a:solidFill>
              <a:effectLst/>
              <a:latin typeface="+mn-lt"/>
              <a:ea typeface="+mn-ea"/>
              <a:cs typeface="+mn-cs"/>
            </a:rPr>
            <a:t>　また、学校施設において減価償却率が</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％を超える施設が複数存在することから、施設の整理統合や</a:t>
          </a:r>
          <a:r>
            <a:rPr kumimoji="1" lang="ja-JP" altLang="en-US" sz="1100">
              <a:solidFill>
                <a:schemeClr val="dk1"/>
              </a:solidFill>
              <a:effectLst/>
              <a:latin typeface="+mn-lt"/>
              <a:ea typeface="+mn-ea"/>
              <a:cs typeface="+mn-cs"/>
            </a:rPr>
            <a:t>長寿命化等について</a:t>
          </a:r>
          <a:r>
            <a:rPr kumimoji="1" lang="ja-JP" altLang="ja-JP" sz="1100">
              <a:solidFill>
                <a:schemeClr val="dk1"/>
              </a:solidFill>
              <a:effectLst/>
              <a:latin typeface="+mn-lt"/>
              <a:ea typeface="+mn-ea"/>
              <a:cs typeface="+mn-cs"/>
            </a:rPr>
            <a:t>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DEC016D-6AC1-430D-AEBB-3480F26C4FC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325BC2-DA2D-461C-BD71-A46DD357249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568250B-8953-4B2D-9504-0C09C942AD3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2FF1ED5-ABFA-47B1-8537-9AB68627250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C867464-BD6A-45A0-B89C-1B79923E5C2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9360D4C-5A7F-4831-93D4-467823DE75A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921299C-C2B9-4321-8B73-4118BABA279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A10D5D9-65A2-4FE4-9EFB-3E575FD4D09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83D3600-8DE1-42DC-A201-0E8F330D4AF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1B3B30F-1DD8-45CE-B2AA-0A28592F068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0432015-5768-44F0-A7AC-813DD18F63D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AEFB6BB-13E9-484A-9FDD-A2B6035B847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54529B3-6470-4A3E-9291-DA4EAB1DE7E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A4941B4-574D-4207-BF7C-24317674CB2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9BA8134-A278-42CA-B9CB-D98AE8710F4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2EC6F27-84D7-41B6-A1DF-CE4B5062E82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4859573-57BE-4394-BCC1-D41A2061AE6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9D9B866-53BB-4885-8E8E-BF7141C186A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AACE812-C24E-4DD6-A7B8-20FC14A2D41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7521551-32DB-447C-8545-473E15AAC36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9BC03F1-10DA-49D6-81AD-4A19D14CB41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787D3F7-D0CB-4423-9E1A-CFD648712D4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ED228B2-217D-402D-9715-7FA3FFFBB95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955930D-EB83-4F6F-94D4-A7969B1FDC9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D586B9D-526E-4549-94E8-DA8C4B716EB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49BE31F-B5DB-4E6B-80D0-543EFB56767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CF6CD65-5C32-4609-8E4E-97CE9C4ACC9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9D35695-F7DF-40D7-BD40-8E26D0C89FE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982E4FE-CFF6-484B-9BB8-DA12D82CB5C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6886B81-2744-4EB1-8FCD-59E9A936B87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39AE1F5-420D-425A-820F-142C8C28C96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2033BD6-101A-45E5-9AD7-9384CF930B8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947318F-77B1-4DBC-AC03-822E37B5B88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232B4F8-A37E-4B93-8DEC-2B9404313EB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BA0E072-A929-48BE-94B7-AFB75134E23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1E23373-410F-4BC4-8570-61B022BBF46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39B0AD8-C26E-4FC8-B28F-683191C3D0F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C4AB250-EE0C-4546-839D-009EA6BBA36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02E79B7-5A4C-4FC9-9480-8268836E9FE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30FB998-3023-465D-AA97-2051969CEE4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C089692-E828-48D6-95BF-8FE3EAED1A5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965F7DE-4789-45ED-9D63-1B204E6848B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962DAF1-F7B6-4A1F-A921-DB925101BFF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14D4F2E-51BF-4C77-AB07-E118B19FD26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6E77740-6D17-4173-86FF-4AE24684716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F14C087-1998-48E2-8637-BA8376F757B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FD19ED2-4D01-4979-9DDF-14F5EE4BFAD3}"/>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3155486-17A5-4B5E-851F-2155E5BDA19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C863A78-1616-4C01-AF55-F045ABCB2E7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2F7181A-1AEA-4640-8CD4-D06007355A2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F44DACC-431C-430A-9F11-69ED5443695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3418432-6680-4A42-B104-57FDB4906D4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3E2D08DB-9895-49C9-9AFD-61EE0BC36B9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B1C88E7-2D52-4DD9-B69E-5B71244ECB9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1662EA8-16B0-47E1-9178-0126B79D07E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5FBA090-B634-487B-A95E-34EF50BED92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4F225B98-D84B-42EC-85D9-D76228DC6133}"/>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E6264609-E4A3-4829-8E91-FD26F6FC2BFA}"/>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A625338D-B178-4F77-965C-4A8D575C6027}"/>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27FDC956-2A2F-410C-99C6-FEFD528177F5}"/>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DBC503C0-B13D-4528-95D1-FB5AF616AD0C}"/>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93634</xdr:rowOff>
    </xdr:from>
    <xdr:ext cx="405111" cy="259045"/>
    <xdr:sp macro="" textlink="">
      <xdr:nvSpPr>
        <xdr:cNvPr id="63" name="【図書館】&#10;有形固定資産減価償却率平均値テキスト">
          <a:extLst>
            <a:ext uri="{FF2B5EF4-FFF2-40B4-BE49-F238E27FC236}">
              <a16:creationId xmlns:a16="http://schemas.microsoft.com/office/drawing/2014/main" id="{9D259AE5-29EB-4911-A413-E50D5F184F35}"/>
            </a:ext>
          </a:extLst>
        </xdr:cNvPr>
        <xdr:cNvSpPr txBox="1"/>
      </xdr:nvSpPr>
      <xdr:spPr>
        <a:xfrm>
          <a:off x="4673600" y="643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1082DD91-4AA8-4ED8-A21A-7BF93643822D}"/>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1317AC08-C3E1-48E2-B13B-E1A558FBA9A3}"/>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23767</xdr:rowOff>
    </xdr:from>
    <xdr:to>
      <xdr:col>15</xdr:col>
      <xdr:colOff>101600</xdr:colOff>
      <xdr:row>37</xdr:row>
      <xdr:rowOff>125367</xdr:rowOff>
    </xdr:to>
    <xdr:sp macro="" textlink="">
      <xdr:nvSpPr>
        <xdr:cNvPr id="66" name="フローチャート: 判断 65">
          <a:extLst>
            <a:ext uri="{FF2B5EF4-FFF2-40B4-BE49-F238E27FC236}">
              <a16:creationId xmlns:a16="http://schemas.microsoft.com/office/drawing/2014/main" id="{97067616-E11C-4E98-87A6-C6FB48AF6B0A}"/>
            </a:ext>
          </a:extLst>
        </xdr:cNvPr>
        <xdr:cNvSpPr/>
      </xdr:nvSpPr>
      <xdr:spPr>
        <a:xfrm>
          <a:off x="2857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15603</xdr:rowOff>
    </xdr:from>
    <xdr:to>
      <xdr:col>10</xdr:col>
      <xdr:colOff>165100</xdr:colOff>
      <xdr:row>37</xdr:row>
      <xdr:rowOff>117203</xdr:rowOff>
    </xdr:to>
    <xdr:sp macro="" textlink="">
      <xdr:nvSpPr>
        <xdr:cNvPr id="67" name="フローチャート: 判断 66">
          <a:extLst>
            <a:ext uri="{FF2B5EF4-FFF2-40B4-BE49-F238E27FC236}">
              <a16:creationId xmlns:a16="http://schemas.microsoft.com/office/drawing/2014/main" id="{B12D3428-E567-4792-B988-A539C4670A5E}"/>
            </a:ext>
          </a:extLst>
        </xdr:cNvPr>
        <xdr:cNvSpPr/>
      </xdr:nvSpPr>
      <xdr:spPr>
        <a:xfrm>
          <a:off x="1968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164193</xdr:rowOff>
    </xdr:from>
    <xdr:to>
      <xdr:col>6</xdr:col>
      <xdr:colOff>38100</xdr:colOff>
      <xdr:row>37</xdr:row>
      <xdr:rowOff>94343</xdr:rowOff>
    </xdr:to>
    <xdr:sp macro="" textlink="">
      <xdr:nvSpPr>
        <xdr:cNvPr id="68" name="フローチャート: 判断 67">
          <a:extLst>
            <a:ext uri="{FF2B5EF4-FFF2-40B4-BE49-F238E27FC236}">
              <a16:creationId xmlns:a16="http://schemas.microsoft.com/office/drawing/2014/main" id="{59BC085A-6C48-409E-96DC-51CD8D2D5C29}"/>
            </a:ext>
          </a:extLst>
        </xdr:cNvPr>
        <xdr:cNvSpPr/>
      </xdr:nvSpPr>
      <xdr:spPr>
        <a:xfrm>
          <a:off x="1079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4B72735-B18F-40A5-BE88-BF9D90658A2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BEF812E-09A3-4530-8846-231DCA62295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F25517B-5EAA-4DC5-9081-F2873DC1E74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2AD00FC-54DD-440B-BC75-4BDAD3516A4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2C63114-2BDC-4EEC-9AA4-6052C9B5631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74" name="楕円 73">
          <a:extLst>
            <a:ext uri="{FF2B5EF4-FFF2-40B4-BE49-F238E27FC236}">
              <a16:creationId xmlns:a16="http://schemas.microsoft.com/office/drawing/2014/main" id="{C44258D9-7117-44EA-822D-B0869357E8B2}"/>
            </a:ext>
          </a:extLst>
        </xdr:cNvPr>
        <xdr:cNvSpPr/>
      </xdr:nvSpPr>
      <xdr:spPr>
        <a:xfrm>
          <a:off x="45847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2557</xdr:rowOff>
    </xdr:from>
    <xdr:ext cx="405111" cy="259045"/>
    <xdr:sp macro="" textlink="">
      <xdr:nvSpPr>
        <xdr:cNvPr id="75" name="【図書館】&#10;有形固定資産減価償却率該当値テキスト">
          <a:extLst>
            <a:ext uri="{FF2B5EF4-FFF2-40B4-BE49-F238E27FC236}">
              <a16:creationId xmlns:a16="http://schemas.microsoft.com/office/drawing/2014/main" id="{5525A822-3FD7-4061-A766-7D684160B31D}"/>
            </a:ext>
          </a:extLst>
        </xdr:cNvPr>
        <xdr:cNvSpPr txBox="1"/>
      </xdr:nvSpPr>
      <xdr:spPr>
        <a:xfrm>
          <a:off x="467360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116840</xdr:rowOff>
    </xdr:from>
    <xdr:to>
      <xdr:col>20</xdr:col>
      <xdr:colOff>38100</xdr:colOff>
      <xdr:row>37</xdr:row>
      <xdr:rowOff>46990</xdr:rowOff>
    </xdr:to>
    <xdr:sp macro="" textlink="">
      <xdr:nvSpPr>
        <xdr:cNvPr id="76" name="楕円 75">
          <a:extLst>
            <a:ext uri="{FF2B5EF4-FFF2-40B4-BE49-F238E27FC236}">
              <a16:creationId xmlns:a16="http://schemas.microsoft.com/office/drawing/2014/main" id="{B60ACFDD-3E23-43DE-BC0B-BB3831F6A212}"/>
            </a:ext>
          </a:extLst>
        </xdr:cNvPr>
        <xdr:cNvSpPr/>
      </xdr:nvSpPr>
      <xdr:spPr>
        <a:xfrm>
          <a:off x="3746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30480</xdr:rowOff>
    </xdr:to>
    <xdr:cxnSp macro="">
      <xdr:nvCxnSpPr>
        <xdr:cNvPr id="77" name="直線コネクタ 76">
          <a:extLst>
            <a:ext uri="{FF2B5EF4-FFF2-40B4-BE49-F238E27FC236}">
              <a16:creationId xmlns:a16="http://schemas.microsoft.com/office/drawing/2014/main" id="{94E92B6B-AC9F-4DF0-B83E-1434EE1DBE3B}"/>
            </a:ext>
          </a:extLst>
        </xdr:cNvPr>
        <xdr:cNvCxnSpPr/>
      </xdr:nvCxnSpPr>
      <xdr:spPr>
        <a:xfrm>
          <a:off x="3797300" y="633984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90714</xdr:rowOff>
    </xdr:from>
    <xdr:to>
      <xdr:col>15</xdr:col>
      <xdr:colOff>101600</xdr:colOff>
      <xdr:row>37</xdr:row>
      <xdr:rowOff>20864</xdr:rowOff>
    </xdr:to>
    <xdr:sp macro="" textlink="">
      <xdr:nvSpPr>
        <xdr:cNvPr id="78" name="楕円 77">
          <a:extLst>
            <a:ext uri="{FF2B5EF4-FFF2-40B4-BE49-F238E27FC236}">
              <a16:creationId xmlns:a16="http://schemas.microsoft.com/office/drawing/2014/main" id="{8C1099C6-0FA8-436E-BAF7-43490B68508C}"/>
            </a:ext>
          </a:extLst>
        </xdr:cNvPr>
        <xdr:cNvSpPr/>
      </xdr:nvSpPr>
      <xdr:spPr>
        <a:xfrm>
          <a:off x="2857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141514</xdr:rowOff>
    </xdr:from>
    <xdr:to>
      <xdr:col>19</xdr:col>
      <xdr:colOff>177800</xdr:colOff>
      <xdr:row>36</xdr:row>
      <xdr:rowOff>167640</xdr:rowOff>
    </xdr:to>
    <xdr:cxnSp macro="">
      <xdr:nvCxnSpPr>
        <xdr:cNvPr id="79" name="直線コネクタ 78">
          <a:extLst>
            <a:ext uri="{FF2B5EF4-FFF2-40B4-BE49-F238E27FC236}">
              <a16:creationId xmlns:a16="http://schemas.microsoft.com/office/drawing/2014/main" id="{C45FA1A6-A8AD-43EF-A72A-23A4EEFCBEE4}"/>
            </a:ext>
          </a:extLst>
        </xdr:cNvPr>
        <xdr:cNvCxnSpPr/>
      </xdr:nvCxnSpPr>
      <xdr:spPr>
        <a:xfrm>
          <a:off x="2908300" y="631371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58057</xdr:rowOff>
    </xdr:from>
    <xdr:to>
      <xdr:col>10</xdr:col>
      <xdr:colOff>165100</xdr:colOff>
      <xdr:row>36</xdr:row>
      <xdr:rowOff>159657</xdr:rowOff>
    </xdr:to>
    <xdr:sp macro="" textlink="">
      <xdr:nvSpPr>
        <xdr:cNvPr id="80" name="楕円 79">
          <a:extLst>
            <a:ext uri="{FF2B5EF4-FFF2-40B4-BE49-F238E27FC236}">
              <a16:creationId xmlns:a16="http://schemas.microsoft.com/office/drawing/2014/main" id="{EBCD70FC-B3C0-4A78-9211-308D99E0822B}"/>
            </a:ext>
          </a:extLst>
        </xdr:cNvPr>
        <xdr:cNvSpPr/>
      </xdr:nvSpPr>
      <xdr:spPr>
        <a:xfrm>
          <a:off x="1968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108857</xdr:rowOff>
    </xdr:from>
    <xdr:to>
      <xdr:col>15</xdr:col>
      <xdr:colOff>50800</xdr:colOff>
      <xdr:row>36</xdr:row>
      <xdr:rowOff>141514</xdr:rowOff>
    </xdr:to>
    <xdr:cxnSp macro="">
      <xdr:nvCxnSpPr>
        <xdr:cNvPr id="81" name="直線コネクタ 80">
          <a:extLst>
            <a:ext uri="{FF2B5EF4-FFF2-40B4-BE49-F238E27FC236}">
              <a16:creationId xmlns:a16="http://schemas.microsoft.com/office/drawing/2014/main" id="{CAC07FEF-6779-4E55-B18D-BA0370CED90A}"/>
            </a:ext>
          </a:extLst>
        </xdr:cNvPr>
        <xdr:cNvCxnSpPr/>
      </xdr:nvCxnSpPr>
      <xdr:spPr>
        <a:xfrm>
          <a:off x="2019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25400</xdr:rowOff>
    </xdr:from>
    <xdr:to>
      <xdr:col>6</xdr:col>
      <xdr:colOff>38100</xdr:colOff>
      <xdr:row>36</xdr:row>
      <xdr:rowOff>127000</xdr:rowOff>
    </xdr:to>
    <xdr:sp macro="" textlink="">
      <xdr:nvSpPr>
        <xdr:cNvPr id="82" name="楕円 81">
          <a:extLst>
            <a:ext uri="{FF2B5EF4-FFF2-40B4-BE49-F238E27FC236}">
              <a16:creationId xmlns:a16="http://schemas.microsoft.com/office/drawing/2014/main" id="{4A22DA9F-CADB-412D-9932-E14C6791B5CA}"/>
            </a:ext>
          </a:extLst>
        </xdr:cNvPr>
        <xdr:cNvSpPr/>
      </xdr:nvSpPr>
      <xdr:spPr>
        <a:xfrm>
          <a:off x="107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76200</xdr:rowOff>
    </xdr:from>
    <xdr:to>
      <xdr:col>10</xdr:col>
      <xdr:colOff>114300</xdr:colOff>
      <xdr:row>36</xdr:row>
      <xdr:rowOff>108857</xdr:rowOff>
    </xdr:to>
    <xdr:cxnSp macro="">
      <xdr:nvCxnSpPr>
        <xdr:cNvPr id="83" name="直線コネクタ 82">
          <a:extLst>
            <a:ext uri="{FF2B5EF4-FFF2-40B4-BE49-F238E27FC236}">
              <a16:creationId xmlns:a16="http://schemas.microsoft.com/office/drawing/2014/main" id="{4A44EA44-A369-47B1-9EC5-40317148BADD}"/>
            </a:ext>
          </a:extLst>
        </xdr:cNvPr>
        <xdr:cNvCxnSpPr/>
      </xdr:nvCxnSpPr>
      <xdr:spPr>
        <a:xfrm>
          <a:off x="1130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16890</xdr:rowOff>
    </xdr:from>
    <xdr:ext cx="405111" cy="259045"/>
    <xdr:sp macro="" textlink="">
      <xdr:nvSpPr>
        <xdr:cNvPr id="84" name="n_1aveValue【図書館】&#10;有形固定資産減価償却率">
          <a:extLst>
            <a:ext uri="{FF2B5EF4-FFF2-40B4-BE49-F238E27FC236}">
              <a16:creationId xmlns:a16="http://schemas.microsoft.com/office/drawing/2014/main" id="{975946A1-AEAC-43E1-8770-C6BEEBB99166}"/>
            </a:ext>
          </a:extLst>
        </xdr:cNvPr>
        <xdr:cNvSpPr txBox="1"/>
      </xdr:nvSpPr>
      <xdr:spPr>
        <a:xfrm>
          <a:off x="3582044" y="653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116494</xdr:rowOff>
    </xdr:from>
    <xdr:ext cx="405111" cy="259045"/>
    <xdr:sp macro="" textlink="">
      <xdr:nvSpPr>
        <xdr:cNvPr id="85" name="n_2aveValue【図書館】&#10;有形固定資産減価償却率">
          <a:extLst>
            <a:ext uri="{FF2B5EF4-FFF2-40B4-BE49-F238E27FC236}">
              <a16:creationId xmlns:a16="http://schemas.microsoft.com/office/drawing/2014/main" id="{8A759C57-74DF-495D-90F2-053E1F104D4E}"/>
            </a:ext>
          </a:extLst>
        </xdr:cNvPr>
        <xdr:cNvSpPr txBox="1"/>
      </xdr:nvSpPr>
      <xdr:spPr>
        <a:xfrm>
          <a:off x="2705744"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108330</xdr:rowOff>
    </xdr:from>
    <xdr:ext cx="405111" cy="259045"/>
    <xdr:sp macro="" textlink="">
      <xdr:nvSpPr>
        <xdr:cNvPr id="86" name="n_3aveValue【図書館】&#10;有形固定資産減価償却率">
          <a:extLst>
            <a:ext uri="{FF2B5EF4-FFF2-40B4-BE49-F238E27FC236}">
              <a16:creationId xmlns:a16="http://schemas.microsoft.com/office/drawing/2014/main" id="{7C0884C2-643D-4316-B350-A2AFE8185FBB}"/>
            </a:ext>
          </a:extLst>
        </xdr:cNvPr>
        <xdr:cNvSpPr txBox="1"/>
      </xdr:nvSpPr>
      <xdr:spPr>
        <a:xfrm>
          <a:off x="18167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85470</xdr:rowOff>
    </xdr:from>
    <xdr:ext cx="405111" cy="259045"/>
    <xdr:sp macro="" textlink="">
      <xdr:nvSpPr>
        <xdr:cNvPr id="87" name="n_4aveValue【図書館】&#10;有形固定資産減価償却率">
          <a:extLst>
            <a:ext uri="{FF2B5EF4-FFF2-40B4-BE49-F238E27FC236}">
              <a16:creationId xmlns:a16="http://schemas.microsoft.com/office/drawing/2014/main" id="{10B84280-5C22-4C50-9C05-32600DEA7494}"/>
            </a:ext>
          </a:extLst>
        </xdr:cNvPr>
        <xdr:cNvSpPr txBox="1"/>
      </xdr:nvSpPr>
      <xdr:spPr>
        <a:xfrm>
          <a:off x="927744" y="642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63517</xdr:rowOff>
    </xdr:from>
    <xdr:ext cx="405111" cy="259045"/>
    <xdr:sp macro="" textlink="">
      <xdr:nvSpPr>
        <xdr:cNvPr id="88" name="n_1mainValue【図書館】&#10;有形固定資産減価償却率">
          <a:extLst>
            <a:ext uri="{FF2B5EF4-FFF2-40B4-BE49-F238E27FC236}">
              <a16:creationId xmlns:a16="http://schemas.microsoft.com/office/drawing/2014/main" id="{FB9501BE-6A8F-4EC2-8B6C-AB2A6D73BACD}"/>
            </a:ext>
          </a:extLst>
        </xdr:cNvPr>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37391</xdr:rowOff>
    </xdr:from>
    <xdr:ext cx="405111" cy="259045"/>
    <xdr:sp macro="" textlink="">
      <xdr:nvSpPr>
        <xdr:cNvPr id="89" name="n_2mainValue【図書館】&#10;有形固定資産減価償却率">
          <a:extLst>
            <a:ext uri="{FF2B5EF4-FFF2-40B4-BE49-F238E27FC236}">
              <a16:creationId xmlns:a16="http://schemas.microsoft.com/office/drawing/2014/main" id="{8087DBA9-DF5E-4D02-8490-7A8800933DDF}"/>
            </a:ext>
          </a:extLst>
        </xdr:cNvPr>
        <xdr:cNvSpPr txBox="1"/>
      </xdr:nvSpPr>
      <xdr:spPr>
        <a:xfrm>
          <a:off x="2705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4734</xdr:rowOff>
    </xdr:from>
    <xdr:ext cx="405111" cy="259045"/>
    <xdr:sp macro="" textlink="">
      <xdr:nvSpPr>
        <xdr:cNvPr id="90" name="n_3mainValue【図書館】&#10;有形固定資産減価償却率">
          <a:extLst>
            <a:ext uri="{FF2B5EF4-FFF2-40B4-BE49-F238E27FC236}">
              <a16:creationId xmlns:a16="http://schemas.microsoft.com/office/drawing/2014/main" id="{40A887FB-57A3-41BF-A990-2D98143497FA}"/>
            </a:ext>
          </a:extLst>
        </xdr:cNvPr>
        <xdr:cNvSpPr txBox="1"/>
      </xdr:nvSpPr>
      <xdr:spPr>
        <a:xfrm>
          <a:off x="1816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143527</xdr:rowOff>
    </xdr:from>
    <xdr:ext cx="405111" cy="259045"/>
    <xdr:sp macro="" textlink="">
      <xdr:nvSpPr>
        <xdr:cNvPr id="91" name="n_4mainValue【図書館】&#10;有形固定資産減価償却率">
          <a:extLst>
            <a:ext uri="{FF2B5EF4-FFF2-40B4-BE49-F238E27FC236}">
              <a16:creationId xmlns:a16="http://schemas.microsoft.com/office/drawing/2014/main" id="{CCB95D17-622F-46EE-B0DA-51DCF2D4D0C4}"/>
            </a:ext>
          </a:extLst>
        </xdr:cNvPr>
        <xdr:cNvSpPr txBox="1"/>
      </xdr:nvSpPr>
      <xdr:spPr>
        <a:xfrm>
          <a:off x="927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1DA6B6A-BF3E-4581-A21C-78E93ED3F1A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8CE4176-7730-446B-958F-A50FA73528E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10333E0-E843-44E9-96B1-85D79372A87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B989E16-145C-4720-B3E1-997F375C21D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0855730-3DBE-4FE4-8F34-54A4D21D531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8942604-AF80-49C9-9D87-86076181C6E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DF1D2C5-652E-46F3-80EE-80DB133D858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ED20EAE-D55D-4D44-AADC-51143FF55F1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EE3D578-1296-490E-B8F4-A7AE2C00B12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C68AA58-BAFA-4205-A7D0-ADE34F96EC8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ADB39067-6881-421D-9CBE-AC940785114E}"/>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E193EF86-0DC6-4E44-B2AD-D59CDE23A4F5}"/>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C70FEAA8-32BD-4601-A858-B98BE1B8E79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EC3A3E2A-3EC4-488F-9F74-9AFCF1D4116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C81A634F-2A67-40CF-B364-00AF92E92CC4}"/>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B8FDA2CD-91EF-4FE8-9079-59F153A2678C}"/>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BD9B8F1C-F199-4A16-978C-8EAF978B898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EF7EFA6C-72E0-4981-A031-EEE2B5874CF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217E5AD4-9F9E-421C-BCAB-3A20986357A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A9473AB8-55DF-4F71-B29A-A1B9700E6976}"/>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BF31F214-909F-4499-B0DD-0D08780D6C71}"/>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DE38DC4E-E4CB-4A9C-82AD-9A211499556D}"/>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4184685B-3B47-4AC2-89E1-E6B852A1E986}"/>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7827A2FB-D2BB-45B0-B5C8-5CAF5228E56F}"/>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43832</xdr:rowOff>
    </xdr:from>
    <xdr:ext cx="469744" cy="259045"/>
    <xdr:sp macro="" textlink="">
      <xdr:nvSpPr>
        <xdr:cNvPr id="116" name="【図書館】&#10;一人当たり面積平均値テキスト">
          <a:extLst>
            <a:ext uri="{FF2B5EF4-FFF2-40B4-BE49-F238E27FC236}">
              <a16:creationId xmlns:a16="http://schemas.microsoft.com/office/drawing/2014/main" id="{93848C82-18AF-402D-B5CA-3F90964DCFF0}"/>
            </a:ext>
          </a:extLst>
        </xdr:cNvPr>
        <xdr:cNvSpPr txBox="1"/>
      </xdr:nvSpPr>
      <xdr:spPr>
        <a:xfrm>
          <a:off x="10515600" y="673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DB75E0CF-4204-4A00-8D00-644A63C1142C}"/>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5F87E62F-B308-4805-A13C-DC1B1BD9064C}"/>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19" name="フローチャート: 判断 118">
          <a:extLst>
            <a:ext uri="{FF2B5EF4-FFF2-40B4-BE49-F238E27FC236}">
              <a16:creationId xmlns:a16="http://schemas.microsoft.com/office/drawing/2014/main" id="{DD4C591D-38D2-4DE7-BD09-85E53E6A2DAB}"/>
            </a:ext>
          </a:extLst>
        </xdr:cNvPr>
        <xdr:cNvSpPr/>
      </xdr:nvSpPr>
      <xdr:spPr>
        <a:xfrm>
          <a:off x="8699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20" name="フローチャート: 判断 119">
          <a:extLst>
            <a:ext uri="{FF2B5EF4-FFF2-40B4-BE49-F238E27FC236}">
              <a16:creationId xmlns:a16="http://schemas.microsoft.com/office/drawing/2014/main" id="{7FEF6C18-6C37-4DB4-A6B3-1D4AE1E24BBF}"/>
            </a:ext>
          </a:extLst>
        </xdr:cNvPr>
        <xdr:cNvSpPr/>
      </xdr:nvSpPr>
      <xdr:spPr>
        <a:xfrm>
          <a:off x="7810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21" name="フローチャート: 判断 120">
          <a:extLst>
            <a:ext uri="{FF2B5EF4-FFF2-40B4-BE49-F238E27FC236}">
              <a16:creationId xmlns:a16="http://schemas.microsoft.com/office/drawing/2014/main" id="{540E6275-D7DF-4DE6-B108-32D068B55180}"/>
            </a:ext>
          </a:extLst>
        </xdr:cNvPr>
        <xdr:cNvSpPr/>
      </xdr:nvSpPr>
      <xdr:spPr>
        <a:xfrm>
          <a:off x="6921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6B6FADF7-7D19-4E33-AE91-C52A5FAB1B0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6087829-52D4-4A31-BCFA-DF44BB3C826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F81A3B4-91E7-472E-ADD5-6651679BD47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35215FF-BDB4-4433-B8F3-C713BA77CB9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45D98C4-5547-4C23-B269-29D0E39171B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7" name="楕円 126">
          <a:extLst>
            <a:ext uri="{FF2B5EF4-FFF2-40B4-BE49-F238E27FC236}">
              <a16:creationId xmlns:a16="http://schemas.microsoft.com/office/drawing/2014/main" id="{4A7E1A5F-86A6-4028-BE15-4FC2D632E8A8}"/>
            </a:ext>
          </a:extLst>
        </xdr:cNvPr>
        <xdr:cNvSpPr/>
      </xdr:nvSpPr>
      <xdr:spPr>
        <a:xfrm>
          <a:off x="10426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162577</xdr:rowOff>
    </xdr:from>
    <xdr:ext cx="469744" cy="259045"/>
    <xdr:sp macro="" textlink="">
      <xdr:nvSpPr>
        <xdr:cNvPr id="128" name="【図書館】&#10;一人当たり面積該当値テキスト">
          <a:extLst>
            <a:ext uri="{FF2B5EF4-FFF2-40B4-BE49-F238E27FC236}">
              <a16:creationId xmlns:a16="http://schemas.microsoft.com/office/drawing/2014/main" id="{F3E15E82-F677-4C9E-A5C9-293F95815ADA}"/>
            </a:ext>
          </a:extLst>
        </xdr:cNvPr>
        <xdr:cNvSpPr txBox="1"/>
      </xdr:nvSpPr>
      <xdr:spPr>
        <a:xfrm>
          <a:off x="10515600"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129" name="楕円 128">
          <a:extLst>
            <a:ext uri="{FF2B5EF4-FFF2-40B4-BE49-F238E27FC236}">
              <a16:creationId xmlns:a16="http://schemas.microsoft.com/office/drawing/2014/main" id="{51A1AA2F-45CD-42D1-8608-51B4BB2E2381}"/>
            </a:ext>
          </a:extLst>
        </xdr:cNvPr>
        <xdr:cNvSpPr/>
      </xdr:nvSpPr>
      <xdr:spPr>
        <a:xfrm>
          <a:off x="9588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19050</xdr:rowOff>
    </xdr:from>
    <xdr:to>
      <xdr:col>55</xdr:col>
      <xdr:colOff>0</xdr:colOff>
      <xdr:row>39</xdr:row>
      <xdr:rowOff>19050</xdr:rowOff>
    </xdr:to>
    <xdr:cxnSp macro="">
      <xdr:nvCxnSpPr>
        <xdr:cNvPr id="130" name="直線コネクタ 129">
          <a:extLst>
            <a:ext uri="{FF2B5EF4-FFF2-40B4-BE49-F238E27FC236}">
              <a16:creationId xmlns:a16="http://schemas.microsoft.com/office/drawing/2014/main" id="{912AB9F0-1D05-4A6F-B5B3-67A0EE197231}"/>
            </a:ext>
          </a:extLst>
        </xdr:cNvPr>
        <xdr:cNvCxnSpPr/>
      </xdr:nvCxnSpPr>
      <xdr:spPr>
        <a:xfrm>
          <a:off x="9639300" y="670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31" name="楕円 130">
          <a:extLst>
            <a:ext uri="{FF2B5EF4-FFF2-40B4-BE49-F238E27FC236}">
              <a16:creationId xmlns:a16="http://schemas.microsoft.com/office/drawing/2014/main" id="{9103FD97-2C2F-46C0-A2AB-96B5B0047226}"/>
            </a:ext>
          </a:extLst>
        </xdr:cNvPr>
        <xdr:cNvSpPr/>
      </xdr:nvSpPr>
      <xdr:spPr>
        <a:xfrm>
          <a:off x="8699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39</xdr:row>
      <xdr:rowOff>19050</xdr:rowOff>
    </xdr:to>
    <xdr:cxnSp macro="">
      <xdr:nvCxnSpPr>
        <xdr:cNvPr id="132" name="直線コネクタ 131">
          <a:extLst>
            <a:ext uri="{FF2B5EF4-FFF2-40B4-BE49-F238E27FC236}">
              <a16:creationId xmlns:a16="http://schemas.microsoft.com/office/drawing/2014/main" id="{C6C9159D-B647-4A03-991D-B2D64EF19183}"/>
            </a:ext>
          </a:extLst>
        </xdr:cNvPr>
        <xdr:cNvCxnSpPr/>
      </xdr:nvCxnSpPr>
      <xdr:spPr>
        <a:xfrm>
          <a:off x="8750300" y="670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145415</xdr:rowOff>
    </xdr:from>
    <xdr:to>
      <xdr:col>41</xdr:col>
      <xdr:colOff>101600</xdr:colOff>
      <xdr:row>39</xdr:row>
      <xdr:rowOff>75565</xdr:rowOff>
    </xdr:to>
    <xdr:sp macro="" textlink="">
      <xdr:nvSpPr>
        <xdr:cNvPr id="133" name="楕円 132">
          <a:extLst>
            <a:ext uri="{FF2B5EF4-FFF2-40B4-BE49-F238E27FC236}">
              <a16:creationId xmlns:a16="http://schemas.microsoft.com/office/drawing/2014/main" id="{8A2B502F-69C3-4FB6-84A5-B241DED93966}"/>
            </a:ext>
          </a:extLst>
        </xdr:cNvPr>
        <xdr:cNvSpPr/>
      </xdr:nvSpPr>
      <xdr:spPr>
        <a:xfrm>
          <a:off x="7810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19050</xdr:rowOff>
    </xdr:from>
    <xdr:to>
      <xdr:col>45</xdr:col>
      <xdr:colOff>177800</xdr:colOff>
      <xdr:row>39</xdr:row>
      <xdr:rowOff>24765</xdr:rowOff>
    </xdr:to>
    <xdr:cxnSp macro="">
      <xdr:nvCxnSpPr>
        <xdr:cNvPr id="134" name="直線コネクタ 133">
          <a:extLst>
            <a:ext uri="{FF2B5EF4-FFF2-40B4-BE49-F238E27FC236}">
              <a16:creationId xmlns:a16="http://schemas.microsoft.com/office/drawing/2014/main" id="{EE977443-3F1F-4DCB-9C2F-0E2D0425C472}"/>
            </a:ext>
          </a:extLst>
        </xdr:cNvPr>
        <xdr:cNvCxnSpPr/>
      </xdr:nvCxnSpPr>
      <xdr:spPr>
        <a:xfrm flipV="1">
          <a:off x="7861300" y="67056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145415</xdr:rowOff>
    </xdr:from>
    <xdr:to>
      <xdr:col>36</xdr:col>
      <xdr:colOff>165100</xdr:colOff>
      <xdr:row>39</xdr:row>
      <xdr:rowOff>75565</xdr:rowOff>
    </xdr:to>
    <xdr:sp macro="" textlink="">
      <xdr:nvSpPr>
        <xdr:cNvPr id="135" name="楕円 134">
          <a:extLst>
            <a:ext uri="{FF2B5EF4-FFF2-40B4-BE49-F238E27FC236}">
              <a16:creationId xmlns:a16="http://schemas.microsoft.com/office/drawing/2014/main" id="{AB627F12-1C14-4070-87E1-D85DFAF61BA8}"/>
            </a:ext>
          </a:extLst>
        </xdr:cNvPr>
        <xdr:cNvSpPr/>
      </xdr:nvSpPr>
      <xdr:spPr>
        <a:xfrm>
          <a:off x="6921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24765</xdr:rowOff>
    </xdr:from>
    <xdr:to>
      <xdr:col>41</xdr:col>
      <xdr:colOff>50800</xdr:colOff>
      <xdr:row>39</xdr:row>
      <xdr:rowOff>24765</xdr:rowOff>
    </xdr:to>
    <xdr:cxnSp macro="">
      <xdr:nvCxnSpPr>
        <xdr:cNvPr id="136" name="直線コネクタ 135">
          <a:extLst>
            <a:ext uri="{FF2B5EF4-FFF2-40B4-BE49-F238E27FC236}">
              <a16:creationId xmlns:a16="http://schemas.microsoft.com/office/drawing/2014/main" id="{DC06FCC7-4276-44EC-A1A2-FA0655BDCF4E}"/>
            </a:ext>
          </a:extLst>
        </xdr:cNvPr>
        <xdr:cNvCxnSpPr/>
      </xdr:nvCxnSpPr>
      <xdr:spPr>
        <a:xfrm>
          <a:off x="6972300" y="6711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158132</xdr:rowOff>
    </xdr:from>
    <xdr:ext cx="469744" cy="259045"/>
    <xdr:sp macro="" textlink="">
      <xdr:nvSpPr>
        <xdr:cNvPr id="137" name="n_1aveValue【図書館】&#10;一人当たり面積">
          <a:extLst>
            <a:ext uri="{FF2B5EF4-FFF2-40B4-BE49-F238E27FC236}">
              <a16:creationId xmlns:a16="http://schemas.microsoft.com/office/drawing/2014/main" id="{20D52691-8F17-4CC2-A944-C5CC0C6E1D80}"/>
            </a:ext>
          </a:extLst>
        </xdr:cNvPr>
        <xdr:cNvSpPr txBox="1"/>
      </xdr:nvSpPr>
      <xdr:spPr>
        <a:xfrm>
          <a:off x="93917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38" name="n_2aveValue【図書館】&#10;一人当たり面積">
          <a:extLst>
            <a:ext uri="{FF2B5EF4-FFF2-40B4-BE49-F238E27FC236}">
              <a16:creationId xmlns:a16="http://schemas.microsoft.com/office/drawing/2014/main" id="{33BFB390-F359-4007-AB37-FD5582951323}"/>
            </a:ext>
          </a:extLst>
        </xdr:cNvPr>
        <xdr:cNvSpPr txBox="1"/>
      </xdr:nvSpPr>
      <xdr:spPr>
        <a:xfrm>
          <a:off x="8515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39" name="n_3aveValue【図書館】&#10;一人当たり面積">
          <a:extLst>
            <a:ext uri="{FF2B5EF4-FFF2-40B4-BE49-F238E27FC236}">
              <a16:creationId xmlns:a16="http://schemas.microsoft.com/office/drawing/2014/main" id="{948DB33C-92DB-4E9C-B5E5-7CBDD8038C0C}"/>
            </a:ext>
          </a:extLst>
        </xdr:cNvPr>
        <xdr:cNvSpPr txBox="1"/>
      </xdr:nvSpPr>
      <xdr:spPr>
        <a:xfrm>
          <a:off x="7626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140" name="n_4aveValue【図書館】&#10;一人当たり面積">
          <a:extLst>
            <a:ext uri="{FF2B5EF4-FFF2-40B4-BE49-F238E27FC236}">
              <a16:creationId xmlns:a16="http://schemas.microsoft.com/office/drawing/2014/main" id="{9EBF87E0-A58B-421B-851F-7BE192786810}"/>
            </a:ext>
          </a:extLst>
        </xdr:cNvPr>
        <xdr:cNvSpPr txBox="1"/>
      </xdr:nvSpPr>
      <xdr:spPr>
        <a:xfrm>
          <a:off x="6737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86377</xdr:rowOff>
    </xdr:from>
    <xdr:ext cx="469744" cy="259045"/>
    <xdr:sp macro="" textlink="">
      <xdr:nvSpPr>
        <xdr:cNvPr id="141" name="n_1mainValue【図書館】&#10;一人当たり面積">
          <a:extLst>
            <a:ext uri="{FF2B5EF4-FFF2-40B4-BE49-F238E27FC236}">
              <a16:creationId xmlns:a16="http://schemas.microsoft.com/office/drawing/2014/main" id="{EB2A21F5-30DB-4987-ADE8-1D1EA2CBB209}"/>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mainValue【図書館】&#10;一人当たり面積">
          <a:extLst>
            <a:ext uri="{FF2B5EF4-FFF2-40B4-BE49-F238E27FC236}">
              <a16:creationId xmlns:a16="http://schemas.microsoft.com/office/drawing/2014/main" id="{CC9D87F9-2643-427A-85DE-DFF8AC437616}"/>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92092</xdr:rowOff>
    </xdr:from>
    <xdr:ext cx="469744" cy="259045"/>
    <xdr:sp macro="" textlink="">
      <xdr:nvSpPr>
        <xdr:cNvPr id="143" name="n_3mainValue【図書館】&#10;一人当たり面積">
          <a:extLst>
            <a:ext uri="{FF2B5EF4-FFF2-40B4-BE49-F238E27FC236}">
              <a16:creationId xmlns:a16="http://schemas.microsoft.com/office/drawing/2014/main" id="{3E98B684-D1D5-4218-A3BA-F66856E0F893}"/>
            </a:ext>
          </a:extLst>
        </xdr:cNvPr>
        <xdr:cNvSpPr txBox="1"/>
      </xdr:nvSpPr>
      <xdr:spPr>
        <a:xfrm>
          <a:off x="7626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92092</xdr:rowOff>
    </xdr:from>
    <xdr:ext cx="469744" cy="259045"/>
    <xdr:sp macro="" textlink="">
      <xdr:nvSpPr>
        <xdr:cNvPr id="144" name="n_4mainValue【図書館】&#10;一人当たり面積">
          <a:extLst>
            <a:ext uri="{FF2B5EF4-FFF2-40B4-BE49-F238E27FC236}">
              <a16:creationId xmlns:a16="http://schemas.microsoft.com/office/drawing/2014/main" id="{C664C479-93CA-4A8D-88FE-0C2A4CE7617C}"/>
            </a:ext>
          </a:extLst>
        </xdr:cNvPr>
        <xdr:cNvSpPr txBox="1"/>
      </xdr:nvSpPr>
      <xdr:spPr>
        <a:xfrm>
          <a:off x="6737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DAC992B8-2B2E-4AD8-9A27-28A3E32C3C0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736317A6-0CB2-4F6D-A192-3F3BE6C8409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3D51250A-6ADC-4028-BB90-8D698BA6CB5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DF6EFFB0-BC5C-4446-A020-AFDDE9B2E2C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DA2D5B82-642D-49BA-B46A-3DB8ABE0D8A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76801C95-C6C3-42D6-AB34-A77E4E33270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84EE361E-580B-47DB-8248-46CE7486F9B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9032B513-90CF-4703-825B-3F1AE8FE96A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931E21E5-6188-4414-8446-BAE1BACC88B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A7E90E75-2ED3-49A0-B143-98E8F5FF840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341A8261-AF8F-4D9F-A2BD-94AB84DFE76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A67D143F-0042-4CEA-9481-21E75FA7D58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B8E9AFEF-2843-4793-B8E6-903EDF509DA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E1CC877B-5CD0-465C-9AFF-615A4A29941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1320CED4-B5AE-4CCF-A0BF-4F2CA9DAB1F3}"/>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D231A2FE-8AEA-47F3-A166-0D68954A2F84}"/>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F2330EF1-EDD0-4EC7-BADC-73E289A6737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CB624859-FD28-4E13-8CFB-5A35B578DAC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7A1D5D3-A3F7-443A-B5A3-C761BEE841C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5F2D2A7A-BB62-4D5E-B2BA-6487769EAEE7}"/>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FBCB722F-B494-492F-BF7A-0FD8C0A876B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50D38B6B-17D8-436E-9CF7-EFB19A9C73D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7B473CFA-DFC3-41B8-A7B8-05A880DA4D13}"/>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731528C4-51DF-4FC2-A4CA-EA5BF1E686F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CC5D4849-9629-4795-80AB-3646497E188A}"/>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9DB07FF4-6CB9-403E-A5A8-E36C0518EE96}"/>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DF22B5AC-8C33-4414-BBBA-2AFD78AE1585}"/>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B82ED415-1BC1-4A56-B626-7D17B3915047}"/>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98F08598-8DA8-49EF-9F68-D71812DEA93E}"/>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A4E8C761-891E-4E49-8F96-E1D7755CE514}"/>
            </a:ext>
          </a:extLst>
        </xdr:cNvPr>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0DC761B5-2A69-4304-BAB4-3D333798AC07}"/>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42971AC4-1CCE-4031-9936-79A00DF0F03B}"/>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7" name="フローチャート: 判断 176">
          <a:extLst>
            <a:ext uri="{FF2B5EF4-FFF2-40B4-BE49-F238E27FC236}">
              <a16:creationId xmlns:a16="http://schemas.microsoft.com/office/drawing/2014/main" id="{4A48BF2B-4FAD-4DE9-9FCD-CDDE9B87D098}"/>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78" name="フローチャート: 判断 177">
          <a:extLst>
            <a:ext uri="{FF2B5EF4-FFF2-40B4-BE49-F238E27FC236}">
              <a16:creationId xmlns:a16="http://schemas.microsoft.com/office/drawing/2014/main" id="{49D8E108-7F48-4C41-BA04-583845E30BA3}"/>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79" name="フローチャート: 判断 178">
          <a:extLst>
            <a:ext uri="{FF2B5EF4-FFF2-40B4-BE49-F238E27FC236}">
              <a16:creationId xmlns:a16="http://schemas.microsoft.com/office/drawing/2014/main" id="{624D241B-EBD8-41CD-8CF0-08734520F271}"/>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2DCF1690-8CB2-44FC-B6D5-03AB91A752E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1ADD10F-6AC8-417F-8335-DC5A12CE9A5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17100F5-D04C-4021-A2D4-2735FCAE884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CE61C41-8039-4258-B176-0A41EAB525E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09D6B78-A484-4C44-BCBA-3078D5C0E9C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114935</xdr:rowOff>
    </xdr:from>
    <xdr:to>
      <xdr:col>24</xdr:col>
      <xdr:colOff>114300</xdr:colOff>
      <xdr:row>61</xdr:row>
      <xdr:rowOff>45085</xdr:rowOff>
    </xdr:to>
    <xdr:sp macro="" textlink="">
      <xdr:nvSpPr>
        <xdr:cNvPr id="185" name="楕円 184">
          <a:extLst>
            <a:ext uri="{FF2B5EF4-FFF2-40B4-BE49-F238E27FC236}">
              <a16:creationId xmlns:a16="http://schemas.microsoft.com/office/drawing/2014/main" id="{CD8FA939-7AB1-468D-8B99-66F6FDE2B8A8}"/>
            </a:ext>
          </a:extLst>
        </xdr:cNvPr>
        <xdr:cNvSpPr/>
      </xdr:nvSpPr>
      <xdr:spPr>
        <a:xfrm>
          <a:off x="45847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93362</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D715A84D-78E1-4534-82AF-4F2A1B001E95}"/>
            </a:ext>
          </a:extLst>
        </xdr:cNvPr>
        <xdr:cNvSpPr txBox="1"/>
      </xdr:nvSpPr>
      <xdr:spPr>
        <a:xfrm>
          <a:off x="4673600"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65405</xdr:rowOff>
    </xdr:from>
    <xdr:to>
      <xdr:col>20</xdr:col>
      <xdr:colOff>38100</xdr:colOff>
      <xdr:row>60</xdr:row>
      <xdr:rowOff>167005</xdr:rowOff>
    </xdr:to>
    <xdr:sp macro="" textlink="">
      <xdr:nvSpPr>
        <xdr:cNvPr id="187" name="楕円 186">
          <a:extLst>
            <a:ext uri="{FF2B5EF4-FFF2-40B4-BE49-F238E27FC236}">
              <a16:creationId xmlns:a16="http://schemas.microsoft.com/office/drawing/2014/main" id="{C18AAF70-9898-4D43-923B-F8B21357B990}"/>
            </a:ext>
          </a:extLst>
        </xdr:cNvPr>
        <xdr:cNvSpPr/>
      </xdr:nvSpPr>
      <xdr:spPr>
        <a:xfrm>
          <a:off x="3746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116205</xdr:rowOff>
    </xdr:from>
    <xdr:to>
      <xdr:col>24</xdr:col>
      <xdr:colOff>63500</xdr:colOff>
      <xdr:row>60</xdr:row>
      <xdr:rowOff>165735</xdr:rowOff>
    </xdr:to>
    <xdr:cxnSp macro="">
      <xdr:nvCxnSpPr>
        <xdr:cNvPr id="188" name="直線コネクタ 187">
          <a:extLst>
            <a:ext uri="{FF2B5EF4-FFF2-40B4-BE49-F238E27FC236}">
              <a16:creationId xmlns:a16="http://schemas.microsoft.com/office/drawing/2014/main" id="{17EDD9AA-55D9-41BF-B0BF-3B5843DB94B4}"/>
            </a:ext>
          </a:extLst>
        </xdr:cNvPr>
        <xdr:cNvCxnSpPr/>
      </xdr:nvCxnSpPr>
      <xdr:spPr>
        <a:xfrm>
          <a:off x="3797300" y="1040320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15875</xdr:rowOff>
    </xdr:from>
    <xdr:to>
      <xdr:col>15</xdr:col>
      <xdr:colOff>101600</xdr:colOff>
      <xdr:row>60</xdr:row>
      <xdr:rowOff>117475</xdr:rowOff>
    </xdr:to>
    <xdr:sp macro="" textlink="">
      <xdr:nvSpPr>
        <xdr:cNvPr id="189" name="楕円 188">
          <a:extLst>
            <a:ext uri="{FF2B5EF4-FFF2-40B4-BE49-F238E27FC236}">
              <a16:creationId xmlns:a16="http://schemas.microsoft.com/office/drawing/2014/main" id="{F5CE65B6-7F59-4479-8775-5057E6B3AF5C}"/>
            </a:ext>
          </a:extLst>
        </xdr:cNvPr>
        <xdr:cNvSpPr/>
      </xdr:nvSpPr>
      <xdr:spPr>
        <a:xfrm>
          <a:off x="2857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66675</xdr:rowOff>
    </xdr:from>
    <xdr:to>
      <xdr:col>19</xdr:col>
      <xdr:colOff>177800</xdr:colOff>
      <xdr:row>60</xdr:row>
      <xdr:rowOff>116205</xdr:rowOff>
    </xdr:to>
    <xdr:cxnSp macro="">
      <xdr:nvCxnSpPr>
        <xdr:cNvPr id="190" name="直線コネクタ 189">
          <a:extLst>
            <a:ext uri="{FF2B5EF4-FFF2-40B4-BE49-F238E27FC236}">
              <a16:creationId xmlns:a16="http://schemas.microsoft.com/office/drawing/2014/main" id="{D3EED770-D7EF-490D-B885-13117858F2E7}"/>
            </a:ext>
          </a:extLst>
        </xdr:cNvPr>
        <xdr:cNvCxnSpPr/>
      </xdr:nvCxnSpPr>
      <xdr:spPr>
        <a:xfrm>
          <a:off x="2908300" y="1035367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13970</xdr:rowOff>
    </xdr:from>
    <xdr:to>
      <xdr:col>10</xdr:col>
      <xdr:colOff>165100</xdr:colOff>
      <xdr:row>60</xdr:row>
      <xdr:rowOff>115570</xdr:rowOff>
    </xdr:to>
    <xdr:sp macro="" textlink="">
      <xdr:nvSpPr>
        <xdr:cNvPr id="191" name="楕円 190">
          <a:extLst>
            <a:ext uri="{FF2B5EF4-FFF2-40B4-BE49-F238E27FC236}">
              <a16:creationId xmlns:a16="http://schemas.microsoft.com/office/drawing/2014/main" id="{7300F5C5-E78E-4C72-9F09-A5B84E066779}"/>
            </a:ext>
          </a:extLst>
        </xdr:cNvPr>
        <xdr:cNvSpPr/>
      </xdr:nvSpPr>
      <xdr:spPr>
        <a:xfrm>
          <a:off x="1968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64770</xdr:rowOff>
    </xdr:from>
    <xdr:to>
      <xdr:col>15</xdr:col>
      <xdr:colOff>50800</xdr:colOff>
      <xdr:row>60</xdr:row>
      <xdr:rowOff>66675</xdr:rowOff>
    </xdr:to>
    <xdr:cxnSp macro="">
      <xdr:nvCxnSpPr>
        <xdr:cNvPr id="192" name="直線コネクタ 191">
          <a:extLst>
            <a:ext uri="{FF2B5EF4-FFF2-40B4-BE49-F238E27FC236}">
              <a16:creationId xmlns:a16="http://schemas.microsoft.com/office/drawing/2014/main" id="{72FE478C-A70A-425C-8EC0-20BC732E3349}"/>
            </a:ext>
          </a:extLst>
        </xdr:cNvPr>
        <xdr:cNvCxnSpPr/>
      </xdr:nvCxnSpPr>
      <xdr:spPr>
        <a:xfrm>
          <a:off x="2019300" y="103517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135890</xdr:rowOff>
    </xdr:from>
    <xdr:to>
      <xdr:col>6</xdr:col>
      <xdr:colOff>38100</xdr:colOff>
      <xdr:row>60</xdr:row>
      <xdr:rowOff>66040</xdr:rowOff>
    </xdr:to>
    <xdr:sp macro="" textlink="">
      <xdr:nvSpPr>
        <xdr:cNvPr id="193" name="楕円 192">
          <a:extLst>
            <a:ext uri="{FF2B5EF4-FFF2-40B4-BE49-F238E27FC236}">
              <a16:creationId xmlns:a16="http://schemas.microsoft.com/office/drawing/2014/main" id="{F47B2EDF-111A-410F-920A-5BDB2401EF08}"/>
            </a:ext>
          </a:extLst>
        </xdr:cNvPr>
        <xdr:cNvSpPr/>
      </xdr:nvSpPr>
      <xdr:spPr>
        <a:xfrm>
          <a:off x="1079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15240</xdr:rowOff>
    </xdr:from>
    <xdr:to>
      <xdr:col>10</xdr:col>
      <xdr:colOff>114300</xdr:colOff>
      <xdr:row>60</xdr:row>
      <xdr:rowOff>64770</xdr:rowOff>
    </xdr:to>
    <xdr:cxnSp macro="">
      <xdr:nvCxnSpPr>
        <xdr:cNvPr id="194" name="直線コネクタ 193">
          <a:extLst>
            <a:ext uri="{FF2B5EF4-FFF2-40B4-BE49-F238E27FC236}">
              <a16:creationId xmlns:a16="http://schemas.microsoft.com/office/drawing/2014/main" id="{9CFF7F87-D370-470E-A972-17EBE6248D6C}"/>
            </a:ext>
          </a:extLst>
        </xdr:cNvPr>
        <xdr:cNvCxnSpPr/>
      </xdr:nvCxnSpPr>
      <xdr:spPr>
        <a:xfrm>
          <a:off x="1130300" y="103022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116857</xdr:rowOff>
    </xdr:from>
    <xdr:ext cx="405111" cy="259045"/>
    <xdr:sp macro="" textlink="">
      <xdr:nvSpPr>
        <xdr:cNvPr id="195" name="n_1aveValue【体育館・プール】&#10;有形固定資産減価償却率">
          <a:extLst>
            <a:ext uri="{FF2B5EF4-FFF2-40B4-BE49-F238E27FC236}">
              <a16:creationId xmlns:a16="http://schemas.microsoft.com/office/drawing/2014/main" id="{A80E5D9D-BC8B-4E40-9A17-40A4D3C4758A}"/>
            </a:ext>
          </a:extLst>
        </xdr:cNvPr>
        <xdr:cNvSpPr txBox="1"/>
      </xdr:nvSpPr>
      <xdr:spPr>
        <a:xfrm>
          <a:off x="3582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6" name="n_2aveValue【体育館・プール】&#10;有形固定資産減価償却率">
          <a:extLst>
            <a:ext uri="{FF2B5EF4-FFF2-40B4-BE49-F238E27FC236}">
              <a16:creationId xmlns:a16="http://schemas.microsoft.com/office/drawing/2014/main" id="{AAF16740-A0E8-4988-B213-B5CA1E0216C2}"/>
            </a:ext>
          </a:extLst>
        </xdr:cNvPr>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101617</xdr:rowOff>
    </xdr:from>
    <xdr:ext cx="405111" cy="259045"/>
    <xdr:sp macro="" textlink="">
      <xdr:nvSpPr>
        <xdr:cNvPr id="197" name="n_3aveValue【体育館・プール】&#10;有形固定資産減価償却率">
          <a:extLst>
            <a:ext uri="{FF2B5EF4-FFF2-40B4-BE49-F238E27FC236}">
              <a16:creationId xmlns:a16="http://schemas.microsoft.com/office/drawing/2014/main" id="{9788C1BD-DE2D-45B5-9384-4943B23C1476}"/>
            </a:ext>
          </a:extLst>
        </xdr:cNvPr>
        <xdr:cNvSpPr txBox="1"/>
      </xdr:nvSpPr>
      <xdr:spPr>
        <a:xfrm>
          <a:off x="1816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198" name="n_4aveValue【体育館・プール】&#10;有形固定資産減価償却率">
          <a:extLst>
            <a:ext uri="{FF2B5EF4-FFF2-40B4-BE49-F238E27FC236}">
              <a16:creationId xmlns:a16="http://schemas.microsoft.com/office/drawing/2014/main" id="{C3F9A39C-B3CD-412C-A1AE-7C1C733CB2F8}"/>
            </a:ext>
          </a:extLst>
        </xdr:cNvPr>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158132</xdr:rowOff>
    </xdr:from>
    <xdr:ext cx="405111" cy="259045"/>
    <xdr:sp macro="" textlink="">
      <xdr:nvSpPr>
        <xdr:cNvPr id="199" name="n_1mainValue【体育館・プール】&#10;有形固定資産減価償却率">
          <a:extLst>
            <a:ext uri="{FF2B5EF4-FFF2-40B4-BE49-F238E27FC236}">
              <a16:creationId xmlns:a16="http://schemas.microsoft.com/office/drawing/2014/main" id="{90AAA0D5-0195-4D99-AA8B-1AA326B54064}"/>
            </a:ext>
          </a:extLst>
        </xdr:cNvPr>
        <xdr:cNvSpPr txBox="1"/>
      </xdr:nvSpPr>
      <xdr:spPr>
        <a:xfrm>
          <a:off x="3582044" y="1044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108602</xdr:rowOff>
    </xdr:from>
    <xdr:ext cx="405111" cy="259045"/>
    <xdr:sp macro="" textlink="">
      <xdr:nvSpPr>
        <xdr:cNvPr id="200" name="n_2mainValue【体育館・プール】&#10;有形固定資産減価償却率">
          <a:extLst>
            <a:ext uri="{FF2B5EF4-FFF2-40B4-BE49-F238E27FC236}">
              <a16:creationId xmlns:a16="http://schemas.microsoft.com/office/drawing/2014/main" id="{1562B895-F745-4DD3-A465-344FD3B16AB3}"/>
            </a:ext>
          </a:extLst>
        </xdr:cNvPr>
        <xdr:cNvSpPr txBox="1"/>
      </xdr:nvSpPr>
      <xdr:spPr>
        <a:xfrm>
          <a:off x="2705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106697</xdr:rowOff>
    </xdr:from>
    <xdr:ext cx="405111" cy="259045"/>
    <xdr:sp macro="" textlink="">
      <xdr:nvSpPr>
        <xdr:cNvPr id="201" name="n_3mainValue【体育館・プール】&#10;有形固定資産減価償却率">
          <a:extLst>
            <a:ext uri="{FF2B5EF4-FFF2-40B4-BE49-F238E27FC236}">
              <a16:creationId xmlns:a16="http://schemas.microsoft.com/office/drawing/2014/main" id="{B99B5122-39AC-4957-9C8D-BC54ED19B78D}"/>
            </a:ext>
          </a:extLst>
        </xdr:cNvPr>
        <xdr:cNvSpPr txBox="1"/>
      </xdr:nvSpPr>
      <xdr:spPr>
        <a:xfrm>
          <a:off x="1816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82567</xdr:rowOff>
    </xdr:from>
    <xdr:ext cx="405111" cy="259045"/>
    <xdr:sp macro="" textlink="">
      <xdr:nvSpPr>
        <xdr:cNvPr id="202" name="n_4mainValue【体育館・プール】&#10;有形固定資産減価償却率">
          <a:extLst>
            <a:ext uri="{FF2B5EF4-FFF2-40B4-BE49-F238E27FC236}">
              <a16:creationId xmlns:a16="http://schemas.microsoft.com/office/drawing/2014/main" id="{422D6B3F-0ECF-4103-8500-AA75BEF74983}"/>
            </a:ext>
          </a:extLst>
        </xdr:cNvPr>
        <xdr:cNvSpPr txBox="1"/>
      </xdr:nvSpPr>
      <xdr:spPr>
        <a:xfrm>
          <a:off x="927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B2C71FC1-6C24-4C15-AF18-6EF8DB0F96F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B53158F3-8FAC-4A5E-82BF-8A7391EC4D9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3CD219D4-F475-4318-8940-80B353D09F9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41FFBAF4-7CE5-4219-9A9F-246E1AE0C0B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EC52371C-1184-4EA5-B467-8F5D1EA8FAE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F8840204-5D2C-40BF-B1AD-F9D4DAEA17B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908A3CC5-E56B-481D-959D-2232F091C40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7BD2A690-F267-498E-B9DF-81676775517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77FF26B7-290C-48D3-B9D9-64D8E807E6A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89D19DF-C9E5-4F26-8012-89F93294A01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7FF92307-1362-48F7-96EB-46C7D4A70B9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D0AB0991-1EA4-4406-A206-45683912C8DE}"/>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50D4446A-F8BA-444A-B7B3-9BB4345D580D}"/>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8CF9BF0F-87E0-495A-AA8C-2B100C712A06}"/>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B62AAA23-6DA2-4C6E-913A-936EE1EF7AF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B218A7A6-C036-4671-8AA4-20196DA4EEEF}"/>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EFBC7DFC-6069-47CB-AC97-A31EA69A0407}"/>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BB655976-5EF1-4828-AAE4-CD99DCEE65C1}"/>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38489BFF-2375-4D67-9E12-2683EAA19BBF}"/>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6EF23569-E5AC-4705-B171-048A9B512B7E}"/>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57CE7B56-DC26-4BD4-857F-6B17E12BACCC}"/>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60B0E228-664D-4E15-8C61-878F538795F5}"/>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CFF1A995-5292-4533-9F3C-4C0410DC7BD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ABB0683F-31FB-4B40-86D9-FD3F162D54C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860E214A-4226-4621-AC9B-DE43A2C8633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E71819AF-5A3C-4FEA-8ED9-4666D3744B9B}"/>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4825B997-AA61-41EB-A970-4146FBDBBBBA}"/>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CF85C1DC-BEF0-45F6-83A3-227A05F4355A}"/>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B82F8CDD-E49F-4305-812F-9FE6DB626C9D}"/>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1C98BA0D-C097-42BA-8B1B-ECEE4E400A92}"/>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152961</xdr:rowOff>
    </xdr:from>
    <xdr:ext cx="469744" cy="259045"/>
    <xdr:sp macro="" textlink="">
      <xdr:nvSpPr>
        <xdr:cNvPr id="233" name="【体育館・プール】&#10;一人当たり面積平均値テキスト">
          <a:extLst>
            <a:ext uri="{FF2B5EF4-FFF2-40B4-BE49-F238E27FC236}">
              <a16:creationId xmlns:a16="http://schemas.microsoft.com/office/drawing/2014/main" id="{0B8C3E7D-898B-4AA9-A873-71BC1CAABB57}"/>
            </a:ext>
          </a:extLst>
        </xdr:cNvPr>
        <xdr:cNvSpPr txBox="1"/>
      </xdr:nvSpPr>
      <xdr:spPr>
        <a:xfrm>
          <a:off x="10515600" y="10782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4C7FB0A3-25EB-40B2-9DFB-98CBAEB17836}"/>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0AFB152B-28A7-4EA0-BA90-91F97A181E0A}"/>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127181</xdr:rowOff>
    </xdr:from>
    <xdr:to>
      <xdr:col>46</xdr:col>
      <xdr:colOff>38100</xdr:colOff>
      <xdr:row>63</xdr:row>
      <xdr:rowOff>57331</xdr:rowOff>
    </xdr:to>
    <xdr:sp macro="" textlink="">
      <xdr:nvSpPr>
        <xdr:cNvPr id="236" name="フローチャート: 判断 235">
          <a:extLst>
            <a:ext uri="{FF2B5EF4-FFF2-40B4-BE49-F238E27FC236}">
              <a16:creationId xmlns:a16="http://schemas.microsoft.com/office/drawing/2014/main" id="{C4A6F093-2285-4DF3-B318-FD18DCD67CA5}"/>
            </a:ext>
          </a:extLst>
        </xdr:cNvPr>
        <xdr:cNvSpPr/>
      </xdr:nvSpPr>
      <xdr:spPr>
        <a:xfrm>
          <a:off x="8699500" y="1075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117384</xdr:rowOff>
    </xdr:from>
    <xdr:to>
      <xdr:col>41</xdr:col>
      <xdr:colOff>101600</xdr:colOff>
      <xdr:row>63</xdr:row>
      <xdr:rowOff>47534</xdr:rowOff>
    </xdr:to>
    <xdr:sp macro="" textlink="">
      <xdr:nvSpPr>
        <xdr:cNvPr id="237" name="フローチャート: 判断 236">
          <a:extLst>
            <a:ext uri="{FF2B5EF4-FFF2-40B4-BE49-F238E27FC236}">
              <a16:creationId xmlns:a16="http://schemas.microsoft.com/office/drawing/2014/main" id="{165C647A-03B4-4C21-BD3F-FF787220836E}"/>
            </a:ext>
          </a:extLst>
        </xdr:cNvPr>
        <xdr:cNvSpPr/>
      </xdr:nvSpPr>
      <xdr:spPr>
        <a:xfrm>
          <a:off x="7810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8" name="フローチャート: 判断 237">
          <a:extLst>
            <a:ext uri="{FF2B5EF4-FFF2-40B4-BE49-F238E27FC236}">
              <a16:creationId xmlns:a16="http://schemas.microsoft.com/office/drawing/2014/main" id="{5A2B50FF-09EE-4CA9-AAC1-775C66E4EDAB}"/>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C637CFF-E04F-445E-943F-AEEF103CF5C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4E3403E-9068-4A3C-8078-2EF2B11AD38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7084203-0FAA-4553-AB3F-5BA0B073C35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F85E9A4-3CC3-4C95-AC1E-7F7DBF3C87C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CA03AA-C334-428C-AF40-43BF941B157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17780</xdr:rowOff>
    </xdr:from>
    <xdr:to>
      <xdr:col>55</xdr:col>
      <xdr:colOff>50800</xdr:colOff>
      <xdr:row>61</xdr:row>
      <xdr:rowOff>119380</xdr:rowOff>
    </xdr:to>
    <xdr:sp macro="" textlink="">
      <xdr:nvSpPr>
        <xdr:cNvPr id="244" name="楕円 243">
          <a:extLst>
            <a:ext uri="{FF2B5EF4-FFF2-40B4-BE49-F238E27FC236}">
              <a16:creationId xmlns:a16="http://schemas.microsoft.com/office/drawing/2014/main" id="{A027D6BE-AA67-4DEA-8688-08D1C2394CAE}"/>
            </a:ext>
          </a:extLst>
        </xdr:cNvPr>
        <xdr:cNvSpPr/>
      </xdr:nvSpPr>
      <xdr:spPr>
        <a:xfrm>
          <a:off x="104267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40657</xdr:rowOff>
    </xdr:from>
    <xdr:ext cx="469744" cy="259045"/>
    <xdr:sp macro="" textlink="">
      <xdr:nvSpPr>
        <xdr:cNvPr id="245" name="【体育館・プール】&#10;一人当たり面積該当値テキスト">
          <a:extLst>
            <a:ext uri="{FF2B5EF4-FFF2-40B4-BE49-F238E27FC236}">
              <a16:creationId xmlns:a16="http://schemas.microsoft.com/office/drawing/2014/main" id="{7B21C2BA-3B9A-4CD4-9FA1-41DD0386DE01}"/>
            </a:ext>
          </a:extLst>
        </xdr:cNvPr>
        <xdr:cNvSpPr txBox="1"/>
      </xdr:nvSpPr>
      <xdr:spPr>
        <a:xfrm>
          <a:off x="10515600"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19413</xdr:rowOff>
    </xdr:from>
    <xdr:to>
      <xdr:col>50</xdr:col>
      <xdr:colOff>165100</xdr:colOff>
      <xdr:row>61</xdr:row>
      <xdr:rowOff>121013</xdr:rowOff>
    </xdr:to>
    <xdr:sp macro="" textlink="">
      <xdr:nvSpPr>
        <xdr:cNvPr id="246" name="楕円 245">
          <a:extLst>
            <a:ext uri="{FF2B5EF4-FFF2-40B4-BE49-F238E27FC236}">
              <a16:creationId xmlns:a16="http://schemas.microsoft.com/office/drawing/2014/main" id="{2DF69E2A-225D-4B7B-92A0-BB374A37E29F}"/>
            </a:ext>
          </a:extLst>
        </xdr:cNvPr>
        <xdr:cNvSpPr/>
      </xdr:nvSpPr>
      <xdr:spPr>
        <a:xfrm>
          <a:off x="9588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68580</xdr:rowOff>
    </xdr:from>
    <xdr:to>
      <xdr:col>55</xdr:col>
      <xdr:colOff>0</xdr:colOff>
      <xdr:row>61</xdr:row>
      <xdr:rowOff>70213</xdr:rowOff>
    </xdr:to>
    <xdr:cxnSp macro="">
      <xdr:nvCxnSpPr>
        <xdr:cNvPr id="247" name="直線コネクタ 246">
          <a:extLst>
            <a:ext uri="{FF2B5EF4-FFF2-40B4-BE49-F238E27FC236}">
              <a16:creationId xmlns:a16="http://schemas.microsoft.com/office/drawing/2014/main" id="{8AF70CA6-0762-43CB-B120-7FF6409489F3}"/>
            </a:ext>
          </a:extLst>
        </xdr:cNvPr>
        <xdr:cNvCxnSpPr/>
      </xdr:nvCxnSpPr>
      <xdr:spPr>
        <a:xfrm flipV="1">
          <a:off x="9639300" y="10527030"/>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21046</xdr:rowOff>
    </xdr:from>
    <xdr:to>
      <xdr:col>46</xdr:col>
      <xdr:colOff>38100</xdr:colOff>
      <xdr:row>61</xdr:row>
      <xdr:rowOff>122646</xdr:rowOff>
    </xdr:to>
    <xdr:sp macro="" textlink="">
      <xdr:nvSpPr>
        <xdr:cNvPr id="248" name="楕円 247">
          <a:extLst>
            <a:ext uri="{FF2B5EF4-FFF2-40B4-BE49-F238E27FC236}">
              <a16:creationId xmlns:a16="http://schemas.microsoft.com/office/drawing/2014/main" id="{B9C16D3A-FC98-4567-ACD1-8F276A1526FA}"/>
            </a:ext>
          </a:extLst>
        </xdr:cNvPr>
        <xdr:cNvSpPr/>
      </xdr:nvSpPr>
      <xdr:spPr>
        <a:xfrm>
          <a:off x="8699500" y="104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70213</xdr:rowOff>
    </xdr:from>
    <xdr:to>
      <xdr:col>50</xdr:col>
      <xdr:colOff>114300</xdr:colOff>
      <xdr:row>61</xdr:row>
      <xdr:rowOff>71846</xdr:rowOff>
    </xdr:to>
    <xdr:cxnSp macro="">
      <xdr:nvCxnSpPr>
        <xdr:cNvPr id="249" name="直線コネクタ 248">
          <a:extLst>
            <a:ext uri="{FF2B5EF4-FFF2-40B4-BE49-F238E27FC236}">
              <a16:creationId xmlns:a16="http://schemas.microsoft.com/office/drawing/2014/main" id="{BA8AAA8F-A609-4603-8254-4B91C9C18B36}"/>
            </a:ext>
          </a:extLst>
        </xdr:cNvPr>
        <xdr:cNvCxnSpPr/>
      </xdr:nvCxnSpPr>
      <xdr:spPr>
        <a:xfrm flipV="1">
          <a:off x="8750300" y="1052866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27577</xdr:rowOff>
    </xdr:from>
    <xdr:to>
      <xdr:col>41</xdr:col>
      <xdr:colOff>101600</xdr:colOff>
      <xdr:row>61</xdr:row>
      <xdr:rowOff>129177</xdr:rowOff>
    </xdr:to>
    <xdr:sp macro="" textlink="">
      <xdr:nvSpPr>
        <xdr:cNvPr id="250" name="楕円 249">
          <a:extLst>
            <a:ext uri="{FF2B5EF4-FFF2-40B4-BE49-F238E27FC236}">
              <a16:creationId xmlns:a16="http://schemas.microsoft.com/office/drawing/2014/main" id="{D2CFB56C-FFA5-4187-8246-3A048425847B}"/>
            </a:ext>
          </a:extLst>
        </xdr:cNvPr>
        <xdr:cNvSpPr/>
      </xdr:nvSpPr>
      <xdr:spPr>
        <a:xfrm>
          <a:off x="7810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71846</xdr:rowOff>
    </xdr:from>
    <xdr:to>
      <xdr:col>45</xdr:col>
      <xdr:colOff>177800</xdr:colOff>
      <xdr:row>61</xdr:row>
      <xdr:rowOff>78377</xdr:rowOff>
    </xdr:to>
    <xdr:cxnSp macro="">
      <xdr:nvCxnSpPr>
        <xdr:cNvPr id="251" name="直線コネクタ 250">
          <a:extLst>
            <a:ext uri="{FF2B5EF4-FFF2-40B4-BE49-F238E27FC236}">
              <a16:creationId xmlns:a16="http://schemas.microsoft.com/office/drawing/2014/main" id="{298B727A-868D-4211-A652-540DDD5A63AA}"/>
            </a:ext>
          </a:extLst>
        </xdr:cNvPr>
        <xdr:cNvCxnSpPr/>
      </xdr:nvCxnSpPr>
      <xdr:spPr>
        <a:xfrm flipV="1">
          <a:off x="7861300" y="1053029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29210</xdr:rowOff>
    </xdr:from>
    <xdr:to>
      <xdr:col>36</xdr:col>
      <xdr:colOff>165100</xdr:colOff>
      <xdr:row>61</xdr:row>
      <xdr:rowOff>130810</xdr:rowOff>
    </xdr:to>
    <xdr:sp macro="" textlink="">
      <xdr:nvSpPr>
        <xdr:cNvPr id="252" name="楕円 251">
          <a:extLst>
            <a:ext uri="{FF2B5EF4-FFF2-40B4-BE49-F238E27FC236}">
              <a16:creationId xmlns:a16="http://schemas.microsoft.com/office/drawing/2014/main" id="{04053D8F-2B3A-403D-B124-CD68E866ACB0}"/>
            </a:ext>
          </a:extLst>
        </xdr:cNvPr>
        <xdr:cNvSpPr/>
      </xdr:nvSpPr>
      <xdr:spPr>
        <a:xfrm>
          <a:off x="6921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78377</xdr:rowOff>
    </xdr:from>
    <xdr:to>
      <xdr:col>41</xdr:col>
      <xdr:colOff>50800</xdr:colOff>
      <xdr:row>61</xdr:row>
      <xdr:rowOff>80010</xdr:rowOff>
    </xdr:to>
    <xdr:cxnSp macro="">
      <xdr:nvCxnSpPr>
        <xdr:cNvPr id="253" name="直線コネクタ 252">
          <a:extLst>
            <a:ext uri="{FF2B5EF4-FFF2-40B4-BE49-F238E27FC236}">
              <a16:creationId xmlns:a16="http://schemas.microsoft.com/office/drawing/2014/main" id="{212033F3-6D72-4B17-8153-5CC5EFF02D23}"/>
            </a:ext>
          </a:extLst>
        </xdr:cNvPr>
        <xdr:cNvCxnSpPr/>
      </xdr:nvCxnSpPr>
      <xdr:spPr>
        <a:xfrm flipV="1">
          <a:off x="6972300" y="1053682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92546</xdr:rowOff>
    </xdr:from>
    <xdr:ext cx="469744" cy="259045"/>
    <xdr:sp macro="" textlink="">
      <xdr:nvSpPr>
        <xdr:cNvPr id="254" name="n_1aveValue【体育館・プール】&#10;一人当たり面積">
          <a:extLst>
            <a:ext uri="{FF2B5EF4-FFF2-40B4-BE49-F238E27FC236}">
              <a16:creationId xmlns:a16="http://schemas.microsoft.com/office/drawing/2014/main" id="{2CE032A5-CB16-47EA-9E96-6296E95E9B4D}"/>
            </a:ext>
          </a:extLst>
        </xdr:cNvPr>
        <xdr:cNvSpPr txBox="1"/>
      </xdr:nvSpPr>
      <xdr:spPr>
        <a:xfrm>
          <a:off x="93917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48458</xdr:rowOff>
    </xdr:from>
    <xdr:ext cx="469744" cy="259045"/>
    <xdr:sp macro="" textlink="">
      <xdr:nvSpPr>
        <xdr:cNvPr id="255" name="n_2aveValue【体育館・プール】&#10;一人当たり面積">
          <a:extLst>
            <a:ext uri="{FF2B5EF4-FFF2-40B4-BE49-F238E27FC236}">
              <a16:creationId xmlns:a16="http://schemas.microsoft.com/office/drawing/2014/main" id="{7FECB02C-58B2-41A0-AC1D-9200DBF6AE09}"/>
            </a:ext>
          </a:extLst>
        </xdr:cNvPr>
        <xdr:cNvSpPr txBox="1"/>
      </xdr:nvSpPr>
      <xdr:spPr>
        <a:xfrm>
          <a:off x="8515427" y="1084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38661</xdr:rowOff>
    </xdr:from>
    <xdr:ext cx="469744" cy="259045"/>
    <xdr:sp macro="" textlink="">
      <xdr:nvSpPr>
        <xdr:cNvPr id="256" name="n_3aveValue【体育館・プール】&#10;一人当たり面積">
          <a:extLst>
            <a:ext uri="{FF2B5EF4-FFF2-40B4-BE49-F238E27FC236}">
              <a16:creationId xmlns:a16="http://schemas.microsoft.com/office/drawing/2014/main" id="{410FBC97-4787-47AA-97D0-02DBA1A03BC7}"/>
            </a:ext>
          </a:extLst>
        </xdr:cNvPr>
        <xdr:cNvSpPr txBox="1"/>
      </xdr:nvSpPr>
      <xdr:spPr>
        <a:xfrm>
          <a:off x="7626427" y="108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57" name="n_4aveValue【体育館・プール】&#10;一人当たり面積">
          <a:extLst>
            <a:ext uri="{FF2B5EF4-FFF2-40B4-BE49-F238E27FC236}">
              <a16:creationId xmlns:a16="http://schemas.microsoft.com/office/drawing/2014/main" id="{10BFCD54-FBDC-4C87-AF7F-1B774821A5E4}"/>
            </a:ext>
          </a:extLst>
        </xdr:cNvPr>
        <xdr:cNvSpPr txBox="1"/>
      </xdr:nvSpPr>
      <xdr:spPr>
        <a:xfrm>
          <a:off x="6737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137540</xdr:rowOff>
    </xdr:from>
    <xdr:ext cx="469744" cy="259045"/>
    <xdr:sp macro="" textlink="">
      <xdr:nvSpPr>
        <xdr:cNvPr id="258" name="n_1mainValue【体育館・プール】&#10;一人当たり面積">
          <a:extLst>
            <a:ext uri="{FF2B5EF4-FFF2-40B4-BE49-F238E27FC236}">
              <a16:creationId xmlns:a16="http://schemas.microsoft.com/office/drawing/2014/main" id="{CE64FF24-0DC8-4659-9D95-E14548E38644}"/>
            </a:ext>
          </a:extLst>
        </xdr:cNvPr>
        <xdr:cNvSpPr txBox="1"/>
      </xdr:nvSpPr>
      <xdr:spPr>
        <a:xfrm>
          <a:off x="9391727" y="1025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139173</xdr:rowOff>
    </xdr:from>
    <xdr:ext cx="469744" cy="259045"/>
    <xdr:sp macro="" textlink="">
      <xdr:nvSpPr>
        <xdr:cNvPr id="259" name="n_2mainValue【体育館・プール】&#10;一人当たり面積">
          <a:extLst>
            <a:ext uri="{FF2B5EF4-FFF2-40B4-BE49-F238E27FC236}">
              <a16:creationId xmlns:a16="http://schemas.microsoft.com/office/drawing/2014/main" id="{76B14731-5FC5-4377-A870-728044C9414B}"/>
            </a:ext>
          </a:extLst>
        </xdr:cNvPr>
        <xdr:cNvSpPr txBox="1"/>
      </xdr:nvSpPr>
      <xdr:spPr>
        <a:xfrm>
          <a:off x="85154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145704</xdr:rowOff>
    </xdr:from>
    <xdr:ext cx="469744" cy="259045"/>
    <xdr:sp macro="" textlink="">
      <xdr:nvSpPr>
        <xdr:cNvPr id="260" name="n_3mainValue【体育館・プール】&#10;一人当たり面積">
          <a:extLst>
            <a:ext uri="{FF2B5EF4-FFF2-40B4-BE49-F238E27FC236}">
              <a16:creationId xmlns:a16="http://schemas.microsoft.com/office/drawing/2014/main" id="{DED63F56-8504-457C-B1DB-628121462568}"/>
            </a:ext>
          </a:extLst>
        </xdr:cNvPr>
        <xdr:cNvSpPr txBox="1"/>
      </xdr:nvSpPr>
      <xdr:spPr>
        <a:xfrm>
          <a:off x="7626427" y="1026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147337</xdr:rowOff>
    </xdr:from>
    <xdr:ext cx="469744" cy="259045"/>
    <xdr:sp macro="" textlink="">
      <xdr:nvSpPr>
        <xdr:cNvPr id="261" name="n_4mainValue【体育館・プール】&#10;一人当たり面積">
          <a:extLst>
            <a:ext uri="{FF2B5EF4-FFF2-40B4-BE49-F238E27FC236}">
              <a16:creationId xmlns:a16="http://schemas.microsoft.com/office/drawing/2014/main" id="{E4DD4A54-1D84-4318-86F6-482532F7BEF7}"/>
            </a:ext>
          </a:extLst>
        </xdr:cNvPr>
        <xdr:cNvSpPr txBox="1"/>
      </xdr:nvSpPr>
      <xdr:spPr>
        <a:xfrm>
          <a:off x="6737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1EB1BF83-E6CB-4B7C-9C31-37D9B48738C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3AB29A37-A5DE-4A40-8B9C-383BB65BE5A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28203C00-7694-4DC0-BAF3-3B88828DA92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A3A64087-2A3A-41D8-AEC5-166D10C394B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E65C8971-E57D-404D-8D64-4F01568B726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755C9CCD-792B-41FA-8726-CE48C157F70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DBF61BA2-210D-4782-9BD9-6F3FD56298B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CDA6669F-241E-406C-98F5-25F194310C1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7C94AC62-E006-4784-9441-4051F03C79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61B01AD-D890-46D6-9BE7-EE4B87F7B65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1D21EA89-22D4-49CD-9098-7C9069D2A87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352BECC4-1FCC-4591-B8B1-339D7D700A3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63D0130A-F562-41B6-9DFF-C33AB250807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1F836DB5-3F38-4FCF-8E71-D2EAECCDCCD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A03A7C57-AF66-4D07-AF41-3279D094BB8C}"/>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B2D2A1AA-2E1C-4EDE-ADF7-84ECBAE4DDF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5BFB4EA4-E902-42E5-B4A8-84E83AC3367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391900B9-F51D-4218-8E44-D7ED289CFCE2}"/>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8AA75679-5534-476B-895E-7B5ABEC97F84}"/>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1C7B5B0A-17B5-446A-B391-52E04F358B2A}"/>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B14E46EA-FFA9-4535-BF24-9B36F57162D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570D89E7-BA60-4337-9611-B9E0B691001F}"/>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788E7FEC-D5AF-479E-9ADB-B4184FEA3A02}"/>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7477FC65-8D9C-4E36-9BB8-A4978EAAF2B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CBBE92A7-B761-478A-BC25-B21C998B688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5088CE7B-F65B-462D-A055-C687A5964C06}"/>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4178EF71-3A54-4216-9381-6F2A2175DAB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AEA440B4-D0E6-4388-B5FA-EEB3449492F3}"/>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2AB55AFB-E569-4C6A-9C5E-59984B2A3194}"/>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6429341F-4434-4D2D-9A7A-BFB37CF5F1A8}"/>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4BA98400-7E43-411A-8A2E-08FE87A70988}"/>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1AD4E37E-DABC-4F4B-8E49-19516F7DA57A}"/>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1AF7FBA6-8FD9-4B33-99FA-5BFAC9913346}"/>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95" name="フローチャート: 判断 294">
          <a:extLst>
            <a:ext uri="{FF2B5EF4-FFF2-40B4-BE49-F238E27FC236}">
              <a16:creationId xmlns:a16="http://schemas.microsoft.com/office/drawing/2014/main" id="{1F6F394D-03E2-4533-813D-87086195DC98}"/>
            </a:ext>
          </a:extLst>
        </xdr:cNvPr>
        <xdr:cNvSpPr/>
      </xdr:nvSpPr>
      <xdr:spPr>
        <a:xfrm>
          <a:off x="2857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117929</xdr:rowOff>
    </xdr:from>
    <xdr:to>
      <xdr:col>10</xdr:col>
      <xdr:colOff>165100</xdr:colOff>
      <xdr:row>83</xdr:row>
      <xdr:rowOff>48079</xdr:rowOff>
    </xdr:to>
    <xdr:sp macro="" textlink="">
      <xdr:nvSpPr>
        <xdr:cNvPr id="296" name="フローチャート: 判断 295">
          <a:extLst>
            <a:ext uri="{FF2B5EF4-FFF2-40B4-BE49-F238E27FC236}">
              <a16:creationId xmlns:a16="http://schemas.microsoft.com/office/drawing/2014/main" id="{7CC66A52-22EB-4A4B-AC67-DEE938E81A3A}"/>
            </a:ext>
          </a:extLst>
        </xdr:cNvPr>
        <xdr:cNvSpPr/>
      </xdr:nvSpPr>
      <xdr:spPr>
        <a:xfrm>
          <a:off x="1968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88537</xdr:rowOff>
    </xdr:from>
    <xdr:to>
      <xdr:col>6</xdr:col>
      <xdr:colOff>38100</xdr:colOff>
      <xdr:row>83</xdr:row>
      <xdr:rowOff>18687</xdr:rowOff>
    </xdr:to>
    <xdr:sp macro="" textlink="">
      <xdr:nvSpPr>
        <xdr:cNvPr id="297" name="フローチャート: 判断 296">
          <a:extLst>
            <a:ext uri="{FF2B5EF4-FFF2-40B4-BE49-F238E27FC236}">
              <a16:creationId xmlns:a16="http://schemas.microsoft.com/office/drawing/2014/main" id="{40A87983-6C8E-42D3-84D5-2DC0B4E16751}"/>
            </a:ext>
          </a:extLst>
        </xdr:cNvPr>
        <xdr:cNvSpPr/>
      </xdr:nvSpPr>
      <xdr:spPr>
        <a:xfrm>
          <a:off x="1079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F55B8D2-8DD4-48AC-8ACD-8EEDAD73355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1765E68D-4B96-449B-AE6F-095EEB5715A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06AFA84-B366-4960-B576-5E618F0C77A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EB3EE83-31A4-4FFB-B07E-CAA59A7B9E4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56B565F-E881-46D0-9C47-FDF67D28B1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70576</xdr:rowOff>
    </xdr:from>
    <xdr:to>
      <xdr:col>24</xdr:col>
      <xdr:colOff>114300</xdr:colOff>
      <xdr:row>83</xdr:row>
      <xdr:rowOff>726</xdr:rowOff>
    </xdr:to>
    <xdr:sp macro="" textlink="">
      <xdr:nvSpPr>
        <xdr:cNvPr id="303" name="楕円 302">
          <a:extLst>
            <a:ext uri="{FF2B5EF4-FFF2-40B4-BE49-F238E27FC236}">
              <a16:creationId xmlns:a16="http://schemas.microsoft.com/office/drawing/2014/main" id="{D48024F5-DC59-428F-9298-636D1C98D785}"/>
            </a:ext>
          </a:extLst>
        </xdr:cNvPr>
        <xdr:cNvSpPr/>
      </xdr:nvSpPr>
      <xdr:spPr>
        <a:xfrm>
          <a:off x="4584700" y="1412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93453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8B6C1996-F801-405D-9C65-D5068237FB0D}"/>
            </a:ext>
          </a:extLst>
        </xdr:cNvPr>
        <xdr:cNvSpPr txBox="1"/>
      </xdr:nvSpPr>
      <xdr:spPr>
        <a:xfrm>
          <a:off x="4673600" y="13980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37919</xdr:rowOff>
    </xdr:from>
    <xdr:to>
      <xdr:col>20</xdr:col>
      <xdr:colOff>38100</xdr:colOff>
      <xdr:row>82</xdr:row>
      <xdr:rowOff>139519</xdr:rowOff>
    </xdr:to>
    <xdr:sp macro="" textlink="">
      <xdr:nvSpPr>
        <xdr:cNvPr id="305" name="楕円 304">
          <a:extLst>
            <a:ext uri="{FF2B5EF4-FFF2-40B4-BE49-F238E27FC236}">
              <a16:creationId xmlns:a16="http://schemas.microsoft.com/office/drawing/2014/main" id="{4FC2CC4A-1D7C-476C-97C5-C129BBE5B008}"/>
            </a:ext>
          </a:extLst>
        </xdr:cNvPr>
        <xdr:cNvSpPr/>
      </xdr:nvSpPr>
      <xdr:spPr>
        <a:xfrm>
          <a:off x="3746500" y="1409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88719</xdr:rowOff>
    </xdr:from>
    <xdr:to>
      <xdr:col>24</xdr:col>
      <xdr:colOff>63500</xdr:colOff>
      <xdr:row>82</xdr:row>
      <xdr:rowOff>121376</xdr:rowOff>
    </xdr:to>
    <xdr:cxnSp macro="">
      <xdr:nvCxnSpPr>
        <xdr:cNvPr id="306" name="直線コネクタ 305">
          <a:extLst>
            <a:ext uri="{FF2B5EF4-FFF2-40B4-BE49-F238E27FC236}">
              <a16:creationId xmlns:a16="http://schemas.microsoft.com/office/drawing/2014/main" id="{0C5F3221-3B09-46EF-B0E2-8AF2427D0F7C}"/>
            </a:ext>
          </a:extLst>
        </xdr:cNvPr>
        <xdr:cNvCxnSpPr/>
      </xdr:nvCxnSpPr>
      <xdr:spPr>
        <a:xfrm>
          <a:off x="3797300" y="1414761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5262</xdr:rowOff>
    </xdr:from>
    <xdr:to>
      <xdr:col>15</xdr:col>
      <xdr:colOff>101600</xdr:colOff>
      <xdr:row>82</xdr:row>
      <xdr:rowOff>106862</xdr:rowOff>
    </xdr:to>
    <xdr:sp macro="" textlink="">
      <xdr:nvSpPr>
        <xdr:cNvPr id="307" name="楕円 306">
          <a:extLst>
            <a:ext uri="{FF2B5EF4-FFF2-40B4-BE49-F238E27FC236}">
              <a16:creationId xmlns:a16="http://schemas.microsoft.com/office/drawing/2014/main" id="{E883BFBF-7073-4A9B-8D58-00BBFA1F6569}"/>
            </a:ext>
          </a:extLst>
        </xdr:cNvPr>
        <xdr:cNvSpPr/>
      </xdr:nvSpPr>
      <xdr:spPr>
        <a:xfrm>
          <a:off x="2857500" y="1406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56062</xdr:rowOff>
    </xdr:from>
    <xdr:to>
      <xdr:col>19</xdr:col>
      <xdr:colOff>177800</xdr:colOff>
      <xdr:row>82</xdr:row>
      <xdr:rowOff>88719</xdr:rowOff>
    </xdr:to>
    <xdr:cxnSp macro="">
      <xdr:nvCxnSpPr>
        <xdr:cNvPr id="308" name="直線コネクタ 307">
          <a:extLst>
            <a:ext uri="{FF2B5EF4-FFF2-40B4-BE49-F238E27FC236}">
              <a16:creationId xmlns:a16="http://schemas.microsoft.com/office/drawing/2014/main" id="{A50A0E71-FC81-489C-BA0A-8450DB931B7C}"/>
            </a:ext>
          </a:extLst>
        </xdr:cNvPr>
        <xdr:cNvCxnSpPr/>
      </xdr:nvCxnSpPr>
      <xdr:spPr>
        <a:xfrm>
          <a:off x="2908300" y="1411496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144055</xdr:rowOff>
    </xdr:from>
    <xdr:to>
      <xdr:col>10</xdr:col>
      <xdr:colOff>165100</xdr:colOff>
      <xdr:row>82</xdr:row>
      <xdr:rowOff>74205</xdr:rowOff>
    </xdr:to>
    <xdr:sp macro="" textlink="">
      <xdr:nvSpPr>
        <xdr:cNvPr id="309" name="楕円 308">
          <a:extLst>
            <a:ext uri="{FF2B5EF4-FFF2-40B4-BE49-F238E27FC236}">
              <a16:creationId xmlns:a16="http://schemas.microsoft.com/office/drawing/2014/main" id="{DC1E1963-18BA-465F-93A2-CDDD41CCF536}"/>
            </a:ext>
          </a:extLst>
        </xdr:cNvPr>
        <xdr:cNvSpPr/>
      </xdr:nvSpPr>
      <xdr:spPr>
        <a:xfrm>
          <a:off x="1968500" y="1403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23405</xdr:rowOff>
    </xdr:from>
    <xdr:to>
      <xdr:col>15</xdr:col>
      <xdr:colOff>50800</xdr:colOff>
      <xdr:row>82</xdr:row>
      <xdr:rowOff>56062</xdr:rowOff>
    </xdr:to>
    <xdr:cxnSp macro="">
      <xdr:nvCxnSpPr>
        <xdr:cNvPr id="310" name="直線コネクタ 309">
          <a:extLst>
            <a:ext uri="{FF2B5EF4-FFF2-40B4-BE49-F238E27FC236}">
              <a16:creationId xmlns:a16="http://schemas.microsoft.com/office/drawing/2014/main" id="{92B79577-F079-4C72-8B4E-7FD1EB679AC3}"/>
            </a:ext>
          </a:extLst>
        </xdr:cNvPr>
        <xdr:cNvCxnSpPr/>
      </xdr:nvCxnSpPr>
      <xdr:spPr>
        <a:xfrm>
          <a:off x="2019300" y="1408230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111398</xdr:rowOff>
    </xdr:from>
    <xdr:to>
      <xdr:col>6</xdr:col>
      <xdr:colOff>38100</xdr:colOff>
      <xdr:row>82</xdr:row>
      <xdr:rowOff>41548</xdr:rowOff>
    </xdr:to>
    <xdr:sp macro="" textlink="">
      <xdr:nvSpPr>
        <xdr:cNvPr id="311" name="楕円 310">
          <a:extLst>
            <a:ext uri="{FF2B5EF4-FFF2-40B4-BE49-F238E27FC236}">
              <a16:creationId xmlns:a16="http://schemas.microsoft.com/office/drawing/2014/main" id="{51052802-955C-4405-A02D-378C474DAF8A}"/>
            </a:ext>
          </a:extLst>
        </xdr:cNvPr>
        <xdr:cNvSpPr/>
      </xdr:nvSpPr>
      <xdr:spPr>
        <a:xfrm>
          <a:off x="1079500" y="1399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162198</xdr:rowOff>
    </xdr:from>
    <xdr:to>
      <xdr:col>10</xdr:col>
      <xdr:colOff>114300</xdr:colOff>
      <xdr:row>82</xdr:row>
      <xdr:rowOff>23405</xdr:rowOff>
    </xdr:to>
    <xdr:cxnSp macro="">
      <xdr:nvCxnSpPr>
        <xdr:cNvPr id="312" name="直線コネクタ 311">
          <a:extLst>
            <a:ext uri="{FF2B5EF4-FFF2-40B4-BE49-F238E27FC236}">
              <a16:creationId xmlns:a16="http://schemas.microsoft.com/office/drawing/2014/main" id="{D9AFC365-CB26-4C0E-9471-C4ECA9A3B098}"/>
            </a:ext>
          </a:extLst>
        </xdr:cNvPr>
        <xdr:cNvCxnSpPr/>
      </xdr:nvCxnSpPr>
      <xdr:spPr>
        <a:xfrm>
          <a:off x="1130300" y="1404964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E4001C3E-F4C9-4234-8429-1B11019FE6AB}"/>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93090</xdr:rowOff>
    </xdr:from>
    <xdr:ext cx="405111" cy="259045"/>
    <xdr:sp macro="" textlink="">
      <xdr:nvSpPr>
        <xdr:cNvPr id="314" name="n_2aveValue【福祉施設】&#10;有形固定資産減価償却率">
          <a:extLst>
            <a:ext uri="{FF2B5EF4-FFF2-40B4-BE49-F238E27FC236}">
              <a16:creationId xmlns:a16="http://schemas.microsoft.com/office/drawing/2014/main" id="{B8BE1AF7-4F44-4379-8445-387805537EE2}"/>
            </a:ext>
          </a:extLst>
        </xdr:cNvPr>
        <xdr:cNvSpPr txBox="1"/>
      </xdr:nvSpPr>
      <xdr:spPr>
        <a:xfrm>
          <a:off x="2705744" y="1432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39206</xdr:rowOff>
    </xdr:from>
    <xdr:ext cx="405111" cy="259045"/>
    <xdr:sp macro="" textlink="">
      <xdr:nvSpPr>
        <xdr:cNvPr id="315" name="n_3aveValue【福祉施設】&#10;有形固定資産減価償却率">
          <a:extLst>
            <a:ext uri="{FF2B5EF4-FFF2-40B4-BE49-F238E27FC236}">
              <a16:creationId xmlns:a16="http://schemas.microsoft.com/office/drawing/2014/main" id="{2CF7C598-537C-48B1-B055-D5634D651760}"/>
            </a:ext>
          </a:extLst>
        </xdr:cNvPr>
        <xdr:cNvSpPr txBox="1"/>
      </xdr:nvSpPr>
      <xdr:spPr>
        <a:xfrm>
          <a:off x="1816744" y="1426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9814</xdr:rowOff>
    </xdr:from>
    <xdr:ext cx="405111" cy="259045"/>
    <xdr:sp macro="" textlink="">
      <xdr:nvSpPr>
        <xdr:cNvPr id="316" name="n_4aveValue【福祉施設】&#10;有形固定資産減価償却率">
          <a:extLst>
            <a:ext uri="{FF2B5EF4-FFF2-40B4-BE49-F238E27FC236}">
              <a16:creationId xmlns:a16="http://schemas.microsoft.com/office/drawing/2014/main" id="{BAC88FD2-E698-4882-9FF4-536DF3B51D98}"/>
            </a:ext>
          </a:extLst>
        </xdr:cNvPr>
        <xdr:cNvSpPr txBox="1"/>
      </xdr:nvSpPr>
      <xdr:spPr>
        <a:xfrm>
          <a:off x="927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156046</xdr:rowOff>
    </xdr:from>
    <xdr:ext cx="405111" cy="259045"/>
    <xdr:sp macro="" textlink="">
      <xdr:nvSpPr>
        <xdr:cNvPr id="317" name="n_1mainValue【福祉施設】&#10;有形固定資産減価償却率">
          <a:extLst>
            <a:ext uri="{FF2B5EF4-FFF2-40B4-BE49-F238E27FC236}">
              <a16:creationId xmlns:a16="http://schemas.microsoft.com/office/drawing/2014/main" id="{2D71F738-AAB1-454D-946B-4E12617FEA66}"/>
            </a:ext>
          </a:extLst>
        </xdr:cNvPr>
        <xdr:cNvSpPr txBox="1"/>
      </xdr:nvSpPr>
      <xdr:spPr>
        <a:xfrm>
          <a:off x="35820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123389</xdr:rowOff>
    </xdr:from>
    <xdr:ext cx="405111" cy="259045"/>
    <xdr:sp macro="" textlink="">
      <xdr:nvSpPr>
        <xdr:cNvPr id="318" name="n_2mainValue【福祉施設】&#10;有形固定資産減価償却率">
          <a:extLst>
            <a:ext uri="{FF2B5EF4-FFF2-40B4-BE49-F238E27FC236}">
              <a16:creationId xmlns:a16="http://schemas.microsoft.com/office/drawing/2014/main" id="{981EC9D0-3583-49DE-A13C-235747D72704}"/>
            </a:ext>
          </a:extLst>
        </xdr:cNvPr>
        <xdr:cNvSpPr txBox="1"/>
      </xdr:nvSpPr>
      <xdr:spPr>
        <a:xfrm>
          <a:off x="2705744" y="1383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90732</xdr:rowOff>
    </xdr:from>
    <xdr:ext cx="405111" cy="259045"/>
    <xdr:sp macro="" textlink="">
      <xdr:nvSpPr>
        <xdr:cNvPr id="319" name="n_3mainValue【福祉施設】&#10;有形固定資産減価償却率">
          <a:extLst>
            <a:ext uri="{FF2B5EF4-FFF2-40B4-BE49-F238E27FC236}">
              <a16:creationId xmlns:a16="http://schemas.microsoft.com/office/drawing/2014/main" id="{162671BA-6160-4B75-9120-2908E7002190}"/>
            </a:ext>
          </a:extLst>
        </xdr:cNvPr>
        <xdr:cNvSpPr txBox="1"/>
      </xdr:nvSpPr>
      <xdr:spPr>
        <a:xfrm>
          <a:off x="1816744" y="1380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58075</xdr:rowOff>
    </xdr:from>
    <xdr:ext cx="405111" cy="259045"/>
    <xdr:sp macro="" textlink="">
      <xdr:nvSpPr>
        <xdr:cNvPr id="320" name="n_4mainValue【福祉施設】&#10;有形固定資産減価償却率">
          <a:extLst>
            <a:ext uri="{FF2B5EF4-FFF2-40B4-BE49-F238E27FC236}">
              <a16:creationId xmlns:a16="http://schemas.microsoft.com/office/drawing/2014/main" id="{C774CEA1-61CF-4F3A-8061-279352AC0EB1}"/>
            </a:ext>
          </a:extLst>
        </xdr:cNvPr>
        <xdr:cNvSpPr txBox="1"/>
      </xdr:nvSpPr>
      <xdr:spPr>
        <a:xfrm>
          <a:off x="927744" y="1377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6C2BDA8D-6292-403A-99F0-06225FC35FE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63A35876-138B-4894-974A-29AEC741A8C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6A495078-FF63-4057-870C-3CE9CB14F03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DFA9985F-B878-4FE6-8A56-9978867E82F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55EEF977-2B41-4FFF-8003-85EFB000632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4835C8E6-7544-448B-8158-7CCA66AC95A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70B6CB06-DCE2-4339-93F5-8DF47E317A9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4018447-2C28-4D04-BB15-21F6773CFCD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3787D1C-BF60-4A62-8F97-81D653E9425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A407C28B-C6F9-461A-9F90-8B508B65F59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BB4610B7-8153-4592-9C76-7ACE9BBC12A6}"/>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613EE37D-2BE6-4EFC-99BE-829CC3FD3FCC}"/>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AF4A586E-DB62-484A-BC76-0A925FE260B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C622193-B28A-4210-BED5-D15E5F9F729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AC1E1D90-56E7-433B-8D5C-E813B691616F}"/>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54ACFCE7-F4D0-4B18-A225-CA2680A60487}"/>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3F17560E-B945-486D-A5AD-5EF5052D650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FD3A192-FBC7-43C4-A023-BA6468C5A86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EF72B390-843B-4E91-91EE-C6A2A7B27B7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130DEEF6-C56A-4BD7-8FCE-A94AD0D3A086}"/>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3AC55F0F-2DD5-4F85-AF04-D6462D658EA8}"/>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88FA2B81-362B-4734-9432-06529EAE078B}"/>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0A47B752-E83F-425A-8D5B-4C332B66D3D3}"/>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81DFF143-FA1C-481B-8F67-B1454FC2066F}"/>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53C66AF9-E980-4AD8-AD2D-B83BCFB31460}"/>
            </a:ext>
          </a:extLst>
        </xdr:cNvPr>
        <xdr:cNvSpPr txBox="1"/>
      </xdr:nvSpPr>
      <xdr:spPr>
        <a:xfrm>
          <a:off x="10515600" y="1421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E600B9B2-AF22-45E4-9F34-501CF7194657}"/>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7BDEDB61-5A77-43B0-AE7C-8971793ED89F}"/>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113030</xdr:rowOff>
    </xdr:from>
    <xdr:to>
      <xdr:col>46</xdr:col>
      <xdr:colOff>38100</xdr:colOff>
      <xdr:row>83</xdr:row>
      <xdr:rowOff>43180</xdr:rowOff>
    </xdr:to>
    <xdr:sp macro="" textlink="">
      <xdr:nvSpPr>
        <xdr:cNvPr id="348" name="フローチャート: 判断 347">
          <a:extLst>
            <a:ext uri="{FF2B5EF4-FFF2-40B4-BE49-F238E27FC236}">
              <a16:creationId xmlns:a16="http://schemas.microsoft.com/office/drawing/2014/main" id="{2578FCA8-9050-4A3E-9C09-1B89FBF05211}"/>
            </a:ext>
          </a:extLst>
        </xdr:cNvPr>
        <xdr:cNvSpPr/>
      </xdr:nvSpPr>
      <xdr:spPr>
        <a:xfrm>
          <a:off x="8699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61595</xdr:rowOff>
    </xdr:from>
    <xdr:to>
      <xdr:col>41</xdr:col>
      <xdr:colOff>101600</xdr:colOff>
      <xdr:row>82</xdr:row>
      <xdr:rowOff>163195</xdr:rowOff>
    </xdr:to>
    <xdr:sp macro="" textlink="">
      <xdr:nvSpPr>
        <xdr:cNvPr id="349" name="フローチャート: 判断 348">
          <a:extLst>
            <a:ext uri="{FF2B5EF4-FFF2-40B4-BE49-F238E27FC236}">
              <a16:creationId xmlns:a16="http://schemas.microsoft.com/office/drawing/2014/main" id="{DE2E1F1C-B178-4E7A-98D5-E76A0D8B96E2}"/>
            </a:ext>
          </a:extLst>
        </xdr:cNvPr>
        <xdr:cNvSpPr/>
      </xdr:nvSpPr>
      <xdr:spPr>
        <a:xfrm>
          <a:off x="7810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73025</xdr:rowOff>
    </xdr:from>
    <xdr:to>
      <xdr:col>36</xdr:col>
      <xdr:colOff>165100</xdr:colOff>
      <xdr:row>83</xdr:row>
      <xdr:rowOff>3175</xdr:rowOff>
    </xdr:to>
    <xdr:sp macro="" textlink="">
      <xdr:nvSpPr>
        <xdr:cNvPr id="350" name="フローチャート: 判断 349">
          <a:extLst>
            <a:ext uri="{FF2B5EF4-FFF2-40B4-BE49-F238E27FC236}">
              <a16:creationId xmlns:a16="http://schemas.microsoft.com/office/drawing/2014/main" id="{490FE866-A6D4-46F7-A06B-B9B241D9EB0F}"/>
            </a:ext>
          </a:extLst>
        </xdr:cNvPr>
        <xdr:cNvSpPr/>
      </xdr:nvSpPr>
      <xdr:spPr>
        <a:xfrm>
          <a:off x="6921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E6E4DB0-6DE6-4936-ACC9-2E242432E2E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E89D22DD-D444-4D36-905F-B01F25BA12A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E1E1A2C-572D-48A0-AC58-1BBE198D2DB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6B47230-AC7D-464C-A21E-B6819E50B76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C9FA18D-ABBC-49EB-80AA-BBF0A116F9D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130175</xdr:rowOff>
    </xdr:from>
    <xdr:to>
      <xdr:col>55</xdr:col>
      <xdr:colOff>50800</xdr:colOff>
      <xdr:row>82</xdr:row>
      <xdr:rowOff>60325</xdr:rowOff>
    </xdr:to>
    <xdr:sp macro="" textlink="">
      <xdr:nvSpPr>
        <xdr:cNvPr id="356" name="楕円 355">
          <a:extLst>
            <a:ext uri="{FF2B5EF4-FFF2-40B4-BE49-F238E27FC236}">
              <a16:creationId xmlns:a16="http://schemas.microsoft.com/office/drawing/2014/main" id="{627524AA-E26B-44DE-8BC8-D265DF27670C}"/>
            </a:ext>
          </a:extLst>
        </xdr:cNvPr>
        <xdr:cNvSpPr/>
      </xdr:nvSpPr>
      <xdr:spPr>
        <a:xfrm>
          <a:off x="104267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153052</xdr:rowOff>
    </xdr:from>
    <xdr:ext cx="469744" cy="259045"/>
    <xdr:sp macro="" textlink="">
      <xdr:nvSpPr>
        <xdr:cNvPr id="357" name="【福祉施設】&#10;一人当たり面積該当値テキスト">
          <a:extLst>
            <a:ext uri="{FF2B5EF4-FFF2-40B4-BE49-F238E27FC236}">
              <a16:creationId xmlns:a16="http://schemas.microsoft.com/office/drawing/2014/main" id="{4DCE1067-435F-4851-9E44-C66E29E825DC}"/>
            </a:ext>
          </a:extLst>
        </xdr:cNvPr>
        <xdr:cNvSpPr txBox="1"/>
      </xdr:nvSpPr>
      <xdr:spPr>
        <a:xfrm>
          <a:off x="10515600" y="1386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130175</xdr:rowOff>
    </xdr:from>
    <xdr:to>
      <xdr:col>50</xdr:col>
      <xdr:colOff>165100</xdr:colOff>
      <xdr:row>82</xdr:row>
      <xdr:rowOff>60325</xdr:rowOff>
    </xdr:to>
    <xdr:sp macro="" textlink="">
      <xdr:nvSpPr>
        <xdr:cNvPr id="358" name="楕円 357">
          <a:extLst>
            <a:ext uri="{FF2B5EF4-FFF2-40B4-BE49-F238E27FC236}">
              <a16:creationId xmlns:a16="http://schemas.microsoft.com/office/drawing/2014/main" id="{2833A1C5-3439-4D26-89BD-45E3C6066EE5}"/>
            </a:ext>
          </a:extLst>
        </xdr:cNvPr>
        <xdr:cNvSpPr/>
      </xdr:nvSpPr>
      <xdr:spPr>
        <a:xfrm>
          <a:off x="9588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9525</xdr:rowOff>
    </xdr:from>
    <xdr:to>
      <xdr:col>55</xdr:col>
      <xdr:colOff>0</xdr:colOff>
      <xdr:row>82</xdr:row>
      <xdr:rowOff>9525</xdr:rowOff>
    </xdr:to>
    <xdr:cxnSp macro="">
      <xdr:nvCxnSpPr>
        <xdr:cNvPr id="359" name="直線コネクタ 358">
          <a:extLst>
            <a:ext uri="{FF2B5EF4-FFF2-40B4-BE49-F238E27FC236}">
              <a16:creationId xmlns:a16="http://schemas.microsoft.com/office/drawing/2014/main" id="{4552F348-1456-4B77-A5CF-37A2DA46B192}"/>
            </a:ext>
          </a:extLst>
        </xdr:cNvPr>
        <xdr:cNvCxnSpPr/>
      </xdr:nvCxnSpPr>
      <xdr:spPr>
        <a:xfrm>
          <a:off x="9639300" y="140684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130175</xdr:rowOff>
    </xdr:from>
    <xdr:to>
      <xdr:col>46</xdr:col>
      <xdr:colOff>38100</xdr:colOff>
      <xdr:row>82</xdr:row>
      <xdr:rowOff>60325</xdr:rowOff>
    </xdr:to>
    <xdr:sp macro="" textlink="">
      <xdr:nvSpPr>
        <xdr:cNvPr id="360" name="楕円 359">
          <a:extLst>
            <a:ext uri="{FF2B5EF4-FFF2-40B4-BE49-F238E27FC236}">
              <a16:creationId xmlns:a16="http://schemas.microsoft.com/office/drawing/2014/main" id="{437DD45A-D6BD-4855-B7FB-C54E5A19597F}"/>
            </a:ext>
          </a:extLst>
        </xdr:cNvPr>
        <xdr:cNvSpPr/>
      </xdr:nvSpPr>
      <xdr:spPr>
        <a:xfrm>
          <a:off x="8699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9525</xdr:rowOff>
    </xdr:from>
    <xdr:to>
      <xdr:col>50</xdr:col>
      <xdr:colOff>114300</xdr:colOff>
      <xdr:row>82</xdr:row>
      <xdr:rowOff>9525</xdr:rowOff>
    </xdr:to>
    <xdr:cxnSp macro="">
      <xdr:nvCxnSpPr>
        <xdr:cNvPr id="361" name="直線コネクタ 360">
          <a:extLst>
            <a:ext uri="{FF2B5EF4-FFF2-40B4-BE49-F238E27FC236}">
              <a16:creationId xmlns:a16="http://schemas.microsoft.com/office/drawing/2014/main" id="{56A04C49-AF76-456E-8708-C05696C3EE9A}"/>
            </a:ext>
          </a:extLst>
        </xdr:cNvPr>
        <xdr:cNvCxnSpPr/>
      </xdr:nvCxnSpPr>
      <xdr:spPr>
        <a:xfrm>
          <a:off x="8750300" y="140684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141605</xdr:rowOff>
    </xdr:from>
    <xdr:to>
      <xdr:col>41</xdr:col>
      <xdr:colOff>101600</xdr:colOff>
      <xdr:row>82</xdr:row>
      <xdr:rowOff>71755</xdr:rowOff>
    </xdr:to>
    <xdr:sp macro="" textlink="">
      <xdr:nvSpPr>
        <xdr:cNvPr id="362" name="楕円 361">
          <a:extLst>
            <a:ext uri="{FF2B5EF4-FFF2-40B4-BE49-F238E27FC236}">
              <a16:creationId xmlns:a16="http://schemas.microsoft.com/office/drawing/2014/main" id="{48E39D31-425B-4950-B07A-02E89C4C40EB}"/>
            </a:ext>
          </a:extLst>
        </xdr:cNvPr>
        <xdr:cNvSpPr/>
      </xdr:nvSpPr>
      <xdr:spPr>
        <a:xfrm>
          <a:off x="7810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9525</xdr:rowOff>
    </xdr:from>
    <xdr:to>
      <xdr:col>45</xdr:col>
      <xdr:colOff>177800</xdr:colOff>
      <xdr:row>82</xdr:row>
      <xdr:rowOff>20955</xdr:rowOff>
    </xdr:to>
    <xdr:cxnSp macro="">
      <xdr:nvCxnSpPr>
        <xdr:cNvPr id="363" name="直線コネクタ 362">
          <a:extLst>
            <a:ext uri="{FF2B5EF4-FFF2-40B4-BE49-F238E27FC236}">
              <a16:creationId xmlns:a16="http://schemas.microsoft.com/office/drawing/2014/main" id="{BDC555BB-E257-42BF-8334-5E8E16073C64}"/>
            </a:ext>
          </a:extLst>
        </xdr:cNvPr>
        <xdr:cNvCxnSpPr/>
      </xdr:nvCxnSpPr>
      <xdr:spPr>
        <a:xfrm flipV="1">
          <a:off x="7861300" y="140684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141605</xdr:rowOff>
    </xdr:from>
    <xdr:to>
      <xdr:col>36</xdr:col>
      <xdr:colOff>165100</xdr:colOff>
      <xdr:row>82</xdr:row>
      <xdr:rowOff>71755</xdr:rowOff>
    </xdr:to>
    <xdr:sp macro="" textlink="">
      <xdr:nvSpPr>
        <xdr:cNvPr id="364" name="楕円 363">
          <a:extLst>
            <a:ext uri="{FF2B5EF4-FFF2-40B4-BE49-F238E27FC236}">
              <a16:creationId xmlns:a16="http://schemas.microsoft.com/office/drawing/2014/main" id="{F7581061-8412-4D60-AC41-415C57FEAB9D}"/>
            </a:ext>
          </a:extLst>
        </xdr:cNvPr>
        <xdr:cNvSpPr/>
      </xdr:nvSpPr>
      <xdr:spPr>
        <a:xfrm>
          <a:off x="6921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20955</xdr:rowOff>
    </xdr:from>
    <xdr:to>
      <xdr:col>41</xdr:col>
      <xdr:colOff>50800</xdr:colOff>
      <xdr:row>82</xdr:row>
      <xdr:rowOff>20955</xdr:rowOff>
    </xdr:to>
    <xdr:cxnSp macro="">
      <xdr:nvCxnSpPr>
        <xdr:cNvPr id="365" name="直線コネクタ 364">
          <a:extLst>
            <a:ext uri="{FF2B5EF4-FFF2-40B4-BE49-F238E27FC236}">
              <a16:creationId xmlns:a16="http://schemas.microsoft.com/office/drawing/2014/main" id="{B43A5D5B-4B01-436D-9555-6795F069D5FD}"/>
            </a:ext>
          </a:extLst>
        </xdr:cNvPr>
        <xdr:cNvCxnSpPr/>
      </xdr:nvCxnSpPr>
      <xdr:spPr>
        <a:xfrm>
          <a:off x="6972300" y="140798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97172</xdr:rowOff>
    </xdr:from>
    <xdr:ext cx="469744" cy="259045"/>
    <xdr:sp macro="" textlink="">
      <xdr:nvSpPr>
        <xdr:cNvPr id="366" name="n_1aveValue【福祉施設】&#10;一人当たり面積">
          <a:extLst>
            <a:ext uri="{FF2B5EF4-FFF2-40B4-BE49-F238E27FC236}">
              <a16:creationId xmlns:a16="http://schemas.microsoft.com/office/drawing/2014/main" id="{B71F168B-79FB-4C88-B8B5-57EF96A2E4B8}"/>
            </a:ext>
          </a:extLst>
        </xdr:cNvPr>
        <xdr:cNvSpPr txBox="1"/>
      </xdr:nvSpPr>
      <xdr:spPr>
        <a:xfrm>
          <a:off x="93917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34307</xdr:rowOff>
    </xdr:from>
    <xdr:ext cx="469744" cy="259045"/>
    <xdr:sp macro="" textlink="">
      <xdr:nvSpPr>
        <xdr:cNvPr id="367" name="n_2aveValue【福祉施設】&#10;一人当たり面積">
          <a:extLst>
            <a:ext uri="{FF2B5EF4-FFF2-40B4-BE49-F238E27FC236}">
              <a16:creationId xmlns:a16="http://schemas.microsoft.com/office/drawing/2014/main" id="{B4E00122-889C-45D3-8892-5043038F6C73}"/>
            </a:ext>
          </a:extLst>
        </xdr:cNvPr>
        <xdr:cNvSpPr txBox="1"/>
      </xdr:nvSpPr>
      <xdr:spPr>
        <a:xfrm>
          <a:off x="8515427" y="1426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154322</xdr:rowOff>
    </xdr:from>
    <xdr:ext cx="469744" cy="259045"/>
    <xdr:sp macro="" textlink="">
      <xdr:nvSpPr>
        <xdr:cNvPr id="368" name="n_3aveValue【福祉施設】&#10;一人当たり面積">
          <a:extLst>
            <a:ext uri="{FF2B5EF4-FFF2-40B4-BE49-F238E27FC236}">
              <a16:creationId xmlns:a16="http://schemas.microsoft.com/office/drawing/2014/main" id="{76CD30B4-B955-4730-A01C-E525477A11DB}"/>
            </a:ext>
          </a:extLst>
        </xdr:cNvPr>
        <xdr:cNvSpPr txBox="1"/>
      </xdr:nvSpPr>
      <xdr:spPr>
        <a:xfrm>
          <a:off x="7626427" y="1421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165752</xdr:rowOff>
    </xdr:from>
    <xdr:ext cx="469744" cy="259045"/>
    <xdr:sp macro="" textlink="">
      <xdr:nvSpPr>
        <xdr:cNvPr id="369" name="n_4aveValue【福祉施設】&#10;一人当たり面積">
          <a:extLst>
            <a:ext uri="{FF2B5EF4-FFF2-40B4-BE49-F238E27FC236}">
              <a16:creationId xmlns:a16="http://schemas.microsoft.com/office/drawing/2014/main" id="{739CEEB3-EDF4-4150-81F0-7065D6F068DB}"/>
            </a:ext>
          </a:extLst>
        </xdr:cNvPr>
        <xdr:cNvSpPr txBox="1"/>
      </xdr:nvSpPr>
      <xdr:spPr>
        <a:xfrm>
          <a:off x="6737427" y="1422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76852</xdr:rowOff>
    </xdr:from>
    <xdr:ext cx="469744" cy="259045"/>
    <xdr:sp macro="" textlink="">
      <xdr:nvSpPr>
        <xdr:cNvPr id="370" name="n_1mainValue【福祉施設】&#10;一人当たり面積">
          <a:extLst>
            <a:ext uri="{FF2B5EF4-FFF2-40B4-BE49-F238E27FC236}">
              <a16:creationId xmlns:a16="http://schemas.microsoft.com/office/drawing/2014/main" id="{A5CB211A-E452-4D9B-A73F-C894CC1F71E6}"/>
            </a:ext>
          </a:extLst>
        </xdr:cNvPr>
        <xdr:cNvSpPr txBox="1"/>
      </xdr:nvSpPr>
      <xdr:spPr>
        <a:xfrm>
          <a:off x="9391727" y="1379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76852</xdr:rowOff>
    </xdr:from>
    <xdr:ext cx="469744" cy="259045"/>
    <xdr:sp macro="" textlink="">
      <xdr:nvSpPr>
        <xdr:cNvPr id="371" name="n_2mainValue【福祉施設】&#10;一人当たり面積">
          <a:extLst>
            <a:ext uri="{FF2B5EF4-FFF2-40B4-BE49-F238E27FC236}">
              <a16:creationId xmlns:a16="http://schemas.microsoft.com/office/drawing/2014/main" id="{5B89F059-7BCF-49E9-B783-BBE6C45A8F55}"/>
            </a:ext>
          </a:extLst>
        </xdr:cNvPr>
        <xdr:cNvSpPr txBox="1"/>
      </xdr:nvSpPr>
      <xdr:spPr>
        <a:xfrm>
          <a:off x="8515427" y="1379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88282</xdr:rowOff>
    </xdr:from>
    <xdr:ext cx="469744" cy="259045"/>
    <xdr:sp macro="" textlink="">
      <xdr:nvSpPr>
        <xdr:cNvPr id="372" name="n_3mainValue【福祉施設】&#10;一人当たり面積">
          <a:extLst>
            <a:ext uri="{FF2B5EF4-FFF2-40B4-BE49-F238E27FC236}">
              <a16:creationId xmlns:a16="http://schemas.microsoft.com/office/drawing/2014/main" id="{C5466840-4F56-47EE-9A06-66E2E335B21C}"/>
            </a:ext>
          </a:extLst>
        </xdr:cNvPr>
        <xdr:cNvSpPr txBox="1"/>
      </xdr:nvSpPr>
      <xdr:spPr>
        <a:xfrm>
          <a:off x="7626427" y="1380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88282</xdr:rowOff>
    </xdr:from>
    <xdr:ext cx="469744" cy="259045"/>
    <xdr:sp macro="" textlink="">
      <xdr:nvSpPr>
        <xdr:cNvPr id="373" name="n_4mainValue【福祉施設】&#10;一人当たり面積">
          <a:extLst>
            <a:ext uri="{FF2B5EF4-FFF2-40B4-BE49-F238E27FC236}">
              <a16:creationId xmlns:a16="http://schemas.microsoft.com/office/drawing/2014/main" id="{6654D902-A2C7-4F55-859C-34024AA9A84A}"/>
            </a:ext>
          </a:extLst>
        </xdr:cNvPr>
        <xdr:cNvSpPr txBox="1"/>
      </xdr:nvSpPr>
      <xdr:spPr>
        <a:xfrm>
          <a:off x="6737427" y="1380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F5A2649-9A34-4DF2-8C07-BB92A7CED86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D5D376A-87FF-4426-BFF0-936DE4E4B56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81EE7DC4-7480-4068-85AA-F67A5BC40F5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E1F69B08-4106-46C8-8EF4-9E9CE7046FA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702E8CC1-12C0-4DA3-80EE-C58FE1A01B9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6A9EBDCD-DD01-47A3-9067-1897182B205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EC05477-6DDB-44DD-9E3B-FD6750D2BB2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4CF84D2D-AA76-4B53-9BFC-2141B2925E7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45E05E60-50F1-49F8-BD62-ECB8488682B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BE9BE893-3570-4108-B35C-1FFDA69CCFD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A3B264C6-BB0C-4C28-87ED-1294ACF5189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93EE165-1019-4F4D-9B65-CD4CE8180D97}"/>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F45CEF67-F56C-41AE-A39D-905A75A98E59}"/>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428114B2-9505-4357-973F-38BFE0EB1F76}"/>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0E8FF436-E6C9-4871-BF0E-DA237B6D197D}"/>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398D34CE-8DA0-46FA-926F-7C1F9D9DB65E}"/>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CEA2C57C-C344-470D-96CD-2C44DAF95958}"/>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6F368AB-3A3A-4178-BDC9-C48220363D1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0CFE4CD2-7279-4F28-82F8-82A6AFCBD3C8}"/>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A2D33795-24FB-47BB-A150-A377C449C71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46E5A60E-79E8-411A-B12E-9FAA0054EF26}"/>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F18215FF-3567-470E-8C44-4ABBFA4E3EE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F3C5381-1795-456F-B323-9BC35B1F7A0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126A6A44-D666-44B7-A9EB-F53060C59CD3}"/>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B6654E77-C21B-46E5-9981-3603E62F3D1B}"/>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EB1827ED-924B-402B-B454-B6AB873B006A}"/>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92F09DD7-29BB-4BBA-A80D-3C2D0D0AECC4}"/>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DA923408-3D31-4C79-ACD1-68FE293DDAF4}"/>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49547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DFBB3559-9F56-4E60-A1A4-D6493827DA3D}"/>
            </a:ext>
          </a:extLst>
        </xdr:cNvPr>
        <xdr:cNvSpPr txBox="1"/>
      </xdr:nvSpPr>
      <xdr:spPr>
        <a:xfrm>
          <a:off x="4673600" y="1770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4D41C999-11FD-438A-B6D8-7A9F2250F57C}"/>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D8C76897-F2DF-4AEB-8818-71EEB3D400BB}"/>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100330</xdr:rowOff>
    </xdr:from>
    <xdr:to>
      <xdr:col>15</xdr:col>
      <xdr:colOff>101600</xdr:colOff>
      <xdr:row>104</xdr:row>
      <xdr:rowOff>30480</xdr:rowOff>
    </xdr:to>
    <xdr:sp macro="" textlink="">
      <xdr:nvSpPr>
        <xdr:cNvPr id="405" name="フローチャート: 判断 404">
          <a:extLst>
            <a:ext uri="{FF2B5EF4-FFF2-40B4-BE49-F238E27FC236}">
              <a16:creationId xmlns:a16="http://schemas.microsoft.com/office/drawing/2014/main" id="{5EF93C6D-CCE0-474C-B09A-E6F04E4FEC92}"/>
            </a:ext>
          </a:extLst>
        </xdr:cNvPr>
        <xdr:cNvSpPr/>
      </xdr:nvSpPr>
      <xdr:spPr>
        <a:xfrm>
          <a:off x="2857500" y="1775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87630</xdr:rowOff>
    </xdr:from>
    <xdr:to>
      <xdr:col>10</xdr:col>
      <xdr:colOff>165100</xdr:colOff>
      <xdr:row>104</xdr:row>
      <xdr:rowOff>17780</xdr:rowOff>
    </xdr:to>
    <xdr:sp macro="" textlink="">
      <xdr:nvSpPr>
        <xdr:cNvPr id="406" name="フローチャート: 判断 405">
          <a:extLst>
            <a:ext uri="{FF2B5EF4-FFF2-40B4-BE49-F238E27FC236}">
              <a16:creationId xmlns:a16="http://schemas.microsoft.com/office/drawing/2014/main" id="{CC1EA7AC-0718-4209-BD81-7C3577548487}"/>
            </a:ext>
          </a:extLst>
        </xdr:cNvPr>
        <xdr:cNvSpPr/>
      </xdr:nvSpPr>
      <xdr:spPr>
        <a:xfrm>
          <a:off x="1968500" y="1774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85089</xdr:rowOff>
    </xdr:from>
    <xdr:to>
      <xdr:col>6</xdr:col>
      <xdr:colOff>38100</xdr:colOff>
      <xdr:row>104</xdr:row>
      <xdr:rowOff>15239</xdr:rowOff>
    </xdr:to>
    <xdr:sp macro="" textlink="">
      <xdr:nvSpPr>
        <xdr:cNvPr id="407" name="フローチャート: 判断 406">
          <a:extLst>
            <a:ext uri="{FF2B5EF4-FFF2-40B4-BE49-F238E27FC236}">
              <a16:creationId xmlns:a16="http://schemas.microsoft.com/office/drawing/2014/main" id="{19F9C71A-5595-4B89-B5E2-41488CEBF3DF}"/>
            </a:ext>
          </a:extLst>
        </xdr:cNvPr>
        <xdr:cNvSpPr/>
      </xdr:nvSpPr>
      <xdr:spPr>
        <a:xfrm>
          <a:off x="1079500" y="1774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8E9B0583-3CA7-4649-811E-FAE252F409D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ACF69547-8C89-4014-A05F-076530278C5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848ADDEE-D89A-4F93-A0F8-A5A2D91CF23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C6B875EE-3D44-46EE-8A7F-B75E3EE791B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852AC9EC-F73A-4FF6-9227-5CA0C830D9C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57150</xdr:rowOff>
    </xdr:from>
    <xdr:to>
      <xdr:col>24</xdr:col>
      <xdr:colOff>114300</xdr:colOff>
      <xdr:row>105</xdr:row>
      <xdr:rowOff>158750</xdr:rowOff>
    </xdr:to>
    <xdr:sp macro="" textlink="">
      <xdr:nvSpPr>
        <xdr:cNvPr id="413" name="楕円 412">
          <a:extLst>
            <a:ext uri="{FF2B5EF4-FFF2-40B4-BE49-F238E27FC236}">
              <a16:creationId xmlns:a16="http://schemas.microsoft.com/office/drawing/2014/main" id="{7D00CB39-F23F-43C5-8EA3-8F58ECD7F472}"/>
            </a:ext>
          </a:extLst>
        </xdr:cNvPr>
        <xdr:cNvSpPr/>
      </xdr:nvSpPr>
      <xdr:spPr>
        <a:xfrm>
          <a:off x="4584700" y="180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35577</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EBF1FF87-7D9C-47E8-9DC5-3BB9C2309E25}"/>
            </a:ext>
          </a:extLst>
        </xdr:cNvPr>
        <xdr:cNvSpPr txBox="1"/>
      </xdr:nvSpPr>
      <xdr:spPr>
        <a:xfrm>
          <a:off x="4673600" y="1803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31750</xdr:rowOff>
    </xdr:from>
    <xdr:to>
      <xdr:col>20</xdr:col>
      <xdr:colOff>38100</xdr:colOff>
      <xdr:row>105</xdr:row>
      <xdr:rowOff>133350</xdr:rowOff>
    </xdr:to>
    <xdr:sp macro="" textlink="">
      <xdr:nvSpPr>
        <xdr:cNvPr id="415" name="楕円 414">
          <a:extLst>
            <a:ext uri="{FF2B5EF4-FFF2-40B4-BE49-F238E27FC236}">
              <a16:creationId xmlns:a16="http://schemas.microsoft.com/office/drawing/2014/main" id="{6287A820-09AC-4ADF-9BE8-3F31A1179911}"/>
            </a:ext>
          </a:extLst>
        </xdr:cNvPr>
        <xdr:cNvSpPr/>
      </xdr:nvSpPr>
      <xdr:spPr>
        <a:xfrm>
          <a:off x="3746500" y="1803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82550</xdr:rowOff>
    </xdr:from>
    <xdr:to>
      <xdr:col>24</xdr:col>
      <xdr:colOff>63500</xdr:colOff>
      <xdr:row>105</xdr:row>
      <xdr:rowOff>107950</xdr:rowOff>
    </xdr:to>
    <xdr:cxnSp macro="">
      <xdr:nvCxnSpPr>
        <xdr:cNvPr id="416" name="直線コネクタ 415">
          <a:extLst>
            <a:ext uri="{FF2B5EF4-FFF2-40B4-BE49-F238E27FC236}">
              <a16:creationId xmlns:a16="http://schemas.microsoft.com/office/drawing/2014/main" id="{958D7E26-8D22-4200-8219-FD75037D1718}"/>
            </a:ext>
          </a:extLst>
        </xdr:cNvPr>
        <xdr:cNvCxnSpPr/>
      </xdr:nvCxnSpPr>
      <xdr:spPr>
        <a:xfrm>
          <a:off x="3797300" y="18084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6350</xdr:rowOff>
    </xdr:from>
    <xdr:to>
      <xdr:col>15</xdr:col>
      <xdr:colOff>101600</xdr:colOff>
      <xdr:row>105</xdr:row>
      <xdr:rowOff>107950</xdr:rowOff>
    </xdr:to>
    <xdr:sp macro="" textlink="">
      <xdr:nvSpPr>
        <xdr:cNvPr id="417" name="楕円 416">
          <a:extLst>
            <a:ext uri="{FF2B5EF4-FFF2-40B4-BE49-F238E27FC236}">
              <a16:creationId xmlns:a16="http://schemas.microsoft.com/office/drawing/2014/main" id="{5460CCA4-6F3A-4DC8-AAD6-3DF89667BBC8}"/>
            </a:ext>
          </a:extLst>
        </xdr:cNvPr>
        <xdr:cNvSpPr/>
      </xdr:nvSpPr>
      <xdr:spPr>
        <a:xfrm>
          <a:off x="2857500" y="1800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57150</xdr:rowOff>
    </xdr:from>
    <xdr:to>
      <xdr:col>19</xdr:col>
      <xdr:colOff>177800</xdr:colOff>
      <xdr:row>105</xdr:row>
      <xdr:rowOff>82550</xdr:rowOff>
    </xdr:to>
    <xdr:cxnSp macro="">
      <xdr:nvCxnSpPr>
        <xdr:cNvPr id="418" name="直線コネクタ 417">
          <a:extLst>
            <a:ext uri="{FF2B5EF4-FFF2-40B4-BE49-F238E27FC236}">
              <a16:creationId xmlns:a16="http://schemas.microsoft.com/office/drawing/2014/main" id="{8D0CA524-B119-41F1-BFBF-6CB1758BE023}"/>
            </a:ext>
          </a:extLst>
        </xdr:cNvPr>
        <xdr:cNvCxnSpPr/>
      </xdr:nvCxnSpPr>
      <xdr:spPr>
        <a:xfrm>
          <a:off x="2908300" y="18059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152400</xdr:rowOff>
    </xdr:from>
    <xdr:to>
      <xdr:col>10</xdr:col>
      <xdr:colOff>165100</xdr:colOff>
      <xdr:row>105</xdr:row>
      <xdr:rowOff>82550</xdr:rowOff>
    </xdr:to>
    <xdr:sp macro="" textlink="">
      <xdr:nvSpPr>
        <xdr:cNvPr id="419" name="楕円 418">
          <a:extLst>
            <a:ext uri="{FF2B5EF4-FFF2-40B4-BE49-F238E27FC236}">
              <a16:creationId xmlns:a16="http://schemas.microsoft.com/office/drawing/2014/main" id="{215E1111-2668-447C-B04E-9C521C814D19}"/>
            </a:ext>
          </a:extLst>
        </xdr:cNvPr>
        <xdr:cNvSpPr/>
      </xdr:nvSpPr>
      <xdr:spPr>
        <a:xfrm>
          <a:off x="1968500" y="1798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31750</xdr:rowOff>
    </xdr:from>
    <xdr:to>
      <xdr:col>15</xdr:col>
      <xdr:colOff>50800</xdr:colOff>
      <xdr:row>105</xdr:row>
      <xdr:rowOff>57150</xdr:rowOff>
    </xdr:to>
    <xdr:cxnSp macro="">
      <xdr:nvCxnSpPr>
        <xdr:cNvPr id="420" name="直線コネクタ 419">
          <a:extLst>
            <a:ext uri="{FF2B5EF4-FFF2-40B4-BE49-F238E27FC236}">
              <a16:creationId xmlns:a16="http://schemas.microsoft.com/office/drawing/2014/main" id="{C3E502ED-279E-4DA2-BFFD-63ABF4606E22}"/>
            </a:ext>
          </a:extLst>
        </xdr:cNvPr>
        <xdr:cNvCxnSpPr/>
      </xdr:nvCxnSpPr>
      <xdr:spPr>
        <a:xfrm>
          <a:off x="2019300" y="18034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127000</xdr:rowOff>
    </xdr:from>
    <xdr:to>
      <xdr:col>6</xdr:col>
      <xdr:colOff>38100</xdr:colOff>
      <xdr:row>105</xdr:row>
      <xdr:rowOff>57150</xdr:rowOff>
    </xdr:to>
    <xdr:sp macro="" textlink="">
      <xdr:nvSpPr>
        <xdr:cNvPr id="421" name="楕円 420">
          <a:extLst>
            <a:ext uri="{FF2B5EF4-FFF2-40B4-BE49-F238E27FC236}">
              <a16:creationId xmlns:a16="http://schemas.microsoft.com/office/drawing/2014/main" id="{70FD6545-56F1-41C4-8FA5-C39A45EFA119}"/>
            </a:ext>
          </a:extLst>
        </xdr:cNvPr>
        <xdr:cNvSpPr/>
      </xdr:nvSpPr>
      <xdr:spPr>
        <a:xfrm>
          <a:off x="1079500" y="1795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6350</xdr:rowOff>
    </xdr:from>
    <xdr:to>
      <xdr:col>10</xdr:col>
      <xdr:colOff>114300</xdr:colOff>
      <xdr:row>105</xdr:row>
      <xdr:rowOff>31750</xdr:rowOff>
    </xdr:to>
    <xdr:cxnSp macro="">
      <xdr:nvCxnSpPr>
        <xdr:cNvPr id="422" name="直線コネクタ 421">
          <a:extLst>
            <a:ext uri="{FF2B5EF4-FFF2-40B4-BE49-F238E27FC236}">
              <a16:creationId xmlns:a16="http://schemas.microsoft.com/office/drawing/2014/main" id="{10D8BB86-03BB-4D10-B2E3-488C978209EE}"/>
            </a:ext>
          </a:extLst>
        </xdr:cNvPr>
        <xdr:cNvCxnSpPr/>
      </xdr:nvCxnSpPr>
      <xdr:spPr>
        <a:xfrm>
          <a:off x="1130300" y="18008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3" name="n_1aveValue【市民会館】&#10;有形固定資産減価償却率">
          <a:extLst>
            <a:ext uri="{FF2B5EF4-FFF2-40B4-BE49-F238E27FC236}">
              <a16:creationId xmlns:a16="http://schemas.microsoft.com/office/drawing/2014/main" id="{F8ED3D9B-305B-45F6-BD9C-6C18D4E74BAB}"/>
            </a:ext>
          </a:extLst>
        </xdr:cNvPr>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47007</xdr:rowOff>
    </xdr:from>
    <xdr:ext cx="405111" cy="259045"/>
    <xdr:sp macro="" textlink="">
      <xdr:nvSpPr>
        <xdr:cNvPr id="424" name="n_2aveValue【市民会館】&#10;有形固定資産減価償却率">
          <a:extLst>
            <a:ext uri="{FF2B5EF4-FFF2-40B4-BE49-F238E27FC236}">
              <a16:creationId xmlns:a16="http://schemas.microsoft.com/office/drawing/2014/main" id="{78344827-F8E5-4E3F-8F32-D60D1EA82EDB}"/>
            </a:ext>
          </a:extLst>
        </xdr:cNvPr>
        <xdr:cNvSpPr txBox="1"/>
      </xdr:nvSpPr>
      <xdr:spPr>
        <a:xfrm>
          <a:off x="2705744" y="1753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34307</xdr:rowOff>
    </xdr:from>
    <xdr:ext cx="405111" cy="259045"/>
    <xdr:sp macro="" textlink="">
      <xdr:nvSpPr>
        <xdr:cNvPr id="425" name="n_3aveValue【市民会館】&#10;有形固定資産減価償却率">
          <a:extLst>
            <a:ext uri="{FF2B5EF4-FFF2-40B4-BE49-F238E27FC236}">
              <a16:creationId xmlns:a16="http://schemas.microsoft.com/office/drawing/2014/main" id="{BCFFCF79-8D65-4DCA-B2B2-3451DC68AEDA}"/>
            </a:ext>
          </a:extLst>
        </xdr:cNvPr>
        <xdr:cNvSpPr txBox="1"/>
      </xdr:nvSpPr>
      <xdr:spPr>
        <a:xfrm>
          <a:off x="1816744" y="1752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31766</xdr:rowOff>
    </xdr:from>
    <xdr:ext cx="405111" cy="259045"/>
    <xdr:sp macro="" textlink="">
      <xdr:nvSpPr>
        <xdr:cNvPr id="426" name="n_4aveValue【市民会館】&#10;有形固定資産減価償却率">
          <a:extLst>
            <a:ext uri="{FF2B5EF4-FFF2-40B4-BE49-F238E27FC236}">
              <a16:creationId xmlns:a16="http://schemas.microsoft.com/office/drawing/2014/main" id="{30F11B59-B1D1-44F9-80EE-8ACE5BFFB47C}"/>
            </a:ext>
          </a:extLst>
        </xdr:cNvPr>
        <xdr:cNvSpPr txBox="1"/>
      </xdr:nvSpPr>
      <xdr:spPr>
        <a:xfrm>
          <a:off x="927744" y="1751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124477</xdr:rowOff>
    </xdr:from>
    <xdr:ext cx="405111" cy="259045"/>
    <xdr:sp macro="" textlink="">
      <xdr:nvSpPr>
        <xdr:cNvPr id="427" name="n_1mainValue【市民会館】&#10;有形固定資産減価償却率">
          <a:extLst>
            <a:ext uri="{FF2B5EF4-FFF2-40B4-BE49-F238E27FC236}">
              <a16:creationId xmlns:a16="http://schemas.microsoft.com/office/drawing/2014/main" id="{5888A4CA-7D09-41AA-AB63-6865B90400F3}"/>
            </a:ext>
          </a:extLst>
        </xdr:cNvPr>
        <xdr:cNvSpPr txBox="1"/>
      </xdr:nvSpPr>
      <xdr:spPr>
        <a:xfrm>
          <a:off x="3582044" y="18126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99077</xdr:rowOff>
    </xdr:from>
    <xdr:ext cx="405111" cy="259045"/>
    <xdr:sp macro="" textlink="">
      <xdr:nvSpPr>
        <xdr:cNvPr id="428" name="n_2mainValue【市民会館】&#10;有形固定資産減価償却率">
          <a:extLst>
            <a:ext uri="{FF2B5EF4-FFF2-40B4-BE49-F238E27FC236}">
              <a16:creationId xmlns:a16="http://schemas.microsoft.com/office/drawing/2014/main" id="{33AB1316-62CD-49F2-A0AC-C1477C2B8FCC}"/>
            </a:ext>
          </a:extLst>
        </xdr:cNvPr>
        <xdr:cNvSpPr txBox="1"/>
      </xdr:nvSpPr>
      <xdr:spPr>
        <a:xfrm>
          <a:off x="2705744"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73677</xdr:rowOff>
    </xdr:from>
    <xdr:ext cx="405111" cy="259045"/>
    <xdr:sp macro="" textlink="">
      <xdr:nvSpPr>
        <xdr:cNvPr id="429" name="n_3mainValue【市民会館】&#10;有形固定資産減価償却率">
          <a:extLst>
            <a:ext uri="{FF2B5EF4-FFF2-40B4-BE49-F238E27FC236}">
              <a16:creationId xmlns:a16="http://schemas.microsoft.com/office/drawing/2014/main" id="{68258C32-010E-4B95-95A4-997B7A31A835}"/>
            </a:ext>
          </a:extLst>
        </xdr:cNvPr>
        <xdr:cNvSpPr txBox="1"/>
      </xdr:nvSpPr>
      <xdr:spPr>
        <a:xfrm>
          <a:off x="1816744" y="180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48277</xdr:rowOff>
    </xdr:from>
    <xdr:ext cx="405111" cy="259045"/>
    <xdr:sp macro="" textlink="">
      <xdr:nvSpPr>
        <xdr:cNvPr id="430" name="n_4mainValue【市民会館】&#10;有形固定資産減価償却率">
          <a:extLst>
            <a:ext uri="{FF2B5EF4-FFF2-40B4-BE49-F238E27FC236}">
              <a16:creationId xmlns:a16="http://schemas.microsoft.com/office/drawing/2014/main" id="{A07C10F1-042F-4FBB-8D4A-0DF3A7CD0ACC}"/>
            </a:ext>
          </a:extLst>
        </xdr:cNvPr>
        <xdr:cNvSpPr txBox="1"/>
      </xdr:nvSpPr>
      <xdr:spPr>
        <a:xfrm>
          <a:off x="927744" y="1805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4B3CBE2C-BE06-4181-98A2-8F81CA19699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53FD8744-6169-4F65-8FCD-DD38EFAD5F1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5E1FD9F6-18D5-4698-9E9F-71A6B11425D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878D28D9-7132-466F-87B7-C104360B3EB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BBACBB99-A917-4687-9E2E-2F57E61ECD4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4030D252-7DD5-4EDC-AB8F-642C14D0281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EED610C6-B1E0-4813-90CB-EB573E9A66C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8BC5F35C-952D-4CFA-AB86-0C517BB7814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3116C1B4-A0BF-46B0-84E1-4C75A33CB33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5CA1D867-3A72-4824-93D5-400701B7D8A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2A37318F-5BD6-4779-84F9-9C916ABBFD84}"/>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D7FFBDCC-D18C-4F4C-A7AF-7362FD5D8C99}"/>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3F3C7DD4-9E93-4F33-9FB0-73744B01797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E9FF324D-A1E8-4A20-BBF8-29F2F0DBE5E8}"/>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9C4E55D0-C4F8-4CE0-92C8-178EEAD5595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80F43613-2FF8-4038-B68F-2A96ECF241EA}"/>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3D794D94-7FF7-4F12-8945-4519B2757ECD}"/>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E474ECE5-F734-41B3-8299-8381AA2F321B}"/>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91BD2137-2C6B-47AC-B4D9-FC910B267BB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A82AE96C-F5A1-4C2F-B4AC-803BA7DB14E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4DD02813-4666-4BB9-A41C-03DF1F1D8A6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B0EDFA39-39F8-4423-9E09-FB461D43C180}"/>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92935711-01D7-45C2-AB3F-5C2E6FEFB978}"/>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79366781-A4CE-4FF3-A582-C967A56FD0FA}"/>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CC22B16B-1B4C-4141-BF7C-13C97EC6A0CA}"/>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D7E4E266-A98A-441C-88EF-B2BFBD885138}"/>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44D5DF3E-F219-46CA-8D56-F7EA7358F480}"/>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2A081F8D-00B6-4666-B620-385E56CDDFFF}"/>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C008B156-9012-4031-AC91-0E8AB770A12F}"/>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50546</xdr:rowOff>
    </xdr:from>
    <xdr:to>
      <xdr:col>46</xdr:col>
      <xdr:colOff>38100</xdr:colOff>
      <xdr:row>106</xdr:row>
      <xdr:rowOff>152146</xdr:rowOff>
    </xdr:to>
    <xdr:sp macro="" textlink="">
      <xdr:nvSpPr>
        <xdr:cNvPr id="460" name="フローチャート: 判断 459">
          <a:extLst>
            <a:ext uri="{FF2B5EF4-FFF2-40B4-BE49-F238E27FC236}">
              <a16:creationId xmlns:a16="http://schemas.microsoft.com/office/drawing/2014/main" id="{7951A581-E837-4F26-802B-309E0DEFF976}"/>
            </a:ext>
          </a:extLst>
        </xdr:cNvPr>
        <xdr:cNvSpPr/>
      </xdr:nvSpPr>
      <xdr:spPr>
        <a:xfrm>
          <a:off x="8699500" y="1822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48261</xdr:rowOff>
    </xdr:from>
    <xdr:to>
      <xdr:col>41</xdr:col>
      <xdr:colOff>101600</xdr:colOff>
      <xdr:row>106</xdr:row>
      <xdr:rowOff>149861</xdr:rowOff>
    </xdr:to>
    <xdr:sp macro="" textlink="">
      <xdr:nvSpPr>
        <xdr:cNvPr id="461" name="フローチャート: 判断 460">
          <a:extLst>
            <a:ext uri="{FF2B5EF4-FFF2-40B4-BE49-F238E27FC236}">
              <a16:creationId xmlns:a16="http://schemas.microsoft.com/office/drawing/2014/main" id="{A8A4BDF7-9540-4312-BDB1-26C1EAB45CA5}"/>
            </a:ext>
          </a:extLst>
        </xdr:cNvPr>
        <xdr:cNvSpPr/>
      </xdr:nvSpPr>
      <xdr:spPr>
        <a:xfrm>
          <a:off x="7810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55118</xdr:rowOff>
    </xdr:from>
    <xdr:to>
      <xdr:col>36</xdr:col>
      <xdr:colOff>165100</xdr:colOff>
      <xdr:row>106</xdr:row>
      <xdr:rowOff>156718</xdr:rowOff>
    </xdr:to>
    <xdr:sp macro="" textlink="">
      <xdr:nvSpPr>
        <xdr:cNvPr id="462" name="フローチャート: 判断 461">
          <a:extLst>
            <a:ext uri="{FF2B5EF4-FFF2-40B4-BE49-F238E27FC236}">
              <a16:creationId xmlns:a16="http://schemas.microsoft.com/office/drawing/2014/main" id="{58BEC2DF-825E-460B-9EEC-5BC9D57203E7}"/>
            </a:ext>
          </a:extLst>
        </xdr:cNvPr>
        <xdr:cNvSpPr/>
      </xdr:nvSpPr>
      <xdr:spPr>
        <a:xfrm>
          <a:off x="6921500" y="1822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30C8A7D1-0EB6-4939-9572-1EBC19B0BCE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B26CC33E-EBCA-49E8-8D3E-EE302137D99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C1C8A17A-A2C3-40C2-B144-FEBDBF18F897}"/>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3B7EA2E9-5B10-4C75-A5B5-7A86E90737A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9C6B5F91-4606-4228-884B-3A69ECB3EB6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116839</xdr:rowOff>
    </xdr:from>
    <xdr:to>
      <xdr:col>55</xdr:col>
      <xdr:colOff>50800</xdr:colOff>
      <xdr:row>108</xdr:row>
      <xdr:rowOff>46989</xdr:rowOff>
    </xdr:to>
    <xdr:sp macro="" textlink="">
      <xdr:nvSpPr>
        <xdr:cNvPr id="468" name="楕円 467">
          <a:extLst>
            <a:ext uri="{FF2B5EF4-FFF2-40B4-BE49-F238E27FC236}">
              <a16:creationId xmlns:a16="http://schemas.microsoft.com/office/drawing/2014/main" id="{CA55ADFC-9AC6-4549-9F00-C4A2DE80164F}"/>
            </a:ext>
          </a:extLst>
        </xdr:cNvPr>
        <xdr:cNvSpPr/>
      </xdr:nvSpPr>
      <xdr:spPr>
        <a:xfrm>
          <a:off x="104267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31766</xdr:rowOff>
    </xdr:from>
    <xdr:ext cx="469744" cy="259045"/>
    <xdr:sp macro="" textlink="">
      <xdr:nvSpPr>
        <xdr:cNvPr id="469" name="【市民会館】&#10;一人当たり面積該当値テキスト">
          <a:extLst>
            <a:ext uri="{FF2B5EF4-FFF2-40B4-BE49-F238E27FC236}">
              <a16:creationId xmlns:a16="http://schemas.microsoft.com/office/drawing/2014/main" id="{9A31DAD6-0799-4C5F-883D-6AE60A903CEC}"/>
            </a:ext>
          </a:extLst>
        </xdr:cNvPr>
        <xdr:cNvSpPr txBox="1"/>
      </xdr:nvSpPr>
      <xdr:spPr>
        <a:xfrm>
          <a:off x="10515600" y="18376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116839</xdr:rowOff>
    </xdr:from>
    <xdr:to>
      <xdr:col>50</xdr:col>
      <xdr:colOff>165100</xdr:colOff>
      <xdr:row>108</xdr:row>
      <xdr:rowOff>46989</xdr:rowOff>
    </xdr:to>
    <xdr:sp macro="" textlink="">
      <xdr:nvSpPr>
        <xdr:cNvPr id="470" name="楕円 469">
          <a:extLst>
            <a:ext uri="{FF2B5EF4-FFF2-40B4-BE49-F238E27FC236}">
              <a16:creationId xmlns:a16="http://schemas.microsoft.com/office/drawing/2014/main" id="{90836EEC-4E20-445E-B4F8-B28CE7B1E452}"/>
            </a:ext>
          </a:extLst>
        </xdr:cNvPr>
        <xdr:cNvSpPr/>
      </xdr:nvSpPr>
      <xdr:spPr>
        <a:xfrm>
          <a:off x="9588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167639</xdr:rowOff>
    </xdr:from>
    <xdr:to>
      <xdr:col>55</xdr:col>
      <xdr:colOff>0</xdr:colOff>
      <xdr:row>107</xdr:row>
      <xdr:rowOff>167639</xdr:rowOff>
    </xdr:to>
    <xdr:cxnSp macro="">
      <xdr:nvCxnSpPr>
        <xdr:cNvPr id="471" name="直線コネクタ 470">
          <a:extLst>
            <a:ext uri="{FF2B5EF4-FFF2-40B4-BE49-F238E27FC236}">
              <a16:creationId xmlns:a16="http://schemas.microsoft.com/office/drawing/2014/main" id="{0AC622DC-D4AB-4F6C-BC0D-641FC3859366}"/>
            </a:ext>
          </a:extLst>
        </xdr:cNvPr>
        <xdr:cNvCxnSpPr/>
      </xdr:nvCxnSpPr>
      <xdr:spPr>
        <a:xfrm>
          <a:off x="9639300" y="185127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116839</xdr:rowOff>
    </xdr:from>
    <xdr:to>
      <xdr:col>46</xdr:col>
      <xdr:colOff>38100</xdr:colOff>
      <xdr:row>108</xdr:row>
      <xdr:rowOff>46989</xdr:rowOff>
    </xdr:to>
    <xdr:sp macro="" textlink="">
      <xdr:nvSpPr>
        <xdr:cNvPr id="472" name="楕円 471">
          <a:extLst>
            <a:ext uri="{FF2B5EF4-FFF2-40B4-BE49-F238E27FC236}">
              <a16:creationId xmlns:a16="http://schemas.microsoft.com/office/drawing/2014/main" id="{38FA790C-D338-4D49-8921-B8A778476787}"/>
            </a:ext>
          </a:extLst>
        </xdr:cNvPr>
        <xdr:cNvSpPr/>
      </xdr:nvSpPr>
      <xdr:spPr>
        <a:xfrm>
          <a:off x="8699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167639</xdr:rowOff>
    </xdr:from>
    <xdr:to>
      <xdr:col>50</xdr:col>
      <xdr:colOff>114300</xdr:colOff>
      <xdr:row>107</xdr:row>
      <xdr:rowOff>167639</xdr:rowOff>
    </xdr:to>
    <xdr:cxnSp macro="">
      <xdr:nvCxnSpPr>
        <xdr:cNvPr id="473" name="直線コネクタ 472">
          <a:extLst>
            <a:ext uri="{FF2B5EF4-FFF2-40B4-BE49-F238E27FC236}">
              <a16:creationId xmlns:a16="http://schemas.microsoft.com/office/drawing/2014/main" id="{BD84504F-2E6A-4921-B288-1FC86E6D0C17}"/>
            </a:ext>
          </a:extLst>
        </xdr:cNvPr>
        <xdr:cNvCxnSpPr/>
      </xdr:nvCxnSpPr>
      <xdr:spPr>
        <a:xfrm>
          <a:off x="8750300" y="18512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119126</xdr:rowOff>
    </xdr:from>
    <xdr:to>
      <xdr:col>41</xdr:col>
      <xdr:colOff>101600</xdr:colOff>
      <xdr:row>108</xdr:row>
      <xdr:rowOff>49276</xdr:rowOff>
    </xdr:to>
    <xdr:sp macro="" textlink="">
      <xdr:nvSpPr>
        <xdr:cNvPr id="474" name="楕円 473">
          <a:extLst>
            <a:ext uri="{FF2B5EF4-FFF2-40B4-BE49-F238E27FC236}">
              <a16:creationId xmlns:a16="http://schemas.microsoft.com/office/drawing/2014/main" id="{CD3FE323-8D84-4DF2-ADEF-11F10AC92C57}"/>
            </a:ext>
          </a:extLst>
        </xdr:cNvPr>
        <xdr:cNvSpPr/>
      </xdr:nvSpPr>
      <xdr:spPr>
        <a:xfrm>
          <a:off x="7810500" y="1846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167639</xdr:rowOff>
    </xdr:from>
    <xdr:to>
      <xdr:col>45</xdr:col>
      <xdr:colOff>177800</xdr:colOff>
      <xdr:row>107</xdr:row>
      <xdr:rowOff>169926</xdr:rowOff>
    </xdr:to>
    <xdr:cxnSp macro="">
      <xdr:nvCxnSpPr>
        <xdr:cNvPr id="475" name="直線コネクタ 474">
          <a:extLst>
            <a:ext uri="{FF2B5EF4-FFF2-40B4-BE49-F238E27FC236}">
              <a16:creationId xmlns:a16="http://schemas.microsoft.com/office/drawing/2014/main" id="{0E605308-B22C-436C-A908-66272677D7DA}"/>
            </a:ext>
          </a:extLst>
        </xdr:cNvPr>
        <xdr:cNvCxnSpPr/>
      </xdr:nvCxnSpPr>
      <xdr:spPr>
        <a:xfrm flipV="1">
          <a:off x="7861300" y="18512789"/>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119126</xdr:rowOff>
    </xdr:from>
    <xdr:to>
      <xdr:col>36</xdr:col>
      <xdr:colOff>165100</xdr:colOff>
      <xdr:row>108</xdr:row>
      <xdr:rowOff>49276</xdr:rowOff>
    </xdr:to>
    <xdr:sp macro="" textlink="">
      <xdr:nvSpPr>
        <xdr:cNvPr id="476" name="楕円 475">
          <a:extLst>
            <a:ext uri="{FF2B5EF4-FFF2-40B4-BE49-F238E27FC236}">
              <a16:creationId xmlns:a16="http://schemas.microsoft.com/office/drawing/2014/main" id="{2C728AF2-CAF4-4C0D-90A5-0D12F8BCFFE5}"/>
            </a:ext>
          </a:extLst>
        </xdr:cNvPr>
        <xdr:cNvSpPr/>
      </xdr:nvSpPr>
      <xdr:spPr>
        <a:xfrm>
          <a:off x="6921500" y="1846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169926</xdr:rowOff>
    </xdr:from>
    <xdr:to>
      <xdr:col>41</xdr:col>
      <xdr:colOff>50800</xdr:colOff>
      <xdr:row>107</xdr:row>
      <xdr:rowOff>169926</xdr:rowOff>
    </xdr:to>
    <xdr:cxnSp macro="">
      <xdr:nvCxnSpPr>
        <xdr:cNvPr id="477" name="直線コネクタ 476">
          <a:extLst>
            <a:ext uri="{FF2B5EF4-FFF2-40B4-BE49-F238E27FC236}">
              <a16:creationId xmlns:a16="http://schemas.microsoft.com/office/drawing/2014/main" id="{C70119E2-8899-4B3F-83EF-33A5107CFE68}"/>
            </a:ext>
          </a:extLst>
        </xdr:cNvPr>
        <xdr:cNvCxnSpPr/>
      </xdr:nvCxnSpPr>
      <xdr:spPr>
        <a:xfrm>
          <a:off x="6972300" y="18515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7C9EDDE3-9801-4948-BE49-0DB9603314F7}"/>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168673</xdr:rowOff>
    </xdr:from>
    <xdr:ext cx="469744" cy="259045"/>
    <xdr:sp macro="" textlink="">
      <xdr:nvSpPr>
        <xdr:cNvPr id="479" name="n_2aveValue【市民会館】&#10;一人当たり面積">
          <a:extLst>
            <a:ext uri="{FF2B5EF4-FFF2-40B4-BE49-F238E27FC236}">
              <a16:creationId xmlns:a16="http://schemas.microsoft.com/office/drawing/2014/main" id="{C10ECDFC-1C9A-476C-B281-DE787D822643}"/>
            </a:ext>
          </a:extLst>
        </xdr:cNvPr>
        <xdr:cNvSpPr txBox="1"/>
      </xdr:nvSpPr>
      <xdr:spPr>
        <a:xfrm>
          <a:off x="8515427" y="1799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166388</xdr:rowOff>
    </xdr:from>
    <xdr:ext cx="469744" cy="259045"/>
    <xdr:sp macro="" textlink="">
      <xdr:nvSpPr>
        <xdr:cNvPr id="480" name="n_3aveValue【市民会館】&#10;一人当たり面積">
          <a:extLst>
            <a:ext uri="{FF2B5EF4-FFF2-40B4-BE49-F238E27FC236}">
              <a16:creationId xmlns:a16="http://schemas.microsoft.com/office/drawing/2014/main" id="{A59382AD-DB6B-4F05-96E8-85DB41041755}"/>
            </a:ext>
          </a:extLst>
        </xdr:cNvPr>
        <xdr:cNvSpPr txBox="1"/>
      </xdr:nvSpPr>
      <xdr:spPr>
        <a:xfrm>
          <a:off x="7626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1795</xdr:rowOff>
    </xdr:from>
    <xdr:ext cx="469744" cy="259045"/>
    <xdr:sp macro="" textlink="">
      <xdr:nvSpPr>
        <xdr:cNvPr id="481" name="n_4aveValue【市民会館】&#10;一人当たり面積">
          <a:extLst>
            <a:ext uri="{FF2B5EF4-FFF2-40B4-BE49-F238E27FC236}">
              <a16:creationId xmlns:a16="http://schemas.microsoft.com/office/drawing/2014/main" id="{8892AFC9-8D6E-4BF2-9AC1-F02996A3CB5B}"/>
            </a:ext>
          </a:extLst>
        </xdr:cNvPr>
        <xdr:cNvSpPr txBox="1"/>
      </xdr:nvSpPr>
      <xdr:spPr>
        <a:xfrm>
          <a:off x="6737427" y="1800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38116</xdr:rowOff>
    </xdr:from>
    <xdr:ext cx="469744" cy="259045"/>
    <xdr:sp macro="" textlink="">
      <xdr:nvSpPr>
        <xdr:cNvPr id="482" name="n_1mainValue【市民会館】&#10;一人当たり面積">
          <a:extLst>
            <a:ext uri="{FF2B5EF4-FFF2-40B4-BE49-F238E27FC236}">
              <a16:creationId xmlns:a16="http://schemas.microsoft.com/office/drawing/2014/main" id="{281FB707-5417-44C8-A6D4-0B18F11BE269}"/>
            </a:ext>
          </a:extLst>
        </xdr:cNvPr>
        <xdr:cNvSpPr txBox="1"/>
      </xdr:nvSpPr>
      <xdr:spPr>
        <a:xfrm>
          <a:off x="93917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38116</xdr:rowOff>
    </xdr:from>
    <xdr:ext cx="469744" cy="259045"/>
    <xdr:sp macro="" textlink="">
      <xdr:nvSpPr>
        <xdr:cNvPr id="483" name="n_2mainValue【市民会館】&#10;一人当たり面積">
          <a:extLst>
            <a:ext uri="{FF2B5EF4-FFF2-40B4-BE49-F238E27FC236}">
              <a16:creationId xmlns:a16="http://schemas.microsoft.com/office/drawing/2014/main" id="{36E59EE3-52E0-45B4-96AD-87F9A126F510}"/>
            </a:ext>
          </a:extLst>
        </xdr:cNvPr>
        <xdr:cNvSpPr txBox="1"/>
      </xdr:nvSpPr>
      <xdr:spPr>
        <a:xfrm>
          <a:off x="8515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40403</xdr:rowOff>
    </xdr:from>
    <xdr:ext cx="469744" cy="259045"/>
    <xdr:sp macro="" textlink="">
      <xdr:nvSpPr>
        <xdr:cNvPr id="484" name="n_3mainValue【市民会館】&#10;一人当たり面積">
          <a:extLst>
            <a:ext uri="{FF2B5EF4-FFF2-40B4-BE49-F238E27FC236}">
              <a16:creationId xmlns:a16="http://schemas.microsoft.com/office/drawing/2014/main" id="{3546704C-98CA-4215-B745-48380993E5B8}"/>
            </a:ext>
          </a:extLst>
        </xdr:cNvPr>
        <xdr:cNvSpPr txBox="1"/>
      </xdr:nvSpPr>
      <xdr:spPr>
        <a:xfrm>
          <a:off x="7626427" y="1855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40403</xdr:rowOff>
    </xdr:from>
    <xdr:ext cx="469744" cy="259045"/>
    <xdr:sp macro="" textlink="">
      <xdr:nvSpPr>
        <xdr:cNvPr id="485" name="n_4mainValue【市民会館】&#10;一人当たり面積">
          <a:extLst>
            <a:ext uri="{FF2B5EF4-FFF2-40B4-BE49-F238E27FC236}">
              <a16:creationId xmlns:a16="http://schemas.microsoft.com/office/drawing/2014/main" id="{FA3901C6-495C-44E9-8A0B-B7139966EF6D}"/>
            </a:ext>
          </a:extLst>
        </xdr:cNvPr>
        <xdr:cNvSpPr txBox="1"/>
      </xdr:nvSpPr>
      <xdr:spPr>
        <a:xfrm>
          <a:off x="6737427" y="1855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4EC79A39-B9FF-486F-8894-C62D7349A4B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BC9C569B-CCC3-48CC-A08F-719DE5A672D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5675C9AA-D0C7-4B51-AE64-7F5297B37B8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E7F66AB0-BADF-47F7-B98C-2C121EF3372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AF111405-808B-4572-AC2D-D2598EAA004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9C5C2D62-8D92-4123-A230-8BF759CBF02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C12B89B1-90BD-4BDB-A3B7-398CECCF791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FB723F42-0AB8-4EC2-81E3-5B8E0951B53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45A34067-9464-4A70-89F2-B4300484E06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1F3134FF-E152-436A-87FC-346933FD42C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D378EFA4-4AA5-447E-9FC5-F34C82D0BFF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BC3583B9-E198-4C0A-95B9-3BF9A0D6BF9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1F22E8A4-012B-4B11-A490-6FABCD73BA5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9EE75F90-7020-4DB0-ABDA-DC470932F13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8D34BE5E-5B49-4676-BF88-7AB30822704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4D2BA4A7-B8D9-4FBE-A6C7-731D57D75F4B}"/>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6FBA667E-CDDB-4325-9B34-35D8A5090F4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24AB59F9-19FF-4FE1-BBE6-DB92C8610BF3}"/>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BB9440D7-3D12-4934-9E9F-50389930E7E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AF1A11A6-F85E-4B3E-95C1-585BE24E87B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2212D602-5BF2-4E05-B2D4-766F5CA3426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5EB312C8-6D9D-4E6E-B23F-E8A598F90EB3}"/>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0AE81417-82FD-465A-9845-35ACF614B58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E65AB3-A35F-4BC5-A125-476C2F31630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06F9A843-8729-4134-9DA1-D1976AFD138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5517C9E3-8EDE-4B2A-A997-334BF49A8506}"/>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D2075767-28E9-4922-9A1B-B018230DB9B8}"/>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481CFDEE-7834-4D18-A8F1-132565AC26E6}"/>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B3059EF5-69CF-49F8-9D1E-7C59D8065FC3}"/>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4F197E61-7B15-4293-97B9-5F03AEB20B98}"/>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149514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FC095769-C64C-4810-A14B-A21B6A2DFD21}"/>
            </a:ext>
          </a:extLst>
        </xdr:cNvPr>
        <xdr:cNvSpPr txBox="1"/>
      </xdr:nvSpPr>
      <xdr:spPr>
        <a:xfrm>
          <a:off x="16357600" y="649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5A996F5E-66BC-4CCD-A6FD-7A06ABF270BA}"/>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0E3638F2-34C1-4BF2-9EEE-44FA6C8C2A0B}"/>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19" name="フローチャート: 判断 518">
          <a:extLst>
            <a:ext uri="{FF2B5EF4-FFF2-40B4-BE49-F238E27FC236}">
              <a16:creationId xmlns:a16="http://schemas.microsoft.com/office/drawing/2014/main" id="{CBE2BD2A-5780-4AE2-A62B-A308B922E72F}"/>
            </a:ext>
          </a:extLst>
        </xdr:cNvPr>
        <xdr:cNvSpPr/>
      </xdr:nvSpPr>
      <xdr:spPr>
        <a:xfrm>
          <a:off x="14541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27033</xdr:rowOff>
    </xdr:from>
    <xdr:to>
      <xdr:col>72</xdr:col>
      <xdr:colOff>38100</xdr:colOff>
      <xdr:row>39</xdr:row>
      <xdr:rowOff>128633</xdr:rowOff>
    </xdr:to>
    <xdr:sp macro="" textlink="">
      <xdr:nvSpPr>
        <xdr:cNvPr id="520" name="フローチャート: 判断 519">
          <a:extLst>
            <a:ext uri="{FF2B5EF4-FFF2-40B4-BE49-F238E27FC236}">
              <a16:creationId xmlns:a16="http://schemas.microsoft.com/office/drawing/2014/main" id="{EDE8FF36-374C-42F0-83E5-D5439FE2EEF4}"/>
            </a:ext>
          </a:extLst>
        </xdr:cNvPr>
        <xdr:cNvSpPr/>
      </xdr:nvSpPr>
      <xdr:spPr>
        <a:xfrm>
          <a:off x="13652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159294</xdr:rowOff>
    </xdr:from>
    <xdr:to>
      <xdr:col>67</xdr:col>
      <xdr:colOff>101600</xdr:colOff>
      <xdr:row>39</xdr:row>
      <xdr:rowOff>89444</xdr:rowOff>
    </xdr:to>
    <xdr:sp macro="" textlink="">
      <xdr:nvSpPr>
        <xdr:cNvPr id="521" name="フローチャート: 判断 520">
          <a:extLst>
            <a:ext uri="{FF2B5EF4-FFF2-40B4-BE49-F238E27FC236}">
              <a16:creationId xmlns:a16="http://schemas.microsoft.com/office/drawing/2014/main" id="{BEA8E277-E840-462F-AEB9-3300A38E9BE0}"/>
            </a:ext>
          </a:extLst>
        </xdr:cNvPr>
        <xdr:cNvSpPr/>
      </xdr:nvSpPr>
      <xdr:spPr>
        <a:xfrm>
          <a:off x="1276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E2D6808-655C-4115-9FF5-A9D75E65537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1257D922-191D-4344-BC83-1C53B57AFC9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72F14CC4-4C86-49DA-B201-E8D75E7BE13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D5D9B866-8BBB-4D8A-85DC-F74C752C3F3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F3D6D1BA-AAB9-4C15-86BA-C2B3099A7E1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133169</xdr:rowOff>
    </xdr:from>
    <xdr:to>
      <xdr:col>85</xdr:col>
      <xdr:colOff>177800</xdr:colOff>
      <xdr:row>41</xdr:row>
      <xdr:rowOff>63319</xdr:rowOff>
    </xdr:to>
    <xdr:sp macro="" textlink="">
      <xdr:nvSpPr>
        <xdr:cNvPr id="527" name="楕円 526">
          <a:extLst>
            <a:ext uri="{FF2B5EF4-FFF2-40B4-BE49-F238E27FC236}">
              <a16:creationId xmlns:a16="http://schemas.microsoft.com/office/drawing/2014/main" id="{D84A59D6-18E6-44D5-802F-87A1E9D031D0}"/>
            </a:ext>
          </a:extLst>
        </xdr:cNvPr>
        <xdr:cNvSpPr/>
      </xdr:nvSpPr>
      <xdr:spPr>
        <a:xfrm>
          <a:off x="162687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111596</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E22E6C4C-A81A-44A1-AFAF-7D9A8DEC3630}"/>
            </a:ext>
          </a:extLst>
        </xdr:cNvPr>
        <xdr:cNvSpPr txBox="1"/>
      </xdr:nvSpPr>
      <xdr:spPr>
        <a:xfrm>
          <a:off x="16357600" y="696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110309</xdr:rowOff>
    </xdr:from>
    <xdr:to>
      <xdr:col>81</xdr:col>
      <xdr:colOff>101600</xdr:colOff>
      <xdr:row>41</xdr:row>
      <xdr:rowOff>40459</xdr:rowOff>
    </xdr:to>
    <xdr:sp macro="" textlink="">
      <xdr:nvSpPr>
        <xdr:cNvPr id="529" name="楕円 528">
          <a:extLst>
            <a:ext uri="{FF2B5EF4-FFF2-40B4-BE49-F238E27FC236}">
              <a16:creationId xmlns:a16="http://schemas.microsoft.com/office/drawing/2014/main" id="{A777A611-9990-4733-83FF-F25ECD4F35E5}"/>
            </a:ext>
          </a:extLst>
        </xdr:cNvPr>
        <xdr:cNvSpPr/>
      </xdr:nvSpPr>
      <xdr:spPr>
        <a:xfrm>
          <a:off x="15430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161109</xdr:rowOff>
    </xdr:from>
    <xdr:to>
      <xdr:col>85</xdr:col>
      <xdr:colOff>127000</xdr:colOff>
      <xdr:row>41</xdr:row>
      <xdr:rowOff>12519</xdr:rowOff>
    </xdr:to>
    <xdr:cxnSp macro="">
      <xdr:nvCxnSpPr>
        <xdr:cNvPr id="530" name="直線コネクタ 529">
          <a:extLst>
            <a:ext uri="{FF2B5EF4-FFF2-40B4-BE49-F238E27FC236}">
              <a16:creationId xmlns:a16="http://schemas.microsoft.com/office/drawing/2014/main" id="{2F1D31BB-57B5-4E3A-BDDA-92003C82369E}"/>
            </a:ext>
          </a:extLst>
        </xdr:cNvPr>
        <xdr:cNvCxnSpPr/>
      </xdr:nvCxnSpPr>
      <xdr:spPr>
        <a:xfrm>
          <a:off x="15481300" y="7019109"/>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82550</xdr:rowOff>
    </xdr:from>
    <xdr:to>
      <xdr:col>76</xdr:col>
      <xdr:colOff>165100</xdr:colOff>
      <xdr:row>41</xdr:row>
      <xdr:rowOff>12700</xdr:rowOff>
    </xdr:to>
    <xdr:sp macro="" textlink="">
      <xdr:nvSpPr>
        <xdr:cNvPr id="531" name="楕円 530">
          <a:extLst>
            <a:ext uri="{FF2B5EF4-FFF2-40B4-BE49-F238E27FC236}">
              <a16:creationId xmlns:a16="http://schemas.microsoft.com/office/drawing/2014/main" id="{783FB9DC-F73F-4415-84AE-B0BEE8141FE9}"/>
            </a:ext>
          </a:extLst>
        </xdr:cNvPr>
        <xdr:cNvSpPr/>
      </xdr:nvSpPr>
      <xdr:spPr>
        <a:xfrm>
          <a:off x="14541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133350</xdr:rowOff>
    </xdr:from>
    <xdr:to>
      <xdr:col>81</xdr:col>
      <xdr:colOff>50800</xdr:colOff>
      <xdr:row>40</xdr:row>
      <xdr:rowOff>161109</xdr:rowOff>
    </xdr:to>
    <xdr:cxnSp macro="">
      <xdr:nvCxnSpPr>
        <xdr:cNvPr id="532" name="直線コネクタ 531">
          <a:extLst>
            <a:ext uri="{FF2B5EF4-FFF2-40B4-BE49-F238E27FC236}">
              <a16:creationId xmlns:a16="http://schemas.microsoft.com/office/drawing/2014/main" id="{DC18AC26-2D8A-486B-8D73-DD241E0E286A}"/>
            </a:ext>
          </a:extLst>
        </xdr:cNvPr>
        <xdr:cNvCxnSpPr/>
      </xdr:nvCxnSpPr>
      <xdr:spPr>
        <a:xfrm>
          <a:off x="14592300" y="699135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53159</xdr:rowOff>
    </xdr:from>
    <xdr:to>
      <xdr:col>72</xdr:col>
      <xdr:colOff>38100</xdr:colOff>
      <xdr:row>40</xdr:row>
      <xdr:rowOff>154759</xdr:rowOff>
    </xdr:to>
    <xdr:sp macro="" textlink="">
      <xdr:nvSpPr>
        <xdr:cNvPr id="533" name="楕円 532">
          <a:extLst>
            <a:ext uri="{FF2B5EF4-FFF2-40B4-BE49-F238E27FC236}">
              <a16:creationId xmlns:a16="http://schemas.microsoft.com/office/drawing/2014/main" id="{91E4A26C-9654-4780-BBFE-865BF2F0E33C}"/>
            </a:ext>
          </a:extLst>
        </xdr:cNvPr>
        <xdr:cNvSpPr/>
      </xdr:nvSpPr>
      <xdr:spPr>
        <a:xfrm>
          <a:off x="136525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103959</xdr:rowOff>
    </xdr:from>
    <xdr:to>
      <xdr:col>76</xdr:col>
      <xdr:colOff>114300</xdr:colOff>
      <xdr:row>40</xdr:row>
      <xdr:rowOff>133350</xdr:rowOff>
    </xdr:to>
    <xdr:cxnSp macro="">
      <xdr:nvCxnSpPr>
        <xdr:cNvPr id="534" name="直線コネクタ 533">
          <a:extLst>
            <a:ext uri="{FF2B5EF4-FFF2-40B4-BE49-F238E27FC236}">
              <a16:creationId xmlns:a16="http://schemas.microsoft.com/office/drawing/2014/main" id="{FCF0F274-7077-4F22-BB76-F1267EDED44E}"/>
            </a:ext>
          </a:extLst>
        </xdr:cNvPr>
        <xdr:cNvCxnSpPr/>
      </xdr:nvCxnSpPr>
      <xdr:spPr>
        <a:xfrm>
          <a:off x="13703300" y="696195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49893</xdr:rowOff>
    </xdr:from>
    <xdr:to>
      <xdr:col>67</xdr:col>
      <xdr:colOff>101600</xdr:colOff>
      <xdr:row>40</xdr:row>
      <xdr:rowOff>151493</xdr:rowOff>
    </xdr:to>
    <xdr:sp macro="" textlink="">
      <xdr:nvSpPr>
        <xdr:cNvPr id="535" name="楕円 534">
          <a:extLst>
            <a:ext uri="{FF2B5EF4-FFF2-40B4-BE49-F238E27FC236}">
              <a16:creationId xmlns:a16="http://schemas.microsoft.com/office/drawing/2014/main" id="{074776FA-ECDD-4759-9112-E05585221BBA}"/>
            </a:ext>
          </a:extLst>
        </xdr:cNvPr>
        <xdr:cNvSpPr/>
      </xdr:nvSpPr>
      <xdr:spPr>
        <a:xfrm>
          <a:off x="12763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100693</xdr:rowOff>
    </xdr:from>
    <xdr:to>
      <xdr:col>71</xdr:col>
      <xdr:colOff>177800</xdr:colOff>
      <xdr:row>40</xdr:row>
      <xdr:rowOff>103959</xdr:rowOff>
    </xdr:to>
    <xdr:cxnSp macro="">
      <xdr:nvCxnSpPr>
        <xdr:cNvPr id="536" name="直線コネクタ 535">
          <a:extLst>
            <a:ext uri="{FF2B5EF4-FFF2-40B4-BE49-F238E27FC236}">
              <a16:creationId xmlns:a16="http://schemas.microsoft.com/office/drawing/2014/main" id="{E6DFCA6B-53D6-44ED-998F-FDCCC19CB249}"/>
            </a:ext>
          </a:extLst>
        </xdr:cNvPr>
        <xdr:cNvCxnSpPr/>
      </xdr:nvCxnSpPr>
      <xdr:spPr>
        <a:xfrm>
          <a:off x="12814300" y="695869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70049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62D18EC0-637B-4F92-A959-3D9686F283E0}"/>
            </a:ext>
          </a:extLst>
        </xdr:cNvPr>
        <xdr:cNvSpPr txBox="1"/>
      </xdr:nvSpPr>
      <xdr:spPr>
        <a:xfrm>
          <a:off x="15266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63517</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F002E5ED-561F-44E6-B8ED-124BEACBA2F7}"/>
            </a:ext>
          </a:extLst>
        </xdr:cNvPr>
        <xdr:cNvSpPr txBox="1"/>
      </xdr:nvSpPr>
      <xdr:spPr>
        <a:xfrm>
          <a:off x="14389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145160</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0842AACE-7FB1-4D70-8631-441250392648}"/>
            </a:ext>
          </a:extLst>
        </xdr:cNvPr>
        <xdr:cNvSpPr txBox="1"/>
      </xdr:nvSpPr>
      <xdr:spPr>
        <a:xfrm>
          <a:off x="13500744" y="6488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105971</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6191B339-7C2F-4E38-A5D7-A715C2AF8223}"/>
            </a:ext>
          </a:extLst>
        </xdr:cNvPr>
        <xdr:cNvSpPr txBox="1"/>
      </xdr:nvSpPr>
      <xdr:spPr>
        <a:xfrm>
          <a:off x="12611744" y="644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31586</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9B7338C0-767A-4752-A2F6-C8AC8B9D360F}"/>
            </a:ext>
          </a:extLst>
        </xdr:cNvPr>
        <xdr:cNvSpPr txBox="1"/>
      </xdr:nvSpPr>
      <xdr:spPr>
        <a:xfrm>
          <a:off x="15266044" y="70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3827</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F5A37D79-BD21-428F-8A9D-FF4ECA3BF9CF}"/>
            </a:ext>
          </a:extLst>
        </xdr:cNvPr>
        <xdr:cNvSpPr txBox="1"/>
      </xdr:nvSpPr>
      <xdr:spPr>
        <a:xfrm>
          <a:off x="14389744"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145886</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64EF3AEC-421E-4D72-ABD2-FA419E925223}"/>
            </a:ext>
          </a:extLst>
        </xdr:cNvPr>
        <xdr:cNvSpPr txBox="1"/>
      </xdr:nvSpPr>
      <xdr:spPr>
        <a:xfrm>
          <a:off x="13500744"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142620</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9B52A86E-7ABF-44D2-BAB4-5C1D461F2E80}"/>
            </a:ext>
          </a:extLst>
        </xdr:cNvPr>
        <xdr:cNvSpPr txBox="1"/>
      </xdr:nvSpPr>
      <xdr:spPr>
        <a:xfrm>
          <a:off x="12611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A324FB01-0A51-4C37-B8D7-F6132DDB939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5BC62F97-E195-4B6C-8509-1C20621AE86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67966FC6-8848-46D9-9CBB-67EA64AF650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86182E65-873D-41D7-9F57-8E7B93E1DFB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8E061EB4-9E54-4ABE-A5A5-1E12BAD2321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774AC922-A705-4163-A4A3-D22B1A2F092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CD264592-663A-4892-8994-CF82C810692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A58CCC7F-C0B2-4C7F-8C9C-731042764CC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0232E1F6-7481-4CDE-A296-8E8980C73D6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7F7CF023-D737-45B2-A6B8-DAA6B1A8A83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91CC0131-78A1-4122-9193-10C8A0F2348A}"/>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1FA84150-1345-48E7-998E-14C06D1E32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2B502506-736D-4092-92C3-86D1C75257A9}"/>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E7F8B119-A710-47EE-AB2B-D2060BA9A816}"/>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6EACBCD7-D216-4BE0-9868-48FEF238FA9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2392E6AF-C194-4C23-B916-548746769E62}"/>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60AD7D60-B4A9-4A6A-A579-5296D83BA2C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7A1CAD09-F447-4EA8-9172-4ECEC1190977}"/>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8AB83E59-348D-4EAD-BD0C-B341BC38D53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32031D2C-5939-448B-8A43-E88725DEF889}"/>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19D485F5-0CF1-4854-97AD-27FCBC63E90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A60D2863-69C1-4DEF-A841-1C84F1F1FF0D}"/>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8DFD9A7B-FE7C-4A97-9F02-F379EC77F88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AC5AA83C-5D3B-461D-8B8A-778B40E02873}"/>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7EFACC2A-19F0-425C-976A-E8D515D6B177}"/>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394839E5-A26C-420D-A758-B0F9336CB293}"/>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A08D47B9-B52C-4F1A-A3D2-BAC9FCA0AFC0}"/>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D88B6C53-E823-43C6-AE8D-5CE017A78DD0}"/>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AEDA7C22-DC9A-46C0-BC5B-1CDD229FB9B0}"/>
            </a:ext>
          </a:extLst>
        </xdr:cNvPr>
        <xdr:cNvSpPr txBox="1"/>
      </xdr:nvSpPr>
      <xdr:spPr>
        <a:xfrm>
          <a:off x="22199600" y="7004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C08F93F3-70F1-4D70-8878-12F70A66262A}"/>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4838EB21-14C7-4AC1-A5AF-F7AF4C3B13DB}"/>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155801</xdr:rowOff>
    </xdr:from>
    <xdr:to>
      <xdr:col>107</xdr:col>
      <xdr:colOff>101600</xdr:colOff>
      <xdr:row>41</xdr:row>
      <xdr:rowOff>85951</xdr:rowOff>
    </xdr:to>
    <xdr:sp macro="" textlink="">
      <xdr:nvSpPr>
        <xdr:cNvPr id="576" name="フローチャート: 判断 575">
          <a:extLst>
            <a:ext uri="{FF2B5EF4-FFF2-40B4-BE49-F238E27FC236}">
              <a16:creationId xmlns:a16="http://schemas.microsoft.com/office/drawing/2014/main" id="{19B30D5A-CF2C-4A5F-A428-E208FC2CA263}"/>
            </a:ext>
          </a:extLst>
        </xdr:cNvPr>
        <xdr:cNvSpPr/>
      </xdr:nvSpPr>
      <xdr:spPr>
        <a:xfrm>
          <a:off x="20383500" y="7013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155384</xdr:rowOff>
    </xdr:from>
    <xdr:to>
      <xdr:col>102</xdr:col>
      <xdr:colOff>165100</xdr:colOff>
      <xdr:row>41</xdr:row>
      <xdr:rowOff>85534</xdr:rowOff>
    </xdr:to>
    <xdr:sp macro="" textlink="">
      <xdr:nvSpPr>
        <xdr:cNvPr id="577" name="フローチャート: 判断 576">
          <a:extLst>
            <a:ext uri="{FF2B5EF4-FFF2-40B4-BE49-F238E27FC236}">
              <a16:creationId xmlns:a16="http://schemas.microsoft.com/office/drawing/2014/main" id="{2C018647-2221-4C7F-A430-FB0992B46F9F}"/>
            </a:ext>
          </a:extLst>
        </xdr:cNvPr>
        <xdr:cNvSpPr/>
      </xdr:nvSpPr>
      <xdr:spPr>
        <a:xfrm>
          <a:off x="19494500" y="7013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154308</xdr:rowOff>
    </xdr:from>
    <xdr:to>
      <xdr:col>98</xdr:col>
      <xdr:colOff>38100</xdr:colOff>
      <xdr:row>41</xdr:row>
      <xdr:rowOff>84458</xdr:rowOff>
    </xdr:to>
    <xdr:sp macro="" textlink="">
      <xdr:nvSpPr>
        <xdr:cNvPr id="578" name="フローチャート: 判断 577">
          <a:extLst>
            <a:ext uri="{FF2B5EF4-FFF2-40B4-BE49-F238E27FC236}">
              <a16:creationId xmlns:a16="http://schemas.microsoft.com/office/drawing/2014/main" id="{00B75299-D53C-4E0F-8051-4893A0AC2F96}"/>
            </a:ext>
          </a:extLst>
        </xdr:cNvPr>
        <xdr:cNvSpPr/>
      </xdr:nvSpPr>
      <xdr:spPr>
        <a:xfrm>
          <a:off x="18605500" y="701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E60A2182-1E5F-4B8B-8C0D-AB653967778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3AEECA37-F9D6-40D5-9C7A-2F534CE21B1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4C865AC-0CCD-40C7-854B-218D827A36B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209A82B2-C7A2-4916-8C82-5165E2486C1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227294D7-B5AF-4CC8-87D0-306F219122B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120105</xdr:rowOff>
    </xdr:from>
    <xdr:to>
      <xdr:col>116</xdr:col>
      <xdr:colOff>114300</xdr:colOff>
      <xdr:row>40</xdr:row>
      <xdr:rowOff>50255</xdr:rowOff>
    </xdr:to>
    <xdr:sp macro="" textlink="">
      <xdr:nvSpPr>
        <xdr:cNvPr id="584" name="楕円 583">
          <a:extLst>
            <a:ext uri="{FF2B5EF4-FFF2-40B4-BE49-F238E27FC236}">
              <a16:creationId xmlns:a16="http://schemas.microsoft.com/office/drawing/2014/main" id="{31D43429-C611-4668-9CC7-99D9FB84C13A}"/>
            </a:ext>
          </a:extLst>
        </xdr:cNvPr>
        <xdr:cNvSpPr/>
      </xdr:nvSpPr>
      <xdr:spPr>
        <a:xfrm>
          <a:off x="22110700" y="680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142982</xdr:rowOff>
    </xdr:from>
    <xdr:ext cx="599010" cy="259045"/>
    <xdr:sp macro="" textlink="">
      <xdr:nvSpPr>
        <xdr:cNvPr id="585" name="【一般廃棄物処理施設】&#10;一人当たり有形固定資産（償却資産）額該当値テキスト">
          <a:extLst>
            <a:ext uri="{FF2B5EF4-FFF2-40B4-BE49-F238E27FC236}">
              <a16:creationId xmlns:a16="http://schemas.microsoft.com/office/drawing/2014/main" id="{E4E4AEEE-FE32-4452-B8F5-874FCDF0C8C2}"/>
            </a:ext>
          </a:extLst>
        </xdr:cNvPr>
        <xdr:cNvSpPr txBox="1"/>
      </xdr:nvSpPr>
      <xdr:spPr>
        <a:xfrm>
          <a:off x="22199600" y="665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134486</xdr:rowOff>
    </xdr:from>
    <xdr:to>
      <xdr:col>112</xdr:col>
      <xdr:colOff>38100</xdr:colOff>
      <xdr:row>40</xdr:row>
      <xdr:rowOff>64636</xdr:rowOff>
    </xdr:to>
    <xdr:sp macro="" textlink="">
      <xdr:nvSpPr>
        <xdr:cNvPr id="586" name="楕円 585">
          <a:extLst>
            <a:ext uri="{FF2B5EF4-FFF2-40B4-BE49-F238E27FC236}">
              <a16:creationId xmlns:a16="http://schemas.microsoft.com/office/drawing/2014/main" id="{E5632EFE-265F-4687-8F71-812319C0F2A8}"/>
            </a:ext>
          </a:extLst>
        </xdr:cNvPr>
        <xdr:cNvSpPr/>
      </xdr:nvSpPr>
      <xdr:spPr>
        <a:xfrm>
          <a:off x="21272500" y="682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170905</xdr:rowOff>
    </xdr:from>
    <xdr:to>
      <xdr:col>116</xdr:col>
      <xdr:colOff>63500</xdr:colOff>
      <xdr:row>40</xdr:row>
      <xdr:rowOff>13836</xdr:rowOff>
    </xdr:to>
    <xdr:cxnSp macro="">
      <xdr:nvCxnSpPr>
        <xdr:cNvPr id="587" name="直線コネクタ 586">
          <a:extLst>
            <a:ext uri="{FF2B5EF4-FFF2-40B4-BE49-F238E27FC236}">
              <a16:creationId xmlns:a16="http://schemas.microsoft.com/office/drawing/2014/main" id="{C17D5F25-A193-4176-B063-4BA485795057}"/>
            </a:ext>
          </a:extLst>
        </xdr:cNvPr>
        <xdr:cNvCxnSpPr/>
      </xdr:nvCxnSpPr>
      <xdr:spPr>
        <a:xfrm flipV="1">
          <a:off x="21323300" y="6857455"/>
          <a:ext cx="838200" cy="1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130883</xdr:rowOff>
    </xdr:from>
    <xdr:to>
      <xdr:col>107</xdr:col>
      <xdr:colOff>101600</xdr:colOff>
      <xdr:row>40</xdr:row>
      <xdr:rowOff>61033</xdr:rowOff>
    </xdr:to>
    <xdr:sp macro="" textlink="">
      <xdr:nvSpPr>
        <xdr:cNvPr id="588" name="楕円 587">
          <a:extLst>
            <a:ext uri="{FF2B5EF4-FFF2-40B4-BE49-F238E27FC236}">
              <a16:creationId xmlns:a16="http://schemas.microsoft.com/office/drawing/2014/main" id="{69E31B29-3343-495E-A7D7-8ABBA41BC96C}"/>
            </a:ext>
          </a:extLst>
        </xdr:cNvPr>
        <xdr:cNvSpPr/>
      </xdr:nvSpPr>
      <xdr:spPr>
        <a:xfrm>
          <a:off x="20383500" y="681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10233</xdr:rowOff>
    </xdr:from>
    <xdr:to>
      <xdr:col>111</xdr:col>
      <xdr:colOff>177800</xdr:colOff>
      <xdr:row>40</xdr:row>
      <xdr:rowOff>13836</xdr:rowOff>
    </xdr:to>
    <xdr:cxnSp macro="">
      <xdr:nvCxnSpPr>
        <xdr:cNvPr id="589" name="直線コネクタ 588">
          <a:extLst>
            <a:ext uri="{FF2B5EF4-FFF2-40B4-BE49-F238E27FC236}">
              <a16:creationId xmlns:a16="http://schemas.microsoft.com/office/drawing/2014/main" id="{748399CA-F1A4-4756-AF0D-2BC1E52AC260}"/>
            </a:ext>
          </a:extLst>
        </xdr:cNvPr>
        <xdr:cNvCxnSpPr/>
      </xdr:nvCxnSpPr>
      <xdr:spPr>
        <a:xfrm>
          <a:off x="20434300" y="6868233"/>
          <a:ext cx="889000" cy="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130600</xdr:rowOff>
    </xdr:from>
    <xdr:to>
      <xdr:col>102</xdr:col>
      <xdr:colOff>165100</xdr:colOff>
      <xdr:row>40</xdr:row>
      <xdr:rowOff>60750</xdr:rowOff>
    </xdr:to>
    <xdr:sp macro="" textlink="">
      <xdr:nvSpPr>
        <xdr:cNvPr id="590" name="楕円 589">
          <a:extLst>
            <a:ext uri="{FF2B5EF4-FFF2-40B4-BE49-F238E27FC236}">
              <a16:creationId xmlns:a16="http://schemas.microsoft.com/office/drawing/2014/main" id="{04A79B76-D375-47E7-AC1F-9D04ED7AC0B5}"/>
            </a:ext>
          </a:extLst>
        </xdr:cNvPr>
        <xdr:cNvSpPr/>
      </xdr:nvSpPr>
      <xdr:spPr>
        <a:xfrm>
          <a:off x="19494500" y="68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9950</xdr:rowOff>
    </xdr:from>
    <xdr:to>
      <xdr:col>107</xdr:col>
      <xdr:colOff>50800</xdr:colOff>
      <xdr:row>40</xdr:row>
      <xdr:rowOff>10233</xdr:rowOff>
    </xdr:to>
    <xdr:cxnSp macro="">
      <xdr:nvCxnSpPr>
        <xdr:cNvPr id="591" name="直線コネクタ 590">
          <a:extLst>
            <a:ext uri="{FF2B5EF4-FFF2-40B4-BE49-F238E27FC236}">
              <a16:creationId xmlns:a16="http://schemas.microsoft.com/office/drawing/2014/main" id="{2BDBBA7B-22C1-4C68-B4E5-F6DC4DE8E155}"/>
            </a:ext>
          </a:extLst>
        </xdr:cNvPr>
        <xdr:cNvCxnSpPr/>
      </xdr:nvCxnSpPr>
      <xdr:spPr>
        <a:xfrm>
          <a:off x="19545300" y="6867950"/>
          <a:ext cx="889000" cy="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142481</xdr:rowOff>
    </xdr:from>
    <xdr:to>
      <xdr:col>98</xdr:col>
      <xdr:colOff>38100</xdr:colOff>
      <xdr:row>40</xdr:row>
      <xdr:rowOff>72631</xdr:rowOff>
    </xdr:to>
    <xdr:sp macro="" textlink="">
      <xdr:nvSpPr>
        <xdr:cNvPr id="592" name="楕円 591">
          <a:extLst>
            <a:ext uri="{FF2B5EF4-FFF2-40B4-BE49-F238E27FC236}">
              <a16:creationId xmlns:a16="http://schemas.microsoft.com/office/drawing/2014/main" id="{A32332A2-E53C-426E-9BA2-49B5EAAE96E6}"/>
            </a:ext>
          </a:extLst>
        </xdr:cNvPr>
        <xdr:cNvSpPr/>
      </xdr:nvSpPr>
      <xdr:spPr>
        <a:xfrm>
          <a:off x="18605500" y="68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9950</xdr:rowOff>
    </xdr:from>
    <xdr:to>
      <xdr:col>102</xdr:col>
      <xdr:colOff>114300</xdr:colOff>
      <xdr:row>40</xdr:row>
      <xdr:rowOff>21831</xdr:rowOff>
    </xdr:to>
    <xdr:cxnSp macro="">
      <xdr:nvCxnSpPr>
        <xdr:cNvPr id="593" name="直線コネクタ 592">
          <a:extLst>
            <a:ext uri="{FF2B5EF4-FFF2-40B4-BE49-F238E27FC236}">
              <a16:creationId xmlns:a16="http://schemas.microsoft.com/office/drawing/2014/main" id="{D458F04A-E433-46EC-8255-50E215B8EB33}"/>
            </a:ext>
          </a:extLst>
        </xdr:cNvPr>
        <xdr:cNvCxnSpPr/>
      </xdr:nvCxnSpPr>
      <xdr:spPr>
        <a:xfrm flipV="1">
          <a:off x="18656300" y="6867950"/>
          <a:ext cx="889000" cy="1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97793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22E6C25B-B25F-4013-9744-A57E0CAE33CA}"/>
            </a:ext>
          </a:extLst>
        </xdr:cNvPr>
        <xdr:cNvSpPr txBox="1"/>
      </xdr:nvSpPr>
      <xdr:spPr>
        <a:xfrm>
          <a:off x="21043411" y="712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77078</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B7114F34-8527-47EF-B961-0084095FCF99}"/>
            </a:ext>
          </a:extLst>
        </xdr:cNvPr>
        <xdr:cNvSpPr txBox="1"/>
      </xdr:nvSpPr>
      <xdr:spPr>
        <a:xfrm>
          <a:off x="20167111" y="710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76661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4E47C280-14ED-42DC-911B-2C484A15149C}"/>
            </a:ext>
          </a:extLst>
        </xdr:cNvPr>
        <xdr:cNvSpPr txBox="1"/>
      </xdr:nvSpPr>
      <xdr:spPr>
        <a:xfrm>
          <a:off x="19278111" y="710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75585</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92238D4D-8547-428B-BAED-5370B581AD47}"/>
            </a:ext>
          </a:extLst>
        </xdr:cNvPr>
        <xdr:cNvSpPr txBox="1"/>
      </xdr:nvSpPr>
      <xdr:spPr>
        <a:xfrm>
          <a:off x="18389111" y="710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81163</xdr:rowOff>
    </xdr:from>
    <xdr:ext cx="599010" cy="259045"/>
    <xdr:sp macro="" textlink="">
      <xdr:nvSpPr>
        <xdr:cNvPr id="598" name="n_1mainValue【一般廃棄物処理施設】&#10;一人当たり有形固定資産（償却資産）額">
          <a:extLst>
            <a:ext uri="{FF2B5EF4-FFF2-40B4-BE49-F238E27FC236}">
              <a16:creationId xmlns:a16="http://schemas.microsoft.com/office/drawing/2014/main" id="{E422B1E1-F372-4210-93BF-4BBD64F4B5A8}"/>
            </a:ext>
          </a:extLst>
        </xdr:cNvPr>
        <xdr:cNvSpPr txBox="1"/>
      </xdr:nvSpPr>
      <xdr:spPr>
        <a:xfrm>
          <a:off x="21011095" y="6596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77560</xdr:rowOff>
    </xdr:from>
    <xdr:ext cx="599010" cy="259045"/>
    <xdr:sp macro="" textlink="">
      <xdr:nvSpPr>
        <xdr:cNvPr id="599" name="n_2mainValue【一般廃棄物処理施設】&#10;一人当たり有形固定資産（償却資産）額">
          <a:extLst>
            <a:ext uri="{FF2B5EF4-FFF2-40B4-BE49-F238E27FC236}">
              <a16:creationId xmlns:a16="http://schemas.microsoft.com/office/drawing/2014/main" id="{8741E29B-38A8-4FE7-A7D6-B7AE4FAC18CE}"/>
            </a:ext>
          </a:extLst>
        </xdr:cNvPr>
        <xdr:cNvSpPr txBox="1"/>
      </xdr:nvSpPr>
      <xdr:spPr>
        <a:xfrm>
          <a:off x="20134795" y="6592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77277</xdr:rowOff>
    </xdr:from>
    <xdr:ext cx="599010" cy="259045"/>
    <xdr:sp macro="" textlink="">
      <xdr:nvSpPr>
        <xdr:cNvPr id="600" name="n_3mainValue【一般廃棄物処理施設】&#10;一人当たり有形固定資産（償却資産）額">
          <a:extLst>
            <a:ext uri="{FF2B5EF4-FFF2-40B4-BE49-F238E27FC236}">
              <a16:creationId xmlns:a16="http://schemas.microsoft.com/office/drawing/2014/main" id="{102EB2F4-3DF7-4C3C-AD1E-E4F3372E3D25}"/>
            </a:ext>
          </a:extLst>
        </xdr:cNvPr>
        <xdr:cNvSpPr txBox="1"/>
      </xdr:nvSpPr>
      <xdr:spPr>
        <a:xfrm>
          <a:off x="19245795" y="6592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89158</xdr:rowOff>
    </xdr:from>
    <xdr:ext cx="599010" cy="259045"/>
    <xdr:sp macro="" textlink="">
      <xdr:nvSpPr>
        <xdr:cNvPr id="601" name="n_4mainValue【一般廃棄物処理施設】&#10;一人当たり有形固定資産（償却資産）額">
          <a:extLst>
            <a:ext uri="{FF2B5EF4-FFF2-40B4-BE49-F238E27FC236}">
              <a16:creationId xmlns:a16="http://schemas.microsoft.com/office/drawing/2014/main" id="{0A7CA0B0-0E98-4C5B-A77E-7ED144C23D5B}"/>
            </a:ext>
          </a:extLst>
        </xdr:cNvPr>
        <xdr:cNvSpPr txBox="1"/>
      </xdr:nvSpPr>
      <xdr:spPr>
        <a:xfrm>
          <a:off x="18356795" y="6604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1F301070-D190-41D0-B00E-55BA997EC65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97225B87-625A-4826-AAF0-4E0484E4DB5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8E8B8E8F-3C0B-4465-B018-61EAD628894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E68CCBAD-E7B5-4760-A006-59D0F8201B4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D6B9B648-D04B-450A-BCBC-2B447EB8370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94D38B56-A115-4454-BBF8-D321183345D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A8238FCA-0429-4D7B-83D7-811A27EED86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6802D93D-8D6F-4326-9A6F-B5A626A48FF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A1BDD236-8C8C-4957-9F79-F34B3661DDC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8B65F537-5EF2-4372-B35F-17ED59DD305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0380CE2F-F0B5-459B-B268-C5571CA3B52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7263C5F2-697B-463C-BD44-C74AD27986C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370DAC97-1F78-406C-A8A6-D65A4F92BB4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D6189D30-3354-4E06-8ECB-A4812611FB3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C7A6077C-C018-4CE2-87BF-13FE554A8D6A}"/>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B3F1E69D-E71E-46C4-983F-A88A7514078E}"/>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2D16793F-6A6C-4CEF-BD4D-99189DA88DB6}"/>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51BE09EE-41F6-49EE-9A0F-9FEE0C1D582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FDD5E21C-B5A5-47A4-8840-7B10C571E7A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DF44648C-4FE7-46E5-9E13-5D5695FF34E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989E6736-7A3A-4DCD-BC88-AF6CE070A43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E6E68AB8-DFDC-4673-B31F-BB7302DB65E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926DEAE6-E6AA-47D4-A8DF-6B9BE6E6BB1A}"/>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00779EE5-C508-4CA7-BA67-62582B048EC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664EF70D-7925-4C47-B799-7494F8C783F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EBA41224-4DB6-4D6F-B306-F207E002D31E}"/>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12CF9E3F-FC77-4CF5-AF6B-73CA9D9D4E94}"/>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F3A639F8-6442-43C3-AE83-E85CA854F07F}"/>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68AB9EE6-E8C3-4030-9D9C-4E089CA349EA}"/>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B519D3E8-864E-4FEA-94EF-7FE25486CAF9}"/>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96174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445CC717-66F8-4D22-BC5C-E4B1A2883C95}"/>
            </a:ext>
          </a:extLst>
        </xdr:cNvPr>
        <xdr:cNvSpPr txBox="1"/>
      </xdr:nvSpPr>
      <xdr:spPr>
        <a:xfrm>
          <a:off x="16357600" y="10040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BEF17D7B-AADD-40DE-9008-C5C4B5AA7FA6}"/>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E7A17740-C663-4853-9C6D-5EDB46AFB6EF}"/>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35" name="フローチャート: 判断 634">
          <a:extLst>
            <a:ext uri="{FF2B5EF4-FFF2-40B4-BE49-F238E27FC236}">
              <a16:creationId xmlns:a16="http://schemas.microsoft.com/office/drawing/2014/main" id="{43B5F782-2883-4851-A07B-F42450F1BE68}"/>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36" name="フローチャート: 判断 635">
          <a:extLst>
            <a:ext uri="{FF2B5EF4-FFF2-40B4-BE49-F238E27FC236}">
              <a16:creationId xmlns:a16="http://schemas.microsoft.com/office/drawing/2014/main" id="{B778D3E9-F819-4CFA-B9BB-D9A751398C4E}"/>
            </a:ext>
          </a:extLst>
        </xdr:cNvPr>
        <xdr:cNvSpPr/>
      </xdr:nvSpPr>
      <xdr:spPr>
        <a:xfrm>
          <a:off x="13652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637" name="フローチャート: 判断 636">
          <a:extLst>
            <a:ext uri="{FF2B5EF4-FFF2-40B4-BE49-F238E27FC236}">
              <a16:creationId xmlns:a16="http://schemas.microsoft.com/office/drawing/2014/main" id="{EB490640-A2E9-43C4-B462-5633396F2ABB}"/>
            </a:ext>
          </a:extLst>
        </xdr:cNvPr>
        <xdr:cNvSpPr/>
      </xdr:nvSpPr>
      <xdr:spPr>
        <a:xfrm>
          <a:off x="12763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E23376E6-6202-4508-9AFF-00F37FC4072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14B95E31-AFAC-4AEF-AF24-CD0A14B645E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D1824531-37EE-4C79-A4BC-913875F06E4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2D58B3CA-2D3F-4A29-896C-C810481AE28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AC3FDA5-0331-4DB2-8B8D-ED3474D4D32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92891</xdr:rowOff>
    </xdr:from>
    <xdr:to>
      <xdr:col>85</xdr:col>
      <xdr:colOff>177800</xdr:colOff>
      <xdr:row>60</xdr:row>
      <xdr:rowOff>23041</xdr:rowOff>
    </xdr:to>
    <xdr:sp macro="" textlink="">
      <xdr:nvSpPr>
        <xdr:cNvPr id="643" name="楕円 642">
          <a:extLst>
            <a:ext uri="{FF2B5EF4-FFF2-40B4-BE49-F238E27FC236}">
              <a16:creationId xmlns:a16="http://schemas.microsoft.com/office/drawing/2014/main" id="{1B9AB952-77D6-4792-9676-218A40B0E9F1}"/>
            </a:ext>
          </a:extLst>
        </xdr:cNvPr>
        <xdr:cNvSpPr/>
      </xdr:nvSpPr>
      <xdr:spPr>
        <a:xfrm>
          <a:off x="162687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71318</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9073E327-56F2-4B83-B5A9-92FD4C5147B7}"/>
            </a:ext>
          </a:extLst>
        </xdr:cNvPr>
        <xdr:cNvSpPr txBox="1"/>
      </xdr:nvSpPr>
      <xdr:spPr>
        <a:xfrm>
          <a:off x="16357600"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55335</xdr:rowOff>
    </xdr:from>
    <xdr:to>
      <xdr:col>81</xdr:col>
      <xdr:colOff>101600</xdr:colOff>
      <xdr:row>59</xdr:row>
      <xdr:rowOff>156935</xdr:rowOff>
    </xdr:to>
    <xdr:sp macro="" textlink="">
      <xdr:nvSpPr>
        <xdr:cNvPr id="645" name="楕円 644">
          <a:extLst>
            <a:ext uri="{FF2B5EF4-FFF2-40B4-BE49-F238E27FC236}">
              <a16:creationId xmlns:a16="http://schemas.microsoft.com/office/drawing/2014/main" id="{DA4E611C-ADD3-4856-BA41-EA3E7F80626A}"/>
            </a:ext>
          </a:extLst>
        </xdr:cNvPr>
        <xdr:cNvSpPr/>
      </xdr:nvSpPr>
      <xdr:spPr>
        <a:xfrm>
          <a:off x="15430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106135</xdr:rowOff>
    </xdr:from>
    <xdr:to>
      <xdr:col>85</xdr:col>
      <xdr:colOff>127000</xdr:colOff>
      <xdr:row>59</xdr:row>
      <xdr:rowOff>143691</xdr:rowOff>
    </xdr:to>
    <xdr:cxnSp macro="">
      <xdr:nvCxnSpPr>
        <xdr:cNvPr id="646" name="直線コネクタ 645">
          <a:extLst>
            <a:ext uri="{FF2B5EF4-FFF2-40B4-BE49-F238E27FC236}">
              <a16:creationId xmlns:a16="http://schemas.microsoft.com/office/drawing/2014/main" id="{33B2467F-F640-46DC-9BBF-C79B92446AE1}"/>
            </a:ext>
          </a:extLst>
        </xdr:cNvPr>
        <xdr:cNvCxnSpPr/>
      </xdr:nvCxnSpPr>
      <xdr:spPr>
        <a:xfrm>
          <a:off x="15481300" y="10221685"/>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19413</xdr:rowOff>
    </xdr:from>
    <xdr:to>
      <xdr:col>76</xdr:col>
      <xdr:colOff>165100</xdr:colOff>
      <xdr:row>59</xdr:row>
      <xdr:rowOff>121013</xdr:rowOff>
    </xdr:to>
    <xdr:sp macro="" textlink="">
      <xdr:nvSpPr>
        <xdr:cNvPr id="647" name="楕円 646">
          <a:extLst>
            <a:ext uri="{FF2B5EF4-FFF2-40B4-BE49-F238E27FC236}">
              <a16:creationId xmlns:a16="http://schemas.microsoft.com/office/drawing/2014/main" id="{C6D2E1B7-0F3D-40EE-A8C8-DC34D6DB19D3}"/>
            </a:ext>
          </a:extLst>
        </xdr:cNvPr>
        <xdr:cNvSpPr/>
      </xdr:nvSpPr>
      <xdr:spPr>
        <a:xfrm>
          <a:off x="145415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70213</xdr:rowOff>
    </xdr:from>
    <xdr:to>
      <xdr:col>81</xdr:col>
      <xdr:colOff>50800</xdr:colOff>
      <xdr:row>59</xdr:row>
      <xdr:rowOff>106135</xdr:rowOff>
    </xdr:to>
    <xdr:cxnSp macro="">
      <xdr:nvCxnSpPr>
        <xdr:cNvPr id="648" name="直線コネクタ 647">
          <a:extLst>
            <a:ext uri="{FF2B5EF4-FFF2-40B4-BE49-F238E27FC236}">
              <a16:creationId xmlns:a16="http://schemas.microsoft.com/office/drawing/2014/main" id="{584124B0-0E70-4C2F-8801-A3BF4BE83009}"/>
            </a:ext>
          </a:extLst>
        </xdr:cNvPr>
        <xdr:cNvCxnSpPr/>
      </xdr:nvCxnSpPr>
      <xdr:spPr>
        <a:xfrm>
          <a:off x="14592300" y="101857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154940</xdr:rowOff>
    </xdr:from>
    <xdr:to>
      <xdr:col>72</xdr:col>
      <xdr:colOff>38100</xdr:colOff>
      <xdr:row>59</xdr:row>
      <xdr:rowOff>85090</xdr:rowOff>
    </xdr:to>
    <xdr:sp macro="" textlink="">
      <xdr:nvSpPr>
        <xdr:cNvPr id="649" name="楕円 648">
          <a:extLst>
            <a:ext uri="{FF2B5EF4-FFF2-40B4-BE49-F238E27FC236}">
              <a16:creationId xmlns:a16="http://schemas.microsoft.com/office/drawing/2014/main" id="{1E7DFC20-1607-4A01-A9BF-2A38B2467056}"/>
            </a:ext>
          </a:extLst>
        </xdr:cNvPr>
        <xdr:cNvSpPr/>
      </xdr:nvSpPr>
      <xdr:spPr>
        <a:xfrm>
          <a:off x="13652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34290</xdr:rowOff>
    </xdr:from>
    <xdr:to>
      <xdr:col>76</xdr:col>
      <xdr:colOff>114300</xdr:colOff>
      <xdr:row>59</xdr:row>
      <xdr:rowOff>70213</xdr:rowOff>
    </xdr:to>
    <xdr:cxnSp macro="">
      <xdr:nvCxnSpPr>
        <xdr:cNvPr id="650" name="直線コネクタ 649">
          <a:extLst>
            <a:ext uri="{FF2B5EF4-FFF2-40B4-BE49-F238E27FC236}">
              <a16:creationId xmlns:a16="http://schemas.microsoft.com/office/drawing/2014/main" id="{92EA7505-03C6-48C6-A894-842D00DB8364}"/>
            </a:ext>
          </a:extLst>
        </xdr:cNvPr>
        <xdr:cNvCxnSpPr/>
      </xdr:nvCxnSpPr>
      <xdr:spPr>
        <a:xfrm>
          <a:off x="13703300" y="1014984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117384</xdr:rowOff>
    </xdr:from>
    <xdr:to>
      <xdr:col>67</xdr:col>
      <xdr:colOff>101600</xdr:colOff>
      <xdr:row>59</xdr:row>
      <xdr:rowOff>47534</xdr:rowOff>
    </xdr:to>
    <xdr:sp macro="" textlink="">
      <xdr:nvSpPr>
        <xdr:cNvPr id="651" name="楕円 650">
          <a:extLst>
            <a:ext uri="{FF2B5EF4-FFF2-40B4-BE49-F238E27FC236}">
              <a16:creationId xmlns:a16="http://schemas.microsoft.com/office/drawing/2014/main" id="{082F17DC-6D5F-4A24-9A1E-16FB5AD0F1DE}"/>
            </a:ext>
          </a:extLst>
        </xdr:cNvPr>
        <xdr:cNvSpPr/>
      </xdr:nvSpPr>
      <xdr:spPr>
        <a:xfrm>
          <a:off x="12763500" y="1006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168184</xdr:rowOff>
    </xdr:from>
    <xdr:to>
      <xdr:col>71</xdr:col>
      <xdr:colOff>177800</xdr:colOff>
      <xdr:row>59</xdr:row>
      <xdr:rowOff>34290</xdr:rowOff>
    </xdr:to>
    <xdr:cxnSp macro="">
      <xdr:nvCxnSpPr>
        <xdr:cNvPr id="652" name="直線コネクタ 651">
          <a:extLst>
            <a:ext uri="{FF2B5EF4-FFF2-40B4-BE49-F238E27FC236}">
              <a16:creationId xmlns:a16="http://schemas.microsoft.com/office/drawing/2014/main" id="{7B91F501-D12A-4499-8702-0ADE92606E16}"/>
            </a:ext>
          </a:extLst>
        </xdr:cNvPr>
        <xdr:cNvCxnSpPr/>
      </xdr:nvCxnSpPr>
      <xdr:spPr>
        <a:xfrm>
          <a:off x="12814300" y="1011228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5427555A-7832-4A30-ADDB-6032CBB188C6}"/>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A011FC6E-F2E4-4690-BA3A-5A214A6DA232}"/>
            </a:ext>
          </a:extLst>
        </xdr:cNvPr>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69686</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5522DE61-4214-40A6-BE53-4533C432B740}"/>
            </a:ext>
          </a:extLst>
        </xdr:cNvPr>
        <xdr:cNvSpPr txBox="1"/>
      </xdr:nvSpPr>
      <xdr:spPr>
        <a:xfrm>
          <a:off x="13500744" y="1035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40294</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0FE93135-AEAE-465D-B73A-02380FC90B9F}"/>
            </a:ext>
          </a:extLst>
        </xdr:cNvPr>
        <xdr:cNvSpPr txBox="1"/>
      </xdr:nvSpPr>
      <xdr:spPr>
        <a:xfrm>
          <a:off x="12611744" y="1032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148062</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DBF60386-E92E-4D9B-8352-9EC49FFC10EA}"/>
            </a:ext>
          </a:extLst>
        </xdr:cNvPr>
        <xdr:cNvSpPr txBox="1"/>
      </xdr:nvSpPr>
      <xdr:spPr>
        <a:xfrm>
          <a:off x="152660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137540</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FB333BD5-0DA6-4F9F-A800-B4ADD64D2495}"/>
            </a:ext>
          </a:extLst>
        </xdr:cNvPr>
        <xdr:cNvSpPr txBox="1"/>
      </xdr:nvSpPr>
      <xdr:spPr>
        <a:xfrm>
          <a:off x="14389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101617</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32C0E488-9C90-4617-B68A-55C30ED16EB1}"/>
            </a:ext>
          </a:extLst>
        </xdr:cNvPr>
        <xdr:cNvSpPr txBox="1"/>
      </xdr:nvSpPr>
      <xdr:spPr>
        <a:xfrm>
          <a:off x="13500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64061</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A911935A-2F1B-41F0-865E-F1942BEE90C4}"/>
            </a:ext>
          </a:extLst>
        </xdr:cNvPr>
        <xdr:cNvSpPr txBox="1"/>
      </xdr:nvSpPr>
      <xdr:spPr>
        <a:xfrm>
          <a:off x="12611744" y="983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0AE6E72A-C89F-431D-8599-85A9E609D09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6064A43D-AD9C-466E-9DA6-D654B2B6459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A2CFB41C-2028-40CD-AEE4-301CF137583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BA79578B-098B-4139-86E0-39326B58B57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43017FB2-7996-46CB-8401-36F6A6FC539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3DB52A9D-D76D-49CB-8F8E-37337A58C66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A1389CD7-824E-48A3-9586-1226F5AE940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7C60FA5D-0313-4E3B-9CE1-12D9125F562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18C85DC0-34C7-4ADE-821F-D1CA5799F9F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370B0509-288C-4397-A022-5C01E173EED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571495D6-4277-4414-A300-8BB5F15692A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327FEC7A-21D6-44FF-BCED-22DAF70A1A65}"/>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10F3249E-7E6C-44E3-AA94-BED0AF767BE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AB07C946-F3AB-44CE-AFD2-70856FA0D76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01B8CC5F-F2BB-4165-95CE-37ACA0ADEFF3}"/>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FD2BAD6B-C782-4870-A1EA-5601B607E264}"/>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528A80E3-BB05-4CEA-B03E-D9423A6FF71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473A1068-15D3-48B8-814F-39C2185E2F9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EB775F23-F99C-4A1B-8F78-A0F2BF92406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2757BF4E-4688-4462-BA3F-58EA4AE6409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842926E2-97DF-4BA1-B2C1-B0FEBC73013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B02DDFF7-15DF-4470-ADA0-760A47DFF036}"/>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6AF29448-120B-439E-A7DC-BE332B03D8EF}"/>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CF4B6192-960E-4858-99CE-018689FCB636}"/>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95663713-72F9-446A-B7DF-0CD8F6DDFB7A}"/>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C6FE2B45-9AA8-45C8-8327-D8B258B1F0E4}"/>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53D9665E-7FAD-4ADE-9F62-2E65A7258F2E}"/>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F6C7A2A3-2DB6-4F63-9BFB-8A218E1A3873}"/>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B40401B6-29A6-4028-BF8B-47582AD179D2}"/>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100076</xdr:rowOff>
    </xdr:from>
    <xdr:to>
      <xdr:col>107</xdr:col>
      <xdr:colOff>101600</xdr:colOff>
      <xdr:row>63</xdr:row>
      <xdr:rowOff>30226</xdr:rowOff>
    </xdr:to>
    <xdr:sp macro="" textlink="">
      <xdr:nvSpPr>
        <xdr:cNvPr id="690" name="フローチャート: 判断 689">
          <a:extLst>
            <a:ext uri="{FF2B5EF4-FFF2-40B4-BE49-F238E27FC236}">
              <a16:creationId xmlns:a16="http://schemas.microsoft.com/office/drawing/2014/main" id="{3D0426C9-E0FE-4999-8E17-83A9A81F6275}"/>
            </a:ext>
          </a:extLst>
        </xdr:cNvPr>
        <xdr:cNvSpPr/>
      </xdr:nvSpPr>
      <xdr:spPr>
        <a:xfrm>
          <a:off x="20383500" y="1072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100076</xdr:rowOff>
    </xdr:from>
    <xdr:to>
      <xdr:col>102</xdr:col>
      <xdr:colOff>165100</xdr:colOff>
      <xdr:row>63</xdr:row>
      <xdr:rowOff>30226</xdr:rowOff>
    </xdr:to>
    <xdr:sp macro="" textlink="">
      <xdr:nvSpPr>
        <xdr:cNvPr id="691" name="フローチャート: 判断 690">
          <a:extLst>
            <a:ext uri="{FF2B5EF4-FFF2-40B4-BE49-F238E27FC236}">
              <a16:creationId xmlns:a16="http://schemas.microsoft.com/office/drawing/2014/main" id="{F9FA859F-03EA-4F1D-8224-F02C9C271CAC}"/>
            </a:ext>
          </a:extLst>
        </xdr:cNvPr>
        <xdr:cNvSpPr/>
      </xdr:nvSpPr>
      <xdr:spPr>
        <a:xfrm>
          <a:off x="19494500" y="1072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100076</xdr:rowOff>
    </xdr:from>
    <xdr:to>
      <xdr:col>98</xdr:col>
      <xdr:colOff>38100</xdr:colOff>
      <xdr:row>63</xdr:row>
      <xdr:rowOff>30226</xdr:rowOff>
    </xdr:to>
    <xdr:sp macro="" textlink="">
      <xdr:nvSpPr>
        <xdr:cNvPr id="692" name="フローチャート: 判断 691">
          <a:extLst>
            <a:ext uri="{FF2B5EF4-FFF2-40B4-BE49-F238E27FC236}">
              <a16:creationId xmlns:a16="http://schemas.microsoft.com/office/drawing/2014/main" id="{69651C05-BB19-4E8A-AAE7-A8294D8582D8}"/>
            </a:ext>
          </a:extLst>
        </xdr:cNvPr>
        <xdr:cNvSpPr/>
      </xdr:nvSpPr>
      <xdr:spPr>
        <a:xfrm>
          <a:off x="18605500" y="1072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5E08E5CD-9FC0-4D12-BA92-B2E2E285F6C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6B723B43-766D-4B81-8DEE-AF91BB885EC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8470911D-9765-4AE2-B426-61921EC853A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75B7F2C5-C3C3-4971-93E4-D2761B7391A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C59C5393-CBD3-44CA-A92F-F00FE861944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698" name="楕円 697">
          <a:extLst>
            <a:ext uri="{FF2B5EF4-FFF2-40B4-BE49-F238E27FC236}">
              <a16:creationId xmlns:a16="http://schemas.microsoft.com/office/drawing/2014/main" id="{E729A1CA-4F94-45EA-9AE5-9AF47B0C8E4A}"/>
            </a:ext>
          </a:extLst>
        </xdr:cNvPr>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2C0C21FF-184C-4859-AE63-ED057915FB82}"/>
            </a:ext>
          </a:extLst>
        </xdr:cNvPr>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700" name="楕円 699">
          <a:extLst>
            <a:ext uri="{FF2B5EF4-FFF2-40B4-BE49-F238E27FC236}">
              <a16:creationId xmlns:a16="http://schemas.microsoft.com/office/drawing/2014/main" id="{C7C38E8F-4303-4008-85CF-4B2662619C12}"/>
            </a:ext>
          </a:extLst>
        </xdr:cNvPr>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701" name="直線コネクタ 700">
          <a:extLst>
            <a:ext uri="{FF2B5EF4-FFF2-40B4-BE49-F238E27FC236}">
              <a16:creationId xmlns:a16="http://schemas.microsoft.com/office/drawing/2014/main" id="{A956BCE0-A87C-4B3D-9322-ED685D6BDFF7}"/>
            </a:ext>
          </a:extLst>
        </xdr:cNvPr>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702" name="楕円 701">
          <a:extLst>
            <a:ext uri="{FF2B5EF4-FFF2-40B4-BE49-F238E27FC236}">
              <a16:creationId xmlns:a16="http://schemas.microsoft.com/office/drawing/2014/main" id="{93AEBBF9-E203-4F81-9CD5-F28B1E6ABB00}"/>
            </a:ext>
          </a:extLst>
        </xdr:cNvPr>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48006</xdr:rowOff>
    </xdr:to>
    <xdr:cxnSp macro="">
      <xdr:nvCxnSpPr>
        <xdr:cNvPr id="703" name="直線コネクタ 702">
          <a:extLst>
            <a:ext uri="{FF2B5EF4-FFF2-40B4-BE49-F238E27FC236}">
              <a16:creationId xmlns:a16="http://schemas.microsoft.com/office/drawing/2014/main" id="{80471F48-688B-403F-9DCC-786B6A201F5E}"/>
            </a:ext>
          </a:extLst>
        </xdr:cNvPr>
        <xdr:cNvCxnSpPr/>
      </xdr:nvCxnSpPr>
      <xdr:spPr>
        <a:xfrm>
          <a:off x="20434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704" name="楕円 703">
          <a:extLst>
            <a:ext uri="{FF2B5EF4-FFF2-40B4-BE49-F238E27FC236}">
              <a16:creationId xmlns:a16="http://schemas.microsoft.com/office/drawing/2014/main" id="{A0661753-B3E2-4AAF-AB52-95B80C615792}"/>
            </a:ext>
          </a:extLst>
        </xdr:cNvPr>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48006</xdr:rowOff>
    </xdr:from>
    <xdr:to>
      <xdr:col>107</xdr:col>
      <xdr:colOff>50800</xdr:colOff>
      <xdr:row>63</xdr:row>
      <xdr:rowOff>48006</xdr:rowOff>
    </xdr:to>
    <xdr:cxnSp macro="">
      <xdr:nvCxnSpPr>
        <xdr:cNvPr id="705" name="直線コネクタ 704">
          <a:extLst>
            <a:ext uri="{FF2B5EF4-FFF2-40B4-BE49-F238E27FC236}">
              <a16:creationId xmlns:a16="http://schemas.microsoft.com/office/drawing/2014/main" id="{93FB9F71-883A-4646-830E-D998CD5C6E3C}"/>
            </a:ext>
          </a:extLst>
        </xdr:cNvPr>
        <xdr:cNvCxnSpPr/>
      </xdr:nvCxnSpPr>
      <xdr:spPr>
        <a:xfrm>
          <a:off x="19545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06" name="楕円 705">
          <a:extLst>
            <a:ext uri="{FF2B5EF4-FFF2-40B4-BE49-F238E27FC236}">
              <a16:creationId xmlns:a16="http://schemas.microsoft.com/office/drawing/2014/main" id="{3F267C8D-2B61-40DA-8C15-A44D02676FC6}"/>
            </a:ext>
          </a:extLst>
        </xdr:cNvPr>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707" name="直線コネクタ 706">
          <a:extLst>
            <a:ext uri="{FF2B5EF4-FFF2-40B4-BE49-F238E27FC236}">
              <a16:creationId xmlns:a16="http://schemas.microsoft.com/office/drawing/2014/main" id="{3EEF3718-54DE-4E08-936A-7A5A6F45EC1C}"/>
            </a:ext>
          </a:extLst>
        </xdr:cNvPr>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a:extLst>
            <a:ext uri="{FF2B5EF4-FFF2-40B4-BE49-F238E27FC236}">
              <a16:creationId xmlns:a16="http://schemas.microsoft.com/office/drawing/2014/main" id="{80D52063-6EB2-4831-8C6C-1D01D776E036}"/>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46753</xdr:rowOff>
    </xdr:from>
    <xdr:ext cx="469744" cy="259045"/>
    <xdr:sp macro="" textlink="">
      <xdr:nvSpPr>
        <xdr:cNvPr id="709" name="n_2aveValue【保健センター・保健所】&#10;一人当たり面積">
          <a:extLst>
            <a:ext uri="{FF2B5EF4-FFF2-40B4-BE49-F238E27FC236}">
              <a16:creationId xmlns:a16="http://schemas.microsoft.com/office/drawing/2014/main" id="{8DD08671-C4A1-416E-8A3F-3CF1D503D5A4}"/>
            </a:ext>
          </a:extLst>
        </xdr:cNvPr>
        <xdr:cNvSpPr txBox="1"/>
      </xdr:nvSpPr>
      <xdr:spPr>
        <a:xfrm>
          <a:off x="20199427" y="1050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46753</xdr:rowOff>
    </xdr:from>
    <xdr:ext cx="469744" cy="259045"/>
    <xdr:sp macro="" textlink="">
      <xdr:nvSpPr>
        <xdr:cNvPr id="710" name="n_3aveValue【保健センター・保健所】&#10;一人当たり面積">
          <a:extLst>
            <a:ext uri="{FF2B5EF4-FFF2-40B4-BE49-F238E27FC236}">
              <a16:creationId xmlns:a16="http://schemas.microsoft.com/office/drawing/2014/main" id="{45AC1637-8E4F-46C5-9D1B-C1207896C732}"/>
            </a:ext>
          </a:extLst>
        </xdr:cNvPr>
        <xdr:cNvSpPr txBox="1"/>
      </xdr:nvSpPr>
      <xdr:spPr>
        <a:xfrm>
          <a:off x="19310427" y="1050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46753</xdr:rowOff>
    </xdr:from>
    <xdr:ext cx="469744" cy="259045"/>
    <xdr:sp macro="" textlink="">
      <xdr:nvSpPr>
        <xdr:cNvPr id="711" name="n_4aveValue【保健センター・保健所】&#10;一人当たり面積">
          <a:extLst>
            <a:ext uri="{FF2B5EF4-FFF2-40B4-BE49-F238E27FC236}">
              <a16:creationId xmlns:a16="http://schemas.microsoft.com/office/drawing/2014/main" id="{52D969C1-7D1D-4EF9-8BB1-BD6D8B440E86}"/>
            </a:ext>
          </a:extLst>
        </xdr:cNvPr>
        <xdr:cNvSpPr txBox="1"/>
      </xdr:nvSpPr>
      <xdr:spPr>
        <a:xfrm>
          <a:off x="18421427" y="1050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712" name="n_1mainValue【保健センター・保健所】&#10;一人当たり面積">
          <a:extLst>
            <a:ext uri="{FF2B5EF4-FFF2-40B4-BE49-F238E27FC236}">
              <a16:creationId xmlns:a16="http://schemas.microsoft.com/office/drawing/2014/main" id="{D6FF7A47-2204-4271-B57A-4E40409415AA}"/>
            </a:ext>
          </a:extLst>
        </xdr:cNvPr>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13" name="n_2mainValue【保健センター・保健所】&#10;一人当たり面積">
          <a:extLst>
            <a:ext uri="{FF2B5EF4-FFF2-40B4-BE49-F238E27FC236}">
              <a16:creationId xmlns:a16="http://schemas.microsoft.com/office/drawing/2014/main" id="{7ECF85AB-DACC-4D8C-AF4F-BB273AA30517}"/>
            </a:ext>
          </a:extLst>
        </xdr:cNvPr>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714" name="n_3mainValue【保健センター・保健所】&#10;一人当たり面積">
          <a:extLst>
            <a:ext uri="{FF2B5EF4-FFF2-40B4-BE49-F238E27FC236}">
              <a16:creationId xmlns:a16="http://schemas.microsoft.com/office/drawing/2014/main" id="{6DDDBBF9-C215-49AE-878A-07483DF0AB0C}"/>
            </a:ext>
          </a:extLst>
        </xdr:cNvPr>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15" name="n_4mainValue【保健センター・保健所】&#10;一人当たり面積">
          <a:extLst>
            <a:ext uri="{FF2B5EF4-FFF2-40B4-BE49-F238E27FC236}">
              <a16:creationId xmlns:a16="http://schemas.microsoft.com/office/drawing/2014/main" id="{2A834E11-2155-484F-9316-437640B07AC6}"/>
            </a:ext>
          </a:extLst>
        </xdr:cNvPr>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BD270255-5E23-460E-824A-A25376DCB31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2A8601B7-3A52-4714-9C8E-96E9AA82183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CAF6DB4D-5B75-4ADD-82B3-B376FC9410D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33FC043C-CE30-4F80-9E94-100C771B961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0D8E17FA-084F-4C37-AF0F-E4FBDD11A72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6EDCE616-141D-42F2-916B-C8E49922380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3188EB02-13AB-4115-B5BC-55272425448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3BE2EC30-E6A2-42B0-BE3C-496D5707DEF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FA9E770A-DBE1-42DA-BDFF-63356AF137D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E9985577-19A1-4224-AA82-4D8EBCA8EB6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51464CF2-5508-4F49-95FE-E6927CB269F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80E4C627-FE2B-49E7-9C63-68AE1495C781}"/>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74904043-B57A-4177-B62F-7DC5449AAFA4}"/>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1C0E1546-6FDE-44DF-9A59-D1C7C2C90CA4}"/>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F5BF8EEA-4172-4DAE-89D2-CEC1CFD161BE}"/>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330421B1-36E8-4A92-8906-6C5232C6FD36}"/>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903AFC62-CC54-4168-BC06-281638F19794}"/>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EC137353-A548-478A-851D-C31BDCA50A6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B7B2AABE-AAED-4328-B4B1-996FB9CE5E5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C21D6FFB-B5CB-4A2B-9F56-D5F85BA71AC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CE9336C7-C1B1-4978-B190-BE79B6CDAF5F}"/>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C212F598-5131-43ED-811E-22616E151DDD}"/>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2202F052-9B2D-405F-B159-82DE642A2846}"/>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8E2C3E79-8FA7-4420-AF15-858EB1FFD53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F6C59BCC-4E58-482E-B680-E330A9D1CD8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59C7E624-49EC-46EC-A86F-D3A8B5AC580B}"/>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A5BFEB3E-3DD6-471C-A88C-362A6EA5872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9304DA97-387F-4DE4-9057-F83D6E384C5B}"/>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4FCABF1B-58F1-41CA-B8E8-85546A2D5859}"/>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53FBC74D-0A4F-449C-A6CC-06F462ED9748}"/>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96719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22E3F5FB-CCCF-4BF1-A107-5442366EF5D9}"/>
            </a:ext>
          </a:extLst>
        </xdr:cNvPr>
        <xdr:cNvSpPr txBox="1"/>
      </xdr:nvSpPr>
      <xdr:spPr>
        <a:xfrm>
          <a:off x="16357600" y="14155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6A792B67-9D73-495C-A5FF-51151F14FC29}"/>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332F0F89-E4E2-47C2-86DD-9775D9520235}"/>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749" name="フローチャート: 判断 748">
          <a:extLst>
            <a:ext uri="{FF2B5EF4-FFF2-40B4-BE49-F238E27FC236}">
              <a16:creationId xmlns:a16="http://schemas.microsoft.com/office/drawing/2014/main" id="{D9E8EDDC-49CF-424C-8511-00F6A6C08151}"/>
            </a:ext>
          </a:extLst>
        </xdr:cNvPr>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152219</xdr:rowOff>
    </xdr:from>
    <xdr:to>
      <xdr:col>72</xdr:col>
      <xdr:colOff>38100</xdr:colOff>
      <xdr:row>83</xdr:row>
      <xdr:rowOff>82369</xdr:rowOff>
    </xdr:to>
    <xdr:sp macro="" textlink="">
      <xdr:nvSpPr>
        <xdr:cNvPr id="750" name="フローチャート: 判断 749">
          <a:extLst>
            <a:ext uri="{FF2B5EF4-FFF2-40B4-BE49-F238E27FC236}">
              <a16:creationId xmlns:a16="http://schemas.microsoft.com/office/drawing/2014/main" id="{9F1C6039-F1FA-482F-B3AB-373DE043A16D}"/>
            </a:ext>
          </a:extLst>
        </xdr:cNvPr>
        <xdr:cNvSpPr/>
      </xdr:nvSpPr>
      <xdr:spPr>
        <a:xfrm>
          <a:off x="13652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144055</xdr:rowOff>
    </xdr:from>
    <xdr:to>
      <xdr:col>67</xdr:col>
      <xdr:colOff>101600</xdr:colOff>
      <xdr:row>83</xdr:row>
      <xdr:rowOff>74205</xdr:rowOff>
    </xdr:to>
    <xdr:sp macro="" textlink="">
      <xdr:nvSpPr>
        <xdr:cNvPr id="751" name="フローチャート: 判断 750">
          <a:extLst>
            <a:ext uri="{FF2B5EF4-FFF2-40B4-BE49-F238E27FC236}">
              <a16:creationId xmlns:a16="http://schemas.microsoft.com/office/drawing/2014/main" id="{FA5DF707-7FF4-4767-9C66-746DB0CA3EFE}"/>
            </a:ext>
          </a:extLst>
        </xdr:cNvPr>
        <xdr:cNvSpPr/>
      </xdr:nvSpPr>
      <xdr:spPr>
        <a:xfrm>
          <a:off x="12763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E1C92590-B45B-462A-947B-D807919A52D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37AC7FBD-FF85-4DA2-AEC0-657DBEBF0F3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9CF262E2-3D59-4550-BE49-9B2A049C6B4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FFC02D73-138E-4637-BD9A-68EA7B9F1CF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2E8AFA72-C689-41D9-BA62-E1B8B4398C6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26488</xdr:rowOff>
    </xdr:from>
    <xdr:to>
      <xdr:col>85</xdr:col>
      <xdr:colOff>177800</xdr:colOff>
      <xdr:row>86</xdr:row>
      <xdr:rowOff>128088</xdr:rowOff>
    </xdr:to>
    <xdr:sp macro="" textlink="">
      <xdr:nvSpPr>
        <xdr:cNvPr id="757" name="楕円 756">
          <a:extLst>
            <a:ext uri="{FF2B5EF4-FFF2-40B4-BE49-F238E27FC236}">
              <a16:creationId xmlns:a16="http://schemas.microsoft.com/office/drawing/2014/main" id="{7ABAFDA7-D436-4BA3-9989-93F16B73F63D}"/>
            </a:ext>
          </a:extLst>
        </xdr:cNvPr>
        <xdr:cNvSpPr/>
      </xdr:nvSpPr>
      <xdr:spPr>
        <a:xfrm>
          <a:off x="162687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112865</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1101C1AB-88DB-4FF9-94B3-31E341434F73}"/>
            </a:ext>
          </a:extLst>
        </xdr:cNvPr>
        <xdr:cNvSpPr txBox="1"/>
      </xdr:nvSpPr>
      <xdr:spPr>
        <a:xfrm>
          <a:off x="16357600" y="14686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10161</xdr:rowOff>
    </xdr:from>
    <xdr:to>
      <xdr:col>81</xdr:col>
      <xdr:colOff>101600</xdr:colOff>
      <xdr:row>86</xdr:row>
      <xdr:rowOff>111761</xdr:rowOff>
    </xdr:to>
    <xdr:sp macro="" textlink="">
      <xdr:nvSpPr>
        <xdr:cNvPr id="759" name="楕円 758">
          <a:extLst>
            <a:ext uri="{FF2B5EF4-FFF2-40B4-BE49-F238E27FC236}">
              <a16:creationId xmlns:a16="http://schemas.microsoft.com/office/drawing/2014/main" id="{5CC19511-E2A0-4AE7-9AC4-BF721000B05B}"/>
            </a:ext>
          </a:extLst>
        </xdr:cNvPr>
        <xdr:cNvSpPr/>
      </xdr:nvSpPr>
      <xdr:spPr>
        <a:xfrm>
          <a:off x="15430500" y="1475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60961</xdr:rowOff>
    </xdr:from>
    <xdr:to>
      <xdr:col>85</xdr:col>
      <xdr:colOff>127000</xdr:colOff>
      <xdr:row>86</xdr:row>
      <xdr:rowOff>77288</xdr:rowOff>
    </xdr:to>
    <xdr:cxnSp macro="">
      <xdr:nvCxnSpPr>
        <xdr:cNvPr id="760" name="直線コネクタ 759">
          <a:extLst>
            <a:ext uri="{FF2B5EF4-FFF2-40B4-BE49-F238E27FC236}">
              <a16:creationId xmlns:a16="http://schemas.microsoft.com/office/drawing/2014/main" id="{0EB5CA72-B589-4B02-9BAB-6A48FC49AF58}"/>
            </a:ext>
          </a:extLst>
        </xdr:cNvPr>
        <xdr:cNvCxnSpPr/>
      </xdr:nvCxnSpPr>
      <xdr:spPr>
        <a:xfrm>
          <a:off x="15481300" y="14805661"/>
          <a:ext cx="8382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166914</xdr:rowOff>
    </xdr:from>
    <xdr:to>
      <xdr:col>76</xdr:col>
      <xdr:colOff>165100</xdr:colOff>
      <xdr:row>86</xdr:row>
      <xdr:rowOff>97064</xdr:rowOff>
    </xdr:to>
    <xdr:sp macro="" textlink="">
      <xdr:nvSpPr>
        <xdr:cNvPr id="761" name="楕円 760">
          <a:extLst>
            <a:ext uri="{FF2B5EF4-FFF2-40B4-BE49-F238E27FC236}">
              <a16:creationId xmlns:a16="http://schemas.microsoft.com/office/drawing/2014/main" id="{5710E5E3-31E3-40E6-8B8B-FF81E32DF29D}"/>
            </a:ext>
          </a:extLst>
        </xdr:cNvPr>
        <xdr:cNvSpPr/>
      </xdr:nvSpPr>
      <xdr:spPr>
        <a:xfrm>
          <a:off x="14541500" y="1474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46264</xdr:rowOff>
    </xdr:from>
    <xdr:to>
      <xdr:col>81</xdr:col>
      <xdr:colOff>50800</xdr:colOff>
      <xdr:row>86</xdr:row>
      <xdr:rowOff>60961</xdr:rowOff>
    </xdr:to>
    <xdr:cxnSp macro="">
      <xdr:nvCxnSpPr>
        <xdr:cNvPr id="762" name="直線コネクタ 761">
          <a:extLst>
            <a:ext uri="{FF2B5EF4-FFF2-40B4-BE49-F238E27FC236}">
              <a16:creationId xmlns:a16="http://schemas.microsoft.com/office/drawing/2014/main" id="{6B7DA434-EAA8-4CF9-BC61-DFB5A95089EA}"/>
            </a:ext>
          </a:extLst>
        </xdr:cNvPr>
        <xdr:cNvCxnSpPr/>
      </xdr:nvCxnSpPr>
      <xdr:spPr>
        <a:xfrm>
          <a:off x="14592300" y="14790964"/>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144055</xdr:rowOff>
    </xdr:from>
    <xdr:to>
      <xdr:col>72</xdr:col>
      <xdr:colOff>38100</xdr:colOff>
      <xdr:row>86</xdr:row>
      <xdr:rowOff>74205</xdr:rowOff>
    </xdr:to>
    <xdr:sp macro="" textlink="">
      <xdr:nvSpPr>
        <xdr:cNvPr id="763" name="楕円 762">
          <a:extLst>
            <a:ext uri="{FF2B5EF4-FFF2-40B4-BE49-F238E27FC236}">
              <a16:creationId xmlns:a16="http://schemas.microsoft.com/office/drawing/2014/main" id="{08E394B0-2D5B-449A-987C-43F55E100455}"/>
            </a:ext>
          </a:extLst>
        </xdr:cNvPr>
        <xdr:cNvSpPr/>
      </xdr:nvSpPr>
      <xdr:spPr>
        <a:xfrm>
          <a:off x="13652500" y="1471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23405</xdr:rowOff>
    </xdr:from>
    <xdr:to>
      <xdr:col>76</xdr:col>
      <xdr:colOff>114300</xdr:colOff>
      <xdr:row>86</xdr:row>
      <xdr:rowOff>46264</xdr:rowOff>
    </xdr:to>
    <xdr:cxnSp macro="">
      <xdr:nvCxnSpPr>
        <xdr:cNvPr id="764" name="直線コネクタ 763">
          <a:extLst>
            <a:ext uri="{FF2B5EF4-FFF2-40B4-BE49-F238E27FC236}">
              <a16:creationId xmlns:a16="http://schemas.microsoft.com/office/drawing/2014/main" id="{A19501EC-8B74-4FFA-93E0-20CDBD44D3F2}"/>
            </a:ext>
          </a:extLst>
        </xdr:cNvPr>
        <xdr:cNvCxnSpPr/>
      </xdr:nvCxnSpPr>
      <xdr:spPr>
        <a:xfrm>
          <a:off x="13703300" y="1476810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114663</xdr:rowOff>
    </xdr:from>
    <xdr:to>
      <xdr:col>67</xdr:col>
      <xdr:colOff>101600</xdr:colOff>
      <xdr:row>86</xdr:row>
      <xdr:rowOff>44813</xdr:rowOff>
    </xdr:to>
    <xdr:sp macro="" textlink="">
      <xdr:nvSpPr>
        <xdr:cNvPr id="765" name="楕円 764">
          <a:extLst>
            <a:ext uri="{FF2B5EF4-FFF2-40B4-BE49-F238E27FC236}">
              <a16:creationId xmlns:a16="http://schemas.microsoft.com/office/drawing/2014/main" id="{C3818697-0F25-4862-BEE0-EC15F3E1782D}"/>
            </a:ext>
          </a:extLst>
        </xdr:cNvPr>
        <xdr:cNvSpPr/>
      </xdr:nvSpPr>
      <xdr:spPr>
        <a:xfrm>
          <a:off x="12763500" y="1468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165463</xdr:rowOff>
    </xdr:from>
    <xdr:to>
      <xdr:col>71</xdr:col>
      <xdr:colOff>177800</xdr:colOff>
      <xdr:row>86</xdr:row>
      <xdr:rowOff>23405</xdr:rowOff>
    </xdr:to>
    <xdr:cxnSp macro="">
      <xdr:nvCxnSpPr>
        <xdr:cNvPr id="766" name="直線コネクタ 765">
          <a:extLst>
            <a:ext uri="{FF2B5EF4-FFF2-40B4-BE49-F238E27FC236}">
              <a16:creationId xmlns:a16="http://schemas.microsoft.com/office/drawing/2014/main" id="{6BA87F69-3F07-43D9-B7BB-89C45E2D0B80}"/>
            </a:ext>
          </a:extLst>
        </xdr:cNvPr>
        <xdr:cNvCxnSpPr/>
      </xdr:nvCxnSpPr>
      <xdr:spPr>
        <a:xfrm>
          <a:off x="12814300" y="14738713"/>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925</xdr:rowOff>
    </xdr:from>
    <xdr:ext cx="405111" cy="259045"/>
    <xdr:sp macro="" textlink="">
      <xdr:nvSpPr>
        <xdr:cNvPr id="767" name="n_1aveValue【消防施設】&#10;有形固定資産減価償却率">
          <a:extLst>
            <a:ext uri="{FF2B5EF4-FFF2-40B4-BE49-F238E27FC236}">
              <a16:creationId xmlns:a16="http://schemas.microsoft.com/office/drawing/2014/main" id="{2DA7F3A9-8569-4699-A90F-16B286E8DD43}"/>
            </a:ext>
          </a:extLst>
        </xdr:cNvPr>
        <xdr:cNvSpPr txBox="1"/>
      </xdr:nvSpPr>
      <xdr:spPr>
        <a:xfrm>
          <a:off x="152660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66239</xdr:rowOff>
    </xdr:from>
    <xdr:ext cx="405111" cy="259045"/>
    <xdr:sp macro="" textlink="">
      <xdr:nvSpPr>
        <xdr:cNvPr id="768" name="n_2aveValue【消防施設】&#10;有形固定資産減価償却率">
          <a:extLst>
            <a:ext uri="{FF2B5EF4-FFF2-40B4-BE49-F238E27FC236}">
              <a16:creationId xmlns:a16="http://schemas.microsoft.com/office/drawing/2014/main" id="{44358F52-AF74-447E-B2DF-91D6C79FBA94}"/>
            </a:ext>
          </a:extLst>
        </xdr:cNvPr>
        <xdr:cNvSpPr txBox="1"/>
      </xdr:nvSpPr>
      <xdr:spPr>
        <a:xfrm>
          <a:off x="14389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98896</xdr:rowOff>
    </xdr:from>
    <xdr:ext cx="405111" cy="259045"/>
    <xdr:sp macro="" textlink="">
      <xdr:nvSpPr>
        <xdr:cNvPr id="769" name="n_3aveValue【消防施設】&#10;有形固定資産減価償却率">
          <a:extLst>
            <a:ext uri="{FF2B5EF4-FFF2-40B4-BE49-F238E27FC236}">
              <a16:creationId xmlns:a16="http://schemas.microsoft.com/office/drawing/2014/main" id="{335D2D89-B249-4366-9747-1C027EED88D5}"/>
            </a:ext>
          </a:extLst>
        </xdr:cNvPr>
        <xdr:cNvSpPr txBox="1"/>
      </xdr:nvSpPr>
      <xdr:spPr>
        <a:xfrm>
          <a:off x="13500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90732</xdr:rowOff>
    </xdr:from>
    <xdr:ext cx="405111" cy="259045"/>
    <xdr:sp macro="" textlink="">
      <xdr:nvSpPr>
        <xdr:cNvPr id="770" name="n_4aveValue【消防施設】&#10;有形固定資産減価償却率">
          <a:extLst>
            <a:ext uri="{FF2B5EF4-FFF2-40B4-BE49-F238E27FC236}">
              <a16:creationId xmlns:a16="http://schemas.microsoft.com/office/drawing/2014/main" id="{915416C9-2F54-41DE-91F3-6E4464B556A6}"/>
            </a:ext>
          </a:extLst>
        </xdr:cNvPr>
        <xdr:cNvSpPr txBox="1"/>
      </xdr:nvSpPr>
      <xdr:spPr>
        <a:xfrm>
          <a:off x="12611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102888</xdr:rowOff>
    </xdr:from>
    <xdr:ext cx="405111" cy="259045"/>
    <xdr:sp macro="" textlink="">
      <xdr:nvSpPr>
        <xdr:cNvPr id="771" name="n_1mainValue【消防施設】&#10;有形固定資産減価償却率">
          <a:extLst>
            <a:ext uri="{FF2B5EF4-FFF2-40B4-BE49-F238E27FC236}">
              <a16:creationId xmlns:a16="http://schemas.microsoft.com/office/drawing/2014/main" id="{FC24B41D-0C2F-49DB-84F6-11789B01B406}"/>
            </a:ext>
          </a:extLst>
        </xdr:cNvPr>
        <xdr:cNvSpPr txBox="1"/>
      </xdr:nvSpPr>
      <xdr:spPr>
        <a:xfrm>
          <a:off x="15266044" y="1484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88191</xdr:rowOff>
    </xdr:from>
    <xdr:ext cx="405111" cy="259045"/>
    <xdr:sp macro="" textlink="">
      <xdr:nvSpPr>
        <xdr:cNvPr id="772" name="n_2mainValue【消防施設】&#10;有形固定資産減価償却率">
          <a:extLst>
            <a:ext uri="{FF2B5EF4-FFF2-40B4-BE49-F238E27FC236}">
              <a16:creationId xmlns:a16="http://schemas.microsoft.com/office/drawing/2014/main" id="{028041B7-CF3A-41A9-A52E-61F8A2FC6761}"/>
            </a:ext>
          </a:extLst>
        </xdr:cNvPr>
        <xdr:cNvSpPr txBox="1"/>
      </xdr:nvSpPr>
      <xdr:spPr>
        <a:xfrm>
          <a:off x="14389744" y="14832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65332</xdr:rowOff>
    </xdr:from>
    <xdr:ext cx="405111" cy="259045"/>
    <xdr:sp macro="" textlink="">
      <xdr:nvSpPr>
        <xdr:cNvPr id="773" name="n_3mainValue【消防施設】&#10;有形固定資産減価償却率">
          <a:extLst>
            <a:ext uri="{FF2B5EF4-FFF2-40B4-BE49-F238E27FC236}">
              <a16:creationId xmlns:a16="http://schemas.microsoft.com/office/drawing/2014/main" id="{51E26ED7-D046-4493-8C2F-E080E7A614F8}"/>
            </a:ext>
          </a:extLst>
        </xdr:cNvPr>
        <xdr:cNvSpPr txBox="1"/>
      </xdr:nvSpPr>
      <xdr:spPr>
        <a:xfrm>
          <a:off x="13500744" y="1481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35940</xdr:rowOff>
    </xdr:from>
    <xdr:ext cx="405111" cy="259045"/>
    <xdr:sp macro="" textlink="">
      <xdr:nvSpPr>
        <xdr:cNvPr id="774" name="n_4mainValue【消防施設】&#10;有形固定資産減価償却率">
          <a:extLst>
            <a:ext uri="{FF2B5EF4-FFF2-40B4-BE49-F238E27FC236}">
              <a16:creationId xmlns:a16="http://schemas.microsoft.com/office/drawing/2014/main" id="{06005D55-2C65-43BA-B22F-1853FAB91657}"/>
            </a:ext>
          </a:extLst>
        </xdr:cNvPr>
        <xdr:cNvSpPr txBox="1"/>
      </xdr:nvSpPr>
      <xdr:spPr>
        <a:xfrm>
          <a:off x="12611744" y="1478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B322B9E-73AE-4661-AA01-BA8643BB2DC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4A4ED12E-7991-4F8A-ACF2-5E805AE1ED7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3452C9F1-507B-4ACB-A273-1DE35AAE181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7BAAABB4-40C3-40C5-B642-AB9BE2029F9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333BC2FC-C6DF-4532-9186-021FA93B997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EA9A35F3-AC75-4D9C-B9AF-1CAE0D4AE9B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4DC6FB1-4E31-4DB4-9B10-79EC93EB62C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C33FD398-A86B-4126-9ADD-772A3A70895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1C1A282E-1E04-4FE6-B32C-C7AF29EDC68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421EAE8-AAA9-42F9-9960-FF0BA4A10D9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612C6FD4-A790-440C-A223-0C88775EB00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D0A537A2-F18B-4123-B2C9-4327124D79CE}"/>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06E72869-D065-4352-985C-556BE04E928E}"/>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7450FBEC-7BA2-41FA-8F0F-C5A17A6D5CDC}"/>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F3E86323-98BD-417C-A6CE-738552F2D4D7}"/>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85A9BC9E-5522-4114-A2A7-8612DAD29409}"/>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93065C77-25CE-42E9-A872-0ACE8C54BC17}"/>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135A7DDC-A2A7-41EE-80EC-2552B9775725}"/>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51B0F46A-40F7-45DB-B6D1-9898340AB12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0D2B6924-4371-42AD-ACAA-41F456990C7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346666D8-F682-4DB8-95BE-E7EF5619821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AB9DCAA9-1208-4918-A664-A4383D629BBD}"/>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5938164B-2655-4AD8-BAFB-8682DF49077B}"/>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F2682917-B6D0-4566-8EDD-1641C4AE10C5}"/>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1924DAED-A9F0-43AE-9E29-3608B13123BC}"/>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D83C7096-3E06-416C-B8AD-7A95B3E1B2E7}"/>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9CA13E10-B8D3-4D2E-BCCB-E19435B337A2}"/>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C46A7647-DFC6-4C02-BE4D-2B4D5BF8B052}"/>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70A51EFE-B274-4F2D-B97A-1CF9C908CE4A}"/>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126746</xdr:rowOff>
    </xdr:from>
    <xdr:to>
      <xdr:col>107</xdr:col>
      <xdr:colOff>101600</xdr:colOff>
      <xdr:row>84</xdr:row>
      <xdr:rowOff>56896</xdr:rowOff>
    </xdr:to>
    <xdr:sp macro="" textlink="">
      <xdr:nvSpPr>
        <xdr:cNvPr id="804" name="フローチャート: 判断 803">
          <a:extLst>
            <a:ext uri="{FF2B5EF4-FFF2-40B4-BE49-F238E27FC236}">
              <a16:creationId xmlns:a16="http://schemas.microsoft.com/office/drawing/2014/main" id="{6855928C-113C-4D72-A882-808B7BA1D921}"/>
            </a:ext>
          </a:extLst>
        </xdr:cNvPr>
        <xdr:cNvSpPr/>
      </xdr:nvSpPr>
      <xdr:spPr>
        <a:xfrm>
          <a:off x="20383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05" name="フローチャート: 判断 804">
          <a:extLst>
            <a:ext uri="{FF2B5EF4-FFF2-40B4-BE49-F238E27FC236}">
              <a16:creationId xmlns:a16="http://schemas.microsoft.com/office/drawing/2014/main" id="{5B417739-7418-420B-98B0-1C6A1FC3180D}"/>
            </a:ext>
          </a:extLst>
        </xdr:cNvPr>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71882</xdr:rowOff>
    </xdr:from>
    <xdr:to>
      <xdr:col>98</xdr:col>
      <xdr:colOff>38100</xdr:colOff>
      <xdr:row>84</xdr:row>
      <xdr:rowOff>2032</xdr:rowOff>
    </xdr:to>
    <xdr:sp macro="" textlink="">
      <xdr:nvSpPr>
        <xdr:cNvPr id="806" name="フローチャート: 判断 805">
          <a:extLst>
            <a:ext uri="{FF2B5EF4-FFF2-40B4-BE49-F238E27FC236}">
              <a16:creationId xmlns:a16="http://schemas.microsoft.com/office/drawing/2014/main" id="{7FE89BA8-7E7D-4805-89FF-748455864E97}"/>
            </a:ext>
          </a:extLst>
        </xdr:cNvPr>
        <xdr:cNvSpPr/>
      </xdr:nvSpPr>
      <xdr:spPr>
        <a:xfrm>
          <a:off x="18605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4C9F9327-F603-4FD9-80A8-C8EC584A639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1E7B00E0-B6E3-4E2E-999F-592FBA30D21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D7C1384E-C97D-45D2-8BCC-A9AC9D82071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DD53B57E-F2EB-44B3-B8D6-AE637549545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1C5B777A-E856-4BCD-895E-A5A4CE7859E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812" name="楕円 811">
          <a:extLst>
            <a:ext uri="{FF2B5EF4-FFF2-40B4-BE49-F238E27FC236}">
              <a16:creationId xmlns:a16="http://schemas.microsoft.com/office/drawing/2014/main" id="{26129E1E-9E92-4526-9011-0D13717E91CA}"/>
            </a:ext>
          </a:extLst>
        </xdr:cNvPr>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813" name="【消防施設】&#10;一人当たり面積該当値テキスト">
          <a:extLst>
            <a:ext uri="{FF2B5EF4-FFF2-40B4-BE49-F238E27FC236}">
              <a16:creationId xmlns:a16="http://schemas.microsoft.com/office/drawing/2014/main" id="{0638484D-D815-43E0-9B38-D697BB0B44AB}"/>
            </a:ext>
          </a:extLst>
        </xdr:cNvPr>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14" name="楕円 813">
          <a:extLst>
            <a:ext uri="{FF2B5EF4-FFF2-40B4-BE49-F238E27FC236}">
              <a16:creationId xmlns:a16="http://schemas.microsoft.com/office/drawing/2014/main" id="{16B16B31-446C-4C18-BC0D-819F370E1888}"/>
            </a:ext>
          </a:extLst>
        </xdr:cNvPr>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168402</xdr:rowOff>
    </xdr:to>
    <xdr:cxnSp macro="">
      <xdr:nvCxnSpPr>
        <xdr:cNvPr id="815" name="直線コネクタ 814">
          <a:extLst>
            <a:ext uri="{FF2B5EF4-FFF2-40B4-BE49-F238E27FC236}">
              <a16:creationId xmlns:a16="http://schemas.microsoft.com/office/drawing/2014/main" id="{3DAFACC7-BB6A-4BAB-8157-5DF109D96457}"/>
            </a:ext>
          </a:extLst>
        </xdr:cNvPr>
        <xdr:cNvCxnSpPr/>
      </xdr:nvCxnSpPr>
      <xdr:spPr>
        <a:xfrm>
          <a:off x="21323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16" name="楕円 815">
          <a:extLst>
            <a:ext uri="{FF2B5EF4-FFF2-40B4-BE49-F238E27FC236}">
              <a16:creationId xmlns:a16="http://schemas.microsoft.com/office/drawing/2014/main" id="{99C635C0-8236-4ED9-91CE-9C6A0F3793CA}"/>
            </a:ext>
          </a:extLst>
        </xdr:cNvPr>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17" name="直線コネクタ 816">
          <a:extLst>
            <a:ext uri="{FF2B5EF4-FFF2-40B4-BE49-F238E27FC236}">
              <a16:creationId xmlns:a16="http://schemas.microsoft.com/office/drawing/2014/main" id="{B084FAD2-777F-485E-9731-BB3C1C61A5F0}"/>
            </a:ext>
          </a:extLst>
        </xdr:cNvPr>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18" name="楕円 817">
          <a:extLst>
            <a:ext uri="{FF2B5EF4-FFF2-40B4-BE49-F238E27FC236}">
              <a16:creationId xmlns:a16="http://schemas.microsoft.com/office/drawing/2014/main" id="{528015F8-F036-4EBC-B599-4F4112131368}"/>
            </a:ext>
          </a:extLst>
        </xdr:cNvPr>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19" name="直線コネクタ 818">
          <a:extLst>
            <a:ext uri="{FF2B5EF4-FFF2-40B4-BE49-F238E27FC236}">
              <a16:creationId xmlns:a16="http://schemas.microsoft.com/office/drawing/2014/main" id="{06987F04-B549-4A68-A503-1F989D38CCF2}"/>
            </a:ext>
          </a:extLst>
        </xdr:cNvPr>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20" name="楕円 819">
          <a:extLst>
            <a:ext uri="{FF2B5EF4-FFF2-40B4-BE49-F238E27FC236}">
              <a16:creationId xmlns:a16="http://schemas.microsoft.com/office/drawing/2014/main" id="{5249D1A2-EDDF-4B18-9B76-A240290D4035}"/>
            </a:ext>
          </a:extLst>
        </xdr:cNvPr>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21" name="直線コネクタ 820">
          <a:extLst>
            <a:ext uri="{FF2B5EF4-FFF2-40B4-BE49-F238E27FC236}">
              <a16:creationId xmlns:a16="http://schemas.microsoft.com/office/drawing/2014/main" id="{F0B75EC1-CE22-46D2-A34E-C98E2A52C160}"/>
            </a:ext>
          </a:extLst>
        </xdr:cNvPr>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264B4520-2294-4295-83E1-8B05A86B9FA5}"/>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73423</xdr:rowOff>
    </xdr:from>
    <xdr:ext cx="469744" cy="259045"/>
    <xdr:sp macro="" textlink="">
      <xdr:nvSpPr>
        <xdr:cNvPr id="823" name="n_2aveValue【消防施設】&#10;一人当たり面積">
          <a:extLst>
            <a:ext uri="{FF2B5EF4-FFF2-40B4-BE49-F238E27FC236}">
              <a16:creationId xmlns:a16="http://schemas.microsoft.com/office/drawing/2014/main" id="{F27C80C7-B3B5-4E38-BE85-1F77BEB77159}"/>
            </a:ext>
          </a:extLst>
        </xdr:cNvPr>
        <xdr:cNvSpPr txBox="1"/>
      </xdr:nvSpPr>
      <xdr:spPr>
        <a:xfrm>
          <a:off x="20199427" y="1413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24" name="n_3aveValue【消防施設】&#10;一人当たり面積">
          <a:extLst>
            <a:ext uri="{FF2B5EF4-FFF2-40B4-BE49-F238E27FC236}">
              <a16:creationId xmlns:a16="http://schemas.microsoft.com/office/drawing/2014/main" id="{CACD33C6-F3B5-4FE5-8FAC-E8D6049F553D}"/>
            </a:ext>
          </a:extLst>
        </xdr:cNvPr>
        <xdr:cNvSpPr txBox="1"/>
      </xdr:nvSpPr>
      <xdr:spPr>
        <a:xfrm>
          <a:off x="19310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18559</xdr:rowOff>
    </xdr:from>
    <xdr:ext cx="469744" cy="259045"/>
    <xdr:sp macro="" textlink="">
      <xdr:nvSpPr>
        <xdr:cNvPr id="825" name="n_4aveValue【消防施設】&#10;一人当たり面積">
          <a:extLst>
            <a:ext uri="{FF2B5EF4-FFF2-40B4-BE49-F238E27FC236}">
              <a16:creationId xmlns:a16="http://schemas.microsoft.com/office/drawing/2014/main" id="{D593BD88-9273-4D99-842A-FC5BE2D61EB1}"/>
            </a:ext>
          </a:extLst>
        </xdr:cNvPr>
        <xdr:cNvSpPr txBox="1"/>
      </xdr:nvSpPr>
      <xdr:spPr>
        <a:xfrm>
          <a:off x="18421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26" name="n_1mainValue【消防施設】&#10;一人当たり面積">
          <a:extLst>
            <a:ext uri="{FF2B5EF4-FFF2-40B4-BE49-F238E27FC236}">
              <a16:creationId xmlns:a16="http://schemas.microsoft.com/office/drawing/2014/main" id="{897BA75F-D646-4DA8-8A70-4FA3523AC82F}"/>
            </a:ext>
          </a:extLst>
        </xdr:cNvPr>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27" name="n_2mainValue【消防施設】&#10;一人当たり面積">
          <a:extLst>
            <a:ext uri="{FF2B5EF4-FFF2-40B4-BE49-F238E27FC236}">
              <a16:creationId xmlns:a16="http://schemas.microsoft.com/office/drawing/2014/main" id="{4D0A62BB-F638-4AD8-837E-54EF40F8076F}"/>
            </a:ext>
          </a:extLst>
        </xdr:cNvPr>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28" name="n_3mainValue【消防施設】&#10;一人当たり面積">
          <a:extLst>
            <a:ext uri="{FF2B5EF4-FFF2-40B4-BE49-F238E27FC236}">
              <a16:creationId xmlns:a16="http://schemas.microsoft.com/office/drawing/2014/main" id="{43C63412-47B4-4B79-870D-81659F0B2A38}"/>
            </a:ext>
          </a:extLst>
        </xdr:cNvPr>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29" name="n_4mainValue【消防施設】&#10;一人当たり面積">
          <a:extLst>
            <a:ext uri="{FF2B5EF4-FFF2-40B4-BE49-F238E27FC236}">
              <a16:creationId xmlns:a16="http://schemas.microsoft.com/office/drawing/2014/main" id="{B3444385-2AE6-4A82-823E-6D9B110445D8}"/>
            </a:ext>
          </a:extLst>
        </xdr:cNvPr>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878947EF-4509-4976-9882-582A7C7FFAD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8D014FA3-37C7-4798-9141-41DBBA085F4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30E32478-A791-44DC-9AF8-207A464B2DB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AC3BA612-FC01-44D4-B84B-DE72E520AF6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7E6BD2CE-56FB-4C01-A024-A2909287CE7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F28D9EBD-EE22-4AB0-84E7-9A4F3CB47E1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191B5510-E4B1-4D14-9DDD-70235E6571B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F8DC0A5B-D81B-4868-A5D6-CA21755E67C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CB113FA2-6531-48DB-A697-E47978715A4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A09679E6-4397-446B-8CEF-DE51A0515CA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24E905F7-744F-44B0-A702-D726C55183D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C4E8E6FF-69FD-4C7E-835F-5AD347AA2C7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15A94057-6FF7-406E-A40E-330B7BBB00EE}"/>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974B1255-6F6B-4D86-BADF-20A4A0F9D78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E888B6C4-F232-45D7-A334-2B1A7B63DC4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C5370A4E-7AFE-4F89-A363-45D0A207893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CEC4420A-07B3-4D8E-8C25-C6A4DC8FA03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D34BAEDB-012F-40C8-9951-5FD2C673604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C48D1B65-19EA-41E8-A51D-B2984296566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CF329C52-B0CB-46BA-A39E-F7D32C81189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C262C216-137B-489A-BFAA-C13DBBA3922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346E8450-E279-46B4-912D-8EFAFFBD148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811C98BA-EEBF-4053-8F87-DBB573357F3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53843B41-1FB4-4F58-8CCE-AF2FE3D3ED7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6F29DE39-ED24-44ED-9055-462B15A9840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31517EEE-2BCE-48A2-B045-E4668BA390E4}"/>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C350CCC1-06BF-4F73-A2E4-4DCBA1E1EF2D}"/>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30D14891-690A-4507-8592-E4ED27FBD880}"/>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F72182E2-0C4D-4504-B866-28F9BEA3826C}"/>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7AA11F9C-2AB4-4E40-AFBA-D972AD1E138B}"/>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41746</xdr:rowOff>
    </xdr:from>
    <xdr:ext cx="405111" cy="259045"/>
    <xdr:sp macro="" textlink="">
      <xdr:nvSpPr>
        <xdr:cNvPr id="860" name="【庁舎】&#10;有形固定資産減価償却率平均値テキスト">
          <a:extLst>
            <a:ext uri="{FF2B5EF4-FFF2-40B4-BE49-F238E27FC236}">
              <a16:creationId xmlns:a16="http://schemas.microsoft.com/office/drawing/2014/main" id="{551C532A-A3B7-45D2-AA95-E8DB1CE9CEFA}"/>
            </a:ext>
          </a:extLst>
        </xdr:cNvPr>
        <xdr:cNvSpPr txBox="1"/>
      </xdr:nvSpPr>
      <xdr:spPr>
        <a:xfrm>
          <a:off x="16357600" y="1770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04CA0471-7A5E-4149-941A-EBA696734290}"/>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5E5F24CD-3CCD-4B4F-B079-7F92D9262839}"/>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63" name="フローチャート: 判断 862">
          <a:extLst>
            <a:ext uri="{FF2B5EF4-FFF2-40B4-BE49-F238E27FC236}">
              <a16:creationId xmlns:a16="http://schemas.microsoft.com/office/drawing/2014/main" id="{3A0676E4-05AB-4F4E-B9E5-328BEBBCEB40}"/>
            </a:ext>
          </a:extLst>
        </xdr:cNvPr>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64" name="フローチャート: 判断 863">
          <a:extLst>
            <a:ext uri="{FF2B5EF4-FFF2-40B4-BE49-F238E27FC236}">
              <a16:creationId xmlns:a16="http://schemas.microsoft.com/office/drawing/2014/main" id="{F49F8F15-3EF7-4C4E-8C9A-90E1DB148FCD}"/>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865" name="フローチャート: 判断 864">
          <a:extLst>
            <a:ext uri="{FF2B5EF4-FFF2-40B4-BE49-F238E27FC236}">
              <a16:creationId xmlns:a16="http://schemas.microsoft.com/office/drawing/2014/main" id="{AD912FAE-0E9C-464A-BF6B-DE287D652B5F}"/>
            </a:ext>
          </a:extLst>
        </xdr:cNvPr>
        <xdr:cNvSpPr/>
      </xdr:nvSpPr>
      <xdr:spPr>
        <a:xfrm>
          <a:off x="12763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B9E1E8C9-442C-4C8F-B6F8-0C2CE8A7635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4D259439-5E73-4CF2-9A0B-3D5EA569CF9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FD66AB6-9461-4E66-BC93-C60FC69097E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D89D1233-525E-44F5-BFD6-5BFBC9E0442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B16F8AD3-0BF1-4DE7-BC71-C785C67A03F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58057</xdr:rowOff>
    </xdr:from>
    <xdr:to>
      <xdr:col>85</xdr:col>
      <xdr:colOff>177800</xdr:colOff>
      <xdr:row>105</xdr:row>
      <xdr:rowOff>159657</xdr:rowOff>
    </xdr:to>
    <xdr:sp macro="" textlink="">
      <xdr:nvSpPr>
        <xdr:cNvPr id="871" name="楕円 870">
          <a:extLst>
            <a:ext uri="{FF2B5EF4-FFF2-40B4-BE49-F238E27FC236}">
              <a16:creationId xmlns:a16="http://schemas.microsoft.com/office/drawing/2014/main" id="{31E71BED-C347-49FD-9BF2-6AB984B6808D}"/>
            </a:ext>
          </a:extLst>
        </xdr:cNvPr>
        <xdr:cNvSpPr/>
      </xdr:nvSpPr>
      <xdr:spPr>
        <a:xfrm>
          <a:off x="16268700" y="180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36484</xdr:rowOff>
    </xdr:from>
    <xdr:ext cx="405111" cy="259045"/>
    <xdr:sp macro="" textlink="">
      <xdr:nvSpPr>
        <xdr:cNvPr id="872" name="【庁舎】&#10;有形固定資産減価償却率該当値テキスト">
          <a:extLst>
            <a:ext uri="{FF2B5EF4-FFF2-40B4-BE49-F238E27FC236}">
              <a16:creationId xmlns:a16="http://schemas.microsoft.com/office/drawing/2014/main" id="{512E8E40-597C-4AD7-B243-8D36C9E92BD6}"/>
            </a:ext>
          </a:extLst>
        </xdr:cNvPr>
        <xdr:cNvSpPr txBox="1"/>
      </xdr:nvSpPr>
      <xdr:spPr>
        <a:xfrm>
          <a:off x="16357600" y="1803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20501</xdr:rowOff>
    </xdr:from>
    <xdr:to>
      <xdr:col>81</xdr:col>
      <xdr:colOff>101600</xdr:colOff>
      <xdr:row>105</xdr:row>
      <xdr:rowOff>122101</xdr:rowOff>
    </xdr:to>
    <xdr:sp macro="" textlink="">
      <xdr:nvSpPr>
        <xdr:cNvPr id="873" name="楕円 872">
          <a:extLst>
            <a:ext uri="{FF2B5EF4-FFF2-40B4-BE49-F238E27FC236}">
              <a16:creationId xmlns:a16="http://schemas.microsoft.com/office/drawing/2014/main" id="{C696E4B8-20A3-4B2C-8F3C-0F1DC7CFADFD}"/>
            </a:ext>
          </a:extLst>
        </xdr:cNvPr>
        <xdr:cNvSpPr/>
      </xdr:nvSpPr>
      <xdr:spPr>
        <a:xfrm>
          <a:off x="15430500" y="180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71301</xdr:rowOff>
    </xdr:from>
    <xdr:to>
      <xdr:col>85</xdr:col>
      <xdr:colOff>127000</xdr:colOff>
      <xdr:row>105</xdr:row>
      <xdr:rowOff>108857</xdr:rowOff>
    </xdr:to>
    <xdr:cxnSp macro="">
      <xdr:nvCxnSpPr>
        <xdr:cNvPr id="874" name="直線コネクタ 873">
          <a:extLst>
            <a:ext uri="{FF2B5EF4-FFF2-40B4-BE49-F238E27FC236}">
              <a16:creationId xmlns:a16="http://schemas.microsoft.com/office/drawing/2014/main" id="{3F324BA5-FF8B-413A-9BC9-EBDD7132B53D}"/>
            </a:ext>
          </a:extLst>
        </xdr:cNvPr>
        <xdr:cNvCxnSpPr/>
      </xdr:nvCxnSpPr>
      <xdr:spPr>
        <a:xfrm>
          <a:off x="15481300" y="1807355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75" name="楕円 874">
          <a:extLst>
            <a:ext uri="{FF2B5EF4-FFF2-40B4-BE49-F238E27FC236}">
              <a16:creationId xmlns:a16="http://schemas.microsoft.com/office/drawing/2014/main" id="{947B3758-7758-4DE9-836A-97DCCCBE10C5}"/>
            </a:ext>
          </a:extLst>
        </xdr:cNvPr>
        <xdr:cNvSpPr/>
      </xdr:nvSpPr>
      <xdr:spPr>
        <a:xfrm>
          <a:off x="14541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35379</xdr:rowOff>
    </xdr:from>
    <xdr:to>
      <xdr:col>81</xdr:col>
      <xdr:colOff>50800</xdr:colOff>
      <xdr:row>105</xdr:row>
      <xdr:rowOff>71301</xdr:rowOff>
    </xdr:to>
    <xdr:cxnSp macro="">
      <xdr:nvCxnSpPr>
        <xdr:cNvPr id="876" name="直線コネクタ 875">
          <a:extLst>
            <a:ext uri="{FF2B5EF4-FFF2-40B4-BE49-F238E27FC236}">
              <a16:creationId xmlns:a16="http://schemas.microsoft.com/office/drawing/2014/main" id="{7074AE5E-C7C4-4848-A4DD-6C4D5421D4F3}"/>
            </a:ext>
          </a:extLst>
        </xdr:cNvPr>
        <xdr:cNvCxnSpPr/>
      </xdr:nvCxnSpPr>
      <xdr:spPr>
        <a:xfrm>
          <a:off x="14592300" y="180376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133169</xdr:rowOff>
    </xdr:from>
    <xdr:to>
      <xdr:col>72</xdr:col>
      <xdr:colOff>38100</xdr:colOff>
      <xdr:row>105</xdr:row>
      <xdr:rowOff>63319</xdr:rowOff>
    </xdr:to>
    <xdr:sp macro="" textlink="">
      <xdr:nvSpPr>
        <xdr:cNvPr id="877" name="楕円 876">
          <a:extLst>
            <a:ext uri="{FF2B5EF4-FFF2-40B4-BE49-F238E27FC236}">
              <a16:creationId xmlns:a16="http://schemas.microsoft.com/office/drawing/2014/main" id="{53857082-2FE6-463F-9B6A-1AB1C0326056}"/>
            </a:ext>
          </a:extLst>
        </xdr:cNvPr>
        <xdr:cNvSpPr/>
      </xdr:nvSpPr>
      <xdr:spPr>
        <a:xfrm>
          <a:off x="13652500" y="1796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12519</xdr:rowOff>
    </xdr:from>
    <xdr:to>
      <xdr:col>76</xdr:col>
      <xdr:colOff>114300</xdr:colOff>
      <xdr:row>105</xdr:row>
      <xdr:rowOff>35379</xdr:rowOff>
    </xdr:to>
    <xdr:cxnSp macro="">
      <xdr:nvCxnSpPr>
        <xdr:cNvPr id="878" name="直線コネクタ 877">
          <a:extLst>
            <a:ext uri="{FF2B5EF4-FFF2-40B4-BE49-F238E27FC236}">
              <a16:creationId xmlns:a16="http://schemas.microsoft.com/office/drawing/2014/main" id="{EF6F3C90-A970-48BA-896C-5187F1400FE2}"/>
            </a:ext>
          </a:extLst>
        </xdr:cNvPr>
        <xdr:cNvCxnSpPr/>
      </xdr:nvCxnSpPr>
      <xdr:spPr>
        <a:xfrm>
          <a:off x="13703300" y="1801476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95613</xdr:rowOff>
    </xdr:from>
    <xdr:to>
      <xdr:col>67</xdr:col>
      <xdr:colOff>101600</xdr:colOff>
      <xdr:row>105</xdr:row>
      <xdr:rowOff>25763</xdr:rowOff>
    </xdr:to>
    <xdr:sp macro="" textlink="">
      <xdr:nvSpPr>
        <xdr:cNvPr id="879" name="楕円 878">
          <a:extLst>
            <a:ext uri="{FF2B5EF4-FFF2-40B4-BE49-F238E27FC236}">
              <a16:creationId xmlns:a16="http://schemas.microsoft.com/office/drawing/2014/main" id="{A0A6A33C-613E-49F1-9D27-E6C8555AEC66}"/>
            </a:ext>
          </a:extLst>
        </xdr:cNvPr>
        <xdr:cNvSpPr/>
      </xdr:nvSpPr>
      <xdr:spPr>
        <a:xfrm>
          <a:off x="12763500" y="1792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146413</xdr:rowOff>
    </xdr:from>
    <xdr:to>
      <xdr:col>71</xdr:col>
      <xdr:colOff>177800</xdr:colOff>
      <xdr:row>105</xdr:row>
      <xdr:rowOff>12519</xdr:rowOff>
    </xdr:to>
    <xdr:cxnSp macro="">
      <xdr:nvCxnSpPr>
        <xdr:cNvPr id="880" name="直線コネクタ 879">
          <a:extLst>
            <a:ext uri="{FF2B5EF4-FFF2-40B4-BE49-F238E27FC236}">
              <a16:creationId xmlns:a16="http://schemas.microsoft.com/office/drawing/2014/main" id="{49110A5F-C0CA-41A6-A387-968C65D8EBB6}"/>
            </a:ext>
          </a:extLst>
        </xdr:cNvPr>
        <xdr:cNvCxnSpPr/>
      </xdr:nvCxnSpPr>
      <xdr:spPr>
        <a:xfrm>
          <a:off x="12814300" y="1797721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881" name="n_1aveValue【庁舎】&#10;有形固定資産減価償却率">
          <a:extLst>
            <a:ext uri="{FF2B5EF4-FFF2-40B4-BE49-F238E27FC236}">
              <a16:creationId xmlns:a16="http://schemas.microsoft.com/office/drawing/2014/main" id="{BDD09925-F204-4427-963E-407F21BDA965}"/>
            </a:ext>
          </a:extLst>
        </xdr:cNvPr>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882" name="n_2aveValue【庁舎】&#10;有形固定資産減価償却率">
          <a:extLst>
            <a:ext uri="{FF2B5EF4-FFF2-40B4-BE49-F238E27FC236}">
              <a16:creationId xmlns:a16="http://schemas.microsoft.com/office/drawing/2014/main" id="{4C2470A2-237C-493A-B03F-D5CA69600D2E}"/>
            </a:ext>
          </a:extLst>
        </xdr:cNvPr>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883" name="n_3aveValue【庁舎】&#10;有形固定資産減価償却率">
          <a:extLst>
            <a:ext uri="{FF2B5EF4-FFF2-40B4-BE49-F238E27FC236}">
              <a16:creationId xmlns:a16="http://schemas.microsoft.com/office/drawing/2014/main" id="{3B593DF3-DAC9-48C3-8458-6F0839ED6048}"/>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70775</xdr:rowOff>
    </xdr:from>
    <xdr:ext cx="405111" cy="259045"/>
    <xdr:sp macro="" textlink="">
      <xdr:nvSpPr>
        <xdr:cNvPr id="884" name="n_4aveValue【庁舎】&#10;有形固定資産減価償却率">
          <a:extLst>
            <a:ext uri="{FF2B5EF4-FFF2-40B4-BE49-F238E27FC236}">
              <a16:creationId xmlns:a16="http://schemas.microsoft.com/office/drawing/2014/main" id="{7500D14D-0A68-4A26-8D6A-92468B8A4C20}"/>
            </a:ext>
          </a:extLst>
        </xdr:cNvPr>
        <xdr:cNvSpPr txBox="1"/>
      </xdr:nvSpPr>
      <xdr:spPr>
        <a:xfrm>
          <a:off x="12611744" y="1807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113228</xdr:rowOff>
    </xdr:from>
    <xdr:ext cx="405111" cy="259045"/>
    <xdr:sp macro="" textlink="">
      <xdr:nvSpPr>
        <xdr:cNvPr id="885" name="n_1mainValue【庁舎】&#10;有形固定資産減価償却率">
          <a:extLst>
            <a:ext uri="{FF2B5EF4-FFF2-40B4-BE49-F238E27FC236}">
              <a16:creationId xmlns:a16="http://schemas.microsoft.com/office/drawing/2014/main" id="{909D4CFD-7CE7-4D5F-A5DB-9487CF9B2364}"/>
            </a:ext>
          </a:extLst>
        </xdr:cNvPr>
        <xdr:cNvSpPr txBox="1"/>
      </xdr:nvSpPr>
      <xdr:spPr>
        <a:xfrm>
          <a:off x="15266044" y="1811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77306</xdr:rowOff>
    </xdr:from>
    <xdr:ext cx="405111" cy="259045"/>
    <xdr:sp macro="" textlink="">
      <xdr:nvSpPr>
        <xdr:cNvPr id="886" name="n_2mainValue【庁舎】&#10;有形固定資産減価償却率">
          <a:extLst>
            <a:ext uri="{FF2B5EF4-FFF2-40B4-BE49-F238E27FC236}">
              <a16:creationId xmlns:a16="http://schemas.microsoft.com/office/drawing/2014/main" id="{AB404D2A-F547-4B17-85FC-E2FB901CDFB2}"/>
            </a:ext>
          </a:extLst>
        </xdr:cNvPr>
        <xdr:cNvSpPr txBox="1"/>
      </xdr:nvSpPr>
      <xdr:spPr>
        <a:xfrm>
          <a:off x="14389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54446</xdr:rowOff>
    </xdr:from>
    <xdr:ext cx="405111" cy="259045"/>
    <xdr:sp macro="" textlink="">
      <xdr:nvSpPr>
        <xdr:cNvPr id="887" name="n_3mainValue【庁舎】&#10;有形固定資産減価償却率">
          <a:extLst>
            <a:ext uri="{FF2B5EF4-FFF2-40B4-BE49-F238E27FC236}">
              <a16:creationId xmlns:a16="http://schemas.microsoft.com/office/drawing/2014/main" id="{53A60E21-34AA-4361-9C2A-A0A7D9446FF1}"/>
            </a:ext>
          </a:extLst>
        </xdr:cNvPr>
        <xdr:cNvSpPr txBox="1"/>
      </xdr:nvSpPr>
      <xdr:spPr>
        <a:xfrm>
          <a:off x="13500744" y="1805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42290</xdr:rowOff>
    </xdr:from>
    <xdr:ext cx="405111" cy="259045"/>
    <xdr:sp macro="" textlink="">
      <xdr:nvSpPr>
        <xdr:cNvPr id="888" name="n_4mainValue【庁舎】&#10;有形固定資産減価償却率">
          <a:extLst>
            <a:ext uri="{FF2B5EF4-FFF2-40B4-BE49-F238E27FC236}">
              <a16:creationId xmlns:a16="http://schemas.microsoft.com/office/drawing/2014/main" id="{73AC0DED-AB26-40FC-90A1-E75E117FD1A1}"/>
            </a:ext>
          </a:extLst>
        </xdr:cNvPr>
        <xdr:cNvSpPr txBox="1"/>
      </xdr:nvSpPr>
      <xdr:spPr>
        <a:xfrm>
          <a:off x="12611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76C45C43-84A4-4547-9313-58D4678C24C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799EE039-1414-4E5D-A2E6-E40A1F44E84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2437F38C-977A-4142-8B82-CBB307E0CDC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865D8BC8-A6BB-4481-A33A-4CD79110A92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38E2A713-253F-4BAE-B08B-8BBB3B0AA26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82DD4665-B2BD-4AC5-8973-AC832931241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33C28242-265D-4BB5-BC39-CDB90711B69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B0365496-3EE3-4DD8-96AA-479B366B399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8F29E441-EF63-476C-A334-6B63C4B59D7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CB93E5A2-AF36-4BC5-B13F-BAEBD7AFC97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E5701C49-A545-404B-AE6A-2AE9BF07DC4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063C85D6-F0FC-4BFF-AC35-7405FAE0D3E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FB6EFDB5-936B-454E-8C75-213C9B163843}"/>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5D30EC73-5BDC-459E-A33C-4D44306FB427}"/>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CBCB84EE-CF45-42A8-AA97-1CA04BF6A0F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21751D76-E399-45FD-8A2E-139410C08A8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C2399AA6-66CB-49C2-A42C-92DBC18A7CE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5FAD3BE3-72A4-4A0C-948E-2BE1AEEB23E4}"/>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922ADABB-431C-4EF9-920A-F8339A89BE19}"/>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9A591710-B5BA-4BF9-BF38-B4F344D468E1}"/>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311B582E-D331-47A1-B093-F8B70CD3B91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FEB6F20A-4032-4DF9-8259-D628CC0960A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21551372-CC8B-4F94-BE89-1CC3173347D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33451A1F-21BA-4818-8E8A-639F9AB8BB5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E341EE01-0866-4494-8F15-A9D12B9B51C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0769B1AC-2F73-4491-A348-B8E4B993B8BE}"/>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9FEE24D9-B171-489E-AD82-84D6C8598F4A}"/>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1BD6806F-2243-48E4-9DD2-EEA6F2013BB5}"/>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8AE88540-3E5C-483D-999E-3519EA73177F}"/>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DFE94B6C-144A-4AB7-AA68-88B6A052785C}"/>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47914</xdr:rowOff>
    </xdr:from>
    <xdr:ext cx="469744" cy="259045"/>
    <xdr:sp macro="" textlink="">
      <xdr:nvSpPr>
        <xdr:cNvPr id="919" name="【庁舎】&#10;一人当たり面積平均値テキスト">
          <a:extLst>
            <a:ext uri="{FF2B5EF4-FFF2-40B4-BE49-F238E27FC236}">
              <a16:creationId xmlns:a16="http://schemas.microsoft.com/office/drawing/2014/main" id="{C5748D72-F42F-4C03-B17A-EAE145D83288}"/>
            </a:ext>
          </a:extLst>
        </xdr:cNvPr>
        <xdr:cNvSpPr txBox="1"/>
      </xdr:nvSpPr>
      <xdr:spPr>
        <a:xfrm>
          <a:off x="22199600" y="18050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D5DF3CBA-D428-4BC9-A654-21749FCE1524}"/>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A049CFD3-6AE2-4DC3-9F9B-B4541E547EAA}"/>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136434</xdr:rowOff>
    </xdr:from>
    <xdr:to>
      <xdr:col>107</xdr:col>
      <xdr:colOff>101600</xdr:colOff>
      <xdr:row>105</xdr:row>
      <xdr:rowOff>66584</xdr:rowOff>
    </xdr:to>
    <xdr:sp macro="" textlink="">
      <xdr:nvSpPr>
        <xdr:cNvPr id="922" name="フローチャート: 判断 921">
          <a:extLst>
            <a:ext uri="{FF2B5EF4-FFF2-40B4-BE49-F238E27FC236}">
              <a16:creationId xmlns:a16="http://schemas.microsoft.com/office/drawing/2014/main" id="{1B9E464C-F65F-403A-9741-C01DDFDEEB07}"/>
            </a:ext>
          </a:extLst>
        </xdr:cNvPr>
        <xdr:cNvSpPr/>
      </xdr:nvSpPr>
      <xdr:spPr>
        <a:xfrm>
          <a:off x="20383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103777</xdr:rowOff>
    </xdr:from>
    <xdr:to>
      <xdr:col>102</xdr:col>
      <xdr:colOff>165100</xdr:colOff>
      <xdr:row>105</xdr:row>
      <xdr:rowOff>33927</xdr:rowOff>
    </xdr:to>
    <xdr:sp macro="" textlink="">
      <xdr:nvSpPr>
        <xdr:cNvPr id="923" name="フローチャート: 判断 922">
          <a:extLst>
            <a:ext uri="{FF2B5EF4-FFF2-40B4-BE49-F238E27FC236}">
              <a16:creationId xmlns:a16="http://schemas.microsoft.com/office/drawing/2014/main" id="{30DEBAF3-424A-413D-9DE9-CFBC82571DD9}"/>
            </a:ext>
          </a:extLst>
        </xdr:cNvPr>
        <xdr:cNvSpPr/>
      </xdr:nvSpPr>
      <xdr:spPr>
        <a:xfrm>
          <a:off x="194945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146231</xdr:rowOff>
    </xdr:from>
    <xdr:to>
      <xdr:col>98</xdr:col>
      <xdr:colOff>38100</xdr:colOff>
      <xdr:row>105</xdr:row>
      <xdr:rowOff>76381</xdr:rowOff>
    </xdr:to>
    <xdr:sp macro="" textlink="">
      <xdr:nvSpPr>
        <xdr:cNvPr id="924" name="フローチャート: 判断 923">
          <a:extLst>
            <a:ext uri="{FF2B5EF4-FFF2-40B4-BE49-F238E27FC236}">
              <a16:creationId xmlns:a16="http://schemas.microsoft.com/office/drawing/2014/main" id="{CC5D42A6-17AA-42D7-A77D-A2689DBBFE9B}"/>
            </a:ext>
          </a:extLst>
        </xdr:cNvPr>
        <xdr:cNvSpPr/>
      </xdr:nvSpPr>
      <xdr:spPr>
        <a:xfrm>
          <a:off x="18605500" y="1797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54B700C4-2D20-4FB7-BDE5-61EBDD84438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A0E46D68-009A-4BA3-BCE1-44FBE90C241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90FA5B32-F1F8-4FA6-A78C-0DE1411BB46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62059C2C-B8EC-478A-8DC7-A46C7CB8685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E364BCA4-A2DE-42D6-9EA1-B5515C291CD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147864</xdr:rowOff>
    </xdr:from>
    <xdr:to>
      <xdr:col>116</xdr:col>
      <xdr:colOff>114300</xdr:colOff>
      <xdr:row>104</xdr:row>
      <xdr:rowOff>78014</xdr:rowOff>
    </xdr:to>
    <xdr:sp macro="" textlink="">
      <xdr:nvSpPr>
        <xdr:cNvPr id="930" name="楕円 929">
          <a:extLst>
            <a:ext uri="{FF2B5EF4-FFF2-40B4-BE49-F238E27FC236}">
              <a16:creationId xmlns:a16="http://schemas.microsoft.com/office/drawing/2014/main" id="{579643E4-0667-4533-B784-1C11D5EF4DE3}"/>
            </a:ext>
          </a:extLst>
        </xdr:cNvPr>
        <xdr:cNvSpPr/>
      </xdr:nvSpPr>
      <xdr:spPr>
        <a:xfrm>
          <a:off x="221107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170741</xdr:rowOff>
    </xdr:from>
    <xdr:ext cx="469744" cy="259045"/>
    <xdr:sp macro="" textlink="">
      <xdr:nvSpPr>
        <xdr:cNvPr id="931" name="【庁舎】&#10;一人当たり面積該当値テキスト">
          <a:extLst>
            <a:ext uri="{FF2B5EF4-FFF2-40B4-BE49-F238E27FC236}">
              <a16:creationId xmlns:a16="http://schemas.microsoft.com/office/drawing/2014/main" id="{3CCD4C3E-10D5-42DC-9CD3-5EEE314AAB40}"/>
            </a:ext>
          </a:extLst>
        </xdr:cNvPr>
        <xdr:cNvSpPr txBox="1"/>
      </xdr:nvSpPr>
      <xdr:spPr>
        <a:xfrm>
          <a:off x="22199600" y="1765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147864</xdr:rowOff>
    </xdr:from>
    <xdr:to>
      <xdr:col>112</xdr:col>
      <xdr:colOff>38100</xdr:colOff>
      <xdr:row>104</xdr:row>
      <xdr:rowOff>78014</xdr:rowOff>
    </xdr:to>
    <xdr:sp macro="" textlink="">
      <xdr:nvSpPr>
        <xdr:cNvPr id="932" name="楕円 931">
          <a:extLst>
            <a:ext uri="{FF2B5EF4-FFF2-40B4-BE49-F238E27FC236}">
              <a16:creationId xmlns:a16="http://schemas.microsoft.com/office/drawing/2014/main" id="{D8A20460-14BF-483E-AF5B-C6F209553F37}"/>
            </a:ext>
          </a:extLst>
        </xdr:cNvPr>
        <xdr:cNvSpPr/>
      </xdr:nvSpPr>
      <xdr:spPr>
        <a:xfrm>
          <a:off x="212725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27214</xdr:rowOff>
    </xdr:from>
    <xdr:to>
      <xdr:col>116</xdr:col>
      <xdr:colOff>63500</xdr:colOff>
      <xdr:row>104</xdr:row>
      <xdr:rowOff>27214</xdr:rowOff>
    </xdr:to>
    <xdr:cxnSp macro="">
      <xdr:nvCxnSpPr>
        <xdr:cNvPr id="933" name="直線コネクタ 932">
          <a:extLst>
            <a:ext uri="{FF2B5EF4-FFF2-40B4-BE49-F238E27FC236}">
              <a16:creationId xmlns:a16="http://schemas.microsoft.com/office/drawing/2014/main" id="{66799E84-A52A-4D49-924B-7C4904AD950B}"/>
            </a:ext>
          </a:extLst>
        </xdr:cNvPr>
        <xdr:cNvCxnSpPr/>
      </xdr:nvCxnSpPr>
      <xdr:spPr>
        <a:xfrm>
          <a:off x="21323300" y="178580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141332</xdr:rowOff>
    </xdr:from>
    <xdr:to>
      <xdr:col>107</xdr:col>
      <xdr:colOff>101600</xdr:colOff>
      <xdr:row>104</xdr:row>
      <xdr:rowOff>71482</xdr:rowOff>
    </xdr:to>
    <xdr:sp macro="" textlink="">
      <xdr:nvSpPr>
        <xdr:cNvPr id="934" name="楕円 933">
          <a:extLst>
            <a:ext uri="{FF2B5EF4-FFF2-40B4-BE49-F238E27FC236}">
              <a16:creationId xmlns:a16="http://schemas.microsoft.com/office/drawing/2014/main" id="{82875426-701E-47E7-B2C0-619AFAB7F87F}"/>
            </a:ext>
          </a:extLst>
        </xdr:cNvPr>
        <xdr:cNvSpPr/>
      </xdr:nvSpPr>
      <xdr:spPr>
        <a:xfrm>
          <a:off x="20383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20682</xdr:rowOff>
    </xdr:from>
    <xdr:to>
      <xdr:col>111</xdr:col>
      <xdr:colOff>177800</xdr:colOff>
      <xdr:row>104</xdr:row>
      <xdr:rowOff>27214</xdr:rowOff>
    </xdr:to>
    <xdr:cxnSp macro="">
      <xdr:nvCxnSpPr>
        <xdr:cNvPr id="935" name="直線コネクタ 934">
          <a:extLst>
            <a:ext uri="{FF2B5EF4-FFF2-40B4-BE49-F238E27FC236}">
              <a16:creationId xmlns:a16="http://schemas.microsoft.com/office/drawing/2014/main" id="{4539FEBE-0E3A-4764-A4A9-7B675A9669C7}"/>
            </a:ext>
          </a:extLst>
        </xdr:cNvPr>
        <xdr:cNvCxnSpPr/>
      </xdr:nvCxnSpPr>
      <xdr:spPr>
        <a:xfrm>
          <a:off x="20434300" y="1785148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151130</xdr:rowOff>
    </xdr:from>
    <xdr:to>
      <xdr:col>102</xdr:col>
      <xdr:colOff>165100</xdr:colOff>
      <xdr:row>104</xdr:row>
      <xdr:rowOff>81280</xdr:rowOff>
    </xdr:to>
    <xdr:sp macro="" textlink="">
      <xdr:nvSpPr>
        <xdr:cNvPr id="936" name="楕円 935">
          <a:extLst>
            <a:ext uri="{FF2B5EF4-FFF2-40B4-BE49-F238E27FC236}">
              <a16:creationId xmlns:a16="http://schemas.microsoft.com/office/drawing/2014/main" id="{36904CE4-C385-44F6-AA2B-F6F341C7F986}"/>
            </a:ext>
          </a:extLst>
        </xdr:cNvPr>
        <xdr:cNvSpPr/>
      </xdr:nvSpPr>
      <xdr:spPr>
        <a:xfrm>
          <a:off x="19494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20682</xdr:rowOff>
    </xdr:from>
    <xdr:to>
      <xdr:col>107</xdr:col>
      <xdr:colOff>50800</xdr:colOff>
      <xdr:row>104</xdr:row>
      <xdr:rowOff>30480</xdr:rowOff>
    </xdr:to>
    <xdr:cxnSp macro="">
      <xdr:nvCxnSpPr>
        <xdr:cNvPr id="937" name="直線コネクタ 936">
          <a:extLst>
            <a:ext uri="{FF2B5EF4-FFF2-40B4-BE49-F238E27FC236}">
              <a16:creationId xmlns:a16="http://schemas.microsoft.com/office/drawing/2014/main" id="{F944262A-E1A3-4213-9EAF-566E4B3A46D9}"/>
            </a:ext>
          </a:extLst>
        </xdr:cNvPr>
        <xdr:cNvCxnSpPr/>
      </xdr:nvCxnSpPr>
      <xdr:spPr>
        <a:xfrm flipV="1">
          <a:off x="19545300" y="17851482"/>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154395</xdr:rowOff>
    </xdr:from>
    <xdr:to>
      <xdr:col>98</xdr:col>
      <xdr:colOff>38100</xdr:colOff>
      <xdr:row>104</xdr:row>
      <xdr:rowOff>84545</xdr:rowOff>
    </xdr:to>
    <xdr:sp macro="" textlink="">
      <xdr:nvSpPr>
        <xdr:cNvPr id="938" name="楕円 937">
          <a:extLst>
            <a:ext uri="{FF2B5EF4-FFF2-40B4-BE49-F238E27FC236}">
              <a16:creationId xmlns:a16="http://schemas.microsoft.com/office/drawing/2014/main" id="{A48246E1-87A3-42C9-954C-2B0EBB04F7C2}"/>
            </a:ext>
          </a:extLst>
        </xdr:cNvPr>
        <xdr:cNvSpPr/>
      </xdr:nvSpPr>
      <xdr:spPr>
        <a:xfrm>
          <a:off x="1860550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30480</xdr:rowOff>
    </xdr:from>
    <xdr:to>
      <xdr:col>102</xdr:col>
      <xdr:colOff>114300</xdr:colOff>
      <xdr:row>104</xdr:row>
      <xdr:rowOff>33745</xdr:rowOff>
    </xdr:to>
    <xdr:cxnSp macro="">
      <xdr:nvCxnSpPr>
        <xdr:cNvPr id="939" name="直線コネクタ 938">
          <a:extLst>
            <a:ext uri="{FF2B5EF4-FFF2-40B4-BE49-F238E27FC236}">
              <a16:creationId xmlns:a16="http://schemas.microsoft.com/office/drawing/2014/main" id="{919F2881-EF1F-4641-AC0E-EAFD25F86B00}"/>
            </a:ext>
          </a:extLst>
        </xdr:cNvPr>
        <xdr:cNvCxnSpPr/>
      </xdr:nvCxnSpPr>
      <xdr:spPr>
        <a:xfrm flipV="1">
          <a:off x="18656300" y="1786128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168746</xdr:rowOff>
    </xdr:from>
    <xdr:ext cx="469744" cy="259045"/>
    <xdr:sp macro="" textlink="">
      <xdr:nvSpPr>
        <xdr:cNvPr id="940" name="n_1aveValue【庁舎】&#10;一人当たり面積">
          <a:extLst>
            <a:ext uri="{FF2B5EF4-FFF2-40B4-BE49-F238E27FC236}">
              <a16:creationId xmlns:a16="http://schemas.microsoft.com/office/drawing/2014/main" id="{113F178B-CC06-4B61-BDFC-9D1DD5018BE0}"/>
            </a:ext>
          </a:extLst>
        </xdr:cNvPr>
        <xdr:cNvSpPr txBox="1"/>
      </xdr:nvSpPr>
      <xdr:spPr>
        <a:xfrm>
          <a:off x="21075727" y="1817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57711</xdr:rowOff>
    </xdr:from>
    <xdr:ext cx="469744" cy="259045"/>
    <xdr:sp macro="" textlink="">
      <xdr:nvSpPr>
        <xdr:cNvPr id="941" name="n_2aveValue【庁舎】&#10;一人当たり面積">
          <a:extLst>
            <a:ext uri="{FF2B5EF4-FFF2-40B4-BE49-F238E27FC236}">
              <a16:creationId xmlns:a16="http://schemas.microsoft.com/office/drawing/2014/main" id="{D35D4A8D-C6C0-42C7-9D9A-91D343FDA03B}"/>
            </a:ext>
          </a:extLst>
        </xdr:cNvPr>
        <xdr:cNvSpPr txBox="1"/>
      </xdr:nvSpPr>
      <xdr:spPr>
        <a:xfrm>
          <a:off x="20199427" y="1805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25054</xdr:rowOff>
    </xdr:from>
    <xdr:ext cx="469744" cy="259045"/>
    <xdr:sp macro="" textlink="">
      <xdr:nvSpPr>
        <xdr:cNvPr id="942" name="n_3aveValue【庁舎】&#10;一人当たり面積">
          <a:extLst>
            <a:ext uri="{FF2B5EF4-FFF2-40B4-BE49-F238E27FC236}">
              <a16:creationId xmlns:a16="http://schemas.microsoft.com/office/drawing/2014/main" id="{CD0A8F21-5FE6-4160-A6C6-D838C4108ACC}"/>
            </a:ext>
          </a:extLst>
        </xdr:cNvPr>
        <xdr:cNvSpPr txBox="1"/>
      </xdr:nvSpPr>
      <xdr:spPr>
        <a:xfrm>
          <a:off x="19310427" y="1802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67508</xdr:rowOff>
    </xdr:from>
    <xdr:ext cx="469744" cy="259045"/>
    <xdr:sp macro="" textlink="">
      <xdr:nvSpPr>
        <xdr:cNvPr id="943" name="n_4aveValue【庁舎】&#10;一人当たり面積">
          <a:extLst>
            <a:ext uri="{FF2B5EF4-FFF2-40B4-BE49-F238E27FC236}">
              <a16:creationId xmlns:a16="http://schemas.microsoft.com/office/drawing/2014/main" id="{4D67C03A-8C91-46DB-97F1-35884AC47B86}"/>
            </a:ext>
          </a:extLst>
        </xdr:cNvPr>
        <xdr:cNvSpPr txBox="1"/>
      </xdr:nvSpPr>
      <xdr:spPr>
        <a:xfrm>
          <a:off x="18421427" y="1806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94541</xdr:rowOff>
    </xdr:from>
    <xdr:ext cx="469744" cy="259045"/>
    <xdr:sp macro="" textlink="">
      <xdr:nvSpPr>
        <xdr:cNvPr id="944" name="n_1mainValue【庁舎】&#10;一人当たり面積">
          <a:extLst>
            <a:ext uri="{FF2B5EF4-FFF2-40B4-BE49-F238E27FC236}">
              <a16:creationId xmlns:a16="http://schemas.microsoft.com/office/drawing/2014/main" id="{C61C64A2-7D70-4E09-B243-EE6169A6C689}"/>
            </a:ext>
          </a:extLst>
        </xdr:cNvPr>
        <xdr:cNvSpPr txBox="1"/>
      </xdr:nvSpPr>
      <xdr:spPr>
        <a:xfrm>
          <a:off x="21075727" y="1758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88009</xdr:rowOff>
    </xdr:from>
    <xdr:ext cx="469744" cy="259045"/>
    <xdr:sp macro="" textlink="">
      <xdr:nvSpPr>
        <xdr:cNvPr id="945" name="n_2mainValue【庁舎】&#10;一人当たり面積">
          <a:extLst>
            <a:ext uri="{FF2B5EF4-FFF2-40B4-BE49-F238E27FC236}">
              <a16:creationId xmlns:a16="http://schemas.microsoft.com/office/drawing/2014/main" id="{52310DBE-9414-4326-8B29-702EB305E01B}"/>
            </a:ext>
          </a:extLst>
        </xdr:cNvPr>
        <xdr:cNvSpPr txBox="1"/>
      </xdr:nvSpPr>
      <xdr:spPr>
        <a:xfrm>
          <a:off x="20199427" y="1757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97807</xdr:rowOff>
    </xdr:from>
    <xdr:ext cx="469744" cy="259045"/>
    <xdr:sp macro="" textlink="">
      <xdr:nvSpPr>
        <xdr:cNvPr id="946" name="n_3mainValue【庁舎】&#10;一人当たり面積">
          <a:extLst>
            <a:ext uri="{FF2B5EF4-FFF2-40B4-BE49-F238E27FC236}">
              <a16:creationId xmlns:a16="http://schemas.microsoft.com/office/drawing/2014/main" id="{5B19C906-0A24-4D8B-AD03-A99E45355A91}"/>
            </a:ext>
          </a:extLst>
        </xdr:cNvPr>
        <xdr:cNvSpPr txBox="1"/>
      </xdr:nvSpPr>
      <xdr:spPr>
        <a:xfrm>
          <a:off x="19310427" y="1758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101072</xdr:rowOff>
    </xdr:from>
    <xdr:ext cx="469744" cy="259045"/>
    <xdr:sp macro="" textlink="">
      <xdr:nvSpPr>
        <xdr:cNvPr id="947" name="n_4mainValue【庁舎】&#10;一人当たり面積">
          <a:extLst>
            <a:ext uri="{FF2B5EF4-FFF2-40B4-BE49-F238E27FC236}">
              <a16:creationId xmlns:a16="http://schemas.microsoft.com/office/drawing/2014/main" id="{8696A9DE-3AB6-425A-B856-5A0B8C659B9E}"/>
            </a:ext>
          </a:extLst>
        </xdr:cNvPr>
        <xdr:cNvSpPr txBox="1"/>
      </xdr:nvSpPr>
      <xdr:spPr>
        <a:xfrm>
          <a:off x="18421427" y="1758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6AD65361-70AD-4A95-91A7-544E92F9409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F1CB42E0-B6B6-4E31-8CD5-1D8DDA3AFC7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25189E39-E1CE-47D3-9DA9-51FA35B12CD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消防施設</a:t>
          </a:r>
          <a:r>
            <a:rPr kumimoji="1" lang="ja-JP" altLang="ja-JP" sz="1100">
              <a:solidFill>
                <a:schemeClr val="dk1"/>
              </a:solidFill>
              <a:effectLst/>
              <a:latin typeface="+mn-lt"/>
              <a:ea typeface="+mn-ea"/>
              <a:cs typeface="+mn-cs"/>
            </a:rPr>
            <a:t>や市民会館の減価償却率については、類似団体内平均値よりも高い水準となっており、老朽化が進んでいる。</a:t>
          </a:r>
          <a:endParaRPr lang="ja-JP" altLang="ja-JP" sz="1400">
            <a:effectLst/>
          </a:endParaRPr>
        </a:p>
        <a:p>
          <a:r>
            <a:rPr kumimoji="1" lang="ja-JP" altLang="ja-JP" sz="1100">
              <a:solidFill>
                <a:schemeClr val="dk1"/>
              </a:solidFill>
              <a:effectLst/>
              <a:latin typeface="+mn-lt"/>
              <a:ea typeface="+mn-ea"/>
              <a:cs typeface="+mn-cs"/>
            </a:rPr>
            <a:t>　減価償却率が</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％となる施設も存在していることから、公共施設等総合管理計画に基づき、施設の劣化状況を踏まえた整理統合（集約化・複合化・多機能化等）や更新に向けた検討を早期に進めていく。</a:t>
          </a:r>
          <a:endParaRPr lang="ja-JP" altLang="ja-JP" sz="1400">
            <a:effectLst/>
          </a:endParaRPr>
        </a:p>
        <a:p>
          <a:r>
            <a:rPr kumimoji="1" lang="ja-JP" altLang="ja-JP" sz="1100">
              <a:solidFill>
                <a:schemeClr val="dk1"/>
              </a:solidFill>
              <a:effectLst/>
              <a:latin typeface="+mn-lt"/>
              <a:ea typeface="+mn-ea"/>
              <a:cs typeface="+mn-cs"/>
            </a:rPr>
            <a:t>　また、体育館・プールにおける一人当たり面積は類似団体内平均値よりも高くなっているが、当該施設類型に区分されている羽村市水上公園のプール施設は設備などの老朽化により令和元年度から一時休止を行っている。</a:t>
          </a:r>
          <a:endParaRPr lang="ja-JP" altLang="ja-JP" sz="1400">
            <a:effectLst/>
          </a:endParaRPr>
        </a:p>
        <a:p>
          <a:r>
            <a:rPr kumimoji="1" lang="ja-JP" altLang="ja-JP" sz="1100">
              <a:solidFill>
                <a:schemeClr val="dk1"/>
              </a:solidFill>
              <a:effectLst/>
              <a:latin typeface="+mn-lt"/>
              <a:ea typeface="+mn-ea"/>
              <a:cs typeface="+mn-cs"/>
            </a:rPr>
            <a:t>　今後の施設の利用状況によっては体育館・プールにおける一人当たり面積については減少することが見込まれる。</a:t>
          </a:r>
          <a:endParaRPr lang="ja-JP" altLang="ja-JP" sz="1400">
            <a:effectLst/>
          </a:endParaRPr>
        </a:p>
        <a:p>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財政力指数の過去</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年間平均は、前年度比で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0.01</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ポイント減の</a:t>
          </a:r>
          <a:r>
            <a:rPr kumimoji="1" lang="en-US" altLang="ja-JP" sz="1000" b="0" i="0" u="none" strike="noStrike" kern="0" cap="none" spc="0" normalizeH="0" baseline="0" noProof="0">
              <a:ln>
                <a:noFill/>
              </a:ln>
              <a:solidFill>
                <a:prstClr val="black"/>
              </a:solidFill>
              <a:effectLst/>
              <a:uLnTx/>
              <a:uFillTx/>
              <a:latin typeface="+mn-lt"/>
              <a:ea typeface="+mn-ea"/>
              <a:cs typeface="+mn-cs"/>
            </a:rPr>
            <a:t>0.95</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となり、単年度の財政力指数は、前年</a:t>
          </a:r>
          <a:r>
            <a:rPr kumimoji="1" lang="ja-JP" altLang="en-US" sz="1000" b="0" i="0" u="none" strike="noStrike" kern="0" cap="none" spc="0" normalizeH="0" baseline="0" noProof="0">
              <a:ln>
                <a:noFill/>
              </a:ln>
              <a:solidFill>
                <a:prstClr val="black"/>
              </a:solidFill>
              <a:effectLst/>
              <a:uLnTx/>
              <a:uFillTx/>
              <a:latin typeface="+mn-lt"/>
              <a:ea typeface="+mn-ea"/>
              <a:cs typeface="+mn-cs"/>
            </a:rPr>
            <a:t>同</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となる</a:t>
          </a:r>
          <a:r>
            <a:rPr kumimoji="1" lang="en-US" altLang="ja-JP" sz="1000" b="0" i="0" u="none" strike="noStrike" kern="0" cap="none" spc="0" normalizeH="0" baseline="0" noProof="0">
              <a:ln>
                <a:noFill/>
              </a:ln>
              <a:solidFill>
                <a:prstClr val="black"/>
              </a:solidFill>
              <a:effectLst/>
              <a:uLnTx/>
              <a:uFillTx/>
              <a:latin typeface="+mn-lt"/>
              <a:ea typeface="+mn-ea"/>
              <a:cs typeface="+mn-cs"/>
            </a:rPr>
            <a:t>0.93</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年度の普通交付税は、基準財政収入額</a:t>
          </a:r>
          <a:r>
            <a:rPr kumimoji="1" lang="ja-JP" altLang="en-US" sz="1000" b="0" i="0" u="none" strike="noStrike" kern="0" cap="none" spc="0" normalizeH="0" baseline="0" noProof="0">
              <a:ln>
                <a:noFill/>
              </a:ln>
              <a:solidFill>
                <a:prstClr val="black"/>
              </a:solidFill>
              <a:effectLst/>
              <a:uLnTx/>
              <a:uFillTx/>
              <a:latin typeface="+mn-lt"/>
              <a:ea typeface="+mn-ea"/>
              <a:cs typeface="+mn-cs"/>
            </a:rPr>
            <a:t>について</a:t>
          </a:r>
          <a:r>
            <a:rPr kumimoji="1" lang="ja-JP" altLang="ja-JP" sz="1000" b="0" i="0" u="none" strike="noStrike" kern="0" cap="none" spc="0" normalizeH="0" baseline="0" noProof="0">
              <a:ln>
                <a:noFill/>
              </a:ln>
              <a:solidFill>
                <a:prstClr val="black"/>
              </a:solidFill>
              <a:effectLst/>
              <a:uLnTx/>
              <a:uFillTx/>
              <a:latin typeface="+mn-lt"/>
              <a:ea typeface="+mn-ea"/>
              <a:cs typeface="+mn-cs"/>
            </a:rPr>
            <a:t>、市民税（所得割）や</a:t>
          </a:r>
          <a:r>
            <a:rPr kumimoji="1" lang="ja-JP" altLang="en-US" sz="1000" b="0" i="0" u="none" strike="noStrike" kern="0" cap="none" spc="0" normalizeH="0" baseline="0" noProof="0">
              <a:ln>
                <a:noFill/>
              </a:ln>
              <a:solidFill>
                <a:prstClr val="black"/>
              </a:solidFill>
              <a:effectLst/>
              <a:uLnTx/>
              <a:uFillTx/>
              <a:latin typeface="+mn-lt"/>
              <a:ea typeface="+mn-ea"/>
              <a:cs typeface="+mn-cs"/>
            </a:rPr>
            <a:t>法人事業税交付金が増加したことなど</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となり、基準財政需要額</a:t>
          </a:r>
          <a:r>
            <a:rPr kumimoji="1" lang="ja-JP" altLang="en-US" sz="1000" b="0" i="0" u="none" strike="noStrike" kern="0" cap="none" spc="0" normalizeH="0" baseline="0" noProof="0">
              <a:ln>
                <a:noFill/>
              </a:ln>
              <a:solidFill>
                <a:prstClr val="black"/>
              </a:solidFill>
              <a:effectLst/>
              <a:uLnTx/>
              <a:uFillTx/>
              <a:latin typeface="+mn-lt"/>
              <a:ea typeface="+mn-ea"/>
              <a:cs typeface="+mn-cs"/>
            </a:rPr>
            <a:t>について</a:t>
          </a:r>
          <a:r>
            <a:rPr kumimoji="1" lang="ja-JP" altLang="ja-JP" sz="1000" b="0" i="0" u="none" strike="noStrike" kern="0" cap="none" spc="0" normalizeH="0" baseline="0" noProof="0">
              <a:ln>
                <a:noFill/>
              </a:ln>
              <a:solidFill>
                <a:prstClr val="black"/>
              </a:solidFill>
              <a:effectLst/>
              <a:uLnTx/>
              <a:uFillTx/>
              <a:latin typeface="+mn-lt"/>
              <a:ea typeface="+mn-ea"/>
              <a:cs typeface="+mn-cs"/>
            </a:rPr>
            <a:t>は、高齢者保健福祉費</a:t>
          </a:r>
          <a:r>
            <a:rPr kumimoji="1" lang="ja-JP" altLang="en-US" sz="1000" b="0" i="0" u="none" strike="noStrike" kern="0" cap="none" spc="0" normalizeH="0" baseline="0" noProof="0">
              <a:ln>
                <a:noFill/>
              </a:ln>
              <a:solidFill>
                <a:prstClr val="black"/>
              </a:solidFill>
              <a:effectLst/>
              <a:uLnTx/>
              <a:uFillTx/>
              <a:latin typeface="+mn-lt"/>
              <a:ea typeface="+mn-ea"/>
              <a:cs typeface="+mn-cs"/>
            </a:rPr>
            <a:t>や社会福祉費</a:t>
          </a:r>
          <a:r>
            <a:rPr kumimoji="1" lang="ja-JP" altLang="ja-JP" sz="1000" b="0" i="0" u="none" strike="noStrike" kern="0" cap="none" spc="0" normalizeH="0" baseline="0" noProof="0">
              <a:ln>
                <a:noFill/>
              </a:ln>
              <a:solidFill>
                <a:prstClr val="black"/>
              </a:solidFill>
              <a:effectLst/>
              <a:uLnTx/>
              <a:uFillTx/>
              <a:latin typeface="+mn-lt"/>
              <a:ea typeface="+mn-ea"/>
              <a:cs typeface="+mn-cs"/>
            </a:rPr>
            <a:t>など</a:t>
          </a:r>
          <a:r>
            <a:rPr kumimoji="1" lang="ja-JP" altLang="en-US" sz="1000" b="0" i="0" u="none" strike="noStrike" kern="0" cap="none" spc="0" normalizeH="0" baseline="0" noProof="0">
              <a:ln>
                <a:noFill/>
              </a:ln>
              <a:solidFill>
                <a:prstClr val="black"/>
              </a:solidFill>
              <a:effectLst/>
              <a:uLnTx/>
              <a:uFillTx/>
              <a:latin typeface="+mn-lt"/>
              <a:ea typeface="+mn-ea"/>
              <a:cs typeface="+mn-cs"/>
            </a:rPr>
            <a:t>が</a:t>
          </a:r>
          <a:r>
            <a:rPr kumimoji="1" lang="ja-JP" altLang="ja-JP" sz="1000" b="0" i="0" u="none" strike="noStrike" kern="0" cap="none" spc="0" normalizeH="0" baseline="0" noProof="0">
              <a:ln>
                <a:noFill/>
              </a:ln>
              <a:solidFill>
                <a:prstClr val="black"/>
              </a:solidFill>
              <a:effectLst/>
              <a:uLnTx/>
              <a:uFillTx/>
              <a:latin typeface="+mn-lt"/>
              <a:ea typeface="+mn-ea"/>
              <a:cs typeface="+mn-cs"/>
            </a:rPr>
            <a:t>増</a:t>
          </a:r>
          <a:r>
            <a:rPr kumimoji="1" lang="ja-JP" altLang="en-US" sz="1000" b="0" i="0" u="none" strike="noStrike" kern="0" cap="none" spc="0" normalizeH="0" baseline="0" noProof="0">
              <a:ln>
                <a:noFill/>
              </a:ln>
              <a:solidFill>
                <a:prstClr val="black"/>
              </a:solidFill>
              <a:effectLst/>
              <a:uLnTx/>
              <a:uFillTx/>
              <a:latin typeface="+mn-lt"/>
              <a:ea typeface="+mn-ea"/>
              <a:cs typeface="+mn-cs"/>
            </a:rPr>
            <a:t>化したことなどにより増と</a:t>
          </a:r>
          <a:r>
            <a:rPr kumimoji="1" lang="ja-JP" altLang="ja-JP" sz="1000" b="0" i="0" u="none" strike="noStrike" kern="0" cap="none" spc="0" normalizeH="0" baseline="0" noProof="0">
              <a:ln>
                <a:noFill/>
              </a:ln>
              <a:solidFill>
                <a:prstClr val="black"/>
              </a:solidFill>
              <a:effectLst/>
              <a:uLnTx/>
              <a:uFillTx/>
              <a:latin typeface="+mn-lt"/>
              <a:ea typeface="+mn-ea"/>
              <a:cs typeface="+mn-cs"/>
            </a:rPr>
            <a:t>なり、引続き普通交付税の交付団体となった。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の取組みとして、市税収納率向上に向けた取組みや国都支出金の獲得など財源の確保に努めるとともに、経常経費の削減など行財政改革の取組みを推進し、健全で安定的な財政運営ができるよう取組んで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6088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60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148167</xdr:rowOff>
    </xdr:from>
    <xdr:to>
      <xdr:col>23</xdr:col>
      <xdr:colOff>133350</xdr:colOff>
      <xdr:row>38</xdr:row>
      <xdr:rowOff>168275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518487"/>
          <a:ext cx="762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931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107950</xdr:rowOff>
    </xdr:from>
    <xdr:to>
      <xdr:col>19</xdr:col>
      <xdr:colOff>133350</xdr:colOff>
      <xdr:row>38</xdr:row>
      <xdr:rowOff>148167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478270"/>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87842</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458162"/>
          <a:ext cx="8128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87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96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67733</xdr:rowOff>
    </xdr:from>
    <xdr:to>
      <xdr:col>11</xdr:col>
      <xdr:colOff>31750</xdr:colOff>
      <xdr:row>38</xdr:row>
      <xdr:rowOff>87842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438053"/>
          <a:ext cx="79375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187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700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117475</xdr:rowOff>
    </xdr:from>
    <xdr:to>
      <xdr:col>23</xdr:col>
      <xdr:colOff>184150</xdr:colOff>
      <xdr:row>39</xdr:row>
      <xdr:rowOff>47625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487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134002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33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97367</xdr:rowOff>
    </xdr:from>
    <xdr:to>
      <xdr:col>19</xdr:col>
      <xdr:colOff>184150</xdr:colOff>
      <xdr:row>39</xdr:row>
      <xdr:rowOff>27517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467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37694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240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37042</xdr:rowOff>
    </xdr:from>
    <xdr:to>
      <xdr:col>11</xdr:col>
      <xdr:colOff>82550</xdr:colOff>
      <xdr:row>38</xdr:row>
      <xdr:rowOff>138642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4073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148819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183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16933</xdr:rowOff>
    </xdr:from>
    <xdr:to>
      <xdr:col>7</xdr:col>
      <xdr:colOff>31750</xdr:colOff>
      <xdr:row>38</xdr:row>
      <xdr:rowOff>118533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3872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128710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経常収支比率は、前年度比で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4.2%</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en-US" altLang="ja-JP" sz="1000" b="0" i="0" u="none" strike="noStrike" kern="0" cap="none" spc="0" normalizeH="0" baseline="0" noProof="0">
              <a:ln>
                <a:noFill/>
              </a:ln>
              <a:solidFill>
                <a:prstClr val="black"/>
              </a:solidFill>
              <a:effectLst/>
              <a:uLnTx/>
              <a:uFillTx/>
              <a:latin typeface="+mn-lt"/>
              <a:ea typeface="+mn-ea"/>
              <a:cs typeface="+mn-cs"/>
            </a:rPr>
            <a:t>95.6%</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年度は、</a:t>
          </a:r>
          <a:r>
            <a:rPr kumimoji="0" lang="ja-JP" altLang="ja-JP" sz="1000" b="0" i="0" u="none" strike="noStrike" kern="0" cap="none" spc="0" normalizeH="0" baseline="0" noProof="0">
              <a:ln>
                <a:noFill/>
              </a:ln>
              <a:solidFill>
                <a:prstClr val="black"/>
              </a:solidFill>
              <a:effectLst/>
              <a:uLnTx/>
              <a:uFillTx/>
              <a:latin typeface="+mn-lt"/>
              <a:ea typeface="+mn-ea"/>
              <a:cs typeface="+mn-cs"/>
            </a:rPr>
            <a:t>新型コロナウイルス感染症の</a:t>
          </a:r>
          <a:r>
            <a:rPr kumimoji="0" lang="ja-JP" altLang="en-US" sz="1000" b="0" i="0" u="none" strike="noStrike" kern="0" cap="none" spc="0" normalizeH="0" baseline="0" noProof="0">
              <a:ln>
                <a:noFill/>
              </a:ln>
              <a:solidFill>
                <a:prstClr val="black"/>
              </a:solidFill>
              <a:effectLst/>
              <a:uLnTx/>
              <a:uFillTx/>
              <a:latin typeface="+mn-lt"/>
              <a:ea typeface="+mn-ea"/>
              <a:cs typeface="+mn-cs"/>
            </a:rPr>
            <a:t>流行下において、ウィズコロナとして感染症対策を行ったうえで</a:t>
          </a:r>
          <a:r>
            <a:rPr kumimoji="0" lang="ja-JP" altLang="ja-JP" sz="1000" b="0" i="0" u="none" strike="noStrike" kern="0" cap="none" spc="0" normalizeH="0" baseline="0" noProof="0">
              <a:ln>
                <a:noFill/>
              </a:ln>
              <a:solidFill>
                <a:prstClr val="black"/>
              </a:solidFill>
              <a:effectLst/>
              <a:uLnTx/>
              <a:uFillTx/>
              <a:latin typeface="+mn-lt"/>
              <a:ea typeface="+mn-ea"/>
              <a:cs typeface="+mn-cs"/>
            </a:rPr>
            <a:t>事業</a:t>
          </a:r>
          <a:r>
            <a:rPr kumimoji="0" lang="ja-JP" altLang="en-US" sz="1000" b="0" i="0" u="none" strike="noStrike" kern="0" cap="none" spc="0" normalizeH="0" baseline="0" noProof="0">
              <a:ln>
                <a:noFill/>
              </a:ln>
              <a:solidFill>
                <a:prstClr val="black"/>
              </a:solidFill>
              <a:effectLst/>
              <a:uLnTx/>
              <a:uFillTx/>
              <a:latin typeface="+mn-lt"/>
              <a:ea typeface="+mn-ea"/>
              <a:cs typeface="+mn-cs"/>
            </a:rPr>
            <a:t>を再開したことや、ロシアのウクライナ侵攻を起因とした物価高騰の影響による経費の増に加え</a:t>
          </a:r>
          <a:r>
            <a:rPr kumimoji="0" lang="ja-JP" altLang="ja-JP" sz="1000" b="0" i="0" u="none" strike="noStrike" kern="0" cap="none" spc="0" normalizeH="0" baseline="0" noProof="0">
              <a:ln>
                <a:noFill/>
              </a:ln>
              <a:solidFill>
                <a:prstClr val="black"/>
              </a:solidFill>
              <a:effectLst/>
              <a:uLnTx/>
              <a:uFillTx/>
              <a:latin typeface="+mn-lt"/>
              <a:ea typeface="+mn-ea"/>
              <a:cs typeface="+mn-cs"/>
            </a:rPr>
            <a:t>、扶助費の増加が顕著であった。一方、</a:t>
          </a:r>
          <a:r>
            <a:rPr kumimoji="0" lang="ja-JP" altLang="en-US" sz="1000" b="0" i="0" u="none" strike="noStrike" kern="0" cap="none" spc="0" normalizeH="0" baseline="0" noProof="0">
              <a:ln>
                <a:noFill/>
              </a:ln>
              <a:solidFill>
                <a:prstClr val="black"/>
              </a:solidFill>
              <a:effectLst/>
              <a:uLnTx/>
              <a:uFillTx/>
              <a:latin typeface="+mn-lt"/>
              <a:ea typeface="+mn-ea"/>
              <a:cs typeface="+mn-cs"/>
            </a:rPr>
            <a:t>市税収入や</a:t>
          </a:r>
          <a:r>
            <a:rPr kumimoji="0" lang="ja-JP" altLang="ja-JP" sz="1000" b="0" i="0" u="none" strike="noStrike" kern="0" cap="none" spc="0" normalizeH="0" baseline="0" noProof="0">
              <a:ln>
                <a:noFill/>
              </a:ln>
              <a:solidFill>
                <a:prstClr val="black"/>
              </a:solidFill>
              <a:effectLst/>
              <a:uLnTx/>
              <a:uFillTx/>
              <a:latin typeface="+mn-lt"/>
              <a:ea typeface="+mn-ea"/>
              <a:cs typeface="+mn-cs"/>
            </a:rPr>
            <a:t>地方交付税</a:t>
          </a:r>
          <a:r>
            <a:rPr kumimoji="0" lang="ja-JP" altLang="en-US" sz="1000" b="0" i="0" u="none" strike="noStrike" kern="0" cap="none" spc="0" normalizeH="0" baseline="0" noProof="0">
              <a:ln>
                <a:noFill/>
              </a:ln>
              <a:solidFill>
                <a:prstClr val="black"/>
              </a:solidFill>
              <a:effectLst/>
              <a:uLnTx/>
              <a:uFillTx/>
              <a:latin typeface="+mn-lt"/>
              <a:ea typeface="+mn-ea"/>
              <a:cs typeface="+mn-cs"/>
            </a:rPr>
            <a:t>、</a:t>
          </a:r>
          <a:r>
            <a:rPr kumimoji="0" lang="ja-JP" altLang="ja-JP" sz="1000" b="0" i="0" u="none" strike="noStrike" kern="0" cap="none" spc="0" normalizeH="0" baseline="0" noProof="0">
              <a:ln>
                <a:noFill/>
              </a:ln>
              <a:solidFill>
                <a:prstClr val="black"/>
              </a:solidFill>
              <a:effectLst/>
              <a:uLnTx/>
              <a:uFillTx/>
              <a:latin typeface="+mn-lt"/>
              <a:ea typeface="+mn-ea"/>
              <a:cs typeface="+mn-cs"/>
            </a:rPr>
            <a:t>地方消費税交付金</a:t>
          </a:r>
          <a:r>
            <a:rPr kumimoji="0" lang="ja-JP" altLang="en-US" sz="1000" b="0" i="0" u="none" strike="noStrike" kern="0" cap="none" spc="0" normalizeH="0" baseline="0" noProof="0">
              <a:ln>
                <a:noFill/>
              </a:ln>
              <a:solidFill>
                <a:prstClr val="black"/>
              </a:solidFill>
              <a:effectLst/>
              <a:uLnTx/>
              <a:uFillTx/>
              <a:latin typeface="+mn-lt"/>
              <a:ea typeface="+mn-ea"/>
              <a:cs typeface="+mn-cs"/>
            </a:rPr>
            <a:t>や</a:t>
          </a:r>
          <a:r>
            <a:rPr kumimoji="0" lang="ja-JP" altLang="ja-JP" sz="1000" b="0" i="0" u="none" strike="noStrike" kern="0" cap="none" spc="0" normalizeH="0" baseline="0" noProof="0">
              <a:ln>
                <a:noFill/>
              </a:ln>
              <a:solidFill>
                <a:prstClr val="black"/>
              </a:solidFill>
              <a:effectLst/>
              <a:uLnTx/>
              <a:uFillTx/>
              <a:latin typeface="+mn-lt"/>
              <a:ea typeface="+mn-ea"/>
              <a:cs typeface="+mn-cs"/>
            </a:rPr>
            <a:t>法人事業税交付金等が増加したため、</a:t>
          </a:r>
          <a:r>
            <a:rPr kumimoji="0" lang="ja-JP" altLang="en-US" sz="1000" b="0" i="0" u="none" strike="noStrike" kern="0" cap="none" spc="0" normalizeH="0" baseline="0" noProof="0">
              <a:ln>
                <a:noFill/>
              </a:ln>
              <a:solidFill>
                <a:prstClr val="black"/>
              </a:solidFill>
              <a:effectLst/>
              <a:uLnTx/>
              <a:uFillTx/>
              <a:latin typeface="+mn-lt"/>
              <a:ea typeface="+mn-ea"/>
              <a:cs typeface="+mn-cs"/>
            </a:rPr>
            <a:t>前年度に引続き</a:t>
          </a:r>
          <a:r>
            <a:rPr kumimoji="1" lang="en-US" altLang="ja-JP" sz="1000" b="0" i="0" u="none" strike="noStrike" kern="0" cap="none" spc="0" normalizeH="0" baseline="0" noProof="0">
              <a:ln>
                <a:noFill/>
              </a:ln>
              <a:solidFill>
                <a:prstClr val="black"/>
              </a:solidFill>
              <a:effectLst/>
              <a:uLnTx/>
              <a:uFillTx/>
              <a:latin typeface="+mn-lt"/>
              <a:ea typeface="+mn-ea"/>
              <a:cs typeface="+mn-cs"/>
            </a:rPr>
            <a:t>100</a:t>
          </a:r>
          <a:r>
            <a:rPr kumimoji="1" lang="ja-JP" altLang="ja-JP" sz="1000" b="0" i="0" u="none" strike="noStrike" kern="0" cap="none" spc="0" normalizeH="0" baseline="0" noProof="0">
              <a:ln>
                <a:noFill/>
              </a:ln>
              <a:solidFill>
                <a:prstClr val="black"/>
              </a:solidFill>
              <a:effectLst/>
              <a:uLnTx/>
              <a:uFillTx/>
              <a:latin typeface="+mn-lt"/>
              <a:ea typeface="+mn-ea"/>
              <a:cs typeface="+mn-cs"/>
            </a:rPr>
            <a:t>％以下の数値となった。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今後の比率の上昇を抑制・改善していくため、財源の確保に努めるとともに、経常経費の削減など行財政改革の取組みを推進し、健全で安定的な財政運営ができるよう取組んでいく。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64</xdr:row>
      <xdr:rowOff>34544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514850" y="9933178"/>
          <a:ext cx="0" cy="830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6621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84700" y="1073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34544</xdr:rowOff>
    </xdr:from>
    <xdr:to>
      <xdr:col>24</xdr:col>
      <xdr:colOff>12700</xdr:colOff>
      <xdr:row>64</xdr:row>
      <xdr:rowOff>34544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425950" y="107635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84700" y="9684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9933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162814</xdr:rowOff>
    </xdr:from>
    <xdr:to>
      <xdr:col>23</xdr:col>
      <xdr:colOff>133350</xdr:colOff>
      <xdr:row>63</xdr:row>
      <xdr:rowOff>22606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752850" y="10388854"/>
          <a:ext cx="7620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162323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84700" y="10220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145796</xdr:rowOff>
    </xdr:from>
    <xdr:to>
      <xdr:col>23</xdr:col>
      <xdr:colOff>184150</xdr:colOff>
      <xdr:row>62</xdr:row>
      <xdr:rowOff>75946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64050" y="1037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162814</xdr:rowOff>
    </xdr:from>
    <xdr:to>
      <xdr:col>19</xdr:col>
      <xdr:colOff>133350</xdr:colOff>
      <xdr:row>64</xdr:row>
      <xdr:rowOff>73152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940050" y="10388854"/>
          <a:ext cx="812800" cy="4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143510</xdr:rowOff>
    </xdr:from>
    <xdr:to>
      <xdr:col>19</xdr:col>
      <xdr:colOff>184150</xdr:colOff>
      <xdr:row>61</xdr:row>
      <xdr:rowOff>73660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70205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83837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409950" y="9974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73152</xdr:rowOff>
    </xdr:from>
    <xdr:to>
      <xdr:col>15</xdr:col>
      <xdr:colOff>82550</xdr:colOff>
      <xdr:row>65</xdr:row>
      <xdr:rowOff>17526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127250" y="10802112"/>
          <a:ext cx="8128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131318</xdr:rowOff>
    </xdr:from>
    <xdr:to>
      <xdr:col>15</xdr:col>
      <xdr:colOff>133350</xdr:colOff>
      <xdr:row>62</xdr:row>
      <xdr:rowOff>61468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89250" y="103573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97150" y="1013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97282</xdr:rowOff>
    </xdr:from>
    <xdr:to>
      <xdr:col>11</xdr:col>
      <xdr:colOff>31750</xdr:colOff>
      <xdr:row>65</xdr:row>
      <xdr:rowOff>17526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333500" y="10826242"/>
          <a:ext cx="793750" cy="8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140970</xdr:rowOff>
    </xdr:from>
    <xdr:to>
      <xdr:col>11</xdr:col>
      <xdr:colOff>82550</xdr:colOff>
      <xdr:row>62</xdr:row>
      <xdr:rowOff>71120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95500" y="1036701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81297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84350" y="1013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112014</xdr:rowOff>
    </xdr:from>
    <xdr:to>
      <xdr:col>7</xdr:col>
      <xdr:colOff>31750</xdr:colOff>
      <xdr:row>62</xdr:row>
      <xdr:rowOff>42164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82700" y="1033805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52341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71550" y="1011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143256</xdr:rowOff>
    </xdr:from>
    <xdr:to>
      <xdr:col>23</xdr:col>
      <xdr:colOff>184150</xdr:colOff>
      <xdr:row>63</xdr:row>
      <xdr:rowOff>73406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64050" y="10536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115333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84700" y="1050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112014</xdr:rowOff>
    </xdr:from>
    <xdr:to>
      <xdr:col>19</xdr:col>
      <xdr:colOff>184150</xdr:colOff>
      <xdr:row>62</xdr:row>
      <xdr:rowOff>42164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702050" y="103380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26941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409950" y="10420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22352</xdr:rowOff>
    </xdr:from>
    <xdr:to>
      <xdr:col>15</xdr:col>
      <xdr:colOff>133350</xdr:colOff>
      <xdr:row>64</xdr:row>
      <xdr:rowOff>123952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89250" y="107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108729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97150" y="1083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138176</xdr:rowOff>
    </xdr:from>
    <xdr:to>
      <xdr:col>11</xdr:col>
      <xdr:colOff>82550</xdr:colOff>
      <xdr:row>65</xdr:row>
      <xdr:rowOff>68326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95500" y="1086713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843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46482</xdr:rowOff>
    </xdr:from>
    <xdr:to>
      <xdr:col>7</xdr:col>
      <xdr:colOff>31750</xdr:colOff>
      <xdr:row>64</xdr:row>
      <xdr:rowOff>148082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82700" y="107754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132859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71550" y="1086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[141,145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人口</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人当たり人件費・物件費等は、前年度比で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5,706</a:t>
          </a:r>
          <a:r>
            <a:rPr kumimoji="1" lang="ja-JP" altLang="ja-JP" sz="1000" b="0" i="0" u="none" strike="noStrike" kern="0" cap="none" spc="0" normalizeH="0" baseline="0" noProof="0">
              <a:ln>
                <a:noFill/>
              </a:ln>
              <a:solidFill>
                <a:prstClr val="black"/>
              </a:solidFill>
              <a:effectLst/>
              <a:uLnTx/>
              <a:uFillTx/>
              <a:latin typeface="+mn-lt"/>
              <a:ea typeface="+mn-ea"/>
              <a:cs typeface="+mn-cs"/>
            </a:rPr>
            <a:t>円増の</a:t>
          </a:r>
          <a:r>
            <a:rPr kumimoji="1" lang="en-US" altLang="ja-JP" sz="1000" b="0" i="0" u="none" strike="noStrike" kern="0" cap="none" spc="0" normalizeH="0" baseline="0" noProof="0">
              <a:ln>
                <a:noFill/>
              </a:ln>
              <a:solidFill>
                <a:prstClr val="black"/>
              </a:solidFill>
              <a:effectLst/>
              <a:uLnTx/>
              <a:uFillTx/>
              <a:latin typeface="+mn-lt"/>
              <a:ea typeface="+mn-ea"/>
              <a:cs typeface="+mn-cs"/>
            </a:rPr>
            <a:t>141,145</a:t>
          </a:r>
          <a:r>
            <a:rPr kumimoji="1" lang="ja-JP" altLang="ja-JP" sz="1000" b="0" i="0" u="none" strike="noStrike" kern="0" cap="none" spc="0" normalizeH="0" baseline="0" noProof="0">
              <a:ln>
                <a:noFill/>
              </a:ln>
              <a:solidFill>
                <a:prstClr val="black"/>
              </a:solidFill>
              <a:effectLst/>
              <a:uLnTx/>
              <a:uFillTx/>
              <a:latin typeface="+mn-lt"/>
              <a:ea typeface="+mn-ea"/>
              <a:cs typeface="+mn-cs"/>
            </a:rPr>
            <a:t>円となった。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人件費については、新型コロナワクチン接種事業</a:t>
          </a:r>
          <a:r>
            <a:rPr kumimoji="1" lang="ja-JP" altLang="en-US" sz="1000" b="0" i="0" u="none" strike="noStrike" kern="0" cap="none" spc="0" normalizeH="0" baseline="0" noProof="0">
              <a:ln>
                <a:noFill/>
              </a:ln>
              <a:solidFill>
                <a:prstClr val="black"/>
              </a:solidFill>
              <a:effectLst/>
              <a:uLnTx/>
              <a:uFillTx/>
              <a:latin typeface="+mn-lt"/>
              <a:ea typeface="+mn-ea"/>
              <a:cs typeface="+mn-cs"/>
            </a:rPr>
            <a:t>の規模縮小</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により、医師や看護師等の報酬等</a:t>
          </a:r>
          <a:r>
            <a:rPr kumimoji="1" lang="ja-JP" altLang="en-US" sz="1000" b="0" i="0" u="none" strike="noStrike" kern="0" cap="none" spc="0" normalizeH="0" baseline="0" noProof="0">
              <a:ln>
                <a:noFill/>
              </a:ln>
              <a:solidFill>
                <a:prstClr val="black"/>
              </a:solidFill>
              <a:effectLst/>
              <a:uLnTx/>
              <a:uFillTx/>
              <a:latin typeface="+mn-lt"/>
              <a:ea typeface="+mn-ea"/>
              <a:cs typeface="+mn-cs"/>
            </a:rPr>
            <a:t>が減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となり、物件費については、予算編成を枠配分方式で行ったことにより経常経費を削減することができたが、新型コロナワクチン接種事業費</a:t>
          </a:r>
          <a:r>
            <a:rPr kumimoji="1" lang="ja-JP" altLang="en-US" sz="1000" b="0" i="0" u="none" strike="noStrike" kern="0" cap="none" spc="0" normalizeH="0" baseline="0" noProof="0">
              <a:ln>
                <a:noFill/>
              </a:ln>
              <a:solidFill>
                <a:prstClr val="black"/>
              </a:solidFill>
              <a:effectLst/>
              <a:uLnTx/>
              <a:uFillTx/>
              <a:latin typeface="+mn-lt"/>
              <a:ea typeface="+mn-ea"/>
              <a:cs typeface="+mn-cs"/>
            </a:rPr>
            <a:t>やロシアのウクライナ侵攻に起因した物価高騰による電気料の増</a:t>
          </a:r>
          <a:r>
            <a:rPr kumimoji="1" lang="ja-JP" altLang="ja-JP" sz="1000" b="0" i="0" u="none" strike="noStrike" kern="0" cap="none" spc="0" normalizeH="0" baseline="0" noProof="0">
              <a:ln>
                <a:noFill/>
              </a:ln>
              <a:solidFill>
                <a:prstClr val="black"/>
              </a:solidFill>
              <a:effectLst/>
              <a:uLnTx/>
              <a:uFillTx/>
              <a:latin typeface="+mn-lt"/>
              <a:ea typeface="+mn-ea"/>
              <a:cs typeface="+mn-cs"/>
            </a:rPr>
            <a:t>が大きく影響し、総額では増加となっている。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5</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年度においても、財政を立て直し、健全な財政運営を行うため、行財政改革を引き続き推進することで、経常経費の削減などを図っていく。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58582"/>
          <a:ext cx="0" cy="1635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516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5193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58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34979</xdr:rowOff>
    </xdr:from>
    <xdr:to>
      <xdr:col>23</xdr:col>
      <xdr:colOff>133350</xdr:colOff>
      <xdr:row>83</xdr:row>
      <xdr:rowOff>100544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3949099"/>
          <a:ext cx="762000" cy="6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13910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760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15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126135</xdr:rowOff>
    </xdr:from>
    <xdr:to>
      <xdr:col>19</xdr:col>
      <xdr:colOff>133350</xdr:colOff>
      <xdr:row>83</xdr:row>
      <xdr:rowOff>34979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872615"/>
          <a:ext cx="812800" cy="7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870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63853</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642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55629</xdr:rowOff>
    </xdr:from>
    <xdr:to>
      <xdr:col>15</xdr:col>
      <xdr:colOff>82550</xdr:colOff>
      <xdr:row>82</xdr:row>
      <xdr:rowOff>126135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802109"/>
          <a:ext cx="812800" cy="7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16721</xdr:rowOff>
    </xdr:from>
    <xdr:to>
      <xdr:col>15</xdr:col>
      <xdr:colOff>133350</xdr:colOff>
      <xdr:row>83</xdr:row>
      <xdr:rowOff>118321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93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103098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4017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55629</xdr:rowOff>
    </xdr:from>
    <xdr:to>
      <xdr:col>11</xdr:col>
      <xdr:colOff>31750</xdr:colOff>
      <xdr:row>82</xdr:row>
      <xdr:rowOff>71129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333500" y="13802109"/>
          <a:ext cx="793750" cy="1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75369</xdr:rowOff>
    </xdr:from>
    <xdr:to>
      <xdr:col>11</xdr:col>
      <xdr:colOff>82550</xdr:colOff>
      <xdr:row>83</xdr:row>
      <xdr:rowOff>5519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82184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161746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90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35164</xdr:rowOff>
    </xdr:from>
    <xdr:to>
      <xdr:col>7</xdr:col>
      <xdr:colOff>31750</xdr:colOff>
      <xdr:row>82</xdr:row>
      <xdr:rowOff>136764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7816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121541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86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49744</xdr:rowOff>
    </xdr:from>
    <xdr:to>
      <xdr:col>23</xdr:col>
      <xdr:colOff>184150</xdr:colOff>
      <xdr:row>83</xdr:row>
      <xdr:rowOff>151344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6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21821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93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155629</xdr:rowOff>
    </xdr:from>
    <xdr:to>
      <xdr:col>19</xdr:col>
      <xdr:colOff>184150</xdr:colOff>
      <xdr:row>83</xdr:row>
      <xdr:rowOff>85779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9021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70556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984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75335</xdr:rowOff>
    </xdr:from>
    <xdr:to>
      <xdr:col>15</xdr:col>
      <xdr:colOff>133350</xdr:colOff>
      <xdr:row>83</xdr:row>
      <xdr:rowOff>5485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821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15662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594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4829</xdr:rowOff>
    </xdr:from>
    <xdr:to>
      <xdr:col>11</xdr:col>
      <xdr:colOff>82550</xdr:colOff>
      <xdr:row>82</xdr:row>
      <xdr:rowOff>106429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75130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116606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52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20329</xdr:rowOff>
    </xdr:from>
    <xdr:to>
      <xdr:col>7</xdr:col>
      <xdr:colOff>31750</xdr:colOff>
      <xdr:row>82</xdr:row>
      <xdr:rowOff>121929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76680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132106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543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ラスパイレス指数は、全国市平均との比較で</a:t>
          </a:r>
          <a:r>
            <a:rPr kumimoji="1" lang="en-US" altLang="ja-JP" sz="1000" b="0" i="0" u="none" strike="noStrike" kern="0" cap="none" spc="0" normalizeH="0" baseline="0" noProof="0">
              <a:ln>
                <a:noFill/>
              </a:ln>
              <a:solidFill>
                <a:prstClr val="black"/>
              </a:solidFill>
              <a:effectLst/>
              <a:uLnTx/>
              <a:uFillTx/>
              <a:latin typeface="+mn-lt"/>
              <a:ea typeface="+mn-ea"/>
              <a:cs typeface="+mn-cs"/>
            </a:rPr>
            <a:t>2.3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ポイント上回っており、東京都</a:t>
          </a:r>
          <a:r>
            <a:rPr kumimoji="1" lang="en-US" altLang="ja-JP" sz="1000" b="0" i="0" u="none" strike="noStrike" kern="0" cap="none" spc="0" normalizeH="0" baseline="0" noProof="0">
              <a:ln>
                <a:noFill/>
              </a:ln>
              <a:solidFill>
                <a:prstClr val="black"/>
              </a:solidFill>
              <a:effectLst/>
              <a:uLnTx/>
              <a:uFillTx/>
              <a:latin typeface="+mn-lt"/>
              <a:ea typeface="+mn-ea"/>
              <a:cs typeface="+mn-cs"/>
            </a:rPr>
            <a:t>26</a:t>
          </a:r>
          <a:r>
            <a:rPr kumimoji="1" lang="ja-JP" altLang="ja-JP" sz="1000" b="0" i="0" u="none" strike="noStrike" kern="0" cap="none" spc="0" normalizeH="0" baseline="0" noProof="0">
              <a:ln>
                <a:noFill/>
              </a:ln>
              <a:solidFill>
                <a:prstClr val="black"/>
              </a:solidFill>
              <a:effectLst/>
              <a:uLnTx/>
              <a:uFillTx/>
              <a:latin typeface="+mn-lt"/>
              <a:ea typeface="+mn-ea"/>
              <a:cs typeface="+mn-cs"/>
            </a:rPr>
            <a:t>市平均（</a:t>
          </a:r>
          <a:r>
            <a:rPr kumimoji="1" lang="en-US" altLang="ja-JP" sz="1000" b="0" i="0" u="none" strike="noStrike" kern="0" cap="none" spc="0" normalizeH="0" baseline="0" noProof="0">
              <a:ln>
                <a:noFill/>
              </a:ln>
              <a:solidFill>
                <a:prstClr val="black"/>
              </a:solidFill>
              <a:effectLst/>
              <a:uLnTx/>
              <a:uFillTx/>
              <a:latin typeface="+mn-lt"/>
              <a:ea typeface="+mn-ea"/>
              <a:cs typeface="+mn-cs"/>
            </a:rPr>
            <a:t>99.0</a:t>
          </a:r>
          <a:r>
            <a:rPr kumimoji="1" lang="ja-JP" altLang="ja-JP" sz="1000" b="0" i="0" u="none" strike="noStrike" kern="0" cap="none" spc="0" normalizeH="0" baseline="0" noProof="0">
              <a:ln>
                <a:noFill/>
              </a:ln>
              <a:solidFill>
                <a:prstClr val="black"/>
              </a:solidFill>
              <a:effectLst/>
              <a:uLnTx/>
              <a:uFillTx/>
              <a:latin typeface="+mn-lt"/>
              <a:ea typeface="+mn-ea"/>
              <a:cs typeface="+mn-cs"/>
            </a:rPr>
            <a:t>）との比較では</a:t>
          </a:r>
          <a:r>
            <a:rPr kumimoji="1" lang="en-US" altLang="ja-JP" sz="1000" b="0" i="0" u="none" strike="noStrike" kern="0" cap="none" spc="0" normalizeH="0" baseline="0" noProof="0">
              <a:ln>
                <a:noFill/>
              </a:ln>
              <a:solidFill>
                <a:prstClr val="black"/>
              </a:solidFill>
              <a:effectLst/>
              <a:uLnTx/>
              <a:uFillTx/>
              <a:latin typeface="+mn-lt"/>
              <a:ea typeface="+mn-ea"/>
              <a:cs typeface="+mn-cs"/>
            </a:rPr>
            <a:t>2.0</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ポイント上回っている。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給与制度に関して、査定昇給制度を導入しており、平成</a:t>
          </a:r>
          <a:r>
            <a:rPr kumimoji="1" lang="en-US" altLang="ja-JP" sz="1000" b="0" i="0" u="none" strike="noStrike" kern="0" cap="none" spc="0" normalizeH="0" baseline="0" noProof="0">
              <a:ln>
                <a:noFill/>
              </a:ln>
              <a:solidFill>
                <a:prstClr val="black"/>
              </a:solidFill>
              <a:effectLst/>
              <a:uLnTx/>
              <a:uFillTx/>
              <a:latin typeface="+mn-lt"/>
              <a:ea typeface="+mn-ea"/>
              <a:cs typeface="+mn-cs"/>
            </a:rPr>
            <a:t>29</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年度より職責・能力・業績を昇給に反映させた給与体系としている。また、平成</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月</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日からは昇給停止年齢を引き下げる取り組みを実施しているほか、地域手当の引き下げも実施している。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今後とも、東京都などの動向を注視し、民間企業における給与水準との均衡を図るなど、職員給与の適正化に努めていく。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474950" y="13606961"/>
          <a:ext cx="0" cy="1434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5563850" y="1501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5041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35379</xdr:rowOff>
    </xdr:from>
    <xdr:to>
      <xdr:col>81</xdr:col>
      <xdr:colOff>44450</xdr:colOff>
      <xdr:row>89</xdr:row>
      <xdr:rowOff>35379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712950" y="1495533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5563850" y="14299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5427960" y="1445060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89</xdr:row>
      <xdr:rowOff>35379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903960" y="14872970"/>
          <a:ext cx="808990" cy="8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370050" y="1424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89</xdr:row>
      <xdr:rowOff>87086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106400" y="14872970"/>
          <a:ext cx="797560" cy="13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3868400" y="14467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557250" y="1424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87086</xdr:rowOff>
    </xdr:from>
    <xdr:to>
      <xdr:col>68</xdr:col>
      <xdr:colOff>152400</xdr:colOff>
      <xdr:row>90</xdr:row>
      <xdr:rowOff>105229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2293600" y="15007046"/>
          <a:ext cx="812800" cy="18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85271</xdr:rowOff>
    </xdr:from>
    <xdr:to>
      <xdr:col>68</xdr:col>
      <xdr:colOff>203200</xdr:colOff>
      <xdr:row>87</xdr:row>
      <xdr:rowOff>15421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055600" y="1450231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25598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763500" y="1427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2242800" y="145023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1950700" y="1427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156029</xdr:rowOff>
    </xdr:from>
    <xdr:to>
      <xdr:col>81</xdr:col>
      <xdr:colOff>95250</xdr:colOff>
      <xdr:row>89</xdr:row>
      <xdr:rowOff>86179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427960" y="149083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51906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5563850" y="1480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156029</xdr:rowOff>
    </xdr:from>
    <xdr:to>
      <xdr:col>77</xdr:col>
      <xdr:colOff>95250</xdr:colOff>
      <xdr:row>89</xdr:row>
      <xdr:rowOff>86179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665960" y="149083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70956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370050" y="1499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868400" y="148221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557250" y="149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36286</xdr:rowOff>
    </xdr:from>
    <xdr:to>
      <xdr:col>68</xdr:col>
      <xdr:colOff>203200</xdr:colOff>
      <xdr:row>89</xdr:row>
      <xdr:rowOff>137886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055600" y="1495624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122663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2763500" y="1504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90</xdr:row>
      <xdr:rowOff>54429</xdr:rowOff>
    </xdr:from>
    <xdr:to>
      <xdr:col>64</xdr:col>
      <xdr:colOff>152400</xdr:colOff>
      <xdr:row>90</xdr:row>
      <xdr:rowOff>156029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2242800" y="1514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140806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1950700" y="152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これまでの定員管理適正化計画に替わる新たな定員管理の手法として、市の定員管理に関する考え方を明らかにすることを目的とした「羽村市定員管理基本方針」や、ヒアリングにより、実態を把握し、適正な定数管理を行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より満足度の高いサービス提供体制を整備するため、企画総務部、財務部、市民生活部を再編し、企画部、総務部、市民部を配置したところではあるが、人口千人当たり職員数は、前年度比同数の</a:t>
          </a:r>
          <a:r>
            <a:rPr kumimoji="1" lang="en-US" altLang="ja-JP" sz="1000" b="0" i="0" u="none" strike="noStrike" kern="0" cap="none" spc="0" normalizeH="0" baseline="0" noProof="0">
              <a:ln>
                <a:noFill/>
              </a:ln>
              <a:solidFill>
                <a:prstClr val="black"/>
              </a:solidFill>
              <a:effectLst/>
              <a:uLnTx/>
              <a:uFillTx/>
              <a:latin typeface="+mn-lt"/>
              <a:ea typeface="+mn-ea"/>
              <a:cs typeface="+mn-cs"/>
            </a:rPr>
            <a:t>6.26人</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今後も、既存事務事業の再検証を行い、サービス水準を低下させないことを基本に、多様な雇用形態の活用や官民連携による事業実施手法等を検討し、職員定員数の適正化に努めていく。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751589"/>
          <a:ext cx="0" cy="1518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24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269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5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751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158115</xdr:rowOff>
    </xdr:from>
    <xdr:to>
      <xdr:col>81</xdr:col>
      <xdr:colOff>44450</xdr:colOff>
      <xdr:row>60</xdr:row>
      <xdr:rowOff>158115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21651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19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22201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156104</xdr:rowOff>
    </xdr:from>
    <xdr:to>
      <xdr:col>77</xdr:col>
      <xdr:colOff>44450</xdr:colOff>
      <xdr:row>60</xdr:row>
      <xdr:rowOff>158115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903960" y="10214504"/>
          <a:ext cx="80899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2159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29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123931</xdr:rowOff>
    </xdr:from>
    <xdr:to>
      <xdr:col>72</xdr:col>
      <xdr:colOff>203200</xdr:colOff>
      <xdr:row>60</xdr:row>
      <xdr:rowOff>156104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10182331"/>
          <a:ext cx="79756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7304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5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113877</xdr:rowOff>
    </xdr:from>
    <xdr:to>
      <xdr:col>68</xdr:col>
      <xdr:colOff>152400</xdr:colOff>
      <xdr:row>60</xdr:row>
      <xdr:rowOff>123931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172277"/>
          <a:ext cx="8128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9315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75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750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5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107315</xdr:rowOff>
    </xdr:from>
    <xdr:to>
      <xdr:col>81</xdr:col>
      <xdr:colOff>95250</xdr:colOff>
      <xdr:row>61</xdr:row>
      <xdr:rowOff>37465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16571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123842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10014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107315</xdr:rowOff>
    </xdr:from>
    <xdr:to>
      <xdr:col>77</xdr:col>
      <xdr:colOff>95250</xdr:colOff>
      <xdr:row>61</xdr:row>
      <xdr:rowOff>37465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16571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47642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938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105304</xdr:rowOff>
    </xdr:from>
    <xdr:to>
      <xdr:col>73</xdr:col>
      <xdr:colOff>44450</xdr:colOff>
      <xdr:row>61</xdr:row>
      <xdr:rowOff>35454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16370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45631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93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73131</xdr:rowOff>
    </xdr:from>
    <xdr:to>
      <xdr:col>68</xdr:col>
      <xdr:colOff>203200</xdr:colOff>
      <xdr:row>61</xdr:row>
      <xdr:rowOff>3281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13153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13458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904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12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3404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894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実質公債費比率の過去</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年間平均は、前年度比で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ja-JP" sz="1000" b="0" i="0" u="none" strike="noStrike" kern="0" cap="none" spc="0" normalizeH="0" baseline="0" noProof="0">
              <a:ln>
                <a:noFill/>
              </a:ln>
              <a:solidFill>
                <a:prstClr val="black"/>
              </a:solidFill>
              <a:effectLst/>
              <a:uLnTx/>
              <a:uFillTx/>
              <a:latin typeface="+mn-lt"/>
              <a:ea typeface="+mn-ea"/>
              <a:cs typeface="+mn-cs"/>
            </a:rPr>
            <a:t>減の</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000" b="0" i="0" u="none" strike="noStrike" kern="0" cap="none" spc="0" normalizeH="0" baseline="0" noProof="0">
              <a:ln>
                <a:noFill/>
              </a:ln>
              <a:solidFill>
                <a:prstClr val="black"/>
              </a:solidFill>
              <a:effectLst/>
              <a:uLnTx/>
              <a:uFillTx/>
              <a:latin typeface="+mn-lt"/>
              <a:ea typeface="+mn-ea"/>
              <a:cs typeface="+mn-cs"/>
            </a:rPr>
            <a:t>分母に参入する標準財政規模について、臨時財政対策債発行可能額の大幅な減少などによる</a:t>
          </a:r>
          <a:r>
            <a:rPr kumimoji="1" lang="ja-JP" altLang="ja-JP" sz="1000" b="0" i="0" u="none" strike="noStrike" kern="0" cap="none" spc="0" normalizeH="0" baseline="0" noProof="0">
              <a:ln>
                <a:noFill/>
              </a:ln>
              <a:solidFill>
                <a:prstClr val="black"/>
              </a:solidFill>
              <a:effectLst/>
              <a:uLnTx/>
              <a:uFillTx/>
              <a:latin typeface="+mn-lt"/>
              <a:ea typeface="+mn-ea"/>
              <a:cs typeface="+mn-cs"/>
            </a:rPr>
            <a:t>減や</a:t>
          </a:r>
          <a:r>
            <a:rPr kumimoji="1" lang="ja-JP" altLang="en-US" sz="1000" b="0" i="0" u="none" strike="noStrike" kern="0" cap="none" spc="0" normalizeH="0" baseline="0" noProof="0">
              <a:ln>
                <a:noFill/>
              </a:ln>
              <a:solidFill>
                <a:prstClr val="black"/>
              </a:solidFill>
              <a:effectLst/>
              <a:uLnTx/>
              <a:uFillTx/>
              <a:latin typeface="+mn-lt"/>
              <a:ea typeface="+mn-ea"/>
              <a:cs typeface="+mn-cs"/>
            </a:rPr>
            <a:t>、分子に参入する地方債の償還金の増など</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により、単年度の実質公債費比率の分子は前年度と比べて</a:t>
          </a:r>
          <a:r>
            <a:rPr kumimoji="1" lang="en-US" altLang="ja-JP" sz="1000" b="0" i="0" u="none" strike="noStrike" kern="0" cap="none" spc="0" normalizeH="0" baseline="0" noProof="0">
              <a:ln>
                <a:noFill/>
              </a:ln>
              <a:solidFill>
                <a:prstClr val="black"/>
              </a:solidFill>
              <a:effectLst/>
              <a:uLnTx/>
              <a:uFillTx/>
              <a:latin typeface="+mn-lt"/>
              <a:ea typeface="+mn-ea"/>
              <a:cs typeface="+mn-cs"/>
            </a:rPr>
            <a:t>31</a:t>
          </a:r>
          <a:r>
            <a:rPr kumimoji="1" lang="ja-JP" altLang="ja-JP" sz="10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となったことなどから、単年度の実質公債費比率は、前年度と比べて</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en-US" altLang="ja-JP" sz="1000" b="0" i="0" u="none" strike="noStrike" kern="0" cap="none" spc="0" normalizeH="0" baseline="0" noProof="0">
              <a:ln>
                <a:noFill/>
              </a:ln>
              <a:solidFill>
                <a:prstClr val="black"/>
              </a:solidFill>
              <a:effectLst/>
              <a:uLnTx/>
              <a:uFillTx/>
              <a:latin typeface="+mn-lt"/>
              <a:ea typeface="+mn-ea"/>
              <a:cs typeface="+mn-cs"/>
            </a:rPr>
            <a:t>0.4%</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474950" y="6216650"/>
          <a:ext cx="0" cy="134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556385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40510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556385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6216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91863</xdr:rowOff>
    </xdr:from>
    <xdr:to>
      <xdr:col>81</xdr:col>
      <xdr:colOff>44450</xdr:colOff>
      <xdr:row>38</xdr:row>
      <xdr:rowOff>115994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712950" y="6462183"/>
          <a:ext cx="762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5563850" y="681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427960" y="684614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115994</xdr:rowOff>
    </xdr:from>
    <xdr:to>
      <xdr:col>77</xdr:col>
      <xdr:colOff>44450</xdr:colOff>
      <xdr:row>38</xdr:row>
      <xdr:rowOff>148167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903960" y="6486314"/>
          <a:ext cx="80899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665960" y="683810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370050" y="692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24977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106400" y="6518487"/>
          <a:ext cx="79756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868400" y="689059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557250" y="697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24977</xdr:rowOff>
    </xdr:from>
    <xdr:to>
      <xdr:col>68</xdr:col>
      <xdr:colOff>152400</xdr:colOff>
      <xdr:row>39</xdr:row>
      <xdr:rowOff>57150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2293600" y="6562937"/>
          <a:ext cx="8128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055600" y="690668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763500" y="6993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2242800" y="693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1950700" y="7017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41063</xdr:rowOff>
    </xdr:from>
    <xdr:to>
      <xdr:col>81</xdr:col>
      <xdr:colOff>95250</xdr:colOff>
      <xdr:row>38</xdr:row>
      <xdr:rowOff>142663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427960" y="641138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57590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5563850" y="6260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65194</xdr:rowOff>
    </xdr:from>
    <xdr:to>
      <xdr:col>77</xdr:col>
      <xdr:colOff>95250</xdr:colOff>
      <xdr:row>38</xdr:row>
      <xdr:rowOff>166794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665960" y="643551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5520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370050" y="620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868400" y="646768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55725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145627</xdr:rowOff>
    </xdr:from>
    <xdr:to>
      <xdr:col>68</xdr:col>
      <xdr:colOff>203200</xdr:colOff>
      <xdr:row>39</xdr:row>
      <xdr:rowOff>75777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055600" y="651594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85954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2763500" y="628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22428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1950700" y="632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将来負担比率は、前年度比で</a:t>
          </a:r>
          <a:r>
            <a:rPr kumimoji="1" lang="ja-JP" altLang="en-US" sz="1000" b="0" i="0" u="none" strike="noStrike" kern="0" cap="none" spc="0" normalizeH="0" baseline="0" noProof="0">
              <a:ln>
                <a:noFill/>
              </a:ln>
              <a:solidFill>
                <a:prstClr val="black"/>
              </a:solidFill>
              <a:effectLst/>
              <a:uLnTx/>
              <a:uFillTx/>
              <a:latin typeface="+mn-lt"/>
              <a:ea typeface="+mn-ea"/>
              <a:cs typeface="+mn-cs"/>
            </a:rPr>
            <a:t>皆減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となった。将来負担額は、一般会計等の起債残高</a:t>
          </a:r>
          <a:r>
            <a:rPr kumimoji="1" lang="ja-JP" altLang="en-US" sz="1000" b="0" i="0" u="none" strike="noStrike" kern="0" cap="none" spc="0" normalizeH="0" baseline="0" noProof="0">
              <a:ln>
                <a:noFill/>
              </a:ln>
              <a:solidFill>
                <a:prstClr val="black"/>
              </a:solidFill>
              <a:effectLst/>
              <a:uLnTx/>
              <a:uFillTx/>
              <a:latin typeface="+mn-lt"/>
              <a:ea typeface="+mn-ea"/>
              <a:cs typeface="+mn-cs"/>
            </a:rPr>
            <a:t>の減など</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により、前年度と比較して</a:t>
          </a:r>
          <a:r>
            <a:rPr kumimoji="1" lang="en-US" altLang="ja-JP" sz="1000" b="0" i="0" u="none" strike="noStrike" kern="0" cap="none" spc="0" normalizeH="0" baseline="0" noProof="0">
              <a:ln>
                <a:noFill/>
              </a:ln>
              <a:solidFill>
                <a:prstClr val="black"/>
              </a:solidFill>
              <a:effectLst/>
              <a:uLnTx/>
              <a:uFillTx/>
              <a:latin typeface="+mn-lt"/>
              <a:ea typeface="+mn-ea"/>
              <a:cs typeface="+mn-cs"/>
            </a:rPr>
            <a:t>41</a:t>
          </a:r>
          <a:r>
            <a:rPr kumimoji="1" lang="ja-JP" altLang="ja-JP" sz="10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000" b="0" i="0" u="none" strike="noStrike" kern="0" cap="none" spc="0" normalizeH="0" baseline="0" noProof="0">
              <a:ln>
                <a:noFill/>
              </a:ln>
              <a:solidFill>
                <a:prstClr val="black"/>
              </a:solidFill>
              <a:effectLst/>
              <a:uLnTx/>
              <a:uFillTx/>
              <a:latin typeface="+mn-lt"/>
              <a:ea typeface="+mn-ea"/>
              <a:cs typeface="+mn-cs"/>
            </a:rPr>
            <a:t>ことに加え</a:t>
          </a:r>
          <a:r>
            <a:rPr kumimoji="1" lang="ja-JP" altLang="ja-JP" sz="1000" b="0" i="0" u="none" strike="noStrike" kern="0" cap="none" spc="0" normalizeH="0" baseline="0" noProof="0">
              <a:ln>
                <a:noFill/>
              </a:ln>
              <a:solidFill>
                <a:prstClr val="black"/>
              </a:solidFill>
              <a:effectLst/>
              <a:uLnTx/>
              <a:uFillTx/>
              <a:latin typeface="+mn-lt"/>
              <a:ea typeface="+mn-ea"/>
              <a:cs typeface="+mn-cs"/>
            </a:rPr>
            <a:t>、基金等の充当可能財源等が</a:t>
          </a:r>
          <a:r>
            <a:rPr kumimoji="1" lang="en-US" altLang="ja-JP" sz="1000" b="0" i="0" u="none" strike="noStrike" kern="0" cap="none" spc="0" normalizeH="0" baseline="0" noProof="0">
              <a:ln>
                <a:noFill/>
              </a:ln>
              <a:solidFill>
                <a:prstClr val="black"/>
              </a:solidFill>
              <a:effectLst/>
              <a:uLnTx/>
              <a:uFillTx/>
              <a:latin typeface="+mn-lt"/>
              <a:ea typeface="+mn-ea"/>
              <a:cs typeface="+mn-cs"/>
            </a:rPr>
            <a:t>1,237</a:t>
          </a:r>
          <a:r>
            <a:rPr kumimoji="1" lang="ja-JP" altLang="ja-JP" sz="1000" b="0" i="0" u="none" strike="noStrike" kern="0" cap="none" spc="0" normalizeH="0" baseline="0" noProof="0">
              <a:ln>
                <a:noFill/>
              </a:ln>
              <a:solidFill>
                <a:prstClr val="black"/>
              </a:solidFill>
              <a:effectLst/>
              <a:uLnTx/>
              <a:uFillTx/>
              <a:latin typeface="+mn-lt"/>
              <a:ea typeface="+mn-ea"/>
              <a:cs typeface="+mn-cs"/>
            </a:rPr>
            <a:t>百万円の増となったことなどから比率が改善した。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a:t>
          </a:r>
          <a:r>
            <a:rPr kumimoji="1" lang="ja-JP" altLang="en-US" sz="1000" b="0" i="0" u="none" strike="noStrike" kern="0" cap="none" spc="0" normalizeH="0" baseline="0" noProof="0">
              <a:ln>
                <a:noFill/>
              </a:ln>
              <a:solidFill>
                <a:prstClr val="black"/>
              </a:solidFill>
              <a:effectLst/>
              <a:uLnTx/>
              <a:uFillTx/>
              <a:latin typeface="+mn-lt"/>
              <a:ea typeface="+mn-ea"/>
              <a:cs typeface="+mn-cs"/>
            </a:rPr>
            <a:t>り</a:t>
          </a:r>
          <a:r>
            <a:rPr kumimoji="1" lang="ja-JP" altLang="ja-JP" sz="1000" b="0" i="0" u="none" strike="noStrike" kern="0" cap="none" spc="0" normalizeH="0" baseline="0" noProof="0">
              <a:ln>
                <a:noFill/>
              </a:ln>
              <a:solidFill>
                <a:prstClr val="black"/>
              </a:solidFill>
              <a:effectLst/>
              <a:uLnTx/>
              <a:uFillTx/>
              <a:latin typeface="+mn-lt"/>
              <a:ea typeface="+mn-ea"/>
              <a:cs typeface="+mn-cs"/>
            </a:rPr>
            <a:t>、世代間負担の公平性を意識しながら、地方債の活用を検討していく。また、財源の確保に努めるとともに、経常経費の削減など行財政改革を推進することで基金残高を確保し、比率の上昇抑制が図れるよう取組</a:t>
          </a:r>
          <a:r>
            <a:rPr kumimoji="1" lang="ja-JP" altLang="en-US" sz="1000" b="0" i="0" u="none" strike="noStrike" kern="0" cap="none" spc="0" normalizeH="0" baseline="0" noProof="0">
              <a:ln>
                <a:noFill/>
              </a:ln>
              <a:solidFill>
                <a:prstClr val="black"/>
              </a:solidFill>
              <a:effectLst/>
              <a:uLnTx/>
              <a:uFillTx/>
              <a:latin typeface="+mn-lt"/>
              <a:ea typeface="+mn-ea"/>
              <a:cs typeface="+mn-cs"/>
            </a:rPr>
            <a:t>む</a:t>
          </a:r>
          <a:r>
            <a:rPr kumimoji="1" lang="ja-JP" altLang="ja-JP" sz="1000" b="0" i="0" u="none" strike="noStrike" kern="0" cap="none" spc="0" normalizeH="0" baseline="0" noProof="0">
              <a:ln>
                <a:noFill/>
              </a:ln>
              <a:solidFill>
                <a:prstClr val="black"/>
              </a:solidFill>
              <a:effectLst/>
              <a:uLnTx/>
              <a:uFillTx/>
              <a:latin typeface="+mn-lt"/>
              <a:ea typeface="+mn-ea"/>
              <a:cs typeface="+mn-cs"/>
            </a:rPr>
            <a:t>。</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474950" y="2321137"/>
          <a:ext cx="0" cy="1629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5563850" y="392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405100" y="39506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145838</xdr:rowOff>
    </xdr:from>
    <xdr:to>
      <xdr:col>77</xdr:col>
      <xdr:colOff>44450</xdr:colOff>
      <xdr:row>14</xdr:row>
      <xdr:rowOff>99060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903960" y="2325158"/>
          <a:ext cx="808990" cy="12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5563850" y="23040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427960" y="2332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99060</xdr:rowOff>
    </xdr:from>
    <xdr:to>
      <xdr:col>72</xdr:col>
      <xdr:colOff>203200</xdr:colOff>
      <xdr:row>15</xdr:row>
      <xdr:rowOff>1341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106400" y="2446020"/>
          <a:ext cx="797560" cy="6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665960" y="24166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156086</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370050" y="2503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73590</xdr:rowOff>
    </xdr:from>
    <xdr:to>
      <xdr:col>68</xdr:col>
      <xdr:colOff>152400</xdr:colOff>
      <xdr:row>15</xdr:row>
      <xdr:rowOff>1341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2293600" y="2420550"/>
          <a:ext cx="812800" cy="9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84596</xdr:rowOff>
    </xdr:from>
    <xdr:to>
      <xdr:col>73</xdr:col>
      <xdr:colOff>44450</xdr:colOff>
      <xdr:row>16</xdr:row>
      <xdr:rowOff>14746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868400" y="259919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170973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557250" y="268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89958</xdr:rowOff>
    </xdr:from>
    <xdr:to>
      <xdr:col>68</xdr:col>
      <xdr:colOff>203200</xdr:colOff>
      <xdr:row>16</xdr:row>
      <xdr:rowOff>20108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055600" y="260455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4885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763500" y="268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87277</xdr:rowOff>
    </xdr:from>
    <xdr:to>
      <xdr:col>64</xdr:col>
      <xdr:colOff>152400</xdr:colOff>
      <xdr:row>16</xdr:row>
      <xdr:rowOff>17427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2242800" y="26018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2204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1950700" y="2684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95038</xdr:rowOff>
    </xdr:from>
    <xdr:to>
      <xdr:col>77</xdr:col>
      <xdr:colOff>95250</xdr:colOff>
      <xdr:row>14</xdr:row>
      <xdr:rowOff>25188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665960" y="227435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35365</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370050" y="2047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48260</xdr:rowOff>
    </xdr:from>
    <xdr:to>
      <xdr:col>73</xdr:col>
      <xdr:colOff>44450</xdr:colOff>
      <xdr:row>14</xdr:row>
      <xdr:rowOff>149860</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868400" y="23952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160037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55725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121991</xdr:rowOff>
    </xdr:from>
    <xdr:to>
      <xdr:col>68</xdr:col>
      <xdr:colOff>203200</xdr:colOff>
      <xdr:row>15</xdr:row>
      <xdr:rowOff>52141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055600" y="246895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62318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2763500" y="2241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22790</xdr:rowOff>
    </xdr:from>
    <xdr:to>
      <xdr:col>64</xdr:col>
      <xdr:colOff>152400</xdr:colOff>
      <xdr:row>14</xdr:row>
      <xdr:rowOff>124390</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2242800" y="236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134567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1950700" y="214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人件費は、前年度比で</a:t>
          </a:r>
          <a:r>
            <a:rPr kumimoji="1" lang="en-US" altLang="ja-JP" sz="1000">
              <a:solidFill>
                <a:schemeClr val="dk1"/>
              </a:solidFill>
              <a:effectLst/>
              <a:latin typeface="+mn-lt"/>
              <a:ea typeface="+mn-ea"/>
              <a:cs typeface="+mn-cs"/>
            </a:rPr>
            <a:t>0.6%</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24.2%</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最低賃金の増はあったものの人件費全体では減少したが</a:t>
          </a:r>
          <a:r>
            <a:rPr kumimoji="1" lang="ja-JP" altLang="ja-JP" sz="1000">
              <a:solidFill>
                <a:schemeClr val="dk1"/>
              </a:solidFill>
              <a:effectLst/>
              <a:latin typeface="+mn-lt"/>
              <a:ea typeface="+mn-ea"/>
              <a:cs typeface="+mn-cs"/>
            </a:rPr>
            <a:t>、経常一般財源等が</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となったことにより、人件費の経常収支比率は</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類似団体内平均値との比較では</a:t>
          </a:r>
          <a:r>
            <a:rPr kumimoji="1" lang="en-US" altLang="ja-JP" sz="1000">
              <a:solidFill>
                <a:schemeClr val="dk1"/>
              </a:solidFill>
              <a:effectLst/>
              <a:latin typeface="+mn-lt"/>
              <a:ea typeface="+mn-ea"/>
              <a:cs typeface="+mn-cs"/>
            </a:rPr>
            <a:t>0.1%</a:t>
          </a:r>
          <a:r>
            <a:rPr kumimoji="1" lang="ja-JP" altLang="ja-JP" sz="1000">
              <a:solidFill>
                <a:schemeClr val="dk1"/>
              </a:solidFill>
              <a:effectLst/>
              <a:latin typeface="+mn-lt"/>
              <a:ea typeface="+mn-ea"/>
              <a:cs typeface="+mn-cs"/>
            </a:rPr>
            <a:t>上回っており、前年度</a:t>
          </a:r>
          <a:r>
            <a:rPr kumimoji="1" lang="ja-JP" altLang="en-US" sz="1000">
              <a:solidFill>
                <a:schemeClr val="dk1"/>
              </a:solidFill>
              <a:effectLst/>
              <a:latin typeface="+mn-lt"/>
              <a:ea typeface="+mn-ea"/>
              <a:cs typeface="+mn-cs"/>
            </a:rPr>
            <a:t>同の</a:t>
          </a:r>
          <a:r>
            <a:rPr kumimoji="1" lang="ja-JP" altLang="ja-JP" sz="1000">
              <a:solidFill>
                <a:schemeClr val="dk1"/>
              </a:solidFill>
              <a:effectLst/>
              <a:latin typeface="+mn-lt"/>
              <a:ea typeface="+mn-ea"/>
              <a:cs typeface="+mn-cs"/>
            </a:rPr>
            <a:t>差</a:t>
          </a:r>
          <a:r>
            <a:rPr kumimoji="1" lang="ja-JP" altLang="en-US" sz="1000">
              <a:solidFill>
                <a:schemeClr val="dk1"/>
              </a:solidFill>
              <a:effectLst/>
              <a:latin typeface="+mn-lt"/>
              <a:ea typeface="+mn-ea"/>
              <a:cs typeface="+mn-cs"/>
            </a:rPr>
            <a:t>だが</a:t>
          </a:r>
          <a:r>
            <a:rPr kumimoji="1" lang="ja-JP" altLang="ja-JP" sz="1000">
              <a:solidFill>
                <a:schemeClr val="dk1"/>
              </a:solidFill>
              <a:effectLst/>
              <a:latin typeface="+mn-lt"/>
              <a:ea typeface="+mn-ea"/>
              <a:cs typeface="+mn-cs"/>
            </a:rPr>
            <a:t>、依然として平均値を上回っているため、「定員管理適正化計画」に基づき、引続き定員数の適正管理を行うとともに、人件費の抑制に努めていく。</a:t>
          </a:r>
          <a:endParaRPr lang="ja-JP" altLang="ja-JP" sz="11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134620</xdr:rowOff>
    </xdr:from>
    <xdr:to>
      <xdr:col>24</xdr:col>
      <xdr:colOff>25400</xdr:colOff>
      <xdr:row>37</xdr:row>
      <xdr:rowOff>8890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06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37</xdr:row>
      <xdr:rowOff>168910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0682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77470</xdr:rowOff>
    </xdr:from>
    <xdr:to>
      <xdr:col>15</xdr:col>
      <xdr:colOff>98425</xdr:colOff>
      <xdr:row>37</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211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34290</xdr:rowOff>
    </xdr:from>
    <xdr:to>
      <xdr:col>15</xdr:col>
      <xdr:colOff>149225</xdr:colOff>
      <xdr:row>37</xdr:row>
      <xdr:rowOff>135890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146067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77470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211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101617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170197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118110</xdr:rowOff>
    </xdr:from>
    <xdr:to>
      <xdr:col>15</xdr:col>
      <xdr:colOff>149225</xdr:colOff>
      <xdr:row>38</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33037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46800" bIns="46800" rtlCol="0" anchor="t"/>
        <a:lstStyle/>
        <a:p>
          <a:r>
            <a:rPr kumimoji="1" lang="ja-JP" altLang="ja-JP" sz="1000">
              <a:solidFill>
                <a:schemeClr val="dk1"/>
              </a:solidFill>
              <a:effectLst/>
              <a:latin typeface="+mn-lt"/>
              <a:ea typeface="+mn-ea"/>
              <a:cs typeface="+mn-cs"/>
            </a:rPr>
            <a:t>　</a:t>
          </a:r>
          <a:r>
            <a:rPr kumimoji="1" lang="ja-JP" altLang="ja-JP" sz="940" baseline="0">
              <a:solidFill>
                <a:schemeClr val="dk1"/>
              </a:solidFill>
              <a:effectLst/>
              <a:latin typeface="+mn-lt"/>
              <a:ea typeface="+mn-ea"/>
              <a:cs typeface="+mn-cs"/>
            </a:rPr>
            <a:t>物件費は、前年度比で</a:t>
          </a:r>
          <a:r>
            <a:rPr kumimoji="1" lang="en-US" altLang="ja-JP" sz="940" baseline="0">
              <a:solidFill>
                <a:schemeClr val="dk1"/>
              </a:solidFill>
              <a:effectLst/>
              <a:latin typeface="+mn-lt"/>
              <a:ea typeface="+mn-ea"/>
              <a:cs typeface="+mn-cs"/>
            </a:rPr>
            <a:t>1.9%</a:t>
          </a:r>
          <a:r>
            <a:rPr kumimoji="1" lang="ja-JP" altLang="en-US" sz="940" baseline="0">
              <a:solidFill>
                <a:schemeClr val="dk1"/>
              </a:solidFill>
              <a:effectLst/>
              <a:latin typeface="+mn-lt"/>
              <a:ea typeface="+mn-ea"/>
              <a:cs typeface="+mn-cs"/>
            </a:rPr>
            <a:t>増</a:t>
          </a:r>
          <a:r>
            <a:rPr kumimoji="1" lang="ja-JP" altLang="ja-JP" sz="940" baseline="0">
              <a:solidFill>
                <a:schemeClr val="dk1"/>
              </a:solidFill>
              <a:effectLst/>
              <a:latin typeface="+mn-lt"/>
              <a:ea typeface="+mn-ea"/>
              <a:cs typeface="+mn-cs"/>
            </a:rPr>
            <a:t>の</a:t>
          </a:r>
          <a:r>
            <a:rPr kumimoji="1" lang="en-US" altLang="ja-JP" sz="940" baseline="0">
              <a:solidFill>
                <a:schemeClr val="dk1"/>
              </a:solidFill>
              <a:effectLst/>
              <a:latin typeface="+mn-lt"/>
              <a:ea typeface="+mn-ea"/>
              <a:cs typeface="+mn-cs"/>
            </a:rPr>
            <a:t>17.6%</a:t>
          </a:r>
          <a:r>
            <a:rPr kumimoji="1" lang="ja-JP" altLang="ja-JP" sz="940" baseline="0">
              <a:solidFill>
                <a:schemeClr val="dk1"/>
              </a:solidFill>
              <a:effectLst/>
              <a:latin typeface="+mn-lt"/>
              <a:ea typeface="+mn-ea"/>
              <a:cs typeface="+mn-cs"/>
            </a:rPr>
            <a:t>となった。</a:t>
          </a:r>
          <a:endParaRPr lang="ja-JP" altLang="ja-JP" sz="940" baseline="0">
            <a:effectLst/>
          </a:endParaRPr>
        </a:p>
        <a:p>
          <a:r>
            <a:rPr kumimoji="1" lang="ja-JP" altLang="ja-JP" sz="940" baseline="0">
              <a:solidFill>
                <a:schemeClr val="dk1"/>
              </a:solidFill>
              <a:effectLst/>
              <a:latin typeface="+mn-lt"/>
              <a:ea typeface="+mn-ea"/>
              <a:cs typeface="+mn-cs"/>
            </a:rPr>
            <a:t>　枠配分方式による予算編成の実施の効果もあり、経常経費の物件費を抑制することができた</a:t>
          </a:r>
          <a:r>
            <a:rPr kumimoji="1" lang="ja-JP" altLang="en-US" sz="940" baseline="0">
              <a:solidFill>
                <a:schemeClr val="dk1"/>
              </a:solidFill>
              <a:effectLst/>
              <a:latin typeface="+mn-lt"/>
              <a:ea typeface="+mn-ea"/>
              <a:cs typeface="+mn-cs"/>
            </a:rPr>
            <a:t>が、ロシアのウクライナ侵攻に起因する物価高騰の影響を受け増となった</a:t>
          </a:r>
          <a:r>
            <a:rPr kumimoji="1" lang="ja-JP" altLang="ja-JP" sz="940" baseline="0">
              <a:solidFill>
                <a:schemeClr val="dk1"/>
              </a:solidFill>
              <a:effectLst/>
              <a:latin typeface="+mn-lt"/>
              <a:ea typeface="+mn-ea"/>
              <a:cs typeface="+mn-cs"/>
            </a:rPr>
            <a:t>。類似団体内平均値との比較では</a:t>
          </a:r>
          <a:r>
            <a:rPr kumimoji="1" lang="en-US" altLang="ja-JP" sz="940" baseline="0">
              <a:solidFill>
                <a:schemeClr val="dk1"/>
              </a:solidFill>
              <a:effectLst/>
              <a:latin typeface="+mn-lt"/>
              <a:ea typeface="+mn-ea"/>
              <a:cs typeface="+mn-cs"/>
            </a:rPr>
            <a:t>1.2%</a:t>
          </a:r>
          <a:r>
            <a:rPr kumimoji="1" lang="ja-JP" altLang="ja-JP" sz="940" baseline="0">
              <a:solidFill>
                <a:schemeClr val="dk1"/>
              </a:solidFill>
              <a:effectLst/>
              <a:latin typeface="+mn-lt"/>
              <a:ea typeface="+mn-ea"/>
              <a:cs typeface="+mn-cs"/>
            </a:rPr>
            <a:t>上回っており、高い水準となっている。</a:t>
          </a:r>
          <a:endParaRPr lang="ja-JP" altLang="ja-JP" sz="940" baseline="0">
            <a:effectLst/>
          </a:endParaRPr>
        </a:p>
        <a:p>
          <a:r>
            <a:rPr kumimoji="1" lang="ja-JP" altLang="ja-JP" sz="940" baseline="0">
              <a:solidFill>
                <a:schemeClr val="dk1"/>
              </a:solidFill>
              <a:effectLst/>
              <a:latin typeface="+mn-lt"/>
              <a:ea typeface="+mn-ea"/>
              <a:cs typeface="+mn-cs"/>
            </a:rPr>
            <a:t>　令和</a:t>
          </a:r>
          <a:r>
            <a:rPr kumimoji="1" lang="en-US" altLang="ja-JP" sz="940" baseline="0">
              <a:solidFill>
                <a:schemeClr val="dk1"/>
              </a:solidFill>
              <a:effectLst/>
              <a:latin typeface="+mn-lt"/>
              <a:ea typeface="+mn-ea"/>
              <a:cs typeface="+mn-cs"/>
            </a:rPr>
            <a:t>5</a:t>
          </a:r>
          <a:r>
            <a:rPr kumimoji="1" lang="ja-JP" altLang="ja-JP" sz="940" baseline="0">
              <a:solidFill>
                <a:schemeClr val="dk1"/>
              </a:solidFill>
              <a:effectLst/>
              <a:latin typeface="+mn-lt"/>
              <a:ea typeface="+mn-ea"/>
              <a:cs typeface="+mn-cs"/>
            </a:rPr>
            <a:t>年度において</a:t>
          </a:r>
          <a:r>
            <a:rPr kumimoji="1" lang="ja-JP" altLang="en-US" sz="940" baseline="0">
              <a:solidFill>
                <a:schemeClr val="dk1"/>
              </a:solidFill>
              <a:effectLst/>
              <a:latin typeface="+mn-lt"/>
              <a:ea typeface="+mn-ea"/>
              <a:cs typeface="+mn-cs"/>
            </a:rPr>
            <a:t>は</a:t>
          </a:r>
          <a:r>
            <a:rPr kumimoji="1" lang="ja-JP" altLang="ja-JP" sz="940" baseline="0">
              <a:solidFill>
                <a:schemeClr val="dk1"/>
              </a:solidFill>
              <a:effectLst/>
              <a:latin typeface="+mn-lt"/>
              <a:ea typeface="+mn-ea"/>
              <a:cs typeface="+mn-cs"/>
            </a:rPr>
            <a:t>、</a:t>
          </a:r>
          <a:r>
            <a:rPr kumimoji="1" lang="ja-JP" altLang="en-US" sz="940" baseline="0">
              <a:solidFill>
                <a:schemeClr val="dk1"/>
              </a:solidFill>
              <a:effectLst/>
              <a:latin typeface="+mn-lt"/>
              <a:ea typeface="+mn-ea"/>
              <a:cs typeface="+mn-cs"/>
            </a:rPr>
            <a:t>物価高騰の影響を加味したうえで</a:t>
          </a:r>
          <a:r>
            <a:rPr kumimoji="1" lang="ja-JP" altLang="ja-JP" sz="940" baseline="0">
              <a:solidFill>
                <a:schemeClr val="dk1"/>
              </a:solidFill>
              <a:effectLst/>
              <a:latin typeface="+mn-lt"/>
              <a:ea typeface="+mn-ea"/>
              <a:cs typeface="+mn-cs"/>
            </a:rPr>
            <a:t>健全な財政運営を行うため、行財政改革の取組みを推進していく中で、事業の必要性、効率性、有効性、緊急性などを精査し、物件費をはじめとした経常経費の抑制に努めていく。</a:t>
          </a:r>
          <a:endParaRPr lang="ja-JP" altLang="ja-JP" sz="940" baseline="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76708</xdr:rowOff>
    </xdr:from>
    <xdr:to>
      <xdr:col>82</xdr:col>
      <xdr:colOff>107950</xdr:colOff>
      <xdr:row>17</xdr:row>
      <xdr:rowOff>78994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19908"/>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76708</xdr:rowOff>
    </xdr:from>
    <xdr:to>
      <xdr:col>78</xdr:col>
      <xdr:colOff>69850</xdr:colOff>
      <xdr:row>17</xdr:row>
      <xdr:rowOff>97282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81990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97282</xdr:rowOff>
    </xdr:from>
    <xdr:to>
      <xdr:col>73</xdr:col>
      <xdr:colOff>180975</xdr:colOff>
      <xdr:row>17</xdr:row>
      <xdr:rowOff>161290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119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16764</xdr:rowOff>
    </xdr:from>
    <xdr:to>
      <xdr:col>74</xdr:col>
      <xdr:colOff>31750</xdr:colOff>
      <xdr:row>16</xdr:row>
      <xdr:rowOff>118364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128541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2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168148</xdr:rowOff>
    </xdr:from>
    <xdr:to>
      <xdr:col>69</xdr:col>
      <xdr:colOff>92075</xdr:colOff>
      <xdr:row>17</xdr:row>
      <xdr:rowOff>161290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91134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117348</xdr:rowOff>
    </xdr:from>
    <xdr:to>
      <xdr:col>69</xdr:col>
      <xdr:colOff>142875</xdr:colOff>
      <xdr:row>17</xdr:row>
      <xdr:rowOff>47498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57675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80772</xdr:rowOff>
    </xdr:from>
    <xdr:to>
      <xdr:col>65</xdr:col>
      <xdr:colOff>53975</xdr:colOff>
      <xdr:row>17</xdr:row>
      <xdr:rowOff>10922</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21099</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28194</xdr:rowOff>
    </xdr:from>
    <xdr:to>
      <xdr:col>82</xdr:col>
      <xdr:colOff>158750</xdr:colOff>
      <xdr:row>17</xdr:row>
      <xdr:rowOff>129794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271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1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25908</xdr:rowOff>
    </xdr:from>
    <xdr:to>
      <xdr:col>78</xdr:col>
      <xdr:colOff>120650</xdr:colOff>
      <xdr:row>16</xdr:row>
      <xdr:rowOff>127508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112285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55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46482</xdr:rowOff>
    </xdr:from>
    <xdr:to>
      <xdr:col>74</xdr:col>
      <xdr:colOff>31750</xdr:colOff>
      <xdr:row>17</xdr:row>
      <xdr:rowOff>148082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32275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382532" y="8592457"/>
          <a:ext cx="4705804" cy="1815193"/>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46800" bIns="46800" rtlCol="0" anchor="t"/>
        <a:lstStyle/>
        <a:p>
          <a:r>
            <a:rPr kumimoji="1" lang="ja-JP" altLang="ja-JP" sz="1000">
              <a:solidFill>
                <a:schemeClr val="dk1"/>
              </a:solidFill>
              <a:effectLst/>
              <a:latin typeface="+mn-lt"/>
              <a:ea typeface="+mn-ea"/>
              <a:cs typeface="+mn-cs"/>
            </a:rPr>
            <a:t>　</a:t>
          </a:r>
          <a:r>
            <a:rPr kumimoji="1" lang="ja-JP" altLang="ja-JP" sz="960" baseline="0">
              <a:solidFill>
                <a:schemeClr val="dk1"/>
              </a:solidFill>
              <a:effectLst/>
              <a:latin typeface="+mn-lt"/>
              <a:ea typeface="+mn-ea"/>
              <a:cs typeface="+mn-cs"/>
            </a:rPr>
            <a:t>扶助費は、前年度比で</a:t>
          </a:r>
          <a:r>
            <a:rPr kumimoji="1" lang="en-US" altLang="ja-JP" sz="960" baseline="0">
              <a:solidFill>
                <a:schemeClr val="dk1"/>
              </a:solidFill>
              <a:effectLst/>
              <a:latin typeface="+mn-lt"/>
              <a:ea typeface="+mn-ea"/>
              <a:cs typeface="+mn-cs"/>
            </a:rPr>
            <a:t>0.4%</a:t>
          </a:r>
          <a:r>
            <a:rPr kumimoji="1" lang="ja-JP" altLang="en-US" sz="960" baseline="0">
              <a:solidFill>
                <a:schemeClr val="dk1"/>
              </a:solidFill>
              <a:effectLst/>
              <a:latin typeface="+mn-lt"/>
              <a:ea typeface="+mn-ea"/>
              <a:cs typeface="+mn-cs"/>
            </a:rPr>
            <a:t>増</a:t>
          </a:r>
          <a:r>
            <a:rPr kumimoji="1" lang="ja-JP" altLang="ja-JP" sz="960" baseline="0">
              <a:solidFill>
                <a:schemeClr val="dk1"/>
              </a:solidFill>
              <a:effectLst/>
              <a:latin typeface="+mn-lt"/>
              <a:ea typeface="+mn-ea"/>
              <a:cs typeface="+mn-cs"/>
            </a:rPr>
            <a:t>の</a:t>
          </a:r>
          <a:r>
            <a:rPr kumimoji="1" lang="en-US" altLang="ja-JP" sz="960" baseline="0">
              <a:solidFill>
                <a:schemeClr val="dk1"/>
              </a:solidFill>
              <a:effectLst/>
              <a:latin typeface="+mn-lt"/>
              <a:ea typeface="+mn-ea"/>
              <a:cs typeface="+mn-cs"/>
            </a:rPr>
            <a:t>18.8</a:t>
          </a:r>
          <a:r>
            <a:rPr kumimoji="1" lang="ja-JP" altLang="ja-JP" sz="960" baseline="0">
              <a:solidFill>
                <a:schemeClr val="dk1"/>
              </a:solidFill>
              <a:effectLst/>
              <a:latin typeface="+mn-lt"/>
              <a:ea typeface="+mn-ea"/>
              <a:cs typeface="+mn-cs"/>
            </a:rPr>
            <a:t>％となった。</a:t>
          </a:r>
          <a:endParaRPr lang="ja-JP" altLang="ja-JP" sz="960" baseline="0">
            <a:effectLst/>
          </a:endParaRPr>
        </a:p>
        <a:p>
          <a:r>
            <a:rPr kumimoji="1" lang="ja-JP" altLang="ja-JP" sz="960" baseline="0">
              <a:solidFill>
                <a:schemeClr val="dk1"/>
              </a:solidFill>
              <a:effectLst/>
              <a:latin typeface="+mn-lt"/>
              <a:ea typeface="+mn-ea"/>
              <a:cs typeface="+mn-cs"/>
            </a:rPr>
            <a:t>　障害福祉サービス費や生活保護費などの経常経費の決算額は上昇した</a:t>
          </a:r>
          <a:r>
            <a:rPr kumimoji="1" lang="ja-JP" altLang="en-US" sz="960" baseline="0">
              <a:solidFill>
                <a:schemeClr val="dk1"/>
              </a:solidFill>
              <a:effectLst/>
              <a:latin typeface="+mn-lt"/>
              <a:ea typeface="+mn-ea"/>
              <a:cs typeface="+mn-cs"/>
            </a:rPr>
            <a:t>ことに加え、</a:t>
          </a:r>
          <a:r>
            <a:rPr kumimoji="1" lang="ja-JP" altLang="ja-JP" sz="960" baseline="0">
              <a:solidFill>
                <a:schemeClr val="dk1"/>
              </a:solidFill>
              <a:effectLst/>
              <a:latin typeface="+mn-lt"/>
              <a:ea typeface="+mn-ea"/>
              <a:cs typeface="+mn-cs"/>
            </a:rPr>
            <a:t>経常一般財源等が</a:t>
          </a:r>
          <a:r>
            <a:rPr kumimoji="1" lang="ja-JP" altLang="en-US" sz="960" baseline="0">
              <a:solidFill>
                <a:schemeClr val="dk1"/>
              </a:solidFill>
              <a:effectLst/>
              <a:latin typeface="+mn-lt"/>
              <a:ea typeface="+mn-ea"/>
              <a:cs typeface="+mn-cs"/>
            </a:rPr>
            <a:t>減</a:t>
          </a:r>
          <a:r>
            <a:rPr kumimoji="1" lang="ja-JP" altLang="ja-JP" sz="960" baseline="0">
              <a:solidFill>
                <a:schemeClr val="dk1"/>
              </a:solidFill>
              <a:effectLst/>
              <a:latin typeface="+mn-lt"/>
              <a:ea typeface="+mn-ea"/>
              <a:cs typeface="+mn-cs"/>
            </a:rPr>
            <a:t>となったことにより、扶助費の経常収支比率は</a:t>
          </a:r>
          <a:r>
            <a:rPr kumimoji="1" lang="ja-JP" altLang="en-US" sz="960" baseline="0">
              <a:solidFill>
                <a:schemeClr val="dk1"/>
              </a:solidFill>
              <a:effectLst/>
              <a:latin typeface="+mn-lt"/>
              <a:ea typeface="+mn-ea"/>
              <a:cs typeface="+mn-cs"/>
            </a:rPr>
            <a:t>増</a:t>
          </a:r>
          <a:r>
            <a:rPr kumimoji="1" lang="ja-JP" altLang="ja-JP" sz="960" baseline="0">
              <a:solidFill>
                <a:schemeClr val="dk1"/>
              </a:solidFill>
              <a:effectLst/>
              <a:latin typeface="+mn-lt"/>
              <a:ea typeface="+mn-ea"/>
              <a:cs typeface="+mn-cs"/>
            </a:rPr>
            <a:t>となった。今後も扶助費の増加傾向は続く見込みである。</a:t>
          </a:r>
          <a:endParaRPr lang="ja-JP" altLang="ja-JP" sz="960" baseline="0">
            <a:effectLst/>
          </a:endParaRPr>
        </a:p>
        <a:p>
          <a:r>
            <a:rPr kumimoji="1" lang="ja-JP" altLang="ja-JP" sz="960" baseline="0">
              <a:solidFill>
                <a:schemeClr val="dk1"/>
              </a:solidFill>
              <a:effectLst/>
              <a:latin typeface="+mn-lt"/>
              <a:ea typeface="+mn-ea"/>
              <a:cs typeface="+mn-cs"/>
            </a:rPr>
            <a:t>　類似団体内平均値との比較では</a:t>
          </a:r>
          <a:r>
            <a:rPr kumimoji="1" lang="en-US" altLang="ja-JP" sz="960" baseline="0">
              <a:solidFill>
                <a:schemeClr val="dk1"/>
              </a:solidFill>
              <a:effectLst/>
              <a:latin typeface="+mn-lt"/>
              <a:ea typeface="+mn-ea"/>
              <a:cs typeface="+mn-cs"/>
            </a:rPr>
            <a:t>6.4%</a:t>
          </a:r>
          <a:r>
            <a:rPr kumimoji="1" lang="ja-JP" altLang="ja-JP" sz="960" baseline="0">
              <a:solidFill>
                <a:schemeClr val="dk1"/>
              </a:solidFill>
              <a:effectLst/>
              <a:latin typeface="+mn-lt"/>
              <a:ea typeface="+mn-ea"/>
              <a:cs typeface="+mn-cs"/>
            </a:rPr>
            <a:t>上回っているが、これは子育て支援、高齢者福祉、障害者福祉などの各分野において、市独自の施策が充実しているためである。今後も継続していくためには財源の確保が必要となることから、行財政改革の取組みを推進し、事業水準の見直しなども含めて経常経費の削減に取組</a:t>
          </a:r>
          <a:r>
            <a:rPr kumimoji="1" lang="ja-JP" altLang="en-US" sz="960" baseline="0">
              <a:solidFill>
                <a:schemeClr val="dk1"/>
              </a:solidFill>
              <a:effectLst/>
              <a:latin typeface="+mn-lt"/>
              <a:ea typeface="+mn-ea"/>
              <a:cs typeface="+mn-cs"/>
            </a:rPr>
            <a:t>んでいく</a:t>
          </a:r>
          <a:r>
            <a:rPr kumimoji="1" lang="ja-JP" altLang="ja-JP" sz="960" baseline="0">
              <a:solidFill>
                <a:schemeClr val="dk1"/>
              </a:solidFill>
              <a:effectLst/>
              <a:latin typeface="+mn-lt"/>
              <a:ea typeface="+mn-ea"/>
              <a:cs typeface="+mn-cs"/>
            </a:rPr>
            <a:t>。</a:t>
          </a:r>
          <a:endParaRPr lang="ja-JP" altLang="ja-JP" sz="960" baseline="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157480</xdr:rowOff>
    </xdr:from>
    <xdr:to>
      <xdr:col>24</xdr:col>
      <xdr:colOff>25400</xdr:colOff>
      <xdr:row>59</xdr:row>
      <xdr:rowOff>16510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1015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157480</xdr:rowOff>
    </xdr:from>
    <xdr:to>
      <xdr:col>19</xdr:col>
      <xdr:colOff>187325</xdr:colOff>
      <xdr:row>59</xdr:row>
      <xdr:rowOff>77470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101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77470</xdr:rowOff>
    </xdr:from>
    <xdr:to>
      <xdr:col>15</xdr:col>
      <xdr:colOff>98425</xdr:colOff>
      <xdr:row>59</xdr:row>
      <xdr:rowOff>100330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193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xdr:rowOff>
    </xdr:from>
    <xdr:to>
      <xdr:col>15</xdr:col>
      <xdr:colOff>149225</xdr:colOff>
      <xdr:row>55</xdr:row>
      <xdr:rowOff>113030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123207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77470</xdr:rowOff>
    </xdr:from>
    <xdr:to>
      <xdr:col>11</xdr:col>
      <xdr:colOff>9525</xdr:colOff>
      <xdr:row>59</xdr:row>
      <xdr:rowOff>100330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193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64770</xdr:rowOff>
    </xdr:from>
    <xdr:to>
      <xdr:col>11</xdr:col>
      <xdr:colOff>60325</xdr:colOff>
      <xdr:row>55</xdr:row>
      <xdr:rowOff>166370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5097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41910</xdr:rowOff>
    </xdr:from>
    <xdr:to>
      <xdr:col>6</xdr:col>
      <xdr:colOff>171450</xdr:colOff>
      <xdr:row>55</xdr:row>
      <xdr:rowOff>143510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153687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137160</xdr:rowOff>
    </xdr:from>
    <xdr:to>
      <xdr:col>24</xdr:col>
      <xdr:colOff>76200</xdr:colOff>
      <xdr:row>59</xdr:row>
      <xdr:rowOff>67310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109237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106680</xdr:rowOff>
    </xdr:from>
    <xdr:to>
      <xdr:col>20</xdr:col>
      <xdr:colOff>38100</xdr:colOff>
      <xdr:row>59</xdr:row>
      <xdr:rowOff>36830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21607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13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26670</xdr:rowOff>
    </xdr:from>
    <xdr:to>
      <xdr:col>15</xdr:col>
      <xdr:colOff>149225</xdr:colOff>
      <xdr:row>59</xdr:row>
      <xdr:rowOff>128270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113047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49530</xdr:rowOff>
    </xdr:from>
    <xdr:to>
      <xdr:col>11</xdr:col>
      <xdr:colOff>60325</xdr:colOff>
      <xdr:row>59</xdr:row>
      <xdr:rowOff>151130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135907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25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その他は、前年度比で</a:t>
          </a:r>
          <a:r>
            <a:rPr kumimoji="1" lang="en-US" altLang="ja-JP" sz="1000">
              <a:solidFill>
                <a:schemeClr val="dk1"/>
              </a:solidFill>
              <a:effectLst/>
              <a:latin typeface="+mn-lt"/>
              <a:ea typeface="+mn-ea"/>
              <a:cs typeface="+mn-cs"/>
            </a:rPr>
            <a:t>0.7%</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11.6%</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高齢化の進展に伴い後期高齢者医療会計や介護保険事業会計などの特別会計への繰出金が増加傾向にあり、今後も伸びが見込まれている。</a:t>
          </a:r>
          <a:endParaRPr lang="ja-JP" altLang="ja-JP" sz="1100">
            <a:effectLst/>
          </a:endParaRPr>
        </a:p>
        <a:p>
          <a:r>
            <a:rPr kumimoji="1" lang="ja-JP" altLang="ja-JP" sz="1000">
              <a:solidFill>
                <a:schemeClr val="dk1"/>
              </a:solidFill>
              <a:effectLst/>
              <a:latin typeface="+mn-lt"/>
              <a:ea typeface="+mn-ea"/>
              <a:cs typeface="+mn-cs"/>
            </a:rPr>
            <a:t>　また、公共施設等の老朽化に伴い維持補修費の増加も見込まれることから、「公共施設等総合管理計画」及び「公共建築物維持保全計画」に基づき、公共施設の維持補修を計画的かつ効果的に行うとともに、行財政改革の取組みを推進し、経常経費の削減に取組</a:t>
          </a:r>
          <a:r>
            <a:rPr kumimoji="1" lang="ja-JP" altLang="en-US" sz="1000">
              <a:solidFill>
                <a:schemeClr val="dk1"/>
              </a:solidFill>
              <a:effectLst/>
              <a:latin typeface="+mn-lt"/>
              <a:ea typeface="+mn-ea"/>
              <a:cs typeface="+mn-cs"/>
            </a:rPr>
            <a:t>んでいく</a:t>
          </a:r>
          <a:r>
            <a:rPr kumimoji="1" lang="ja-JP" altLang="ja-JP" sz="1000">
              <a:solidFill>
                <a:schemeClr val="dk1"/>
              </a:solidFill>
              <a:effectLst/>
              <a:latin typeface="+mn-lt"/>
              <a:ea typeface="+mn-ea"/>
              <a:cs typeface="+mn-cs"/>
            </a:rPr>
            <a:t>。</a:t>
          </a:r>
          <a:endParaRPr lang="ja-JP" altLang="ja-JP" sz="11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101600</xdr:rowOff>
    </xdr:from>
    <xdr:to>
      <xdr:col>82</xdr:col>
      <xdr:colOff>107950</xdr:colOff>
      <xdr:row>57</xdr:row>
      <xdr:rowOff>19050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7028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67327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101600</xdr:rowOff>
    </xdr:from>
    <xdr:to>
      <xdr:col>78</xdr:col>
      <xdr:colOff>69850</xdr:colOff>
      <xdr:row>56</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702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58</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7282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63500</xdr:rowOff>
    </xdr:from>
    <xdr:to>
      <xdr:col>69</xdr:col>
      <xdr:colOff>142875</xdr:colOff>
      <xdr:row>58</xdr:row>
      <xdr:rowOff>165100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3827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139700</xdr:rowOff>
    </xdr:from>
    <xdr:to>
      <xdr:col>82</xdr:col>
      <xdr:colOff>158750</xdr:colOff>
      <xdr:row>57</xdr:row>
      <xdr:rowOff>69850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156227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50800</xdr:rowOff>
    </xdr:from>
    <xdr:to>
      <xdr:col>78</xdr:col>
      <xdr:colOff>120650</xdr:colOff>
      <xdr:row>56</xdr:row>
      <xdr:rowOff>152400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162577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補助費等は、前年</a:t>
          </a:r>
          <a:r>
            <a:rPr kumimoji="1" lang="ja-JP" altLang="en-US" sz="1000">
              <a:solidFill>
                <a:schemeClr val="dk1"/>
              </a:solidFill>
              <a:effectLst/>
              <a:latin typeface="+mn-lt"/>
              <a:ea typeface="+mn-ea"/>
              <a:cs typeface="+mn-cs"/>
            </a:rPr>
            <a:t>同</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15.4%</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一部事務組合に対する負担金等が若干増となったが、枠配分方式による予算編成の実施の効果もあり、経常経費の補助費等を抑制することができた。</a:t>
          </a:r>
          <a:endParaRPr lang="ja-JP" altLang="ja-JP" sz="1100">
            <a:effectLst/>
          </a:endParaRPr>
        </a:p>
        <a:p>
          <a:r>
            <a:rPr kumimoji="1" lang="ja-JP" altLang="ja-JP" sz="1000">
              <a:solidFill>
                <a:schemeClr val="dk1"/>
              </a:solidFill>
              <a:effectLst/>
              <a:latin typeface="+mn-lt"/>
              <a:ea typeface="+mn-ea"/>
              <a:cs typeface="+mn-cs"/>
            </a:rPr>
            <a:t>　類似団体内平均値との比較では</a:t>
          </a:r>
          <a:r>
            <a:rPr kumimoji="1" lang="en-US" altLang="ja-JP" sz="1000">
              <a:solidFill>
                <a:schemeClr val="dk1"/>
              </a:solidFill>
              <a:effectLst/>
              <a:latin typeface="+mn-lt"/>
              <a:ea typeface="+mn-ea"/>
              <a:cs typeface="+mn-cs"/>
            </a:rPr>
            <a:t>3.1%</a:t>
          </a:r>
          <a:r>
            <a:rPr kumimoji="1" lang="ja-JP" altLang="ja-JP" sz="1000">
              <a:solidFill>
                <a:schemeClr val="dk1"/>
              </a:solidFill>
              <a:effectLst/>
              <a:latin typeface="+mn-lt"/>
              <a:ea typeface="+mn-ea"/>
              <a:cs typeface="+mn-cs"/>
            </a:rPr>
            <a:t>上回っているが、これは市民等に対する補助交付金が充実していることや一部事務組合における事務処理が多いためである。今後もこの補助制度などを継続実施していくにあたっては、財源の確保が必要となることから、行財政改革の取組みを推進し、経常経費の削減に取り組むとともに、補助水準の見直しなども含めて検討していく。</a:t>
          </a:r>
          <a:endParaRPr lang="ja-JP" altLang="ja-JP" sz="11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88138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4317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83583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084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156718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4317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152146</xdr:rowOff>
    </xdr:from>
    <xdr:to>
      <xdr:col>73</xdr:col>
      <xdr:colOff>180975</xdr:colOff>
      <xdr:row>37</xdr:row>
      <xdr:rowOff>156718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495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147574</xdr:rowOff>
    </xdr:from>
    <xdr:to>
      <xdr:col>69</xdr:col>
      <xdr:colOff>92075</xdr:colOff>
      <xdr:row>37</xdr:row>
      <xdr:rowOff>152146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4912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105918</xdr:rowOff>
    </xdr:from>
    <xdr:to>
      <xdr:col>74</xdr:col>
      <xdr:colOff>31750</xdr:colOff>
      <xdr:row>38</xdr:row>
      <xdr:rowOff>36068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20845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101346</xdr:rowOff>
    </xdr:from>
    <xdr:to>
      <xdr:col>69</xdr:col>
      <xdr:colOff>142875</xdr:colOff>
      <xdr:row>38</xdr:row>
      <xdr:rowOff>31496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16273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96774</xdr:rowOff>
    </xdr:from>
    <xdr:to>
      <xdr:col>65</xdr:col>
      <xdr:colOff>53975</xdr:colOff>
      <xdr:row>38</xdr:row>
      <xdr:rowOff>26924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11701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公債費は、前年度比で</a:t>
          </a:r>
          <a:r>
            <a:rPr kumimoji="1" lang="en-US" altLang="ja-JP" sz="1000">
              <a:solidFill>
                <a:schemeClr val="dk1"/>
              </a:solidFill>
              <a:effectLst/>
              <a:latin typeface="+mn-lt"/>
              <a:ea typeface="+mn-ea"/>
              <a:cs typeface="+mn-cs"/>
            </a:rPr>
            <a:t>0.6%</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8.0%</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類似団体内平均値との比較では</a:t>
          </a:r>
          <a:r>
            <a:rPr kumimoji="1" lang="en-US" altLang="ja-JP" sz="1000">
              <a:solidFill>
                <a:schemeClr val="dk1"/>
              </a:solidFill>
              <a:effectLst/>
              <a:latin typeface="+mn-lt"/>
              <a:ea typeface="+mn-ea"/>
              <a:cs typeface="+mn-cs"/>
            </a:rPr>
            <a:t>6.3%</a:t>
          </a:r>
          <a:r>
            <a:rPr kumimoji="1" lang="ja-JP" altLang="ja-JP" sz="1000">
              <a:solidFill>
                <a:schemeClr val="dk1"/>
              </a:solidFill>
              <a:effectLst/>
              <a:latin typeface="+mn-lt"/>
              <a:ea typeface="+mn-ea"/>
              <a:cs typeface="+mn-cs"/>
            </a:rPr>
            <a:t>下回っており、低い水準となっている。</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応などに伴う地方債の新規発行が見込まれるが、借入額と償還額とのバランスを取るなど、世代間負担の公平性を意識しながら、地方債の活用を検討していく。</a:t>
          </a:r>
          <a:endParaRPr lang="ja-JP" altLang="ja-JP" sz="11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65278</xdr:rowOff>
    </xdr:from>
    <xdr:to>
      <xdr:col>24</xdr:col>
      <xdr:colOff>25400</xdr:colOff>
      <xdr:row>75</xdr:row>
      <xdr:rowOff>92710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29240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65278</xdr:rowOff>
    </xdr:from>
    <xdr:to>
      <xdr:col>19</xdr:col>
      <xdr:colOff>187325</xdr:colOff>
      <xdr:row>75</xdr:row>
      <xdr:rowOff>115570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29240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115570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2974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152146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9743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14478</xdr:rowOff>
    </xdr:from>
    <xdr:to>
      <xdr:col>20</xdr:col>
      <xdr:colOff>38100</xdr:colOff>
      <xdr:row>75</xdr:row>
      <xdr:rowOff>116078</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126255</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64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101346</xdr:rowOff>
    </xdr:from>
    <xdr:to>
      <xdr:col>6</xdr:col>
      <xdr:colOff>171450</xdr:colOff>
      <xdr:row>76</xdr:row>
      <xdr:rowOff>31496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41673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a:t>
          </a:r>
          <a:r>
            <a:rPr kumimoji="1" lang="ja-JP" altLang="ja-JP" sz="960" baseline="0">
              <a:solidFill>
                <a:schemeClr val="dk1"/>
              </a:solidFill>
              <a:effectLst/>
              <a:latin typeface="+mn-lt"/>
              <a:ea typeface="+mn-ea"/>
              <a:cs typeface="+mn-cs"/>
            </a:rPr>
            <a:t>公債費を除く経常収支比率は、前年度比で</a:t>
          </a:r>
          <a:r>
            <a:rPr kumimoji="1" lang="en-US" altLang="ja-JP" sz="960" baseline="0">
              <a:solidFill>
                <a:schemeClr val="dk1"/>
              </a:solidFill>
              <a:effectLst/>
              <a:latin typeface="+mn-lt"/>
              <a:ea typeface="+mn-ea"/>
              <a:cs typeface="+mn-cs"/>
            </a:rPr>
            <a:t>3.6%</a:t>
          </a:r>
          <a:r>
            <a:rPr kumimoji="1" lang="ja-JP" altLang="en-US" sz="960" baseline="0">
              <a:solidFill>
                <a:schemeClr val="dk1"/>
              </a:solidFill>
              <a:effectLst/>
              <a:latin typeface="+mn-lt"/>
              <a:ea typeface="+mn-ea"/>
              <a:cs typeface="+mn-cs"/>
            </a:rPr>
            <a:t>増</a:t>
          </a:r>
          <a:r>
            <a:rPr kumimoji="1" lang="ja-JP" altLang="ja-JP" sz="960" baseline="0">
              <a:solidFill>
                <a:schemeClr val="dk1"/>
              </a:solidFill>
              <a:effectLst/>
              <a:latin typeface="+mn-lt"/>
              <a:ea typeface="+mn-ea"/>
              <a:cs typeface="+mn-cs"/>
            </a:rPr>
            <a:t>の</a:t>
          </a:r>
          <a:r>
            <a:rPr kumimoji="1" lang="en-US" altLang="ja-JP" sz="960" baseline="0">
              <a:solidFill>
                <a:schemeClr val="dk1"/>
              </a:solidFill>
              <a:effectLst/>
              <a:latin typeface="+mn-lt"/>
              <a:ea typeface="+mn-ea"/>
              <a:cs typeface="+mn-cs"/>
            </a:rPr>
            <a:t>87.6%</a:t>
          </a:r>
          <a:r>
            <a:rPr kumimoji="1" lang="ja-JP" altLang="ja-JP" sz="960" baseline="0">
              <a:solidFill>
                <a:schemeClr val="dk1"/>
              </a:solidFill>
              <a:effectLst/>
              <a:latin typeface="+mn-lt"/>
              <a:ea typeface="+mn-ea"/>
              <a:cs typeface="+mn-cs"/>
            </a:rPr>
            <a:t>となった。</a:t>
          </a:r>
          <a:endParaRPr lang="ja-JP" altLang="ja-JP" sz="960" baseline="0">
            <a:effectLst/>
          </a:endParaRPr>
        </a:p>
        <a:p>
          <a:pPr eaLnBrk="1" fontAlgn="auto" latinLnBrk="0" hangingPunct="1"/>
          <a:r>
            <a:rPr kumimoji="1" lang="ja-JP" altLang="ja-JP" sz="960" baseline="0">
              <a:solidFill>
                <a:schemeClr val="dk1"/>
              </a:solidFill>
              <a:effectLst/>
              <a:latin typeface="+mn-lt"/>
              <a:ea typeface="+mn-ea"/>
              <a:cs typeface="+mn-cs"/>
            </a:rPr>
            <a:t>　令和</a:t>
          </a:r>
          <a:r>
            <a:rPr kumimoji="1" lang="en-US" altLang="ja-JP" sz="960" baseline="0">
              <a:solidFill>
                <a:schemeClr val="dk1"/>
              </a:solidFill>
              <a:effectLst/>
              <a:latin typeface="+mn-lt"/>
              <a:ea typeface="+mn-ea"/>
              <a:cs typeface="+mn-cs"/>
            </a:rPr>
            <a:t>4</a:t>
          </a:r>
          <a:r>
            <a:rPr kumimoji="1" lang="ja-JP" altLang="ja-JP" sz="960" baseline="0">
              <a:solidFill>
                <a:schemeClr val="dk1"/>
              </a:solidFill>
              <a:effectLst/>
              <a:latin typeface="+mn-lt"/>
              <a:ea typeface="+mn-ea"/>
              <a:cs typeface="+mn-cs"/>
            </a:rPr>
            <a:t>年度においては、</a:t>
          </a:r>
          <a:r>
            <a:rPr lang="ja-JP" altLang="ja-JP" sz="960" baseline="0">
              <a:solidFill>
                <a:schemeClr val="dk1"/>
              </a:solidFill>
              <a:effectLst/>
              <a:latin typeface="+mn-lt"/>
              <a:ea typeface="+mn-ea"/>
              <a:cs typeface="+mn-cs"/>
            </a:rPr>
            <a:t>新型コロナウイルス感染症の流行下において、ウィズコロナとして感染症対策を行ったうえで事業を再開した</a:t>
          </a:r>
          <a:r>
            <a:rPr kumimoji="1" lang="ja-JP" altLang="ja-JP" sz="960" baseline="0">
              <a:solidFill>
                <a:schemeClr val="dk1"/>
              </a:solidFill>
              <a:effectLst/>
              <a:latin typeface="+mn-lt"/>
              <a:ea typeface="+mn-ea"/>
              <a:cs typeface="+mn-cs"/>
            </a:rPr>
            <a:t>ため、経常経費充当一般財源は増となった。</a:t>
          </a:r>
          <a:endParaRPr kumimoji="1" lang="en-US" altLang="ja-JP" sz="960" baseline="0">
            <a:solidFill>
              <a:schemeClr val="dk1"/>
            </a:solidFill>
            <a:effectLst/>
            <a:latin typeface="+mn-lt"/>
            <a:ea typeface="+mn-ea"/>
            <a:cs typeface="+mn-cs"/>
          </a:endParaRPr>
        </a:p>
        <a:p>
          <a:pPr eaLnBrk="1" fontAlgn="auto" latinLnBrk="0" hangingPunct="1"/>
          <a:r>
            <a:rPr kumimoji="1" lang="ja-JP" altLang="en-US" sz="960" baseline="0">
              <a:solidFill>
                <a:schemeClr val="dk1"/>
              </a:solidFill>
              <a:effectLst/>
              <a:latin typeface="+mn-lt"/>
              <a:ea typeface="+mn-ea"/>
              <a:cs typeface="+mn-cs"/>
            </a:rPr>
            <a:t>　また、</a:t>
          </a:r>
          <a:r>
            <a:rPr kumimoji="1" lang="ja-JP" altLang="ja-JP" sz="960" baseline="0">
              <a:solidFill>
                <a:schemeClr val="dk1"/>
              </a:solidFill>
              <a:effectLst/>
              <a:latin typeface="+mn-lt"/>
              <a:ea typeface="+mn-ea"/>
              <a:cs typeface="+mn-cs"/>
            </a:rPr>
            <a:t>市税</a:t>
          </a:r>
          <a:r>
            <a:rPr kumimoji="1" lang="ja-JP" altLang="en-US" sz="960" baseline="0">
              <a:solidFill>
                <a:schemeClr val="dk1"/>
              </a:solidFill>
              <a:effectLst/>
              <a:latin typeface="+mn-lt"/>
              <a:ea typeface="+mn-ea"/>
              <a:cs typeface="+mn-cs"/>
            </a:rPr>
            <a:t>や法人事業税交付金、</a:t>
          </a:r>
          <a:r>
            <a:rPr kumimoji="1" lang="ja-JP" altLang="ja-JP" sz="960" baseline="0">
              <a:solidFill>
                <a:schemeClr val="dk1"/>
              </a:solidFill>
              <a:effectLst/>
              <a:latin typeface="+mn-lt"/>
              <a:ea typeface="+mn-ea"/>
              <a:cs typeface="+mn-cs"/>
            </a:rPr>
            <a:t>地方交付税など</a:t>
          </a:r>
          <a:r>
            <a:rPr kumimoji="1" lang="ja-JP" altLang="en-US" sz="960" baseline="0">
              <a:solidFill>
                <a:schemeClr val="dk1"/>
              </a:solidFill>
              <a:effectLst/>
              <a:latin typeface="+mn-lt"/>
              <a:ea typeface="+mn-ea"/>
              <a:cs typeface="+mn-cs"/>
            </a:rPr>
            <a:t>が</a:t>
          </a:r>
          <a:r>
            <a:rPr kumimoji="1" lang="ja-JP" altLang="ja-JP" sz="960" baseline="0">
              <a:solidFill>
                <a:schemeClr val="dk1"/>
              </a:solidFill>
              <a:effectLst/>
              <a:latin typeface="+mn-lt"/>
              <a:ea typeface="+mn-ea"/>
              <a:cs typeface="+mn-cs"/>
            </a:rPr>
            <a:t>増加</a:t>
          </a:r>
          <a:r>
            <a:rPr kumimoji="1" lang="ja-JP" altLang="en-US" sz="960" baseline="0">
              <a:solidFill>
                <a:schemeClr val="dk1"/>
              </a:solidFill>
              <a:effectLst/>
              <a:latin typeface="+mn-lt"/>
              <a:ea typeface="+mn-ea"/>
              <a:cs typeface="+mn-cs"/>
            </a:rPr>
            <a:t>したものの、臨時財政対策債の大幅な減少により</a:t>
          </a:r>
          <a:r>
            <a:rPr kumimoji="1" lang="ja-JP" altLang="ja-JP" sz="960" baseline="0">
              <a:solidFill>
                <a:schemeClr val="dk1"/>
              </a:solidFill>
              <a:effectLst/>
              <a:latin typeface="+mn-lt"/>
              <a:ea typeface="+mn-ea"/>
              <a:cs typeface="+mn-cs"/>
            </a:rPr>
            <a:t>経常一般財源等が大幅に</a:t>
          </a:r>
          <a:r>
            <a:rPr kumimoji="1" lang="ja-JP" altLang="en-US" sz="960" baseline="0">
              <a:solidFill>
                <a:schemeClr val="dk1"/>
              </a:solidFill>
              <a:effectLst/>
              <a:latin typeface="+mn-lt"/>
              <a:ea typeface="+mn-ea"/>
              <a:cs typeface="+mn-cs"/>
            </a:rPr>
            <a:t>減</a:t>
          </a:r>
          <a:r>
            <a:rPr kumimoji="1" lang="ja-JP" altLang="ja-JP" sz="960" baseline="0">
              <a:solidFill>
                <a:schemeClr val="dk1"/>
              </a:solidFill>
              <a:effectLst/>
              <a:latin typeface="+mn-lt"/>
              <a:ea typeface="+mn-ea"/>
              <a:cs typeface="+mn-cs"/>
            </a:rPr>
            <a:t>となったため、比率は</a:t>
          </a:r>
          <a:r>
            <a:rPr kumimoji="1" lang="ja-JP" altLang="en-US" sz="960" baseline="0">
              <a:solidFill>
                <a:schemeClr val="dk1"/>
              </a:solidFill>
              <a:effectLst/>
              <a:latin typeface="+mn-lt"/>
              <a:ea typeface="+mn-ea"/>
              <a:cs typeface="+mn-cs"/>
            </a:rPr>
            <a:t>上昇</a:t>
          </a:r>
          <a:r>
            <a:rPr kumimoji="1" lang="ja-JP" altLang="ja-JP" sz="960" baseline="0">
              <a:solidFill>
                <a:schemeClr val="dk1"/>
              </a:solidFill>
              <a:effectLst/>
              <a:latin typeface="+mn-lt"/>
              <a:ea typeface="+mn-ea"/>
              <a:cs typeface="+mn-cs"/>
            </a:rPr>
            <a:t>した。</a:t>
          </a:r>
          <a:endParaRPr lang="ja-JP" altLang="ja-JP" sz="960" baseline="0">
            <a:effectLst/>
          </a:endParaRPr>
        </a:p>
        <a:p>
          <a:r>
            <a:rPr kumimoji="1" lang="ja-JP" altLang="ja-JP" sz="960" baseline="0">
              <a:solidFill>
                <a:schemeClr val="dk1"/>
              </a:solidFill>
              <a:effectLst/>
              <a:latin typeface="+mn-lt"/>
              <a:ea typeface="+mn-ea"/>
              <a:cs typeface="+mn-cs"/>
            </a:rPr>
            <a:t>　今後の扶助費や特別会計への繰出金の増加に伴い、比率がさらに上昇する可能性があることから、経常経費の削減など行財政改革の取組みを推進していく。</a:t>
          </a:r>
          <a:endParaRPr lang="ja-JP" altLang="ja-JP" sz="960" baseline="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127000</xdr:rowOff>
    </xdr:from>
    <xdr:to>
      <xdr:col>82</xdr:col>
      <xdr:colOff>107950</xdr:colOff>
      <xdr:row>78</xdr:row>
      <xdr:rowOff>76708</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6510000" y="1247140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48785</xdr:rowOff>
    </xdr:from>
    <xdr:ext cx="762000" cy="259045"/>
    <xdr:sp macro="" textlink="">
      <xdr:nvSpPr>
        <xdr:cNvPr id="418" name="公債費以外最小値テキスト">
          <a:extLst>
            <a:ext uri="{FF2B5EF4-FFF2-40B4-BE49-F238E27FC236}">
              <a16:creationId xmlns:a16="http://schemas.microsoft.com/office/drawing/2014/main" id="{00000000-0008-0000-0400-0000A2010000}"/>
            </a:ext>
          </a:extLst>
        </xdr:cNvPr>
        <xdr:cNvSpPr txBox="1"/>
      </xdr:nvSpPr>
      <xdr:spPr>
        <a:xfrm>
          <a:off x="16598900" y="1342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78</xdr:row>
      <xdr:rowOff>76708</xdr:rowOff>
    </xdr:from>
    <xdr:to>
      <xdr:col>82</xdr:col>
      <xdr:colOff>196850</xdr:colOff>
      <xdr:row>78</xdr:row>
      <xdr:rowOff>76708</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41927</xdr:rowOff>
    </xdr:from>
    <xdr:ext cx="762000" cy="259045"/>
    <xdr:sp macro="" textlink="">
      <xdr:nvSpPr>
        <xdr:cNvPr id="420" name="公債費以外最大値テキスト">
          <a:extLst>
            <a:ext uri="{FF2B5EF4-FFF2-40B4-BE49-F238E27FC236}">
              <a16:creationId xmlns:a16="http://schemas.microsoft.com/office/drawing/2014/main" id="{00000000-0008-0000-0400-0000A4010000}"/>
            </a:ext>
          </a:extLst>
        </xdr:cNvPr>
        <xdr:cNvSpPr txBox="1"/>
      </xdr:nvSpPr>
      <xdr:spPr>
        <a:xfrm>
          <a:off x="16598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127000</xdr:rowOff>
    </xdr:from>
    <xdr:to>
      <xdr:col>82</xdr:col>
      <xdr:colOff>196850</xdr:colOff>
      <xdr:row>72</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78</xdr:row>
      <xdr:rowOff>17272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5671800" y="13225780"/>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49293</xdr:rowOff>
    </xdr:from>
    <xdr:ext cx="762000" cy="259045"/>
    <xdr:sp macro="" textlink="">
      <xdr:nvSpPr>
        <xdr:cNvPr id="423" name="公債費以外平均値テキスト">
          <a:extLst>
            <a:ext uri="{FF2B5EF4-FFF2-40B4-BE49-F238E27FC236}">
              <a16:creationId xmlns:a16="http://schemas.microsoft.com/office/drawing/2014/main" id="{00000000-0008-0000-0400-0000A7010000}"/>
            </a:ext>
          </a:extLst>
        </xdr:cNvPr>
        <xdr:cNvSpPr txBox="1"/>
      </xdr:nvSpPr>
      <xdr:spPr>
        <a:xfrm>
          <a:off x="16598900" y="12736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32766</xdr:rowOff>
    </xdr:from>
    <xdr:to>
      <xdr:col>82</xdr:col>
      <xdr:colOff>158750</xdr:colOff>
      <xdr:row>75</xdr:row>
      <xdr:rowOff>134366</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64592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24130</xdr:rowOff>
    </xdr:from>
    <xdr:to>
      <xdr:col>78</xdr:col>
      <xdr:colOff>69850</xdr:colOff>
      <xdr:row>79</xdr:row>
      <xdr:rowOff>33274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4782800" y="13225780"/>
          <a:ext cx="889000" cy="3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57912</xdr:rowOff>
    </xdr:from>
    <xdr:to>
      <xdr:col>78</xdr:col>
      <xdr:colOff>120650</xdr:colOff>
      <xdr:row>74</xdr:row>
      <xdr:rowOff>159512</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5621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169689</xdr:rowOff>
    </xdr:from>
    <xdr:ext cx="7366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5290800" y="12514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33274</xdr:rowOff>
    </xdr:from>
    <xdr:to>
      <xdr:col>73</xdr:col>
      <xdr:colOff>180975</xdr:colOff>
      <xdr:row>79</xdr:row>
      <xdr:rowOff>143002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3893800" y="1357782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140208</xdr:rowOff>
    </xdr:from>
    <xdr:to>
      <xdr:col>74</xdr:col>
      <xdr:colOff>31750</xdr:colOff>
      <xdr:row>75</xdr:row>
      <xdr:rowOff>70358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4732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80535</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4401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19558</xdr:rowOff>
    </xdr:from>
    <xdr:to>
      <xdr:col>69</xdr:col>
      <xdr:colOff>92075</xdr:colOff>
      <xdr:row>79</xdr:row>
      <xdr:rowOff>143002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004800" y="135641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140208</xdr:rowOff>
    </xdr:from>
    <xdr:to>
      <xdr:col>69</xdr:col>
      <xdr:colOff>142875</xdr:colOff>
      <xdr:row>75</xdr:row>
      <xdr:rowOff>70358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3843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80535</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512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46499</xdr:rowOff>
    </xdr:from>
    <xdr:ext cx="762000" cy="259045"/>
    <xdr:sp macro="" textlink="">
      <xdr:nvSpPr>
        <xdr:cNvPr id="442" name="公債費以外該当値テキスト">
          <a:extLst>
            <a:ext uri="{FF2B5EF4-FFF2-40B4-BE49-F238E27FC236}">
              <a16:creationId xmlns:a16="http://schemas.microsoft.com/office/drawing/2014/main" id="{00000000-0008-0000-0400-0000BA010000}"/>
            </a:ext>
          </a:extLst>
        </xdr:cNvPr>
        <xdr:cNvSpPr txBox="1"/>
      </xdr:nvSpPr>
      <xdr:spPr>
        <a:xfrm>
          <a:off x="16598900" y="1324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144780</xdr:rowOff>
    </xdr:from>
    <xdr:to>
      <xdr:col>78</xdr:col>
      <xdr:colOff>120650</xdr:colOff>
      <xdr:row>77</xdr:row>
      <xdr:rowOff>74930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5621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59707</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153924</xdr:rowOff>
    </xdr:from>
    <xdr:to>
      <xdr:col>74</xdr:col>
      <xdr:colOff>31750</xdr:colOff>
      <xdr:row>79</xdr:row>
      <xdr:rowOff>84074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4732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68851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92202</xdr:rowOff>
    </xdr:from>
    <xdr:to>
      <xdr:col>69</xdr:col>
      <xdr:colOff>142875</xdr:colOff>
      <xdr:row>80</xdr:row>
      <xdr:rowOff>22352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3843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7129</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140208</xdr:rowOff>
    </xdr:from>
    <xdr:to>
      <xdr:col>65</xdr:col>
      <xdr:colOff>53975</xdr:colOff>
      <xdr:row>79</xdr:row>
      <xdr:rowOff>70358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2954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55135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599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29550</xdr:rowOff>
    </xdr:from>
    <xdr:to>
      <xdr:col>29</xdr:col>
      <xdr:colOff>127000</xdr:colOff>
      <xdr:row>18</xdr:row>
      <xdr:rowOff>55382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163275"/>
          <a:ext cx="647700" cy="25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77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29550</xdr:rowOff>
    </xdr:from>
    <xdr:to>
      <xdr:col>26</xdr:col>
      <xdr:colOff>50800</xdr:colOff>
      <xdr:row>18</xdr:row>
      <xdr:rowOff>56682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163275"/>
          <a:ext cx="698500" cy="27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87115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2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56682</xdr:rowOff>
    </xdr:from>
    <xdr:to>
      <xdr:col>22</xdr:col>
      <xdr:colOff>114300</xdr:colOff>
      <xdr:row>18</xdr:row>
      <xdr:rowOff>78499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190407"/>
          <a:ext cx="698500" cy="21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102022</xdr:rowOff>
    </xdr:from>
    <xdr:to>
      <xdr:col>22</xdr:col>
      <xdr:colOff>165100</xdr:colOff>
      <xdr:row>18</xdr:row>
      <xdr:rowOff>32172</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642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42349</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3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75755</xdr:rowOff>
    </xdr:from>
    <xdr:to>
      <xdr:col>18</xdr:col>
      <xdr:colOff>177800</xdr:colOff>
      <xdr:row>18</xdr:row>
      <xdr:rowOff>78499</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3209480"/>
          <a:ext cx="698500" cy="2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125582</xdr:rowOff>
    </xdr:from>
    <xdr:to>
      <xdr:col>19</xdr:col>
      <xdr:colOff>38100</xdr:colOff>
      <xdr:row>18</xdr:row>
      <xdr:rowOff>55732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7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65909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143442</xdr:rowOff>
    </xdr:from>
    <xdr:to>
      <xdr:col>15</xdr:col>
      <xdr:colOff>101600</xdr:colOff>
      <xdr:row>18</xdr:row>
      <xdr:rowOff>73592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05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83769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7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4582</xdr:rowOff>
    </xdr:from>
    <xdr:to>
      <xdr:col>29</xdr:col>
      <xdr:colOff>177800</xdr:colOff>
      <xdr:row>18</xdr:row>
      <xdr:rowOff>106182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38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148109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110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150200</xdr:rowOff>
    </xdr:from>
    <xdr:to>
      <xdr:col>26</xdr:col>
      <xdr:colOff>101600</xdr:colOff>
      <xdr:row>18</xdr:row>
      <xdr:rowOff>80350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124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90527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881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5882</xdr:rowOff>
    </xdr:from>
    <xdr:to>
      <xdr:col>22</xdr:col>
      <xdr:colOff>165100</xdr:colOff>
      <xdr:row>18</xdr:row>
      <xdr:rowOff>107482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39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92259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225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27699</xdr:rowOff>
    </xdr:from>
    <xdr:to>
      <xdr:col>19</xdr:col>
      <xdr:colOff>38100</xdr:colOff>
      <xdr:row>18</xdr:row>
      <xdr:rowOff>129299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161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114076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24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24955</xdr:rowOff>
    </xdr:from>
    <xdr:to>
      <xdr:col>15</xdr:col>
      <xdr:colOff>101600</xdr:colOff>
      <xdr:row>18</xdr:row>
      <xdr:rowOff>126555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58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111332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24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132845</xdr:rowOff>
    </xdr:from>
    <xdr:to>
      <xdr:col>29</xdr:col>
      <xdr:colOff>127000</xdr:colOff>
      <xdr:row>37</xdr:row>
      <xdr:rowOff>151885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7257545"/>
          <a:ext cx="647700" cy="190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127719</xdr:rowOff>
    </xdr:from>
    <xdr:to>
      <xdr:col>26</xdr:col>
      <xdr:colOff>50800</xdr:colOff>
      <xdr:row>37</xdr:row>
      <xdr:rowOff>151885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4305300" y="7252419"/>
          <a:ext cx="698500" cy="24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84448</xdr:rowOff>
    </xdr:from>
    <xdr:to>
      <xdr:col>22</xdr:col>
      <xdr:colOff>114300</xdr:colOff>
      <xdr:row>37</xdr:row>
      <xdr:rowOff>127719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3606800" y="7209148"/>
          <a:ext cx="698500" cy="43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196084</xdr:rowOff>
    </xdr:from>
    <xdr:to>
      <xdr:col>22</xdr:col>
      <xdr:colOff>165100</xdr:colOff>
      <xdr:row>35</xdr:row>
      <xdr:rowOff>297684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307861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80431</xdr:rowOff>
    </xdr:from>
    <xdr:to>
      <xdr:col>18</xdr:col>
      <xdr:colOff>177800</xdr:colOff>
      <xdr:row>37</xdr:row>
      <xdr:rowOff>84448</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a:off x="2908300" y="7205131"/>
          <a:ext cx="698500" cy="4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196770</xdr:rowOff>
    </xdr:from>
    <xdr:to>
      <xdr:col>19</xdr:col>
      <xdr:colOff>38100</xdr:colOff>
      <xdr:row>35</xdr:row>
      <xdr:rowOff>298370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308547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57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182074</xdr:rowOff>
    </xdr:from>
    <xdr:to>
      <xdr:col>15</xdr:col>
      <xdr:colOff>101600</xdr:colOff>
      <xdr:row>35</xdr:row>
      <xdr:rowOff>283674</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7924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293851</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561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82045</xdr:rowOff>
    </xdr:from>
    <xdr:to>
      <xdr:col>29</xdr:col>
      <xdr:colOff>177800</xdr:colOff>
      <xdr:row>37</xdr:row>
      <xdr:rowOff>183645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7206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54122</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7178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101085</xdr:rowOff>
    </xdr:from>
    <xdr:to>
      <xdr:col>26</xdr:col>
      <xdr:colOff>101600</xdr:colOff>
      <xdr:row>37</xdr:row>
      <xdr:rowOff>202685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2257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187462</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312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76919</xdr:rowOff>
    </xdr:from>
    <xdr:to>
      <xdr:col>22</xdr:col>
      <xdr:colOff>165100</xdr:colOff>
      <xdr:row>37</xdr:row>
      <xdr:rowOff>178519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201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163296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28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33648</xdr:rowOff>
    </xdr:from>
    <xdr:to>
      <xdr:col>19</xdr:col>
      <xdr:colOff>38100</xdr:colOff>
      <xdr:row>37</xdr:row>
      <xdr:rowOff>135248</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158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120025</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24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29631</xdr:rowOff>
    </xdr:from>
    <xdr:to>
      <xdr:col>15</xdr:col>
      <xdr:colOff>101600</xdr:colOff>
      <xdr:row>37</xdr:row>
      <xdr:rowOff>131231</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154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116008</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24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26010</xdr:rowOff>
    </xdr:from>
    <xdr:to>
      <xdr:col>24</xdr:col>
      <xdr:colOff>63500</xdr:colOff>
      <xdr:row>36</xdr:row>
      <xdr:rowOff>40354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98210"/>
          <a:ext cx="838200" cy="1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4157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6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26010</xdr:rowOff>
    </xdr:from>
    <xdr:to>
      <xdr:col>19</xdr:col>
      <xdr:colOff>177800</xdr:colOff>
      <xdr:row>36</xdr:row>
      <xdr:rowOff>73177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98210"/>
          <a:ext cx="889000" cy="47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124001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73177</xdr:rowOff>
    </xdr:from>
    <xdr:to>
      <xdr:col>15</xdr:col>
      <xdr:colOff>50800</xdr:colOff>
      <xdr:row>36</xdr:row>
      <xdr:rowOff>150063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45377"/>
          <a:ext cx="889000" cy="7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43254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138576</xdr:rowOff>
    </xdr:from>
    <xdr:to>
      <xdr:col>10</xdr:col>
      <xdr:colOff>114300</xdr:colOff>
      <xdr:row>36</xdr:row>
      <xdr:rowOff>150063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10776"/>
          <a:ext cx="889000" cy="1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10831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23252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161004</xdr:rowOff>
    </xdr:from>
    <xdr:to>
      <xdr:col>24</xdr:col>
      <xdr:colOff>114300</xdr:colOff>
      <xdr:row>36</xdr:row>
      <xdr:rowOff>91154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12431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13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146660</xdr:rowOff>
    </xdr:from>
    <xdr:to>
      <xdr:col>20</xdr:col>
      <xdr:colOff>38100</xdr:colOff>
      <xdr:row>36</xdr:row>
      <xdr:rowOff>76810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4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93337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2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22377</xdr:rowOff>
    </xdr:from>
    <xdr:to>
      <xdr:col>15</xdr:col>
      <xdr:colOff>101600</xdr:colOff>
      <xdr:row>36</xdr:row>
      <xdr:rowOff>123977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115104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8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99263</xdr:rowOff>
    </xdr:from>
    <xdr:to>
      <xdr:col>10</xdr:col>
      <xdr:colOff>165100</xdr:colOff>
      <xdr:row>37</xdr:row>
      <xdr:rowOff>29413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20540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6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87776</xdr:rowOff>
    </xdr:from>
    <xdr:to>
      <xdr:col>6</xdr:col>
      <xdr:colOff>38100</xdr:colOff>
      <xdr:row>37</xdr:row>
      <xdr:rowOff>17926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5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9053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35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132439</xdr:rowOff>
    </xdr:from>
    <xdr:to>
      <xdr:col>24</xdr:col>
      <xdr:colOff>63500</xdr:colOff>
      <xdr:row>57</xdr:row>
      <xdr:rowOff>30494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33639"/>
          <a:ext cx="838200" cy="69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109879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11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30494</xdr:rowOff>
    </xdr:from>
    <xdr:to>
      <xdr:col>19</xdr:col>
      <xdr:colOff>177800</xdr:colOff>
      <xdr:row>57</xdr:row>
      <xdr:rowOff>93174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03144"/>
          <a:ext cx="889000" cy="6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93573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6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93174</xdr:rowOff>
    </xdr:from>
    <xdr:to>
      <xdr:col>15</xdr:col>
      <xdr:colOff>50800</xdr:colOff>
      <xdr:row>57</xdr:row>
      <xdr:rowOff>112420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5824"/>
          <a:ext cx="889000" cy="1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103516</xdr:rowOff>
    </xdr:from>
    <xdr:to>
      <xdr:col>10</xdr:col>
      <xdr:colOff>114300</xdr:colOff>
      <xdr:row>57</xdr:row>
      <xdr:rowOff>112420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76166"/>
          <a:ext cx="889000" cy="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163996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81639</xdr:rowOff>
    </xdr:from>
    <xdr:to>
      <xdr:col>24</xdr:col>
      <xdr:colOff>114300</xdr:colOff>
      <xdr:row>57</xdr:row>
      <xdr:rowOff>11789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8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104516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3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151144</xdr:rowOff>
    </xdr:from>
    <xdr:to>
      <xdr:col>20</xdr:col>
      <xdr:colOff>38100</xdr:colOff>
      <xdr:row>57</xdr:row>
      <xdr:rowOff>81294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97821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2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42374</xdr:rowOff>
    </xdr:from>
    <xdr:to>
      <xdr:col>15</xdr:col>
      <xdr:colOff>101600</xdr:colOff>
      <xdr:row>57</xdr:row>
      <xdr:rowOff>143974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0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61620</xdr:rowOff>
    </xdr:from>
    <xdr:to>
      <xdr:col>10</xdr:col>
      <xdr:colOff>165100</xdr:colOff>
      <xdr:row>57</xdr:row>
      <xdr:rowOff>163220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154347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2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52716</xdr:rowOff>
    </xdr:from>
    <xdr:to>
      <xdr:col>6</xdr:col>
      <xdr:colOff>38100</xdr:colOff>
      <xdr:row>57</xdr:row>
      <xdr:rowOff>154316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2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145443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91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109716</xdr:rowOff>
    </xdr:from>
    <xdr:to>
      <xdr:col>24</xdr:col>
      <xdr:colOff>63500</xdr:colOff>
      <xdr:row>78</xdr:row>
      <xdr:rowOff>111353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82816"/>
          <a:ext cx="838200" cy="1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93180</xdr:rowOff>
    </xdr:from>
    <xdr:to>
      <xdr:col>19</xdr:col>
      <xdr:colOff>177800</xdr:colOff>
      <xdr:row>78</xdr:row>
      <xdr:rowOff>111353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466280"/>
          <a:ext cx="889000" cy="1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93180</xdr:rowOff>
    </xdr:from>
    <xdr:to>
      <xdr:col>15</xdr:col>
      <xdr:colOff>50800</xdr:colOff>
      <xdr:row>78</xdr:row>
      <xdr:rowOff>105029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66280"/>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100609</xdr:rowOff>
    </xdr:from>
    <xdr:to>
      <xdr:col>10</xdr:col>
      <xdr:colOff>114300</xdr:colOff>
      <xdr:row>78</xdr:row>
      <xdr:rowOff>105029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73709"/>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58916</xdr:rowOff>
    </xdr:from>
    <xdr:to>
      <xdr:col>24</xdr:col>
      <xdr:colOff>114300</xdr:colOff>
      <xdr:row>78</xdr:row>
      <xdr:rowOff>160516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150310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60553</xdr:rowOff>
    </xdr:from>
    <xdr:to>
      <xdr:col>20</xdr:col>
      <xdr:colOff>38100</xdr:colOff>
      <xdr:row>78</xdr:row>
      <xdr:rowOff>162153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3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153280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2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42380</xdr:rowOff>
    </xdr:from>
    <xdr:to>
      <xdr:col>15</xdr:col>
      <xdr:colOff>101600</xdr:colOff>
      <xdr:row>78</xdr:row>
      <xdr:rowOff>143980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1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135107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0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54229</xdr:rowOff>
    </xdr:from>
    <xdr:to>
      <xdr:col>10</xdr:col>
      <xdr:colOff>165100</xdr:colOff>
      <xdr:row>78</xdr:row>
      <xdr:rowOff>155829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2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146956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20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49809</xdr:rowOff>
    </xdr:from>
    <xdr:to>
      <xdr:col>6</xdr:col>
      <xdr:colOff>38100</xdr:colOff>
      <xdr:row>78</xdr:row>
      <xdr:rowOff>151409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2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142536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1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614</xdr:rowOff>
    </xdr:from>
    <xdr:to>
      <xdr:col>24</xdr:col>
      <xdr:colOff>63500</xdr:colOff>
      <xdr:row>93</xdr:row>
      <xdr:rowOff>156769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5945464"/>
          <a:ext cx="838200" cy="15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614</xdr:rowOff>
    </xdr:from>
    <xdr:to>
      <xdr:col>19</xdr:col>
      <xdr:colOff>177800</xdr:colOff>
      <xdr:row>94</xdr:row>
      <xdr:rowOff>94405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945464"/>
          <a:ext cx="889000" cy="26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94405</xdr:rowOff>
    </xdr:from>
    <xdr:to>
      <xdr:col>15</xdr:col>
      <xdr:colOff>50800</xdr:colOff>
      <xdr:row>94</xdr:row>
      <xdr:rowOff>170430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210705"/>
          <a:ext cx="889000" cy="7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91208</xdr:rowOff>
    </xdr:from>
    <xdr:to>
      <xdr:col>15</xdr:col>
      <xdr:colOff>101600</xdr:colOff>
      <xdr:row>98</xdr:row>
      <xdr:rowOff>21358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7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12485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81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170430</xdr:rowOff>
    </xdr:from>
    <xdr:to>
      <xdr:col>10</xdr:col>
      <xdr:colOff>114300</xdr:colOff>
      <xdr:row>95</xdr:row>
      <xdr:rowOff>74092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86730"/>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129493</xdr:rowOff>
    </xdr:from>
    <xdr:to>
      <xdr:col>10</xdr:col>
      <xdr:colOff>165100</xdr:colOff>
      <xdr:row>98</xdr:row>
      <xdr:rowOff>59643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50770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8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xdr:rowOff>
    </xdr:from>
    <xdr:to>
      <xdr:col>6</xdr:col>
      <xdr:colOff>38100</xdr:colOff>
      <xdr:row>98</xdr:row>
      <xdr:rowOff>102065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8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93192</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9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105969</xdr:rowOff>
    </xdr:from>
    <xdr:to>
      <xdr:col>24</xdr:col>
      <xdr:colOff>114300</xdr:colOff>
      <xdr:row>94</xdr:row>
      <xdr:rowOff>36119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05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128846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0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121264</xdr:rowOff>
    </xdr:from>
    <xdr:to>
      <xdr:col>20</xdr:col>
      <xdr:colOff>38100</xdr:colOff>
      <xdr:row>93</xdr:row>
      <xdr:rowOff>51414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8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67941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669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43605</xdr:rowOff>
    </xdr:from>
    <xdr:to>
      <xdr:col>15</xdr:col>
      <xdr:colOff>101600</xdr:colOff>
      <xdr:row>94</xdr:row>
      <xdr:rowOff>145205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15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161732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935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119630</xdr:rowOff>
    </xdr:from>
    <xdr:to>
      <xdr:col>10</xdr:col>
      <xdr:colOff>165100</xdr:colOff>
      <xdr:row>95</xdr:row>
      <xdr:rowOff>49780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23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66307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01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23292</xdr:rowOff>
    </xdr:from>
    <xdr:to>
      <xdr:col>6</xdr:col>
      <xdr:colOff>38100</xdr:colOff>
      <xdr:row>95</xdr:row>
      <xdr:rowOff>124892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31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141419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08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111865</xdr:rowOff>
    </xdr:from>
    <xdr:to>
      <xdr:col>54</xdr:col>
      <xdr:colOff>189865</xdr:colOff>
      <xdr:row>39</xdr:row>
      <xdr:rowOff>149094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426815"/>
          <a:ext cx="1270"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152921</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149094</xdr:rowOff>
    </xdr:from>
    <xdr:to>
      <xdr:col>55</xdr:col>
      <xdr:colOff>88900</xdr:colOff>
      <xdr:row>39</xdr:row>
      <xdr:rowOff>149094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5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58542</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20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111865</xdr:rowOff>
    </xdr:from>
    <xdr:to>
      <xdr:col>55</xdr:col>
      <xdr:colOff>88900</xdr:colOff>
      <xdr:row>31</xdr:row>
      <xdr:rowOff>111865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42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7548</xdr:rowOff>
    </xdr:from>
    <xdr:to>
      <xdr:col>55</xdr:col>
      <xdr:colOff>0</xdr:colOff>
      <xdr:row>37</xdr:row>
      <xdr:rowOff>76563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351198"/>
          <a:ext cx="838200" cy="69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75448</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419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97021</xdr:rowOff>
    </xdr:from>
    <xdr:to>
      <xdr:col>55</xdr:col>
      <xdr:colOff>50800</xdr:colOff>
      <xdr:row>38</xdr:row>
      <xdr:rowOff>27170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4406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168166</xdr:rowOff>
    </xdr:from>
    <xdr:to>
      <xdr:col>50</xdr:col>
      <xdr:colOff>114300</xdr:colOff>
      <xdr:row>37</xdr:row>
      <xdr:rowOff>76563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311666"/>
          <a:ext cx="889000" cy="110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153822</xdr:rowOff>
    </xdr:from>
    <xdr:to>
      <xdr:col>50</xdr:col>
      <xdr:colOff>165100</xdr:colOff>
      <xdr:row>38</xdr:row>
      <xdr:rowOff>83972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49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75099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59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168166</xdr:rowOff>
    </xdr:from>
    <xdr:to>
      <xdr:col>45</xdr:col>
      <xdr:colOff>177800</xdr:colOff>
      <xdr:row>37</xdr:row>
      <xdr:rowOff>168808</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311666"/>
          <a:ext cx="889000" cy="120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70952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168808</xdr:rowOff>
    </xdr:from>
    <xdr:to>
      <xdr:col>41</xdr:col>
      <xdr:colOff>50800</xdr:colOff>
      <xdr:row>38</xdr:row>
      <xdr:rowOff>10650</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512458"/>
          <a:ext cx="889000" cy="1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8705</xdr:rowOff>
    </xdr:from>
    <xdr:to>
      <xdr:col>41</xdr:col>
      <xdr:colOff>101600</xdr:colOff>
      <xdr:row>38</xdr:row>
      <xdr:rowOff>110305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101432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61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53587</xdr:rowOff>
    </xdr:from>
    <xdr:to>
      <xdr:col>36</xdr:col>
      <xdr:colOff>165100</xdr:colOff>
      <xdr:row>38</xdr:row>
      <xdr:rowOff>155187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146314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66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128198</xdr:rowOff>
    </xdr:from>
    <xdr:to>
      <xdr:col>55</xdr:col>
      <xdr:colOff>50800</xdr:colOff>
      <xdr:row>37</xdr:row>
      <xdr:rowOff>58348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30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151075</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15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25763</xdr:rowOff>
    </xdr:from>
    <xdr:to>
      <xdr:col>50</xdr:col>
      <xdr:colOff>165100</xdr:colOff>
      <xdr:row>37</xdr:row>
      <xdr:rowOff>127363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3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143890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14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117366</xdr:rowOff>
    </xdr:from>
    <xdr:to>
      <xdr:col>46</xdr:col>
      <xdr:colOff>38100</xdr:colOff>
      <xdr:row>31</xdr:row>
      <xdr:rowOff>47516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26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64043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03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118008</xdr:rowOff>
    </xdr:from>
    <xdr:to>
      <xdr:col>41</xdr:col>
      <xdr:colOff>101600</xdr:colOff>
      <xdr:row>38</xdr:row>
      <xdr:rowOff>48158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46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64685</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23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131300</xdr:rowOff>
    </xdr:from>
    <xdr:to>
      <xdr:col>36</xdr:col>
      <xdr:colOff>165100</xdr:colOff>
      <xdr:row>38</xdr:row>
      <xdr:rowOff>61450</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47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77977</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25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32007</xdr:rowOff>
    </xdr:from>
    <xdr:to>
      <xdr:col>55</xdr:col>
      <xdr:colOff>0</xdr:colOff>
      <xdr:row>58</xdr:row>
      <xdr:rowOff>74351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976107"/>
          <a:ext cx="838200" cy="4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139143</xdr:rowOff>
    </xdr:from>
    <xdr:to>
      <xdr:col>50</xdr:col>
      <xdr:colOff>114300</xdr:colOff>
      <xdr:row>58</xdr:row>
      <xdr:rowOff>74351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911793"/>
          <a:ext cx="889000" cy="106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139143</xdr:rowOff>
    </xdr:from>
    <xdr:to>
      <xdr:col>45</xdr:col>
      <xdr:colOff>177800</xdr:colOff>
      <xdr:row>58</xdr:row>
      <xdr:rowOff>13536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911793"/>
          <a:ext cx="889000" cy="4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21753</xdr:rowOff>
    </xdr:from>
    <xdr:to>
      <xdr:col>46</xdr:col>
      <xdr:colOff>38100</xdr:colOff>
      <xdr:row>56</xdr:row>
      <xdr:rowOff>123353</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2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139880</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39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130563</xdr:rowOff>
    </xdr:from>
    <xdr:to>
      <xdr:col>41</xdr:col>
      <xdr:colOff>50800</xdr:colOff>
      <xdr:row>58</xdr:row>
      <xdr:rowOff>13536</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03213"/>
          <a:ext cx="889000" cy="5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32641</xdr:rowOff>
    </xdr:from>
    <xdr:to>
      <xdr:col>41</xdr:col>
      <xdr:colOff>101600</xdr:colOff>
      <xdr:row>56</xdr:row>
      <xdr:rowOff>134241</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150768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09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91308</xdr:rowOff>
    </xdr:from>
    <xdr:to>
      <xdr:col>36</xdr:col>
      <xdr:colOff>165100</xdr:colOff>
      <xdr:row>57</xdr:row>
      <xdr:rowOff>21458</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9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37985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6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152657</xdr:rowOff>
    </xdr:from>
    <xdr:to>
      <xdr:col>55</xdr:col>
      <xdr:colOff>50800</xdr:colOff>
      <xdr:row>58</xdr:row>
      <xdr:rowOff>82807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2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131084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0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23551</xdr:rowOff>
    </xdr:from>
    <xdr:to>
      <xdr:col>50</xdr:col>
      <xdr:colOff>165100</xdr:colOff>
      <xdr:row>58</xdr:row>
      <xdr:rowOff>125151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6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116278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06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88343</xdr:rowOff>
    </xdr:from>
    <xdr:to>
      <xdr:col>46</xdr:col>
      <xdr:colOff>38100</xdr:colOff>
      <xdr:row>58</xdr:row>
      <xdr:rowOff>18493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6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9620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5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134186</xdr:rowOff>
    </xdr:from>
    <xdr:to>
      <xdr:col>41</xdr:col>
      <xdr:colOff>101600</xdr:colOff>
      <xdr:row>58</xdr:row>
      <xdr:rowOff>64336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0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55463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9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79763</xdr:rowOff>
    </xdr:from>
    <xdr:to>
      <xdr:col>36</xdr:col>
      <xdr:colOff>165100</xdr:colOff>
      <xdr:row>58</xdr:row>
      <xdr:rowOff>9913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1040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4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42418</xdr:rowOff>
    </xdr:from>
    <xdr:to>
      <xdr:col>55</xdr:col>
      <xdr:colOff>0</xdr:colOff>
      <xdr:row>79</xdr:row>
      <xdr:rowOff>43866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86968"/>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9843</xdr:rowOff>
    </xdr:from>
    <xdr:to>
      <xdr:col>50</xdr:col>
      <xdr:colOff>114300</xdr:colOff>
      <xdr:row>79</xdr:row>
      <xdr:rowOff>42418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554393"/>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145402</xdr:rowOff>
    </xdr:from>
    <xdr:to>
      <xdr:col>45</xdr:col>
      <xdr:colOff>177800</xdr:colOff>
      <xdr:row>79</xdr:row>
      <xdr:rowOff>9843</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18502"/>
          <a:ext cx="889000" cy="3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101028</xdr:rowOff>
    </xdr:from>
    <xdr:to>
      <xdr:col>46</xdr:col>
      <xdr:colOff>38100</xdr:colOff>
      <xdr:row>78</xdr:row>
      <xdr:rowOff>31178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47705</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0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109462</xdr:rowOff>
    </xdr:from>
    <xdr:to>
      <xdr:col>41</xdr:col>
      <xdr:colOff>50800</xdr:colOff>
      <xdr:row>78</xdr:row>
      <xdr:rowOff>145402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482562"/>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115557</xdr:rowOff>
    </xdr:from>
    <xdr:to>
      <xdr:col>41</xdr:col>
      <xdr:colOff>101600</xdr:colOff>
      <xdr:row>78</xdr:row>
      <xdr:rowOff>45707</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62234</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156756</xdr:rowOff>
    </xdr:from>
    <xdr:to>
      <xdr:col>36</xdr:col>
      <xdr:colOff>165100</xdr:colOff>
      <xdr:row>78</xdr:row>
      <xdr:rowOff>86906</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103433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3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164516</xdr:rowOff>
    </xdr:from>
    <xdr:to>
      <xdr:col>55</xdr:col>
      <xdr:colOff>50800</xdr:colOff>
      <xdr:row>79</xdr:row>
      <xdr:rowOff>94666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3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79443</xdr:rowOff>
    </xdr:from>
    <xdr:ext cx="313932"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52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163068</xdr:rowOff>
    </xdr:from>
    <xdr:to>
      <xdr:col>50</xdr:col>
      <xdr:colOff>165100</xdr:colOff>
      <xdr:row>79</xdr:row>
      <xdr:rowOff>93218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84345</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628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130493</xdr:rowOff>
    </xdr:from>
    <xdr:to>
      <xdr:col>46</xdr:col>
      <xdr:colOff>38100</xdr:colOff>
      <xdr:row>79</xdr:row>
      <xdr:rowOff>60643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51770</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96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94602</xdr:rowOff>
    </xdr:from>
    <xdr:to>
      <xdr:col>41</xdr:col>
      <xdr:colOff>101600</xdr:colOff>
      <xdr:row>79</xdr:row>
      <xdr:rowOff>24752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6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15879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60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58662</xdr:rowOff>
    </xdr:from>
    <xdr:to>
      <xdr:col>36</xdr:col>
      <xdr:colOff>165100</xdr:colOff>
      <xdr:row>78</xdr:row>
      <xdr:rowOff>160262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3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151389</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24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167793</xdr:rowOff>
    </xdr:from>
    <xdr:to>
      <xdr:col>55</xdr:col>
      <xdr:colOff>0</xdr:colOff>
      <xdr:row>98</xdr:row>
      <xdr:rowOff>58992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798443"/>
          <a:ext cx="838200" cy="6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32283</xdr:rowOff>
    </xdr:from>
    <xdr:to>
      <xdr:col>50</xdr:col>
      <xdr:colOff>114300</xdr:colOff>
      <xdr:row>98</xdr:row>
      <xdr:rowOff>58992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834383"/>
          <a:ext cx="889000" cy="2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32283</xdr:rowOff>
    </xdr:from>
    <xdr:to>
      <xdr:col>45</xdr:col>
      <xdr:colOff>177800</xdr:colOff>
      <xdr:row>98</xdr:row>
      <xdr:rowOff>42735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34383"/>
          <a:ext cx="889000" cy="1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43002</xdr:rowOff>
    </xdr:from>
    <xdr:to>
      <xdr:col>46</xdr:col>
      <xdr:colOff>38100</xdr:colOff>
      <xdr:row>96</xdr:row>
      <xdr:rowOff>144602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161129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42735</xdr:rowOff>
    </xdr:from>
    <xdr:to>
      <xdr:col>41</xdr:col>
      <xdr:colOff>50800</xdr:colOff>
      <xdr:row>98</xdr:row>
      <xdr:rowOff>83134</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844835"/>
          <a:ext cx="889000" cy="4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65532</xdr:rowOff>
    </xdr:from>
    <xdr:to>
      <xdr:col>41</xdr:col>
      <xdr:colOff>101600</xdr:colOff>
      <xdr:row>96</xdr:row>
      <xdr:rowOff>167132</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12209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123737</xdr:rowOff>
    </xdr:from>
    <xdr:to>
      <xdr:col>36</xdr:col>
      <xdr:colOff>165100</xdr:colOff>
      <xdr:row>97</xdr:row>
      <xdr:rowOff>53887</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70414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3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116993</xdr:rowOff>
    </xdr:from>
    <xdr:to>
      <xdr:col>55</xdr:col>
      <xdr:colOff>50800</xdr:colOff>
      <xdr:row>98</xdr:row>
      <xdr:rowOff>47143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4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95420</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2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8192</xdr:rowOff>
    </xdr:from>
    <xdr:to>
      <xdr:col>50</xdr:col>
      <xdr:colOff>165100</xdr:colOff>
      <xdr:row>98</xdr:row>
      <xdr:rowOff>109792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100919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0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152933</xdr:rowOff>
    </xdr:from>
    <xdr:to>
      <xdr:col>46</xdr:col>
      <xdr:colOff>38100</xdr:colOff>
      <xdr:row>98</xdr:row>
      <xdr:rowOff>83083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8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74210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7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163385</xdr:rowOff>
    </xdr:from>
    <xdr:to>
      <xdr:col>41</xdr:col>
      <xdr:colOff>101600</xdr:colOff>
      <xdr:row>98</xdr:row>
      <xdr:rowOff>93535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9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84662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8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32334</xdr:rowOff>
    </xdr:from>
    <xdr:to>
      <xdr:col>36</xdr:col>
      <xdr:colOff>165100</xdr:colOff>
      <xdr:row>98</xdr:row>
      <xdr:rowOff>133934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3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125061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92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86071</xdr:rowOff>
    </xdr:from>
    <xdr:to>
      <xdr:col>81</xdr:col>
      <xdr:colOff>50800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01171"/>
          <a:ext cx="889000" cy="5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86071</xdr:rowOff>
    </xdr:from>
    <xdr:to>
      <xdr:col>76</xdr:col>
      <xdr:colOff>114300</xdr:colOff>
      <xdr:row>38</xdr:row>
      <xdr:rowOff>119126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601171"/>
          <a:ext cx="889000" cy="3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63480</xdr:rowOff>
    </xdr:from>
    <xdr:to>
      <xdr:col>76</xdr:col>
      <xdr:colOff>165100</xdr:colOff>
      <xdr:row>37</xdr:row>
      <xdr:rowOff>165080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10157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119126</xdr:rowOff>
    </xdr:from>
    <xdr:to>
      <xdr:col>71</xdr:col>
      <xdr:colOff>177800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63422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107919</xdr:rowOff>
    </xdr:from>
    <xdr:to>
      <xdr:col>72</xdr:col>
      <xdr:colOff>38100</xdr:colOff>
      <xdr:row>38</xdr:row>
      <xdr:rowOff>38069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54596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160863</xdr:rowOff>
    </xdr:from>
    <xdr:to>
      <xdr:col>67</xdr:col>
      <xdr:colOff>101600</xdr:colOff>
      <xdr:row>38</xdr:row>
      <xdr:rowOff>91013</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0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107540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7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35271</xdr:rowOff>
    </xdr:from>
    <xdr:to>
      <xdr:col>76</xdr:col>
      <xdr:colOff>165100</xdr:colOff>
      <xdr:row>38</xdr:row>
      <xdr:rowOff>136871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55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127998</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357428" y="6643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68326</xdr:rowOff>
    </xdr:from>
    <xdr:to>
      <xdr:col>72</xdr:col>
      <xdr:colOff>38100</xdr:colOff>
      <xdr:row>38</xdr:row>
      <xdr:rowOff>169926</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161053</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6761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152781</xdr:rowOff>
    </xdr:from>
    <xdr:to>
      <xdr:col>85</xdr:col>
      <xdr:colOff>127000</xdr:colOff>
      <xdr:row>77</xdr:row>
      <xdr:rowOff>164288</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3354431"/>
          <a:ext cx="83820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156744</xdr:rowOff>
    </xdr:from>
    <xdr:to>
      <xdr:col>81</xdr:col>
      <xdr:colOff>50800</xdr:colOff>
      <xdr:row>77</xdr:row>
      <xdr:rowOff>164288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3358394"/>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156744</xdr:rowOff>
    </xdr:from>
    <xdr:to>
      <xdr:col>76</xdr:col>
      <xdr:colOff>114300</xdr:colOff>
      <xdr:row>77</xdr:row>
      <xdr:rowOff>158369</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3358394"/>
          <a:ext cx="889000" cy="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3747</xdr:rowOff>
    </xdr:from>
    <xdr:to>
      <xdr:col>76</xdr:col>
      <xdr:colOff>165100</xdr:colOff>
      <xdr:row>76</xdr:row>
      <xdr:rowOff>105347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121873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8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130772</xdr:rowOff>
    </xdr:from>
    <xdr:to>
      <xdr:col>71</xdr:col>
      <xdr:colOff>177800</xdr:colOff>
      <xdr:row>77</xdr:row>
      <xdr:rowOff>158369</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2814300" y="13332422"/>
          <a:ext cx="889000" cy="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166915</xdr:rowOff>
    </xdr:from>
    <xdr:to>
      <xdr:col>72</xdr:col>
      <xdr:colOff>38100</xdr:colOff>
      <xdr:row>76</xdr:row>
      <xdr:rowOff>97065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2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113593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80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159423</xdr:rowOff>
    </xdr:from>
    <xdr:to>
      <xdr:col>67</xdr:col>
      <xdr:colOff>101600</xdr:colOff>
      <xdr:row>76</xdr:row>
      <xdr:rowOff>89573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18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106100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79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101981</xdr:rowOff>
    </xdr:from>
    <xdr:to>
      <xdr:col>85</xdr:col>
      <xdr:colOff>177800</xdr:colOff>
      <xdr:row>78</xdr:row>
      <xdr:rowOff>32131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30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16908</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21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113488</xdr:rowOff>
    </xdr:from>
    <xdr:to>
      <xdr:col>81</xdr:col>
      <xdr:colOff>101600</xdr:colOff>
      <xdr:row>78</xdr:row>
      <xdr:rowOff>43638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31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34765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40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105944</xdr:rowOff>
    </xdr:from>
    <xdr:to>
      <xdr:col>76</xdr:col>
      <xdr:colOff>165100</xdr:colOff>
      <xdr:row>78</xdr:row>
      <xdr:rowOff>36094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30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27221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40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107569</xdr:rowOff>
    </xdr:from>
    <xdr:to>
      <xdr:col>72</xdr:col>
      <xdr:colOff>38100</xdr:colOff>
      <xdr:row>78</xdr:row>
      <xdr:rowOff>37719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30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28846</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40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79972</xdr:rowOff>
    </xdr:from>
    <xdr:to>
      <xdr:col>67</xdr:col>
      <xdr:colOff>101600</xdr:colOff>
      <xdr:row>78</xdr:row>
      <xdr:rowOff>10122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2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1249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37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169608</xdr:rowOff>
    </xdr:from>
    <xdr:to>
      <xdr:col>85</xdr:col>
      <xdr:colOff>127000</xdr:colOff>
      <xdr:row>97</xdr:row>
      <xdr:rowOff>80378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628808"/>
          <a:ext cx="838200" cy="8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50537</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681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80378</xdr:rowOff>
    </xdr:from>
    <xdr:to>
      <xdr:col>81</xdr:col>
      <xdr:colOff>50800</xdr:colOff>
      <xdr:row>98</xdr:row>
      <xdr:rowOff>47485</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711028"/>
          <a:ext cx="889000" cy="1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140580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77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47485</xdr:rowOff>
    </xdr:from>
    <xdr:to>
      <xdr:col>76</xdr:col>
      <xdr:colOff>114300</xdr:colOff>
      <xdr:row>98</xdr:row>
      <xdr:rowOff>114249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49585"/>
          <a:ext cx="889000" cy="6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69304</xdr:rowOff>
    </xdr:from>
    <xdr:to>
      <xdr:col>71</xdr:col>
      <xdr:colOff>177800</xdr:colOff>
      <xdr:row>98</xdr:row>
      <xdr:rowOff>114249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871404"/>
          <a:ext cx="889000" cy="4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109338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89667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118808</xdr:rowOff>
    </xdr:from>
    <xdr:to>
      <xdr:col>85</xdr:col>
      <xdr:colOff>177800</xdr:colOff>
      <xdr:row>97</xdr:row>
      <xdr:rowOff>48958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57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141685</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42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29578</xdr:rowOff>
    </xdr:from>
    <xdr:to>
      <xdr:col>81</xdr:col>
      <xdr:colOff>101600</xdr:colOff>
      <xdr:row>97</xdr:row>
      <xdr:rowOff>131178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6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147705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43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168135</xdr:rowOff>
    </xdr:from>
    <xdr:to>
      <xdr:col>76</xdr:col>
      <xdr:colOff>165100</xdr:colOff>
      <xdr:row>98</xdr:row>
      <xdr:rowOff>98285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79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89412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89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63449</xdr:rowOff>
    </xdr:from>
    <xdr:to>
      <xdr:col>72</xdr:col>
      <xdr:colOff>38100</xdr:colOff>
      <xdr:row>98</xdr:row>
      <xdr:rowOff>165049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6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156176</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68428" y="1695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18504</xdr:rowOff>
    </xdr:from>
    <xdr:to>
      <xdr:col>67</xdr:col>
      <xdr:colOff>101600</xdr:colOff>
      <xdr:row>98</xdr:row>
      <xdr:rowOff>120104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2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111231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91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102144</xdr:rowOff>
    </xdr:from>
    <xdr:to>
      <xdr:col>116</xdr:col>
      <xdr:colOff>63500</xdr:colOff>
      <xdr:row>37</xdr:row>
      <xdr:rowOff>112105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445794"/>
          <a:ext cx="838200" cy="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163175</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06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77162</xdr:rowOff>
    </xdr:from>
    <xdr:to>
      <xdr:col>111</xdr:col>
      <xdr:colOff>177800</xdr:colOff>
      <xdr:row>37</xdr:row>
      <xdr:rowOff>102144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420812"/>
          <a:ext cx="889000" cy="2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88554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0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77162</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420812"/>
          <a:ext cx="889000" cy="36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134620</xdr:rowOff>
    </xdr:from>
    <xdr:to>
      <xdr:col>107</xdr:col>
      <xdr:colOff>101600</xdr:colOff>
      <xdr:row>36</xdr:row>
      <xdr:rowOff>64770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81297</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119435</xdr:rowOff>
    </xdr:from>
    <xdr:to>
      <xdr:col>102</xdr:col>
      <xdr:colOff>165100</xdr:colOff>
      <xdr:row>37</xdr:row>
      <xdr:rowOff>49585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29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66112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06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148826</xdr:rowOff>
    </xdr:from>
    <xdr:to>
      <xdr:col>98</xdr:col>
      <xdr:colOff>38100</xdr:colOff>
      <xdr:row>37</xdr:row>
      <xdr:rowOff>78976</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32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95503</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09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61305</xdr:rowOff>
    </xdr:from>
    <xdr:to>
      <xdr:col>116</xdr:col>
      <xdr:colOff>114300</xdr:colOff>
      <xdr:row>37</xdr:row>
      <xdr:rowOff>162905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40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84182</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25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51344</xdr:rowOff>
    </xdr:from>
    <xdr:to>
      <xdr:col>112</xdr:col>
      <xdr:colOff>38100</xdr:colOff>
      <xdr:row>37</xdr:row>
      <xdr:rowOff>152944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39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169471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7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26362</xdr:rowOff>
    </xdr:from>
    <xdr:to>
      <xdr:col>107</xdr:col>
      <xdr:colOff>101600</xdr:colOff>
      <xdr:row>37</xdr:row>
      <xdr:rowOff>127962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37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119089</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46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46104</xdr:rowOff>
    </xdr:from>
    <xdr:to>
      <xdr:col>116</xdr:col>
      <xdr:colOff>63500</xdr:colOff>
      <xdr:row>76</xdr:row>
      <xdr:rowOff>124710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3076304"/>
          <a:ext cx="838200" cy="78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124710</xdr:rowOff>
    </xdr:from>
    <xdr:to>
      <xdr:col>111</xdr:col>
      <xdr:colOff>177800</xdr:colOff>
      <xdr:row>77</xdr:row>
      <xdr:rowOff>7046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0434300" y="13154910"/>
          <a:ext cx="889000" cy="5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166826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85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88689</xdr:rowOff>
    </xdr:from>
    <xdr:to>
      <xdr:col>107</xdr:col>
      <xdr:colOff>50800</xdr:colOff>
      <xdr:row>77</xdr:row>
      <xdr:rowOff>7046</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9545300" y="12947439"/>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79136</xdr:rowOff>
    </xdr:from>
    <xdr:to>
      <xdr:col>107</xdr:col>
      <xdr:colOff>101600</xdr:colOff>
      <xdr:row>77</xdr:row>
      <xdr:rowOff>9286</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310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25812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88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88689</xdr:rowOff>
    </xdr:from>
    <xdr:to>
      <xdr:col>102</xdr:col>
      <xdr:colOff>114300</xdr:colOff>
      <xdr:row>75</xdr:row>
      <xdr:rowOff>97409</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8656300" y="12947439"/>
          <a:ext cx="889000" cy="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63101</xdr:rowOff>
    </xdr:from>
    <xdr:to>
      <xdr:col>102</xdr:col>
      <xdr:colOff>165100</xdr:colOff>
      <xdr:row>75</xdr:row>
      <xdr:rowOff>164700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9218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155829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01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20091</xdr:rowOff>
    </xdr:from>
    <xdr:to>
      <xdr:col>98</xdr:col>
      <xdr:colOff>38100</xdr:colOff>
      <xdr:row>75</xdr:row>
      <xdr:rowOff>121691</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878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138218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65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166754</xdr:rowOff>
    </xdr:from>
    <xdr:to>
      <xdr:col>116</xdr:col>
      <xdr:colOff>114300</xdr:colOff>
      <xdr:row>76</xdr:row>
      <xdr:rowOff>96904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302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18182</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876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73910</xdr:rowOff>
    </xdr:from>
    <xdr:to>
      <xdr:col>112</xdr:col>
      <xdr:colOff>38100</xdr:colOff>
      <xdr:row>77</xdr:row>
      <xdr:rowOff>4060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310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166637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319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127696</xdr:rowOff>
    </xdr:from>
    <xdr:to>
      <xdr:col>107</xdr:col>
      <xdr:colOff>101600</xdr:colOff>
      <xdr:row>77</xdr:row>
      <xdr:rowOff>57846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315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48973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32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37889</xdr:rowOff>
    </xdr:from>
    <xdr:to>
      <xdr:col>102</xdr:col>
      <xdr:colOff>165100</xdr:colOff>
      <xdr:row>75</xdr:row>
      <xdr:rowOff>139489</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289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156016</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26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46609</xdr:rowOff>
    </xdr:from>
    <xdr:to>
      <xdr:col>98</xdr:col>
      <xdr:colOff>38100</xdr:colOff>
      <xdr:row>75</xdr:row>
      <xdr:rowOff>148208</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29053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139337</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299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住民一人当たりのコスト（性質別）のうち扶助費は、前年度比で</a:t>
          </a:r>
          <a:r>
            <a:rPr kumimoji="1" lang="en-US" altLang="ja-JP" sz="1000">
              <a:solidFill>
                <a:schemeClr val="dk1"/>
              </a:solidFill>
              <a:effectLst/>
              <a:latin typeface="+mn-lt"/>
              <a:ea typeface="+mn-ea"/>
              <a:cs typeface="+mn-cs"/>
            </a:rPr>
            <a:t>14,345</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8.8</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149,182</a:t>
          </a:r>
          <a:r>
            <a:rPr kumimoji="1" lang="ja-JP" altLang="ja-JP" sz="1000">
              <a:solidFill>
                <a:schemeClr val="dk1"/>
              </a:solidFill>
              <a:effectLst/>
              <a:latin typeface="+mn-lt"/>
              <a:ea typeface="+mn-ea"/>
              <a:cs typeface="+mn-cs"/>
            </a:rPr>
            <a:t>円となった。類似団体内順位は</a:t>
          </a:r>
          <a:r>
            <a:rPr kumimoji="1" lang="ja-JP" altLang="en-US" sz="1000">
              <a:solidFill>
                <a:schemeClr val="dk1"/>
              </a:solidFill>
              <a:effectLst/>
              <a:latin typeface="+mn-lt"/>
              <a:ea typeface="+mn-ea"/>
              <a:cs typeface="+mn-cs"/>
            </a:rPr>
            <a:t>前年度の</a:t>
          </a:r>
          <a:r>
            <a:rPr kumimoji="1" lang="en-US" altLang="ja-JP" sz="1000">
              <a:solidFill>
                <a:schemeClr val="dk1"/>
              </a:solidFill>
              <a:effectLst/>
              <a:latin typeface="+mn-lt"/>
              <a:ea typeface="+mn-ea"/>
              <a:cs typeface="+mn-cs"/>
            </a:rPr>
            <a:t>108</a:t>
          </a:r>
          <a:r>
            <a:rPr kumimoji="1" lang="ja-JP" altLang="ja-JP" sz="1000">
              <a:solidFill>
                <a:schemeClr val="dk1"/>
              </a:solidFill>
              <a:effectLst/>
              <a:latin typeface="+mn-lt"/>
              <a:ea typeface="+mn-ea"/>
              <a:cs typeface="+mn-cs"/>
            </a:rPr>
            <a:t>団体中</a:t>
          </a:r>
          <a:r>
            <a:rPr kumimoji="1" lang="en-US" altLang="ja-JP" sz="1000">
              <a:solidFill>
                <a:schemeClr val="dk1"/>
              </a:solidFill>
              <a:effectLst/>
              <a:latin typeface="+mn-lt"/>
              <a:ea typeface="+mn-ea"/>
              <a:cs typeface="+mn-cs"/>
            </a:rPr>
            <a:t>11</a:t>
          </a:r>
          <a:r>
            <a:rPr kumimoji="1" lang="ja-JP" altLang="ja-JP" sz="1000">
              <a:solidFill>
                <a:schemeClr val="dk1"/>
              </a:solidFill>
              <a:effectLst/>
              <a:latin typeface="+mn-lt"/>
              <a:ea typeface="+mn-ea"/>
              <a:cs typeface="+mn-cs"/>
            </a:rPr>
            <a:t>位となっており高い水準にある。扶助費については、子育て支援や高齢化などを背景とした給付費等の増により、今後も引き続き伸びていくことが見込まれている。</a:t>
          </a:r>
          <a:endParaRPr lang="ja-JP" altLang="ja-JP" sz="1100">
            <a:effectLst/>
          </a:endParaRPr>
        </a:p>
        <a:p>
          <a:r>
            <a:rPr kumimoji="1" lang="ja-JP" altLang="ja-JP" sz="1000">
              <a:solidFill>
                <a:schemeClr val="dk1"/>
              </a:solidFill>
              <a:effectLst/>
              <a:latin typeface="+mn-lt"/>
              <a:ea typeface="+mn-ea"/>
              <a:cs typeface="+mn-cs"/>
            </a:rPr>
            <a:t>　補助費等は、前年度比で</a:t>
          </a:r>
          <a:r>
            <a:rPr kumimoji="1" lang="en-US" altLang="ja-JP" sz="1000">
              <a:solidFill>
                <a:schemeClr val="dk1"/>
              </a:solidFill>
              <a:effectLst/>
              <a:latin typeface="+mn-lt"/>
              <a:ea typeface="+mn-ea"/>
              <a:cs typeface="+mn-cs"/>
            </a:rPr>
            <a:t>6,340</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10</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69,890</a:t>
          </a:r>
          <a:r>
            <a:rPr kumimoji="1" lang="ja-JP" altLang="ja-JP" sz="1000">
              <a:solidFill>
                <a:schemeClr val="dk1"/>
              </a:solidFill>
              <a:effectLst/>
              <a:latin typeface="+mn-lt"/>
              <a:ea typeface="+mn-ea"/>
              <a:cs typeface="+mn-cs"/>
            </a:rPr>
            <a:t>円となった。</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の主な要因は、</a:t>
          </a:r>
          <a:r>
            <a:rPr kumimoji="1" lang="ja-JP" altLang="en-US" sz="1000">
              <a:solidFill>
                <a:schemeClr val="dk1"/>
              </a:solidFill>
              <a:effectLst/>
              <a:latin typeface="+mn-lt"/>
              <a:ea typeface="+mn-ea"/>
              <a:cs typeface="+mn-cs"/>
            </a:rPr>
            <a:t>コロナ禍における物価高騰対策として様々な事業を実施したことよるもの</a:t>
          </a:r>
          <a:r>
            <a:rPr kumimoji="1" lang="ja-JP" altLang="ja-JP" sz="1000">
              <a:solidFill>
                <a:schemeClr val="dk1"/>
              </a:solidFill>
              <a:effectLst/>
              <a:latin typeface="+mn-lt"/>
              <a:ea typeface="+mn-ea"/>
              <a:cs typeface="+mn-cs"/>
            </a:rPr>
            <a:t>である。補助費等については、市民等に対する補助交付金が充実していることや一部事務組合における事務処理が多いため他自治体よりも高い水準にあると分析している。</a:t>
          </a:r>
          <a:endParaRPr lang="ja-JP" altLang="ja-JP" sz="1100">
            <a:effectLst/>
          </a:endParaRPr>
        </a:p>
        <a:p>
          <a:r>
            <a:rPr kumimoji="1" lang="ja-JP" altLang="ja-JP" sz="1000">
              <a:solidFill>
                <a:schemeClr val="dk1"/>
              </a:solidFill>
              <a:effectLst/>
              <a:latin typeface="+mn-lt"/>
              <a:ea typeface="+mn-ea"/>
              <a:cs typeface="+mn-cs"/>
            </a:rPr>
            <a:t>　繰出金は、前年度比で</a:t>
          </a:r>
          <a:r>
            <a:rPr kumimoji="1" lang="en-US" altLang="ja-JP" sz="1000">
              <a:solidFill>
                <a:schemeClr val="dk1"/>
              </a:solidFill>
              <a:effectLst/>
              <a:latin typeface="+mn-lt"/>
              <a:ea typeface="+mn-ea"/>
              <a:cs typeface="+mn-cs"/>
            </a:rPr>
            <a:t>2,407</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6.9</a:t>
          </a:r>
          <a:r>
            <a:rPr kumimoji="1" lang="ja-JP" altLang="ja-JP" sz="1000">
              <a:solidFill>
                <a:schemeClr val="dk1"/>
              </a:solidFill>
              <a:effectLst/>
              <a:latin typeface="+mn-lt"/>
              <a:ea typeface="+mn-ea"/>
              <a:cs typeface="+mn-cs"/>
            </a:rPr>
            <a:t>％）増の</a:t>
          </a:r>
          <a:r>
            <a:rPr kumimoji="1" lang="en-US" altLang="ja-JP" sz="1000">
              <a:solidFill>
                <a:schemeClr val="dk1"/>
              </a:solidFill>
              <a:effectLst/>
              <a:latin typeface="+mn-lt"/>
              <a:ea typeface="+mn-ea"/>
              <a:cs typeface="+mn-cs"/>
            </a:rPr>
            <a:t>37,366</a:t>
          </a:r>
          <a:r>
            <a:rPr kumimoji="1" lang="ja-JP" altLang="ja-JP" sz="1000">
              <a:solidFill>
                <a:schemeClr val="dk1"/>
              </a:solidFill>
              <a:effectLst/>
              <a:latin typeface="+mn-lt"/>
              <a:ea typeface="+mn-ea"/>
              <a:cs typeface="+mn-cs"/>
            </a:rPr>
            <a:t>円となった。増額の主な理由は、国民健康保険事業会計</a:t>
          </a:r>
          <a:r>
            <a:rPr kumimoji="1" lang="ja-JP" altLang="en-US" sz="1000">
              <a:solidFill>
                <a:schemeClr val="dk1"/>
              </a:solidFill>
              <a:effectLst/>
              <a:latin typeface="+mn-lt"/>
              <a:ea typeface="+mn-ea"/>
              <a:cs typeface="+mn-cs"/>
            </a:rPr>
            <a:t>や後期高齢者医療会計</a:t>
          </a:r>
          <a:r>
            <a:rPr kumimoji="1" lang="ja-JP" altLang="ja-JP" sz="1000">
              <a:solidFill>
                <a:schemeClr val="dk1"/>
              </a:solidFill>
              <a:effectLst/>
              <a:latin typeface="+mn-lt"/>
              <a:ea typeface="+mn-ea"/>
              <a:cs typeface="+mn-cs"/>
            </a:rPr>
            <a:t>への繰出金の増である。今後の繰出金は、高齢化の進展などもあり、国民健康保険事業会計、後期高齢者医療会計、介護保険事業会計への繰出金の増が見込まれている。</a:t>
          </a:r>
          <a:endParaRPr lang="ja-JP" altLang="ja-JP" sz="1100">
            <a:effectLst/>
          </a:endParaRPr>
        </a:p>
        <a:p>
          <a:r>
            <a:rPr kumimoji="1" lang="ja-JP" altLang="ja-JP" sz="1000">
              <a:solidFill>
                <a:schemeClr val="dk1"/>
              </a:solidFill>
              <a:effectLst/>
              <a:latin typeface="+mn-lt"/>
              <a:ea typeface="+mn-ea"/>
              <a:cs typeface="+mn-cs"/>
            </a:rPr>
            <a:t>　普通建設事業費は、前年度比で</a:t>
          </a:r>
          <a:r>
            <a:rPr kumimoji="1" lang="en-US" altLang="ja-JP" sz="1000">
              <a:solidFill>
                <a:schemeClr val="dk1"/>
              </a:solidFill>
              <a:effectLst/>
              <a:latin typeface="+mn-lt"/>
              <a:ea typeface="+mn-ea"/>
              <a:cs typeface="+mn-cs"/>
            </a:rPr>
            <a:t>5,557</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29.9</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24,133</a:t>
          </a:r>
          <a:r>
            <a:rPr kumimoji="1" lang="ja-JP" altLang="ja-JP" sz="1000">
              <a:solidFill>
                <a:schemeClr val="dk1"/>
              </a:solidFill>
              <a:effectLst/>
              <a:latin typeface="+mn-lt"/>
              <a:ea typeface="+mn-ea"/>
              <a:cs typeface="+mn-cs"/>
            </a:rPr>
            <a:t>円となった。類似団体と比較すると</a:t>
          </a:r>
          <a:r>
            <a:rPr kumimoji="1" lang="ja-JP" altLang="en-US" sz="1000">
              <a:solidFill>
                <a:schemeClr val="dk1"/>
              </a:solidFill>
              <a:effectLst/>
              <a:latin typeface="+mn-lt"/>
              <a:ea typeface="+mn-ea"/>
              <a:cs typeface="+mn-cs"/>
            </a:rPr>
            <a:t>若干低い</a:t>
          </a:r>
          <a:r>
            <a:rPr kumimoji="1" lang="ja-JP" altLang="ja-JP" sz="1000">
              <a:solidFill>
                <a:schemeClr val="dk1"/>
              </a:solidFill>
              <a:effectLst/>
              <a:latin typeface="+mn-lt"/>
              <a:ea typeface="+mn-ea"/>
              <a:cs typeface="+mn-cs"/>
            </a:rPr>
            <a:t>水準にはあるが、今後、羽村駅西口土地区画整理事業の進展や公共施設等の老朽化対応などにより</a:t>
          </a:r>
          <a:r>
            <a:rPr kumimoji="1" lang="ja-JP" altLang="en-US" sz="1000">
              <a:solidFill>
                <a:schemeClr val="dk1"/>
              </a:solidFill>
              <a:effectLst/>
              <a:latin typeface="+mn-lt"/>
              <a:ea typeface="+mn-ea"/>
              <a:cs typeface="+mn-cs"/>
            </a:rPr>
            <a:t>更なる</a:t>
          </a:r>
          <a:r>
            <a:rPr kumimoji="1" lang="ja-JP" altLang="ja-JP" sz="1000">
              <a:solidFill>
                <a:schemeClr val="dk1"/>
              </a:solidFill>
              <a:effectLst/>
              <a:latin typeface="+mn-lt"/>
              <a:ea typeface="+mn-ea"/>
              <a:cs typeface="+mn-cs"/>
            </a:rPr>
            <a:t>増が見込まれている。</a:t>
          </a:r>
          <a:endParaRPr lang="ja-JP" altLang="ja-JP" sz="1100">
            <a:effectLst/>
          </a:endParaRPr>
        </a:p>
        <a:p>
          <a:r>
            <a:rPr kumimoji="1" lang="ja-JP" altLang="ja-JP" sz="1000">
              <a:solidFill>
                <a:schemeClr val="dk1"/>
              </a:solidFill>
              <a:effectLst/>
              <a:latin typeface="+mn-lt"/>
              <a:ea typeface="+mn-ea"/>
              <a:cs typeface="+mn-cs"/>
            </a:rPr>
            <a:t>　扶助費など今後増加が見込まれる経費が多くあることから、市税収納率向上に向けた取組みや国都支出金の獲得など財源の確保に努めるとともに、経常経費の削減など行財政改革の取組みを推進し、健全で安定的な財政運営ができるよう取組んでいく。</a:t>
          </a:r>
          <a:endParaRPr lang="ja-JP" altLang="ja-JP" sz="11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54,504
52,882
9.90
27,171,770
25,937,048
1,233,613
11,786,757
10,600,986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91237</xdr:rowOff>
    </xdr:from>
    <xdr:to>
      <xdr:col>24</xdr:col>
      <xdr:colOff>63500</xdr:colOff>
      <xdr:row>32</xdr:row>
      <xdr:rowOff>136957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577637"/>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91237</xdr:rowOff>
    </xdr:from>
    <xdr:to>
      <xdr:col>19</xdr:col>
      <xdr:colOff>177800</xdr:colOff>
      <xdr:row>32</xdr:row>
      <xdr:rowOff>96266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577637"/>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52832</xdr:rowOff>
    </xdr:from>
    <xdr:to>
      <xdr:col>15</xdr:col>
      <xdr:colOff>50800</xdr:colOff>
      <xdr:row>32</xdr:row>
      <xdr:rowOff>96266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53923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168368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36830</xdr:rowOff>
    </xdr:from>
    <xdr:to>
      <xdr:col>10</xdr:col>
      <xdr:colOff>114300</xdr:colOff>
      <xdr:row>32</xdr:row>
      <xdr:rowOff>52832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52323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90644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9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89273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86157</xdr:rowOff>
    </xdr:from>
    <xdr:to>
      <xdr:col>24</xdr:col>
      <xdr:colOff>114300</xdr:colOff>
      <xdr:row>33</xdr:row>
      <xdr:rowOff>16307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57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109034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2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40437</xdr:rowOff>
    </xdr:from>
    <xdr:to>
      <xdr:col>20</xdr:col>
      <xdr:colOff>38100</xdr:colOff>
      <xdr:row>32</xdr:row>
      <xdr:rowOff>142037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52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158564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30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45466</xdr:rowOff>
    </xdr:from>
    <xdr:to>
      <xdr:col>15</xdr:col>
      <xdr:colOff>101600</xdr:colOff>
      <xdr:row>32</xdr:row>
      <xdr:rowOff>147066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163593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0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2032</xdr:rowOff>
    </xdr:from>
    <xdr:to>
      <xdr:col>10</xdr:col>
      <xdr:colOff>165100</xdr:colOff>
      <xdr:row>32</xdr:row>
      <xdr:rowOff>103632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4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120159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26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157480</xdr:rowOff>
    </xdr:from>
    <xdr:to>
      <xdr:col>6</xdr:col>
      <xdr:colOff>38100</xdr:colOff>
      <xdr:row>32</xdr:row>
      <xdr:rowOff>87630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4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104157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2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66129</xdr:rowOff>
    </xdr:from>
    <xdr:to>
      <xdr:col>24</xdr:col>
      <xdr:colOff>63500</xdr:colOff>
      <xdr:row>56</xdr:row>
      <xdr:rowOff>102004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67329"/>
          <a:ext cx="838200" cy="3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57679</xdr:rowOff>
    </xdr:from>
    <xdr:to>
      <xdr:col>19</xdr:col>
      <xdr:colOff>177800</xdr:colOff>
      <xdr:row>56</xdr:row>
      <xdr:rowOff>102004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8973079"/>
          <a:ext cx="889000" cy="73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57679</xdr:rowOff>
    </xdr:from>
    <xdr:to>
      <xdr:col>15</xdr:col>
      <xdr:colOff>50800</xdr:colOff>
      <xdr:row>57</xdr:row>
      <xdr:rowOff>25408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973079"/>
          <a:ext cx="889000" cy="82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90637</xdr:rowOff>
    </xdr:from>
    <xdr:to>
      <xdr:col>15</xdr:col>
      <xdr:colOff>101600</xdr:colOff>
      <xdr:row>52</xdr:row>
      <xdr:rowOff>20787</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37314</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21133</xdr:rowOff>
    </xdr:from>
    <xdr:to>
      <xdr:col>10</xdr:col>
      <xdr:colOff>114300</xdr:colOff>
      <xdr:row>57</xdr:row>
      <xdr:rowOff>25408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793783"/>
          <a:ext cx="889000"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40254</xdr:rowOff>
    </xdr:from>
    <xdr:to>
      <xdr:col>10</xdr:col>
      <xdr:colOff>165100</xdr:colOff>
      <xdr:row>56</xdr:row>
      <xdr:rowOff>141854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158381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1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50907</xdr:rowOff>
    </xdr:from>
    <xdr:to>
      <xdr:col>6</xdr:col>
      <xdr:colOff>38100</xdr:colOff>
      <xdr:row>56</xdr:row>
      <xdr:rowOff>152507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169034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2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15329</xdr:rowOff>
    </xdr:from>
    <xdr:to>
      <xdr:col>24</xdr:col>
      <xdr:colOff>114300</xdr:colOff>
      <xdr:row>56</xdr:row>
      <xdr:rowOff>116929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1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165206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9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51204</xdr:rowOff>
    </xdr:from>
    <xdr:to>
      <xdr:col>20</xdr:col>
      <xdr:colOff>38100</xdr:colOff>
      <xdr:row>56</xdr:row>
      <xdr:rowOff>152804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5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143931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4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6879</xdr:rowOff>
    </xdr:from>
    <xdr:to>
      <xdr:col>15</xdr:col>
      <xdr:colOff>101600</xdr:colOff>
      <xdr:row>52</xdr:row>
      <xdr:rowOff>108479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92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99606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01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146058</xdr:rowOff>
    </xdr:from>
    <xdr:to>
      <xdr:col>10</xdr:col>
      <xdr:colOff>165100</xdr:colOff>
      <xdr:row>57</xdr:row>
      <xdr:rowOff>76208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4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67335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3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141783</xdr:rowOff>
    </xdr:from>
    <xdr:to>
      <xdr:col>6</xdr:col>
      <xdr:colOff>38100</xdr:colOff>
      <xdr:row>57</xdr:row>
      <xdr:rowOff>71933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4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63060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3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110417</xdr:rowOff>
    </xdr:from>
    <xdr:to>
      <xdr:col>24</xdr:col>
      <xdr:colOff>63500</xdr:colOff>
      <xdr:row>74</xdr:row>
      <xdr:rowOff>28334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626267"/>
          <a:ext cx="838200" cy="8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110417</xdr:rowOff>
    </xdr:from>
    <xdr:to>
      <xdr:col>19</xdr:col>
      <xdr:colOff>177800</xdr:colOff>
      <xdr:row>74</xdr:row>
      <xdr:rowOff>163535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626267"/>
          <a:ext cx="889000" cy="22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163535</xdr:rowOff>
    </xdr:from>
    <xdr:to>
      <xdr:col>15</xdr:col>
      <xdr:colOff>50800</xdr:colOff>
      <xdr:row>75</xdr:row>
      <xdr:rowOff>31024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850835"/>
          <a:ext cx="889000" cy="38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124279</xdr:rowOff>
    </xdr:from>
    <xdr:to>
      <xdr:col>15</xdr:col>
      <xdr:colOff>101600</xdr:colOff>
      <xdr:row>77</xdr:row>
      <xdr:rowOff>54429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45556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7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31024</xdr:rowOff>
    </xdr:from>
    <xdr:to>
      <xdr:col>10</xdr:col>
      <xdr:colOff>114300</xdr:colOff>
      <xdr:row>75</xdr:row>
      <xdr:rowOff>43513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89774"/>
          <a:ext cx="889000" cy="1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165222</xdr:rowOff>
    </xdr:from>
    <xdr:to>
      <xdr:col>10</xdr:col>
      <xdr:colOff>165100</xdr:colOff>
      <xdr:row>77</xdr:row>
      <xdr:rowOff>95372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9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86499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8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36337</xdr:rowOff>
    </xdr:from>
    <xdr:to>
      <xdr:col>6</xdr:col>
      <xdr:colOff>38100</xdr:colOff>
      <xdr:row>77</xdr:row>
      <xdr:rowOff>137937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3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129064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30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148984</xdr:rowOff>
    </xdr:from>
    <xdr:to>
      <xdr:col>24</xdr:col>
      <xdr:colOff>114300</xdr:colOff>
      <xdr:row>74</xdr:row>
      <xdr:rowOff>79134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66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411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1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59617</xdr:rowOff>
    </xdr:from>
    <xdr:to>
      <xdr:col>20</xdr:col>
      <xdr:colOff>38100</xdr:colOff>
      <xdr:row>73</xdr:row>
      <xdr:rowOff>161217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7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6294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112735</xdr:rowOff>
    </xdr:from>
    <xdr:to>
      <xdr:col>15</xdr:col>
      <xdr:colOff>101600</xdr:colOff>
      <xdr:row>75</xdr:row>
      <xdr:rowOff>42885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0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59412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75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151674</xdr:rowOff>
    </xdr:from>
    <xdr:to>
      <xdr:col>10</xdr:col>
      <xdr:colOff>165100</xdr:colOff>
      <xdr:row>75</xdr:row>
      <xdr:rowOff>81824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3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98351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1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164163</xdr:rowOff>
    </xdr:from>
    <xdr:to>
      <xdr:col>6</xdr:col>
      <xdr:colOff>38100</xdr:colOff>
      <xdr:row>75</xdr:row>
      <xdr:rowOff>94313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5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110840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26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169439</xdr:rowOff>
    </xdr:from>
    <xdr:to>
      <xdr:col>24</xdr:col>
      <xdr:colOff>63500</xdr:colOff>
      <xdr:row>98</xdr:row>
      <xdr:rowOff>63151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00089"/>
          <a:ext cx="838200" cy="6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36129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838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63151</xdr:rowOff>
    </xdr:from>
    <xdr:to>
      <xdr:col>19</xdr:col>
      <xdr:colOff>177800</xdr:colOff>
      <xdr:row>99</xdr:row>
      <xdr:rowOff>19207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65251"/>
          <a:ext cx="889000" cy="12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165571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19207</xdr:rowOff>
    </xdr:from>
    <xdr:to>
      <xdr:col>15</xdr:col>
      <xdr:colOff>50800</xdr:colOff>
      <xdr:row>99</xdr:row>
      <xdr:rowOff>40760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992757"/>
          <a:ext cx="889000" cy="2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72692</xdr:rowOff>
    </xdr:from>
    <xdr:to>
      <xdr:col>15</xdr:col>
      <xdr:colOff>101600</xdr:colOff>
      <xdr:row>99</xdr:row>
      <xdr:rowOff>2842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87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19369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5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40760</xdr:rowOff>
    </xdr:from>
    <xdr:to>
      <xdr:col>10</xdr:col>
      <xdr:colOff>114300</xdr:colOff>
      <xdr:row>99</xdr:row>
      <xdr:rowOff>42785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7014310"/>
          <a:ext cx="8890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129373</xdr:rowOff>
    </xdr:from>
    <xdr:to>
      <xdr:col>10</xdr:col>
      <xdr:colOff>165100</xdr:colOff>
      <xdr:row>99</xdr:row>
      <xdr:rowOff>59523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3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76050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0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133586</xdr:rowOff>
    </xdr:from>
    <xdr:to>
      <xdr:col>6</xdr:col>
      <xdr:colOff>38100</xdr:colOff>
      <xdr:row>99</xdr:row>
      <xdr:rowOff>63736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93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80263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1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118639</xdr:rowOff>
    </xdr:from>
    <xdr:to>
      <xdr:col>24</xdr:col>
      <xdr:colOff>114300</xdr:colOff>
      <xdr:row>98</xdr:row>
      <xdr:rowOff>48789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4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141516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0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12351</xdr:rowOff>
    </xdr:from>
    <xdr:to>
      <xdr:col>20</xdr:col>
      <xdr:colOff>38100</xdr:colOff>
      <xdr:row>98</xdr:row>
      <xdr:rowOff>113951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1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130478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89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139857</xdr:rowOff>
    </xdr:from>
    <xdr:to>
      <xdr:col>15</xdr:col>
      <xdr:colOff>101600</xdr:colOff>
      <xdr:row>99</xdr:row>
      <xdr:rowOff>70007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94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61134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03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161410</xdr:rowOff>
    </xdr:from>
    <xdr:to>
      <xdr:col>10</xdr:col>
      <xdr:colOff>165100</xdr:colOff>
      <xdr:row>99</xdr:row>
      <xdr:rowOff>91560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9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82687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05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163435</xdr:rowOff>
    </xdr:from>
    <xdr:to>
      <xdr:col>6</xdr:col>
      <xdr:colOff>38100</xdr:colOff>
      <xdr:row>99</xdr:row>
      <xdr:rowOff>93585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96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84712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05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122174</xdr:rowOff>
    </xdr:from>
    <xdr:to>
      <xdr:col>55</xdr:col>
      <xdr:colOff>0</xdr:colOff>
      <xdr:row>33</xdr:row>
      <xdr:rowOff>138557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608574"/>
          <a:ext cx="838200" cy="18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138557</xdr:rowOff>
    </xdr:from>
    <xdr:to>
      <xdr:col>50</xdr:col>
      <xdr:colOff>114300</xdr:colOff>
      <xdr:row>33</xdr:row>
      <xdr:rowOff>158750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796407"/>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109601</xdr:rowOff>
    </xdr:from>
    <xdr:to>
      <xdr:col>45</xdr:col>
      <xdr:colOff>177800</xdr:colOff>
      <xdr:row>33</xdr:row>
      <xdr:rowOff>158750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767451"/>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37084</xdr:rowOff>
    </xdr:from>
    <xdr:to>
      <xdr:col>46</xdr:col>
      <xdr:colOff>38100</xdr:colOff>
      <xdr:row>36</xdr:row>
      <xdr:rowOff>138684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0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129811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0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57785</xdr:rowOff>
    </xdr:from>
    <xdr:to>
      <xdr:col>41</xdr:col>
      <xdr:colOff>50800</xdr:colOff>
      <xdr:row>33</xdr:row>
      <xdr:rowOff>109601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715635"/>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159766</xdr:rowOff>
    </xdr:from>
    <xdr:to>
      <xdr:col>41</xdr:col>
      <xdr:colOff>101600</xdr:colOff>
      <xdr:row>36</xdr:row>
      <xdr:rowOff>89916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16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81043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253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131191</xdr:rowOff>
    </xdr:from>
    <xdr:to>
      <xdr:col>36</xdr:col>
      <xdr:colOff>165100</xdr:colOff>
      <xdr:row>36</xdr:row>
      <xdr:rowOff>61341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131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52468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224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71374</xdr:rowOff>
    </xdr:from>
    <xdr:to>
      <xdr:col>55</xdr:col>
      <xdr:colOff>50800</xdr:colOff>
      <xdr:row>33</xdr:row>
      <xdr:rowOff>1524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55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94251</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40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87757</xdr:rowOff>
    </xdr:from>
    <xdr:to>
      <xdr:col>50</xdr:col>
      <xdr:colOff>165100</xdr:colOff>
      <xdr:row>34</xdr:row>
      <xdr:rowOff>17907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74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34434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520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107950</xdr:rowOff>
    </xdr:from>
    <xdr:to>
      <xdr:col>46</xdr:col>
      <xdr:colOff>38100</xdr:colOff>
      <xdr:row>34</xdr:row>
      <xdr:rowOff>38100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54627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58801</xdr:rowOff>
    </xdr:from>
    <xdr:to>
      <xdr:col>41</xdr:col>
      <xdr:colOff>101600</xdr:colOff>
      <xdr:row>33</xdr:row>
      <xdr:rowOff>160401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71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5478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49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6985</xdr:rowOff>
    </xdr:from>
    <xdr:to>
      <xdr:col>36</xdr:col>
      <xdr:colOff>165100</xdr:colOff>
      <xdr:row>33</xdr:row>
      <xdr:rowOff>108585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66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125112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44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32029</xdr:rowOff>
    </xdr:from>
    <xdr:to>
      <xdr:col>55</xdr:col>
      <xdr:colOff>0</xdr:colOff>
      <xdr:row>59</xdr:row>
      <xdr:rowOff>33820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47579"/>
          <a:ext cx="8382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33820</xdr:rowOff>
    </xdr:from>
    <xdr:to>
      <xdr:col>50</xdr:col>
      <xdr:colOff>114300</xdr:colOff>
      <xdr:row>59</xdr:row>
      <xdr:rowOff>34296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49370"/>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32315</xdr:rowOff>
    </xdr:from>
    <xdr:to>
      <xdr:col>45</xdr:col>
      <xdr:colOff>177800</xdr:colOff>
      <xdr:row>59</xdr:row>
      <xdr:rowOff>34296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47865"/>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94311</xdr:rowOff>
    </xdr:from>
    <xdr:to>
      <xdr:col>46</xdr:col>
      <xdr:colOff>38100</xdr:colOff>
      <xdr:row>58</xdr:row>
      <xdr:rowOff>24461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6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40988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4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29705</xdr:rowOff>
    </xdr:from>
    <xdr:to>
      <xdr:col>41</xdr:col>
      <xdr:colOff>50800</xdr:colOff>
      <xdr:row>59</xdr:row>
      <xdr:rowOff>32315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45255"/>
          <a:ext cx="889000" cy="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78194</xdr:rowOff>
    </xdr:from>
    <xdr:to>
      <xdr:col>41</xdr:col>
      <xdr:colOff>101600</xdr:colOff>
      <xdr:row>58</xdr:row>
      <xdr:rowOff>8344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24871</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2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93034</xdr:rowOff>
    </xdr:from>
    <xdr:to>
      <xdr:col>36</xdr:col>
      <xdr:colOff>165100</xdr:colOff>
      <xdr:row>58</xdr:row>
      <xdr:rowOff>23184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39711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152679</xdr:rowOff>
    </xdr:from>
    <xdr:to>
      <xdr:col>55</xdr:col>
      <xdr:colOff>50800</xdr:colOff>
      <xdr:row>59</xdr:row>
      <xdr:rowOff>82829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9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67606</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1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154470</xdr:rowOff>
    </xdr:from>
    <xdr:to>
      <xdr:col>50</xdr:col>
      <xdr:colOff>165100</xdr:colOff>
      <xdr:row>59</xdr:row>
      <xdr:rowOff>84620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75747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91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154946</xdr:rowOff>
    </xdr:from>
    <xdr:to>
      <xdr:col>46</xdr:col>
      <xdr:colOff>38100</xdr:colOff>
      <xdr:row>59</xdr:row>
      <xdr:rowOff>85096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76223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91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152965</xdr:rowOff>
    </xdr:from>
    <xdr:to>
      <xdr:col>41</xdr:col>
      <xdr:colOff>101600</xdr:colOff>
      <xdr:row>59</xdr:row>
      <xdr:rowOff>83115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74242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89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150355</xdr:rowOff>
    </xdr:from>
    <xdr:to>
      <xdr:col>36</xdr:col>
      <xdr:colOff>165100</xdr:colOff>
      <xdr:row>59</xdr:row>
      <xdr:rowOff>80505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71632</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187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89142</xdr:rowOff>
    </xdr:from>
    <xdr:to>
      <xdr:col>55</xdr:col>
      <xdr:colOff>0</xdr:colOff>
      <xdr:row>77</xdr:row>
      <xdr:rowOff>118211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290792"/>
          <a:ext cx="838200" cy="2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58052</xdr:rowOff>
    </xdr:from>
    <xdr:to>
      <xdr:col>50</xdr:col>
      <xdr:colOff>114300</xdr:colOff>
      <xdr:row>77</xdr:row>
      <xdr:rowOff>118211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59702"/>
          <a:ext cx="889000" cy="6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58052</xdr:rowOff>
    </xdr:from>
    <xdr:to>
      <xdr:col>45</xdr:col>
      <xdr:colOff>177800</xdr:colOff>
      <xdr:row>77</xdr:row>
      <xdr:rowOff>163285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259702"/>
          <a:ext cx="889000" cy="10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133058</xdr:rowOff>
    </xdr:from>
    <xdr:to>
      <xdr:col>46</xdr:col>
      <xdr:colOff>38100</xdr:colOff>
      <xdr:row>75</xdr:row>
      <xdr:rowOff>63208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82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79735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59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163207</xdr:rowOff>
    </xdr:from>
    <xdr:to>
      <xdr:col>41</xdr:col>
      <xdr:colOff>50800</xdr:colOff>
      <xdr:row>77</xdr:row>
      <xdr:rowOff>163285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364857"/>
          <a:ext cx="889000" cy="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41960</xdr:rowOff>
    </xdr:from>
    <xdr:to>
      <xdr:col>41</xdr:col>
      <xdr:colOff>101600</xdr:colOff>
      <xdr:row>76</xdr:row>
      <xdr:rowOff>143560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160088</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4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67145</xdr:rowOff>
    </xdr:from>
    <xdr:to>
      <xdr:col>36</xdr:col>
      <xdr:colOff>165100</xdr:colOff>
      <xdr:row>76</xdr:row>
      <xdr:rowOff>168745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0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8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38342</xdr:rowOff>
    </xdr:from>
    <xdr:to>
      <xdr:col>55</xdr:col>
      <xdr:colOff>50800</xdr:colOff>
      <xdr:row>77</xdr:row>
      <xdr:rowOff>139942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3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16769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67411</xdr:rowOff>
    </xdr:from>
    <xdr:to>
      <xdr:col>50</xdr:col>
      <xdr:colOff>165100</xdr:colOff>
      <xdr:row>77</xdr:row>
      <xdr:rowOff>169011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160138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6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7252</xdr:rowOff>
    </xdr:from>
    <xdr:to>
      <xdr:col>46</xdr:col>
      <xdr:colOff>38100</xdr:colOff>
      <xdr:row>77</xdr:row>
      <xdr:rowOff>108852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0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99979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0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112485</xdr:rowOff>
    </xdr:from>
    <xdr:to>
      <xdr:col>41</xdr:col>
      <xdr:colOff>101600</xdr:colOff>
      <xdr:row>78</xdr:row>
      <xdr:rowOff>42635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33762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0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112407</xdr:rowOff>
    </xdr:from>
    <xdr:to>
      <xdr:col>36</xdr:col>
      <xdr:colOff>165100</xdr:colOff>
      <xdr:row>78</xdr:row>
      <xdr:rowOff>42557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33684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0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59967</xdr:rowOff>
    </xdr:from>
    <xdr:to>
      <xdr:col>54</xdr:col>
      <xdr:colOff>189865</xdr:colOff>
      <xdr:row>99</xdr:row>
      <xdr:rowOff>148796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0467"/>
          <a:ext cx="1270" cy="1631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152623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1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148796</xdr:rowOff>
    </xdr:from>
    <xdr:to>
      <xdr:col>55</xdr:col>
      <xdr:colOff>88900</xdr:colOff>
      <xdr:row>99</xdr:row>
      <xdr:rowOff>148796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12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6644</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59967</xdr:rowOff>
    </xdr:from>
    <xdr:to>
      <xdr:col>55</xdr:col>
      <xdr:colOff>88900</xdr:colOff>
      <xdr:row>90</xdr:row>
      <xdr:rowOff>59967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76606</xdr:rowOff>
    </xdr:from>
    <xdr:to>
      <xdr:col>55</xdr:col>
      <xdr:colOff>0</xdr:colOff>
      <xdr:row>98</xdr:row>
      <xdr:rowOff>26265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707256"/>
          <a:ext cx="838200" cy="12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28596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659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50169</xdr:rowOff>
    </xdr:from>
    <xdr:to>
      <xdr:col>55</xdr:col>
      <xdr:colOff>50800</xdr:colOff>
      <xdr:row>97</xdr:row>
      <xdr:rowOff>151769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68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59544</xdr:rowOff>
    </xdr:from>
    <xdr:to>
      <xdr:col>50</xdr:col>
      <xdr:colOff>114300</xdr:colOff>
      <xdr:row>98</xdr:row>
      <xdr:rowOff>26265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690194"/>
          <a:ext cx="889000" cy="13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58382</xdr:rowOff>
    </xdr:from>
    <xdr:to>
      <xdr:col>50</xdr:col>
      <xdr:colOff>165100</xdr:colOff>
      <xdr:row>97</xdr:row>
      <xdr:rowOff>159982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68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5059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46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59544</xdr:rowOff>
    </xdr:from>
    <xdr:to>
      <xdr:col>45</xdr:col>
      <xdr:colOff>177800</xdr:colOff>
      <xdr:row>97</xdr:row>
      <xdr:rowOff>97180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690194"/>
          <a:ext cx="889000" cy="3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157398</xdr:rowOff>
    </xdr:from>
    <xdr:to>
      <xdr:col>46</xdr:col>
      <xdr:colOff>38100</xdr:colOff>
      <xdr:row>97</xdr:row>
      <xdr:rowOff>87548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104075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124873</xdr:rowOff>
    </xdr:from>
    <xdr:to>
      <xdr:col>41</xdr:col>
      <xdr:colOff>50800</xdr:colOff>
      <xdr:row>97</xdr:row>
      <xdr:rowOff>97180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584073"/>
          <a:ext cx="889000" cy="14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170723</xdr:rowOff>
    </xdr:from>
    <xdr:to>
      <xdr:col>41</xdr:col>
      <xdr:colOff>101600</xdr:colOff>
      <xdr:row>97</xdr:row>
      <xdr:rowOff>100873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117400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40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6294</xdr:rowOff>
    </xdr:from>
    <xdr:to>
      <xdr:col>36</xdr:col>
      <xdr:colOff>165100</xdr:colOff>
      <xdr:row>97</xdr:row>
      <xdr:rowOff>107894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63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99021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72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25806</xdr:rowOff>
    </xdr:from>
    <xdr:to>
      <xdr:col>55</xdr:col>
      <xdr:colOff>50800</xdr:colOff>
      <xdr:row>97</xdr:row>
      <xdr:rowOff>127406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5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48683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0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146915</xdr:rowOff>
    </xdr:from>
    <xdr:to>
      <xdr:col>50</xdr:col>
      <xdr:colOff>165100</xdr:colOff>
      <xdr:row>98</xdr:row>
      <xdr:rowOff>77065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7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68192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87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8744</xdr:rowOff>
    </xdr:from>
    <xdr:to>
      <xdr:col>46</xdr:col>
      <xdr:colOff>38100</xdr:colOff>
      <xdr:row>97</xdr:row>
      <xdr:rowOff>110344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3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101471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3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46380</xdr:rowOff>
    </xdr:from>
    <xdr:to>
      <xdr:col>41</xdr:col>
      <xdr:colOff>101600</xdr:colOff>
      <xdr:row>97</xdr:row>
      <xdr:rowOff>147980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7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139107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6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74073</xdr:rowOff>
    </xdr:from>
    <xdr:to>
      <xdr:col>36</xdr:col>
      <xdr:colOff>165100</xdr:colOff>
      <xdr:row>97</xdr:row>
      <xdr:rowOff>4223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3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20750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30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165440</xdr:rowOff>
    </xdr:from>
    <xdr:to>
      <xdr:col>85</xdr:col>
      <xdr:colOff>127000</xdr:colOff>
      <xdr:row>37</xdr:row>
      <xdr:rowOff>129093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337640"/>
          <a:ext cx="8382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134900</xdr:rowOff>
    </xdr:from>
    <xdr:to>
      <xdr:col>81</xdr:col>
      <xdr:colOff>50800</xdr:colOff>
      <xdr:row>36</xdr:row>
      <xdr:rowOff>165440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307100"/>
          <a:ext cx="889000" cy="3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130467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7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134900</xdr:rowOff>
    </xdr:from>
    <xdr:to>
      <xdr:col>76</xdr:col>
      <xdr:colOff>114300</xdr:colOff>
      <xdr:row>37</xdr:row>
      <xdr:rowOff>65039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307100"/>
          <a:ext cx="889000" cy="10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114000</xdr:rowOff>
    </xdr:from>
    <xdr:to>
      <xdr:col>76</xdr:col>
      <xdr:colOff>165100</xdr:colOff>
      <xdr:row>37</xdr:row>
      <xdr:rowOff>44150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35277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37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65039</xdr:rowOff>
    </xdr:from>
    <xdr:to>
      <xdr:col>71</xdr:col>
      <xdr:colOff>177800</xdr:colOff>
      <xdr:row>37</xdr:row>
      <xdr:rowOff>131379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08689"/>
          <a:ext cx="889000" cy="6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126253</xdr:rowOff>
    </xdr:from>
    <xdr:to>
      <xdr:col>72</xdr:col>
      <xdr:colOff>38100</xdr:colOff>
      <xdr:row>37</xdr:row>
      <xdr:rowOff>56403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72930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158349</xdr:rowOff>
    </xdr:from>
    <xdr:to>
      <xdr:col>67</xdr:col>
      <xdr:colOff>101600</xdr:colOff>
      <xdr:row>37</xdr:row>
      <xdr:rowOff>88499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105026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78293</xdr:rowOff>
    </xdr:from>
    <xdr:to>
      <xdr:col>85</xdr:col>
      <xdr:colOff>177800</xdr:colOff>
      <xdr:row>38</xdr:row>
      <xdr:rowOff>8443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2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56720</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0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114640</xdr:rowOff>
    </xdr:from>
    <xdr:to>
      <xdr:col>81</xdr:col>
      <xdr:colOff>101600</xdr:colOff>
      <xdr:row>37</xdr:row>
      <xdr:rowOff>44790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28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61317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06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84100</xdr:rowOff>
    </xdr:from>
    <xdr:to>
      <xdr:col>76</xdr:col>
      <xdr:colOff>165100</xdr:colOff>
      <xdr:row>37</xdr:row>
      <xdr:rowOff>14250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2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30777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03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14239</xdr:rowOff>
    </xdr:from>
    <xdr:to>
      <xdr:col>72</xdr:col>
      <xdr:colOff>38100</xdr:colOff>
      <xdr:row>37</xdr:row>
      <xdr:rowOff>115839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5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106966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45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80579</xdr:rowOff>
    </xdr:from>
    <xdr:to>
      <xdr:col>67</xdr:col>
      <xdr:colOff>101600</xdr:colOff>
      <xdr:row>38</xdr:row>
      <xdr:rowOff>10729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2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1856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1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138005</xdr:rowOff>
    </xdr:from>
    <xdr:to>
      <xdr:col>85</xdr:col>
      <xdr:colOff>127000</xdr:colOff>
      <xdr:row>56</xdr:row>
      <xdr:rowOff>106953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567755"/>
          <a:ext cx="838200" cy="14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117886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47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163093</xdr:rowOff>
    </xdr:from>
    <xdr:to>
      <xdr:col>81</xdr:col>
      <xdr:colOff>50800</xdr:colOff>
      <xdr:row>56</xdr:row>
      <xdr:rowOff>106953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592843"/>
          <a:ext cx="889000" cy="115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163093</xdr:rowOff>
    </xdr:from>
    <xdr:to>
      <xdr:col>76</xdr:col>
      <xdr:colOff>114300</xdr:colOff>
      <xdr:row>56</xdr:row>
      <xdr:rowOff>117354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592843"/>
          <a:ext cx="889000" cy="12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154298</xdr:rowOff>
    </xdr:from>
    <xdr:to>
      <xdr:col>76</xdr:col>
      <xdr:colOff>165100</xdr:colOff>
      <xdr:row>55</xdr:row>
      <xdr:rowOff>84448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100975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117354</xdr:rowOff>
    </xdr:from>
    <xdr:to>
      <xdr:col>71</xdr:col>
      <xdr:colOff>177800</xdr:colOff>
      <xdr:row>56</xdr:row>
      <xdr:rowOff>166256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18554"/>
          <a:ext cx="889000" cy="4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40704</xdr:rowOff>
    </xdr:from>
    <xdr:to>
      <xdr:col>72</xdr:col>
      <xdr:colOff>38100</xdr:colOff>
      <xdr:row>55</xdr:row>
      <xdr:rowOff>142304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4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158831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24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156090</xdr:rowOff>
    </xdr:from>
    <xdr:to>
      <xdr:col>67</xdr:col>
      <xdr:colOff>101600</xdr:colOff>
      <xdr:row>56</xdr:row>
      <xdr:rowOff>86240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5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102767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36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87205</xdr:rowOff>
    </xdr:from>
    <xdr:to>
      <xdr:col>85</xdr:col>
      <xdr:colOff>177800</xdr:colOff>
      <xdr:row>56</xdr:row>
      <xdr:rowOff>17355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5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110082</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36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56153</xdr:rowOff>
    </xdr:from>
    <xdr:to>
      <xdr:col>81</xdr:col>
      <xdr:colOff>101600</xdr:colOff>
      <xdr:row>56</xdr:row>
      <xdr:rowOff>157753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5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148880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5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112293</xdr:rowOff>
    </xdr:from>
    <xdr:to>
      <xdr:col>76</xdr:col>
      <xdr:colOff>165100</xdr:colOff>
      <xdr:row>56</xdr:row>
      <xdr:rowOff>42443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54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33570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63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66554</xdr:rowOff>
    </xdr:from>
    <xdr:to>
      <xdr:col>72</xdr:col>
      <xdr:colOff>38100</xdr:colOff>
      <xdr:row>56</xdr:row>
      <xdr:rowOff>168154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66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159281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76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115456</xdr:rowOff>
    </xdr:from>
    <xdr:to>
      <xdr:col>67</xdr:col>
      <xdr:colOff>101600</xdr:colOff>
      <xdr:row>57</xdr:row>
      <xdr:rowOff>45606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36733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0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86071</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459171"/>
          <a:ext cx="889000" cy="5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86071</xdr:rowOff>
    </xdr:from>
    <xdr:to>
      <xdr:col>76</xdr:col>
      <xdr:colOff>114300</xdr:colOff>
      <xdr:row>78</xdr:row>
      <xdr:rowOff>119126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59171"/>
          <a:ext cx="889000" cy="3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63067</xdr:rowOff>
    </xdr:from>
    <xdr:to>
      <xdr:col>76</xdr:col>
      <xdr:colOff>165100</xdr:colOff>
      <xdr:row>77</xdr:row>
      <xdr:rowOff>164667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9744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119126</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49222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107919</xdr:rowOff>
    </xdr:from>
    <xdr:to>
      <xdr:col>72</xdr:col>
      <xdr:colOff>38100</xdr:colOff>
      <xdr:row>78</xdr:row>
      <xdr:rowOff>38069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0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54596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084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160818</xdr:rowOff>
    </xdr:from>
    <xdr:to>
      <xdr:col>67</xdr:col>
      <xdr:colOff>101600</xdr:colOff>
      <xdr:row>78</xdr:row>
      <xdr:rowOff>90968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362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107495</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137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35271</xdr:rowOff>
    </xdr:from>
    <xdr:to>
      <xdr:col>76</xdr:col>
      <xdr:colOff>165100</xdr:colOff>
      <xdr:row>78</xdr:row>
      <xdr:rowOff>136871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0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127998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0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68326</xdr:rowOff>
    </xdr:from>
    <xdr:to>
      <xdr:col>72</xdr:col>
      <xdr:colOff>38100</xdr:colOff>
      <xdr:row>78</xdr:row>
      <xdr:rowOff>169926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4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161053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341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152781</xdr:rowOff>
    </xdr:from>
    <xdr:to>
      <xdr:col>85</xdr:col>
      <xdr:colOff>127000</xdr:colOff>
      <xdr:row>97</xdr:row>
      <xdr:rowOff>164288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783431"/>
          <a:ext cx="83820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156744</xdr:rowOff>
    </xdr:from>
    <xdr:to>
      <xdr:col>81</xdr:col>
      <xdr:colOff>50800</xdr:colOff>
      <xdr:row>97</xdr:row>
      <xdr:rowOff>164288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87394"/>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156744</xdr:rowOff>
    </xdr:from>
    <xdr:to>
      <xdr:col>76</xdr:col>
      <xdr:colOff>114300</xdr:colOff>
      <xdr:row>97</xdr:row>
      <xdr:rowOff>158369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87394"/>
          <a:ext cx="889000" cy="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3733</xdr:rowOff>
    </xdr:from>
    <xdr:to>
      <xdr:col>76</xdr:col>
      <xdr:colOff>165100</xdr:colOff>
      <xdr:row>96</xdr:row>
      <xdr:rowOff>105333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6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121860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3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130772</xdr:rowOff>
    </xdr:from>
    <xdr:to>
      <xdr:col>71</xdr:col>
      <xdr:colOff>177800</xdr:colOff>
      <xdr:row>97</xdr:row>
      <xdr:rowOff>158369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61422"/>
          <a:ext cx="889000" cy="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166903</xdr:rowOff>
    </xdr:from>
    <xdr:to>
      <xdr:col>72</xdr:col>
      <xdr:colOff>38100</xdr:colOff>
      <xdr:row>96</xdr:row>
      <xdr:rowOff>97053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113580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2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159283</xdr:rowOff>
    </xdr:from>
    <xdr:to>
      <xdr:col>67</xdr:col>
      <xdr:colOff>101600</xdr:colOff>
      <xdr:row>96</xdr:row>
      <xdr:rowOff>89433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105960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22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101981</xdr:rowOff>
    </xdr:from>
    <xdr:to>
      <xdr:col>85</xdr:col>
      <xdr:colOff>177800</xdr:colOff>
      <xdr:row>98</xdr:row>
      <xdr:rowOff>32131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3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16908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4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113488</xdr:rowOff>
    </xdr:from>
    <xdr:to>
      <xdr:col>81</xdr:col>
      <xdr:colOff>101600</xdr:colOff>
      <xdr:row>98</xdr:row>
      <xdr:rowOff>43638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4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34765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3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105944</xdr:rowOff>
    </xdr:from>
    <xdr:to>
      <xdr:col>76</xdr:col>
      <xdr:colOff>165100</xdr:colOff>
      <xdr:row>98</xdr:row>
      <xdr:rowOff>36094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73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27221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2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107569</xdr:rowOff>
    </xdr:from>
    <xdr:to>
      <xdr:col>72</xdr:col>
      <xdr:colOff>38100</xdr:colOff>
      <xdr:row>98</xdr:row>
      <xdr:rowOff>37719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3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28846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3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79972</xdr:rowOff>
    </xdr:from>
    <xdr:to>
      <xdr:col>67</xdr:col>
      <xdr:colOff>101600</xdr:colOff>
      <xdr:row>98</xdr:row>
      <xdr:rowOff>10122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71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0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109474</xdr:rowOff>
    </xdr:from>
    <xdr:to>
      <xdr:col>107</xdr:col>
      <xdr:colOff>101600</xdr:colOff>
      <xdr:row>39</xdr:row>
      <xdr:rowOff>39624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62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56151</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3998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97282</xdr:rowOff>
    </xdr:from>
    <xdr:to>
      <xdr:col>102</xdr:col>
      <xdr:colOff>165100</xdr:colOff>
      <xdr:row>39</xdr:row>
      <xdr:rowOff>27432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1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43959</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3876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97282</xdr:rowOff>
    </xdr:from>
    <xdr:to>
      <xdr:col>98</xdr:col>
      <xdr:colOff>38100</xdr:colOff>
      <xdr:row>39</xdr:row>
      <xdr:rowOff>27432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1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43959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3876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住民一人当たりのコスト（目的別）のうち民生費は、前年度比で</a:t>
          </a:r>
          <a:r>
            <a:rPr kumimoji="1" lang="en-US" altLang="ja-JP" sz="1000">
              <a:solidFill>
                <a:schemeClr val="dk1"/>
              </a:solidFill>
              <a:effectLst/>
              <a:latin typeface="+mn-lt"/>
              <a:ea typeface="+mn-ea"/>
              <a:cs typeface="+mn-cs"/>
            </a:rPr>
            <a:t>11,728</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5.2</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214,615</a:t>
          </a:r>
          <a:r>
            <a:rPr kumimoji="1" lang="ja-JP" altLang="ja-JP" sz="1000">
              <a:solidFill>
                <a:schemeClr val="dk1"/>
              </a:solidFill>
              <a:effectLst/>
              <a:latin typeface="+mn-lt"/>
              <a:ea typeface="+mn-ea"/>
              <a:cs typeface="+mn-cs"/>
            </a:rPr>
            <a:t>円となった。</a:t>
          </a:r>
          <a:r>
            <a:rPr kumimoji="1" lang="ja-JP" altLang="en-US" sz="1000">
              <a:solidFill>
                <a:schemeClr val="dk1"/>
              </a:solidFill>
              <a:effectLst/>
              <a:latin typeface="+mn-lt"/>
              <a:ea typeface="+mn-ea"/>
              <a:cs typeface="+mn-cs"/>
            </a:rPr>
            <a:t>子育て世帯や住民税非課税世帯等に対する臨時特別給付金など</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により一人当たりコストが</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となっている</a:t>
          </a:r>
          <a:r>
            <a:rPr kumimoji="1" lang="ja-JP" altLang="en-US" sz="1000">
              <a:solidFill>
                <a:schemeClr val="dk1"/>
              </a:solidFill>
              <a:effectLst/>
              <a:latin typeface="+mn-lt"/>
              <a:ea typeface="+mn-ea"/>
              <a:cs typeface="+mn-cs"/>
            </a:rPr>
            <a:t>が、</a:t>
          </a:r>
          <a:r>
            <a:rPr kumimoji="1" lang="ja-JP" altLang="ja-JP" sz="1000">
              <a:solidFill>
                <a:schemeClr val="dk1"/>
              </a:solidFill>
              <a:effectLst/>
              <a:latin typeface="+mn-lt"/>
              <a:ea typeface="+mn-ea"/>
              <a:cs typeface="+mn-cs"/>
            </a:rPr>
            <a:t>類似団体内順位は全</a:t>
          </a:r>
          <a:r>
            <a:rPr kumimoji="1" lang="en-US" altLang="ja-JP" sz="1000">
              <a:solidFill>
                <a:schemeClr val="dk1"/>
              </a:solidFill>
              <a:effectLst/>
              <a:latin typeface="+mn-lt"/>
              <a:ea typeface="+mn-ea"/>
              <a:cs typeface="+mn-cs"/>
            </a:rPr>
            <a:t>108</a:t>
          </a:r>
          <a:r>
            <a:rPr kumimoji="1" lang="ja-JP" altLang="ja-JP" sz="1000">
              <a:solidFill>
                <a:schemeClr val="dk1"/>
              </a:solidFill>
              <a:effectLst/>
              <a:latin typeface="+mn-lt"/>
              <a:ea typeface="+mn-ea"/>
              <a:cs typeface="+mn-cs"/>
            </a:rPr>
            <a:t>団体中</a:t>
          </a:r>
          <a:r>
            <a:rPr kumimoji="1" lang="en-US" altLang="ja-JP" sz="1000">
              <a:solidFill>
                <a:schemeClr val="dk1"/>
              </a:solidFill>
              <a:effectLst/>
              <a:latin typeface="+mn-lt"/>
              <a:ea typeface="+mn-ea"/>
              <a:cs typeface="+mn-cs"/>
            </a:rPr>
            <a:t>16</a:t>
          </a:r>
          <a:r>
            <a:rPr kumimoji="1" lang="ja-JP" altLang="ja-JP" sz="1000">
              <a:solidFill>
                <a:schemeClr val="dk1"/>
              </a:solidFill>
              <a:effectLst/>
              <a:latin typeface="+mn-lt"/>
              <a:ea typeface="+mn-ea"/>
              <a:cs typeface="+mn-cs"/>
            </a:rPr>
            <a:t>位となっており、高い水準にある。</a:t>
          </a:r>
          <a:endParaRPr lang="ja-JP" altLang="ja-JP" sz="1100">
            <a:effectLst/>
          </a:endParaRPr>
        </a:p>
        <a:p>
          <a:r>
            <a:rPr kumimoji="1" lang="ja-JP" altLang="ja-JP" sz="1000">
              <a:solidFill>
                <a:schemeClr val="dk1"/>
              </a:solidFill>
              <a:effectLst/>
              <a:latin typeface="+mn-lt"/>
              <a:ea typeface="+mn-ea"/>
              <a:cs typeface="+mn-cs"/>
            </a:rPr>
            <a:t>　土木費は、前年度比で</a:t>
          </a:r>
          <a:r>
            <a:rPr kumimoji="1" lang="en-US" altLang="ja-JP" sz="1000">
              <a:solidFill>
                <a:schemeClr val="dk1"/>
              </a:solidFill>
              <a:effectLst/>
              <a:latin typeface="+mn-lt"/>
              <a:ea typeface="+mn-ea"/>
              <a:cs typeface="+mn-cs"/>
            </a:rPr>
            <a:t>7,417</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21.2</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42,364</a:t>
          </a:r>
          <a:r>
            <a:rPr kumimoji="1" lang="ja-JP" altLang="ja-JP" sz="1000">
              <a:solidFill>
                <a:schemeClr val="dk1"/>
              </a:solidFill>
              <a:effectLst/>
              <a:latin typeface="+mn-lt"/>
              <a:ea typeface="+mn-ea"/>
              <a:cs typeface="+mn-cs"/>
            </a:rPr>
            <a:t>円となった。羽村駅西口土地区画整理事業委託料</a:t>
          </a:r>
          <a:r>
            <a:rPr kumimoji="1" lang="ja-JP" altLang="en-US" sz="1000">
              <a:solidFill>
                <a:schemeClr val="dk1"/>
              </a:solidFill>
              <a:effectLst/>
              <a:latin typeface="+mn-lt"/>
              <a:ea typeface="+mn-ea"/>
              <a:cs typeface="+mn-cs"/>
            </a:rPr>
            <a:t>の増</a:t>
          </a:r>
          <a:r>
            <a:rPr kumimoji="1" lang="ja-JP" altLang="ja-JP" sz="1000">
              <a:solidFill>
                <a:schemeClr val="dk1"/>
              </a:solidFill>
              <a:effectLst/>
              <a:latin typeface="+mn-lt"/>
              <a:ea typeface="+mn-ea"/>
              <a:cs typeface="+mn-cs"/>
            </a:rPr>
            <a:t>など</a:t>
          </a:r>
          <a:r>
            <a:rPr kumimoji="1" lang="ja-JP" altLang="en-US" sz="1000">
              <a:solidFill>
                <a:schemeClr val="dk1"/>
              </a:solidFill>
              <a:effectLst/>
              <a:latin typeface="+mn-lt"/>
              <a:ea typeface="+mn-ea"/>
              <a:cs typeface="+mn-cs"/>
            </a:rPr>
            <a:t>により</a:t>
          </a:r>
          <a:r>
            <a:rPr kumimoji="1" lang="ja-JP" altLang="ja-JP" sz="1000">
              <a:solidFill>
                <a:schemeClr val="dk1"/>
              </a:solidFill>
              <a:effectLst/>
              <a:latin typeface="+mn-lt"/>
              <a:ea typeface="+mn-ea"/>
              <a:cs typeface="+mn-cs"/>
            </a:rPr>
            <a:t>一人当たりコスト</a:t>
          </a:r>
          <a:r>
            <a:rPr kumimoji="1" lang="ja-JP" altLang="en-US" sz="1000">
              <a:solidFill>
                <a:schemeClr val="dk1"/>
              </a:solidFill>
              <a:effectLst/>
              <a:latin typeface="+mn-lt"/>
              <a:ea typeface="+mn-ea"/>
              <a:cs typeface="+mn-cs"/>
            </a:rPr>
            <a:t>が増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教育費は、前年度比で</a:t>
          </a:r>
          <a:r>
            <a:rPr kumimoji="1" lang="en-US" altLang="ja-JP" sz="1000">
              <a:solidFill>
                <a:schemeClr val="dk1"/>
              </a:solidFill>
              <a:effectLst/>
              <a:latin typeface="+mn-lt"/>
              <a:ea typeface="+mn-ea"/>
              <a:cs typeface="+mn-cs"/>
            </a:rPr>
            <a:t>7,370</a:t>
          </a:r>
          <a:r>
            <a:rPr kumimoji="1" lang="ja-JP" altLang="ja-JP" sz="1000">
              <a:solidFill>
                <a:schemeClr val="dk1"/>
              </a:solidFill>
              <a:effectLst/>
              <a:latin typeface="+mn-lt"/>
              <a:ea typeface="+mn-ea"/>
              <a:cs typeface="+mn-cs"/>
            </a:rPr>
            <a:t>円（</a:t>
          </a:r>
          <a:r>
            <a:rPr kumimoji="1" lang="en-US" altLang="ja-JP" sz="1000">
              <a:solidFill>
                <a:schemeClr val="dk1"/>
              </a:solidFill>
              <a:effectLst/>
              <a:latin typeface="+mn-lt"/>
              <a:ea typeface="+mn-ea"/>
              <a:cs typeface="+mn-cs"/>
            </a:rPr>
            <a:t>16.9</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の</a:t>
          </a:r>
          <a:r>
            <a:rPr kumimoji="1" lang="en-US" altLang="ja-JP" sz="1000">
              <a:solidFill>
                <a:schemeClr val="dk1"/>
              </a:solidFill>
              <a:effectLst/>
              <a:latin typeface="+mn-lt"/>
              <a:ea typeface="+mn-ea"/>
              <a:cs typeface="+mn-cs"/>
            </a:rPr>
            <a:t>51,089</a:t>
          </a:r>
          <a:r>
            <a:rPr kumimoji="1" lang="ja-JP" altLang="ja-JP" sz="1000">
              <a:solidFill>
                <a:schemeClr val="dk1"/>
              </a:solidFill>
              <a:effectLst/>
              <a:latin typeface="+mn-lt"/>
              <a:ea typeface="+mn-ea"/>
              <a:cs typeface="+mn-cs"/>
            </a:rPr>
            <a:t>円となった。</a:t>
          </a:r>
          <a:r>
            <a:rPr kumimoji="1" lang="ja-JP" altLang="en-US" sz="1000">
              <a:solidFill>
                <a:schemeClr val="dk1"/>
              </a:solidFill>
              <a:effectLst/>
              <a:latin typeface="+mn-lt"/>
              <a:ea typeface="+mn-ea"/>
              <a:cs typeface="+mn-cs"/>
            </a:rPr>
            <a:t>学校施設の屋上防水工事や外壁改修工事など</a:t>
          </a:r>
          <a:r>
            <a:rPr kumimoji="1" lang="ja-JP" altLang="ja-JP" sz="1000">
              <a:solidFill>
                <a:schemeClr val="dk1"/>
              </a:solidFill>
              <a:effectLst/>
              <a:latin typeface="+mn-lt"/>
              <a:ea typeface="+mn-ea"/>
              <a:cs typeface="+mn-cs"/>
            </a:rPr>
            <a:t>投資的経費の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などにより一人当たりコストが</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扶助費などの財政需要が拡大し、民生費の増加が見込まれること、また、羽村駅西口土地区画整理事業の進展により土木費の増加、学校施設や社会教育施設等の老朽化対策のため教育費の増加が見込まれることから、経常経費の削減など行財政改革の取組みを推進し、健全で安定的な財政運営ができるよう取組</a:t>
          </a:r>
          <a:r>
            <a:rPr kumimoji="1" lang="ja-JP" altLang="en-US" sz="1000">
              <a:solidFill>
                <a:schemeClr val="dk1"/>
              </a:solidFill>
              <a:effectLst/>
              <a:latin typeface="+mn-lt"/>
              <a:ea typeface="+mn-ea"/>
              <a:cs typeface="+mn-cs"/>
            </a:rPr>
            <a:t>んでいく</a:t>
          </a:r>
          <a:r>
            <a:rPr kumimoji="1" lang="ja-JP" altLang="ja-JP" sz="1000">
              <a:solidFill>
                <a:schemeClr val="dk1"/>
              </a:solidFill>
              <a:effectLst/>
              <a:latin typeface="+mn-lt"/>
              <a:ea typeface="+mn-ea"/>
              <a:cs typeface="+mn-cs"/>
            </a:rPr>
            <a:t>。</a:t>
          </a:r>
          <a:endParaRPr lang="ja-JP" altLang="ja-JP" sz="11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標準財政規模に対する財政調整基金残高の割合は、前年度比で</a:t>
          </a:r>
          <a:r>
            <a:rPr kumimoji="1" lang="en-US" altLang="ja-JP" sz="1000">
              <a:solidFill>
                <a:schemeClr val="dk1"/>
              </a:solidFill>
              <a:effectLst/>
              <a:latin typeface="+mn-lt"/>
              <a:ea typeface="+mn-ea"/>
              <a:cs typeface="+mn-cs"/>
            </a:rPr>
            <a:t>7.3%</a:t>
          </a:r>
          <a:r>
            <a:rPr kumimoji="1" lang="ja-JP" altLang="ja-JP" sz="1000">
              <a:solidFill>
                <a:schemeClr val="dk1"/>
              </a:solidFill>
              <a:effectLst/>
              <a:latin typeface="+mn-lt"/>
              <a:ea typeface="+mn-ea"/>
              <a:cs typeface="+mn-cs"/>
            </a:rPr>
            <a:t>増となる</a:t>
          </a:r>
          <a:r>
            <a:rPr kumimoji="1" lang="en-US" altLang="ja-JP" sz="1000">
              <a:solidFill>
                <a:schemeClr val="dk1"/>
              </a:solidFill>
              <a:effectLst/>
              <a:latin typeface="+mn-lt"/>
              <a:ea typeface="+mn-ea"/>
              <a:cs typeface="+mn-cs"/>
            </a:rPr>
            <a:t>24.3%</a:t>
          </a:r>
          <a:r>
            <a:rPr kumimoji="1" lang="ja-JP" altLang="ja-JP" sz="1000">
              <a:solidFill>
                <a:schemeClr val="dk1"/>
              </a:solidFill>
              <a:effectLst/>
              <a:latin typeface="+mn-lt"/>
              <a:ea typeface="+mn-ea"/>
              <a:cs typeface="+mn-cs"/>
            </a:rPr>
            <a:t>となった。</a:t>
          </a:r>
          <a:r>
            <a:rPr lang="ja-JP" altLang="ja-JP" sz="1000">
              <a:solidFill>
                <a:schemeClr val="dk1"/>
              </a:solidFill>
              <a:effectLst/>
              <a:latin typeface="+mn-lt"/>
              <a:ea typeface="+mn-ea"/>
              <a:cs typeface="+mn-cs"/>
            </a:rPr>
            <a:t>新型コロナウイルス感染症の流行下において、ウィズコロナとして感染症対策を行ったうえで事業を再開したこと</a:t>
          </a:r>
          <a:r>
            <a:rPr lang="ja-JP" altLang="en-US" sz="1000">
              <a:solidFill>
                <a:schemeClr val="dk1"/>
              </a:solidFill>
              <a:effectLst/>
              <a:latin typeface="+mn-lt"/>
              <a:ea typeface="+mn-ea"/>
              <a:cs typeface="+mn-cs"/>
            </a:rPr>
            <a:t>や物価高騰の影響により歳出が増となった一方</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市税や</a:t>
          </a:r>
          <a:r>
            <a:rPr kumimoji="1" lang="ja-JP" altLang="ja-JP" sz="1000">
              <a:solidFill>
                <a:schemeClr val="dk1"/>
              </a:solidFill>
              <a:effectLst/>
              <a:latin typeface="+mn-lt"/>
              <a:ea typeface="+mn-ea"/>
              <a:cs typeface="+mn-cs"/>
            </a:rPr>
            <a:t>地方消費税交付金</a:t>
          </a:r>
          <a:r>
            <a:rPr kumimoji="1" lang="ja-JP" altLang="en-US" sz="1000">
              <a:solidFill>
                <a:schemeClr val="dk1"/>
              </a:solidFill>
              <a:effectLst/>
              <a:latin typeface="+mn-lt"/>
              <a:ea typeface="+mn-ea"/>
              <a:cs typeface="+mn-cs"/>
            </a:rPr>
            <a:t>、法人事業税交付金</a:t>
          </a:r>
          <a:r>
            <a:rPr kumimoji="1" lang="ja-JP" altLang="ja-JP" sz="1000">
              <a:solidFill>
                <a:schemeClr val="dk1"/>
              </a:solidFill>
              <a:effectLst/>
              <a:latin typeface="+mn-lt"/>
              <a:ea typeface="+mn-ea"/>
              <a:cs typeface="+mn-cs"/>
            </a:rPr>
            <a:t>や地方交付税などが増加したため、基金の取り崩しが減少し財政調整基金残高の目標額である標準財政規模の</a:t>
          </a:r>
          <a:r>
            <a:rPr kumimoji="1" lang="en-US" altLang="ja-JP" sz="1000">
              <a:solidFill>
                <a:schemeClr val="dk1"/>
              </a:solidFill>
              <a:effectLst/>
              <a:latin typeface="+mn-lt"/>
              <a:ea typeface="+mn-ea"/>
              <a:cs typeface="+mn-cs"/>
            </a:rPr>
            <a:t>1</a:t>
          </a:r>
          <a:r>
            <a:rPr kumimoji="1" lang="ja-JP" altLang="ja-JP" sz="1000">
              <a:solidFill>
                <a:schemeClr val="dk1"/>
              </a:solidFill>
              <a:effectLst/>
              <a:latin typeface="+mn-lt"/>
              <a:ea typeface="+mn-ea"/>
              <a:cs typeface="+mn-cs"/>
            </a:rPr>
            <a:t>割を</a:t>
          </a:r>
          <a:r>
            <a:rPr kumimoji="1" lang="ja-JP" altLang="en-US" sz="1000">
              <a:solidFill>
                <a:schemeClr val="dk1"/>
              </a:solidFill>
              <a:effectLst/>
              <a:latin typeface="+mn-lt"/>
              <a:ea typeface="+mn-ea"/>
              <a:cs typeface="+mn-cs"/>
            </a:rPr>
            <a:t>大きく</a:t>
          </a:r>
          <a:r>
            <a:rPr kumimoji="1" lang="ja-JP" altLang="ja-JP" sz="1000">
              <a:solidFill>
                <a:schemeClr val="dk1"/>
              </a:solidFill>
              <a:effectLst/>
              <a:latin typeface="+mn-lt"/>
              <a:ea typeface="+mn-ea"/>
              <a:cs typeface="+mn-cs"/>
            </a:rPr>
            <a:t>上回った。実質収支比率は、前述のとおり歳出が</a:t>
          </a:r>
          <a:r>
            <a:rPr kumimoji="1" lang="ja-JP" altLang="en-US" sz="1000">
              <a:solidFill>
                <a:schemeClr val="dk1"/>
              </a:solidFill>
              <a:effectLst/>
              <a:latin typeface="+mn-lt"/>
              <a:ea typeface="+mn-ea"/>
              <a:cs typeface="+mn-cs"/>
            </a:rPr>
            <a:t>増加した</a:t>
          </a:r>
          <a:r>
            <a:rPr kumimoji="1" lang="ja-JP" altLang="ja-JP" sz="1000">
              <a:solidFill>
                <a:schemeClr val="dk1"/>
              </a:solidFill>
              <a:effectLst/>
              <a:latin typeface="+mn-lt"/>
              <a:ea typeface="+mn-ea"/>
              <a:cs typeface="+mn-cs"/>
            </a:rPr>
            <a:t>こともあり、前年度比で</a:t>
          </a:r>
          <a:r>
            <a:rPr kumimoji="1" lang="en-US" altLang="ja-JP" sz="1000">
              <a:solidFill>
                <a:schemeClr val="dk1"/>
              </a:solidFill>
              <a:effectLst/>
              <a:latin typeface="+mn-lt"/>
              <a:ea typeface="+mn-ea"/>
              <a:cs typeface="+mn-cs"/>
            </a:rPr>
            <a:t>1.9</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となる</a:t>
          </a:r>
          <a:r>
            <a:rPr kumimoji="1" lang="en-US" altLang="ja-JP" sz="1000">
              <a:solidFill>
                <a:schemeClr val="dk1"/>
              </a:solidFill>
              <a:effectLst/>
              <a:latin typeface="+mn-lt"/>
              <a:ea typeface="+mn-ea"/>
              <a:cs typeface="+mn-cs"/>
            </a:rPr>
            <a:t>10.5%</a:t>
          </a:r>
          <a:r>
            <a:rPr kumimoji="1" lang="ja-JP" altLang="ja-JP" sz="1000">
              <a:solidFill>
                <a:schemeClr val="dk1"/>
              </a:solidFill>
              <a:effectLst/>
              <a:latin typeface="+mn-lt"/>
              <a:ea typeface="+mn-ea"/>
              <a:cs typeface="+mn-cs"/>
            </a:rPr>
            <a:t>となった。</a:t>
          </a:r>
          <a:endParaRPr lang="ja-JP" altLang="ja-JP" sz="700">
            <a:effectLst/>
          </a:endParaRPr>
        </a:p>
        <a:p>
          <a:r>
            <a:rPr kumimoji="1" lang="ja-JP" altLang="ja-JP" sz="1000">
              <a:solidFill>
                <a:schemeClr val="dk1"/>
              </a:solidFill>
              <a:effectLst/>
              <a:latin typeface="+mn-lt"/>
              <a:ea typeface="+mn-ea"/>
              <a:cs typeface="+mn-cs"/>
            </a:rPr>
            <a:t>　実質単年度収支は、</a:t>
          </a:r>
          <a:r>
            <a:rPr kumimoji="1" lang="ja-JP" altLang="en-US" sz="1000">
              <a:solidFill>
                <a:schemeClr val="dk1"/>
              </a:solidFill>
              <a:effectLst/>
              <a:latin typeface="+mn-lt"/>
              <a:ea typeface="+mn-ea"/>
              <a:cs typeface="+mn-cs"/>
            </a:rPr>
            <a:t>前述のとおり市税</a:t>
          </a:r>
          <a:r>
            <a:rPr kumimoji="1" lang="ja-JP" altLang="ja-JP" sz="1000">
              <a:solidFill>
                <a:schemeClr val="dk1"/>
              </a:solidFill>
              <a:effectLst/>
              <a:latin typeface="+mn-lt"/>
              <a:ea typeface="+mn-ea"/>
              <a:cs typeface="+mn-cs"/>
            </a:rPr>
            <a:t>などの歳入増があったため、黒字が継続している。</a:t>
          </a:r>
          <a:endParaRPr lang="ja-JP" altLang="ja-JP" sz="700">
            <a:effectLst/>
          </a:endParaRPr>
        </a:p>
        <a:p>
          <a:r>
            <a:rPr kumimoji="1" lang="ja-JP" altLang="ja-JP" sz="1000">
              <a:solidFill>
                <a:schemeClr val="dk1"/>
              </a:solidFill>
              <a:effectLst/>
              <a:latin typeface="+mn-lt"/>
              <a:ea typeface="+mn-ea"/>
              <a:cs typeface="+mn-cs"/>
            </a:rPr>
            <a:t>　今後の取組みとして、経常経費の削減など行財政改革を推進し、基金の取り崩しに頼らずに安定的な財政運営ができるよう取組</a:t>
          </a:r>
          <a:r>
            <a:rPr kumimoji="1" lang="ja-JP" altLang="en-US" sz="1000">
              <a:solidFill>
                <a:schemeClr val="dk1"/>
              </a:solidFill>
              <a:effectLst/>
              <a:latin typeface="+mn-lt"/>
              <a:ea typeface="+mn-ea"/>
              <a:cs typeface="+mn-cs"/>
            </a:rPr>
            <a:t>んでいく</a:t>
          </a:r>
          <a:r>
            <a:rPr kumimoji="1" lang="ja-JP" altLang="ja-JP" sz="1000">
              <a:solidFill>
                <a:schemeClr val="dk1"/>
              </a:solidFill>
              <a:effectLst/>
              <a:latin typeface="+mn-lt"/>
              <a:ea typeface="+mn-ea"/>
              <a:cs typeface="+mn-cs"/>
            </a:rPr>
            <a:t>。</a:t>
          </a:r>
          <a:endParaRPr lang="ja-JP" altLang="ja-JP" sz="7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一般会計、特別会計、公営企業会計いずれの会計も黒字となった。</a:t>
          </a:r>
          <a:endParaRPr lang="ja-JP" altLang="ja-JP" sz="1100">
            <a:effectLst/>
          </a:endParaRPr>
        </a:p>
        <a:p>
          <a:r>
            <a:rPr kumimoji="1" lang="ja-JP" altLang="ja-JP" sz="1000">
              <a:solidFill>
                <a:schemeClr val="dk1"/>
              </a:solidFill>
              <a:effectLst/>
              <a:latin typeface="+mn-lt"/>
              <a:ea typeface="+mn-ea"/>
              <a:cs typeface="+mn-cs"/>
            </a:rPr>
            <a:t>　標準財政規模に対する連結実質収支（黒字）比率は</a:t>
          </a:r>
          <a:r>
            <a:rPr kumimoji="1" lang="en-US" altLang="ja-JP" sz="1000">
              <a:solidFill>
                <a:schemeClr val="dk1"/>
              </a:solidFill>
              <a:effectLst/>
              <a:latin typeface="+mn-lt"/>
              <a:ea typeface="+mn-ea"/>
              <a:cs typeface="+mn-cs"/>
            </a:rPr>
            <a:t>17.7%</a:t>
          </a:r>
          <a:r>
            <a:rPr kumimoji="1" lang="ja-JP" altLang="ja-JP" sz="1000">
              <a:solidFill>
                <a:schemeClr val="dk1"/>
              </a:solidFill>
              <a:effectLst/>
              <a:latin typeface="+mn-lt"/>
              <a:ea typeface="+mn-ea"/>
              <a:cs typeface="+mn-cs"/>
            </a:rPr>
            <a:t>で、前年度と比較して</a:t>
          </a:r>
          <a:r>
            <a:rPr kumimoji="1" lang="en-US" altLang="ja-JP" sz="1000">
              <a:solidFill>
                <a:schemeClr val="dk1"/>
              </a:solidFill>
              <a:effectLst/>
              <a:latin typeface="+mn-lt"/>
              <a:ea typeface="+mn-ea"/>
              <a:cs typeface="+mn-cs"/>
            </a:rPr>
            <a:t>1.5%</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いずれの会計においても黒字となってはいるが、経常経費の削減など行財政改革を推進し、健全で安定的な財政運営ができるよう引き続き取組んでいく。</a:t>
          </a:r>
          <a:endParaRPr lang="ja-JP" altLang="ja-JP" sz="11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2" customWidth="1"/>
    <col min="12" max="12" width="2.21875" style="172" customWidth="1"/>
    <col min="13" max="17" width="2.33203125" style="172" customWidth="1"/>
    <col min="18" max="119" width="2.109375" style="172" customWidth="1"/>
    <col min="120" max="16384" width="0" style="172" hidden="1"/>
  </cols>
  <sheetData>
    <row r="1" spans="1:119" ht="33" customHeight="1" x14ac:dyDescent="0.2">
      <c r="B1" s="602" t="s">
        <v>82</v>
      </c>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602"/>
      <c r="CB1" s="602"/>
      <c r="CC1" s="602"/>
      <c r="CD1" s="602"/>
      <c r="CE1" s="602"/>
      <c r="CF1" s="602"/>
      <c r="CG1" s="602"/>
      <c r="CH1" s="602"/>
      <c r="CI1" s="602"/>
      <c r="CJ1" s="602"/>
      <c r="CK1" s="602"/>
      <c r="CL1" s="602"/>
      <c r="CM1" s="602"/>
      <c r="CN1" s="602"/>
      <c r="CO1" s="602"/>
      <c r="CP1" s="602"/>
      <c r="CQ1" s="602"/>
      <c r="CR1" s="602"/>
      <c r="CS1" s="602"/>
      <c r="CT1" s="602"/>
      <c r="CU1" s="602"/>
      <c r="CV1" s="602"/>
      <c r="CW1" s="602"/>
      <c r="CX1" s="602"/>
      <c r="CY1" s="602"/>
      <c r="CZ1" s="602"/>
      <c r="DA1" s="602"/>
      <c r="DB1" s="602"/>
      <c r="DC1" s="602"/>
      <c r="DD1" s="602"/>
      <c r="DE1" s="602"/>
      <c r="DF1" s="602"/>
      <c r="DG1" s="602"/>
      <c r="DH1" s="602"/>
      <c r="DI1" s="602"/>
      <c r="DJ1" s="173"/>
      <c r="DK1" s="173"/>
      <c r="DL1" s="173"/>
      <c r="DM1" s="173"/>
      <c r="DN1" s="173"/>
      <c r="DO1" s="173"/>
    </row>
    <row r="2" spans="1:119" ht="24" thickBot="1" x14ac:dyDescent="0.25">
      <c r="B2" s="174" t="s">
        <v>83</v>
      </c>
      <c r="C2" s="174"/>
      <c r="D2" s="175"/>
    </row>
    <row r="3" spans="1:119" ht="18.75" customHeight="1" thickBot="1" x14ac:dyDescent="0.25">
      <c r="A3" s="173"/>
      <c r="B3" s="603" t="s">
        <v>84</v>
      </c>
      <c r="C3" s="604"/>
      <c r="D3" s="604"/>
      <c r="E3" s="605"/>
      <c r="F3" s="605"/>
      <c r="G3" s="605"/>
      <c r="H3" s="605"/>
      <c r="I3" s="605"/>
      <c r="J3" s="605"/>
      <c r="K3" s="605"/>
      <c r="L3" s="605" t="s">
        <v>85</v>
      </c>
      <c r="M3" s="605"/>
      <c r="N3" s="605"/>
      <c r="O3" s="605"/>
      <c r="P3" s="605"/>
      <c r="Q3" s="605"/>
      <c r="R3" s="608"/>
      <c r="S3" s="608"/>
      <c r="T3" s="608"/>
      <c r="U3" s="608"/>
      <c r="V3" s="609"/>
      <c r="W3" s="499" t="s">
        <v>86</v>
      </c>
      <c r="X3" s="500"/>
      <c r="Y3" s="500"/>
      <c r="Z3" s="500"/>
      <c r="AA3" s="500"/>
      <c r="AB3" s="604"/>
      <c r="AC3" s="608" t="s">
        <v>87</v>
      </c>
      <c r="AD3" s="500"/>
      <c r="AE3" s="500"/>
      <c r="AF3" s="500"/>
      <c r="AG3" s="500"/>
      <c r="AH3" s="500"/>
      <c r="AI3" s="500"/>
      <c r="AJ3" s="500"/>
      <c r="AK3" s="500"/>
      <c r="AL3" s="570"/>
      <c r="AM3" s="499" t="s">
        <v>88</v>
      </c>
      <c r="AN3" s="500"/>
      <c r="AO3" s="500"/>
      <c r="AP3" s="500"/>
      <c r="AQ3" s="500"/>
      <c r="AR3" s="500"/>
      <c r="AS3" s="500"/>
      <c r="AT3" s="500"/>
      <c r="AU3" s="500"/>
      <c r="AV3" s="500"/>
      <c r="AW3" s="500"/>
      <c r="AX3" s="570"/>
      <c r="AY3" s="562" t="s">
        <v>1</v>
      </c>
      <c r="AZ3" s="563"/>
      <c r="BA3" s="563"/>
      <c r="BB3" s="563"/>
      <c r="BC3" s="563"/>
      <c r="BD3" s="563"/>
      <c r="BE3" s="563"/>
      <c r="BF3" s="563"/>
      <c r="BG3" s="563"/>
      <c r="BH3" s="563"/>
      <c r="BI3" s="563"/>
      <c r="BJ3" s="563"/>
      <c r="BK3" s="563"/>
      <c r="BL3" s="563"/>
      <c r="BM3" s="612"/>
      <c r="BN3" s="499" t="s">
        <v>89</v>
      </c>
      <c r="BO3" s="500"/>
      <c r="BP3" s="500"/>
      <c r="BQ3" s="500"/>
      <c r="BR3" s="500"/>
      <c r="BS3" s="500"/>
      <c r="BT3" s="500"/>
      <c r="BU3" s="570"/>
      <c r="BV3" s="499" t="s">
        <v>90</v>
      </c>
      <c r="BW3" s="500"/>
      <c r="BX3" s="500"/>
      <c r="BY3" s="500"/>
      <c r="BZ3" s="500"/>
      <c r="CA3" s="500"/>
      <c r="CB3" s="500"/>
      <c r="CC3" s="570"/>
      <c r="CD3" s="562" t="s">
        <v>1</v>
      </c>
      <c r="CE3" s="563"/>
      <c r="CF3" s="563"/>
      <c r="CG3" s="563"/>
      <c r="CH3" s="563"/>
      <c r="CI3" s="563"/>
      <c r="CJ3" s="563"/>
      <c r="CK3" s="563"/>
      <c r="CL3" s="563"/>
      <c r="CM3" s="563"/>
      <c r="CN3" s="563"/>
      <c r="CO3" s="563"/>
      <c r="CP3" s="563"/>
      <c r="CQ3" s="563"/>
      <c r="CR3" s="563"/>
      <c r="CS3" s="612"/>
      <c r="CT3" s="499" t="s">
        <v>91</v>
      </c>
      <c r="CU3" s="500"/>
      <c r="CV3" s="500"/>
      <c r="CW3" s="500"/>
      <c r="CX3" s="500"/>
      <c r="CY3" s="500"/>
      <c r="CZ3" s="500"/>
      <c r="DA3" s="570"/>
      <c r="DB3" s="499" t="s">
        <v>92</v>
      </c>
      <c r="DC3" s="500"/>
      <c r="DD3" s="500"/>
      <c r="DE3" s="500"/>
      <c r="DF3" s="500"/>
      <c r="DG3" s="500"/>
      <c r="DH3" s="500"/>
      <c r="DI3" s="570"/>
    </row>
    <row r="4" spans="1:119" ht="18.75" customHeight="1" x14ac:dyDescent="0.2">
      <c r="A4" s="173"/>
      <c r="B4" s="578"/>
      <c r="C4" s="579"/>
      <c r="D4" s="579"/>
      <c r="E4" s="580"/>
      <c r="F4" s="580"/>
      <c r="G4" s="580"/>
      <c r="H4" s="580"/>
      <c r="I4" s="580"/>
      <c r="J4" s="580"/>
      <c r="K4" s="580"/>
      <c r="L4" s="580"/>
      <c r="M4" s="580"/>
      <c r="N4" s="580"/>
      <c r="O4" s="580"/>
      <c r="P4" s="580"/>
      <c r="Q4" s="580"/>
      <c r="R4" s="584"/>
      <c r="S4" s="584"/>
      <c r="T4" s="584"/>
      <c r="U4" s="584"/>
      <c r="V4" s="585"/>
      <c r="W4" s="571"/>
      <c r="X4" s="381"/>
      <c r="Y4" s="381"/>
      <c r="Z4" s="381"/>
      <c r="AA4" s="381"/>
      <c r="AB4" s="579"/>
      <c r="AC4" s="584"/>
      <c r="AD4" s="381"/>
      <c r="AE4" s="381"/>
      <c r="AF4" s="381"/>
      <c r="AG4" s="381"/>
      <c r="AH4" s="381"/>
      <c r="AI4" s="381"/>
      <c r="AJ4" s="381"/>
      <c r="AK4" s="381"/>
      <c r="AL4" s="572"/>
      <c r="AM4" s="521"/>
      <c r="AN4" s="419"/>
      <c r="AO4" s="419"/>
      <c r="AP4" s="419"/>
      <c r="AQ4" s="419"/>
      <c r="AR4" s="419"/>
      <c r="AS4" s="419"/>
      <c r="AT4" s="419"/>
      <c r="AU4" s="419"/>
      <c r="AV4" s="419"/>
      <c r="AW4" s="419"/>
      <c r="AX4" s="611"/>
      <c r="AY4" s="456" t="s">
        <v>93</v>
      </c>
      <c r="AZ4" s="457"/>
      <c r="BA4" s="457"/>
      <c r="BB4" s="457"/>
      <c r="BC4" s="457"/>
      <c r="BD4" s="457"/>
      <c r="BE4" s="457"/>
      <c r="BF4" s="457"/>
      <c r="BG4" s="457"/>
      <c r="BH4" s="457"/>
      <c r="BI4" s="457"/>
      <c r="BJ4" s="457"/>
      <c r="BK4" s="457"/>
      <c r="BL4" s="457"/>
      <c r="BM4" s="458"/>
      <c r="BN4" s="459">
        <v>27171770</v>
      </c>
      <c r="BO4" s="460"/>
      <c r="BP4" s="460"/>
      <c r="BQ4" s="460"/>
      <c r="BR4" s="460"/>
      <c r="BS4" s="460"/>
      <c r="BT4" s="460"/>
      <c r="BU4" s="461"/>
      <c r="BV4" s="459">
        <v>26794375</v>
      </c>
      <c r="BW4" s="460"/>
      <c r="BX4" s="460"/>
      <c r="BY4" s="460"/>
      <c r="BZ4" s="460"/>
      <c r="CA4" s="460"/>
      <c r="CB4" s="460"/>
      <c r="CC4" s="461"/>
      <c r="CD4" s="596" t="s">
        <v>94</v>
      </c>
      <c r="CE4" s="597"/>
      <c r="CF4" s="597"/>
      <c r="CG4" s="597"/>
      <c r="CH4" s="597"/>
      <c r="CI4" s="597"/>
      <c r="CJ4" s="597"/>
      <c r="CK4" s="597"/>
      <c r="CL4" s="597"/>
      <c r="CM4" s="597"/>
      <c r="CN4" s="597"/>
      <c r="CO4" s="597"/>
      <c r="CP4" s="597"/>
      <c r="CQ4" s="597"/>
      <c r="CR4" s="597"/>
      <c r="CS4" s="598"/>
      <c r="CT4" s="599">
        <v>10.5</v>
      </c>
      <c r="CU4" s="600"/>
      <c r="CV4" s="600"/>
      <c r="CW4" s="600"/>
      <c r="CX4" s="600"/>
      <c r="CY4" s="600"/>
      <c r="CZ4" s="600"/>
      <c r="DA4" s="601"/>
      <c r="DB4" s="599">
        <v>12.4</v>
      </c>
      <c r="DC4" s="600"/>
      <c r="DD4" s="600"/>
      <c r="DE4" s="600"/>
      <c r="DF4" s="600"/>
      <c r="DG4" s="600"/>
      <c r="DH4" s="600"/>
      <c r="DI4" s="601"/>
    </row>
    <row r="5" spans="1:119" ht="18.75" customHeight="1" x14ac:dyDescent="0.2">
      <c r="A5" s="173"/>
      <c r="B5" s="606"/>
      <c r="C5" s="420"/>
      <c r="D5" s="420"/>
      <c r="E5" s="607"/>
      <c r="F5" s="607"/>
      <c r="G5" s="607"/>
      <c r="H5" s="607"/>
      <c r="I5" s="607"/>
      <c r="J5" s="607"/>
      <c r="K5" s="607"/>
      <c r="L5" s="607"/>
      <c r="M5" s="607"/>
      <c r="N5" s="607"/>
      <c r="O5" s="607"/>
      <c r="P5" s="607"/>
      <c r="Q5" s="607"/>
      <c r="R5" s="418"/>
      <c r="S5" s="418"/>
      <c r="T5" s="418"/>
      <c r="U5" s="418"/>
      <c r="V5" s="610"/>
      <c r="W5" s="521"/>
      <c r="X5" s="419"/>
      <c r="Y5" s="419"/>
      <c r="Z5" s="419"/>
      <c r="AA5" s="419"/>
      <c r="AB5" s="420"/>
      <c r="AC5" s="418"/>
      <c r="AD5" s="419"/>
      <c r="AE5" s="419"/>
      <c r="AF5" s="419"/>
      <c r="AG5" s="419"/>
      <c r="AH5" s="419"/>
      <c r="AI5" s="419"/>
      <c r="AJ5" s="419"/>
      <c r="AK5" s="419"/>
      <c r="AL5" s="611"/>
      <c r="AM5" s="487" t="s">
        <v>95</v>
      </c>
      <c r="AN5" s="387"/>
      <c r="AO5" s="387"/>
      <c r="AP5" s="387"/>
      <c r="AQ5" s="387"/>
      <c r="AR5" s="387"/>
      <c r="AS5" s="387"/>
      <c r="AT5" s="388"/>
      <c r="AU5" s="488" t="s">
        <v>96</v>
      </c>
      <c r="AV5" s="489"/>
      <c r="AW5" s="489"/>
      <c r="AX5" s="489"/>
      <c r="AY5" s="444" t="s">
        <v>97</v>
      </c>
      <c r="AZ5" s="445"/>
      <c r="BA5" s="445"/>
      <c r="BB5" s="445"/>
      <c r="BC5" s="445"/>
      <c r="BD5" s="445"/>
      <c r="BE5" s="445"/>
      <c r="BF5" s="445"/>
      <c r="BG5" s="445"/>
      <c r="BH5" s="445"/>
      <c r="BI5" s="445"/>
      <c r="BJ5" s="445"/>
      <c r="BK5" s="445"/>
      <c r="BL5" s="445"/>
      <c r="BM5" s="446"/>
      <c r="BN5" s="430">
        <v>25937048</v>
      </c>
      <c r="BO5" s="431"/>
      <c r="BP5" s="431"/>
      <c r="BQ5" s="431"/>
      <c r="BR5" s="431"/>
      <c r="BS5" s="431"/>
      <c r="BT5" s="431"/>
      <c r="BU5" s="432"/>
      <c r="BV5" s="430">
        <v>25279633</v>
      </c>
      <c r="BW5" s="431"/>
      <c r="BX5" s="431"/>
      <c r="BY5" s="431"/>
      <c r="BZ5" s="431"/>
      <c r="CA5" s="431"/>
      <c r="CB5" s="431"/>
      <c r="CC5" s="432"/>
      <c r="CD5" s="470" t="s">
        <v>98</v>
      </c>
      <c r="CE5" s="390"/>
      <c r="CF5" s="390"/>
      <c r="CG5" s="390"/>
      <c r="CH5" s="390"/>
      <c r="CI5" s="390"/>
      <c r="CJ5" s="390"/>
      <c r="CK5" s="390"/>
      <c r="CL5" s="390"/>
      <c r="CM5" s="390"/>
      <c r="CN5" s="390"/>
      <c r="CO5" s="390"/>
      <c r="CP5" s="390"/>
      <c r="CQ5" s="390"/>
      <c r="CR5" s="390"/>
      <c r="CS5" s="471"/>
      <c r="CT5" s="427">
        <v>95.6</v>
      </c>
      <c r="CU5" s="428"/>
      <c r="CV5" s="428"/>
      <c r="CW5" s="428"/>
      <c r="CX5" s="428"/>
      <c r="CY5" s="428"/>
      <c r="CZ5" s="428"/>
      <c r="DA5" s="429"/>
      <c r="DB5" s="427">
        <v>91.4</v>
      </c>
      <c r="DC5" s="428"/>
      <c r="DD5" s="428"/>
      <c r="DE5" s="428"/>
      <c r="DF5" s="428"/>
      <c r="DG5" s="428"/>
      <c r="DH5" s="428"/>
      <c r="DI5" s="429"/>
    </row>
    <row r="6" spans="1:119" ht="18.75" customHeight="1" x14ac:dyDescent="0.2">
      <c r="A6" s="173"/>
      <c r="B6" s="576" t="s">
        <v>99</v>
      </c>
      <c r="C6" s="417"/>
      <c r="D6" s="417"/>
      <c r="E6" s="577"/>
      <c r="F6" s="577"/>
      <c r="G6" s="577"/>
      <c r="H6" s="577"/>
      <c r="I6" s="577"/>
      <c r="J6" s="577"/>
      <c r="K6" s="577"/>
      <c r="L6" s="577" t="s">
        <v>100</v>
      </c>
      <c r="M6" s="577"/>
      <c r="N6" s="577"/>
      <c r="O6" s="577"/>
      <c r="P6" s="577"/>
      <c r="Q6" s="577"/>
      <c r="R6" s="415"/>
      <c r="S6" s="415"/>
      <c r="T6" s="415"/>
      <c r="U6" s="415"/>
      <c r="V6" s="583"/>
      <c r="W6" s="520" t="s">
        <v>101</v>
      </c>
      <c r="X6" s="416"/>
      <c r="Y6" s="416"/>
      <c r="Z6" s="416"/>
      <c r="AA6" s="416"/>
      <c r="AB6" s="417"/>
      <c r="AC6" s="588" t="s">
        <v>102</v>
      </c>
      <c r="AD6" s="589"/>
      <c r="AE6" s="589"/>
      <c r="AF6" s="589"/>
      <c r="AG6" s="589"/>
      <c r="AH6" s="589"/>
      <c r="AI6" s="589"/>
      <c r="AJ6" s="589"/>
      <c r="AK6" s="589"/>
      <c r="AL6" s="590"/>
      <c r="AM6" s="487" t="s">
        <v>103</v>
      </c>
      <c r="AN6" s="387"/>
      <c r="AO6" s="387"/>
      <c r="AP6" s="387"/>
      <c r="AQ6" s="387"/>
      <c r="AR6" s="387"/>
      <c r="AS6" s="387"/>
      <c r="AT6" s="388"/>
      <c r="AU6" s="488" t="s">
        <v>104</v>
      </c>
      <c r="AV6" s="489"/>
      <c r="AW6" s="489"/>
      <c r="AX6" s="489"/>
      <c r="AY6" s="444" t="s">
        <v>105</v>
      </c>
      <c r="AZ6" s="445"/>
      <c r="BA6" s="445"/>
      <c r="BB6" s="445"/>
      <c r="BC6" s="445"/>
      <c r="BD6" s="445"/>
      <c r="BE6" s="445"/>
      <c r="BF6" s="445"/>
      <c r="BG6" s="445"/>
      <c r="BH6" s="445"/>
      <c r="BI6" s="445"/>
      <c r="BJ6" s="445"/>
      <c r="BK6" s="445"/>
      <c r="BL6" s="445"/>
      <c r="BM6" s="446"/>
      <c r="BN6" s="430">
        <v>1234722</v>
      </c>
      <c r="BO6" s="431"/>
      <c r="BP6" s="431"/>
      <c r="BQ6" s="431"/>
      <c r="BR6" s="431"/>
      <c r="BS6" s="431"/>
      <c r="BT6" s="431"/>
      <c r="BU6" s="432"/>
      <c r="BV6" s="430">
        <v>1514742</v>
      </c>
      <c r="BW6" s="431"/>
      <c r="BX6" s="431"/>
      <c r="BY6" s="431"/>
      <c r="BZ6" s="431"/>
      <c r="CA6" s="431"/>
      <c r="CB6" s="431"/>
      <c r="CC6" s="432"/>
      <c r="CD6" s="470" t="s">
        <v>106</v>
      </c>
      <c r="CE6" s="390"/>
      <c r="CF6" s="390"/>
      <c r="CG6" s="390"/>
      <c r="CH6" s="390"/>
      <c r="CI6" s="390"/>
      <c r="CJ6" s="390"/>
      <c r="CK6" s="390"/>
      <c r="CL6" s="390"/>
      <c r="CM6" s="390"/>
      <c r="CN6" s="390"/>
      <c r="CO6" s="390"/>
      <c r="CP6" s="390"/>
      <c r="CQ6" s="390"/>
      <c r="CR6" s="390"/>
      <c r="CS6" s="471"/>
      <c r="CT6" s="573">
        <v>97.1</v>
      </c>
      <c r="CU6" s="574"/>
      <c r="CV6" s="574"/>
      <c r="CW6" s="574"/>
      <c r="CX6" s="574"/>
      <c r="CY6" s="574"/>
      <c r="CZ6" s="574"/>
      <c r="DA6" s="575"/>
      <c r="DB6" s="573">
        <v>98.3</v>
      </c>
      <c r="DC6" s="574"/>
      <c r="DD6" s="574"/>
      <c r="DE6" s="574"/>
      <c r="DF6" s="574"/>
      <c r="DG6" s="574"/>
      <c r="DH6" s="574"/>
      <c r="DI6" s="575"/>
    </row>
    <row r="7" spans="1:119" ht="18.75" customHeight="1" x14ac:dyDescent="0.2">
      <c r="A7" s="173"/>
      <c r="B7" s="578"/>
      <c r="C7" s="579"/>
      <c r="D7" s="579"/>
      <c r="E7" s="580"/>
      <c r="F7" s="580"/>
      <c r="G7" s="580"/>
      <c r="H7" s="580"/>
      <c r="I7" s="580"/>
      <c r="J7" s="580"/>
      <c r="K7" s="580"/>
      <c r="L7" s="580"/>
      <c r="M7" s="580"/>
      <c r="N7" s="580"/>
      <c r="O7" s="580"/>
      <c r="P7" s="580"/>
      <c r="Q7" s="580"/>
      <c r="R7" s="584"/>
      <c r="S7" s="584"/>
      <c r="T7" s="584"/>
      <c r="U7" s="584"/>
      <c r="V7" s="585"/>
      <c r="W7" s="571"/>
      <c r="X7" s="381"/>
      <c r="Y7" s="381"/>
      <c r="Z7" s="381"/>
      <c r="AA7" s="381"/>
      <c r="AB7" s="579"/>
      <c r="AC7" s="591"/>
      <c r="AD7" s="382"/>
      <c r="AE7" s="382"/>
      <c r="AF7" s="382"/>
      <c r="AG7" s="382"/>
      <c r="AH7" s="382"/>
      <c r="AI7" s="382"/>
      <c r="AJ7" s="382"/>
      <c r="AK7" s="382"/>
      <c r="AL7" s="592"/>
      <c r="AM7" s="487" t="s">
        <v>107</v>
      </c>
      <c r="AN7" s="387"/>
      <c r="AO7" s="387"/>
      <c r="AP7" s="387"/>
      <c r="AQ7" s="387"/>
      <c r="AR7" s="387"/>
      <c r="AS7" s="387"/>
      <c r="AT7" s="388"/>
      <c r="AU7" s="488" t="s">
        <v>108</v>
      </c>
      <c r="AV7" s="489"/>
      <c r="AW7" s="489"/>
      <c r="AX7" s="489"/>
      <c r="AY7" s="444" t="s">
        <v>109</v>
      </c>
      <c r="AZ7" s="445"/>
      <c r="BA7" s="445"/>
      <c r="BB7" s="445"/>
      <c r="BC7" s="445"/>
      <c r="BD7" s="445"/>
      <c r="BE7" s="445"/>
      <c r="BF7" s="445"/>
      <c r="BG7" s="445"/>
      <c r="BH7" s="445"/>
      <c r="BI7" s="445"/>
      <c r="BJ7" s="445"/>
      <c r="BK7" s="445"/>
      <c r="BL7" s="445"/>
      <c r="BM7" s="446"/>
      <c r="BN7" s="430">
        <v>1109</v>
      </c>
      <c r="BO7" s="431"/>
      <c r="BP7" s="431"/>
      <c r="BQ7" s="431"/>
      <c r="BR7" s="431"/>
      <c r="BS7" s="431"/>
      <c r="BT7" s="431"/>
      <c r="BU7" s="432"/>
      <c r="BV7" s="430">
        <v>26319</v>
      </c>
      <c r="BW7" s="431"/>
      <c r="BX7" s="431"/>
      <c r="BY7" s="431"/>
      <c r="BZ7" s="431"/>
      <c r="CA7" s="431"/>
      <c r="CB7" s="431"/>
      <c r="CC7" s="432"/>
      <c r="CD7" s="470" t="s">
        <v>110</v>
      </c>
      <c r="CE7" s="390"/>
      <c r="CF7" s="390"/>
      <c r="CG7" s="390"/>
      <c r="CH7" s="390"/>
      <c r="CI7" s="390"/>
      <c r="CJ7" s="390"/>
      <c r="CK7" s="390"/>
      <c r="CL7" s="390"/>
      <c r="CM7" s="390"/>
      <c r="CN7" s="390"/>
      <c r="CO7" s="390"/>
      <c r="CP7" s="390"/>
      <c r="CQ7" s="390"/>
      <c r="CR7" s="390"/>
      <c r="CS7" s="471"/>
      <c r="CT7" s="430">
        <v>11786757</v>
      </c>
      <c r="CU7" s="431"/>
      <c r="CV7" s="431"/>
      <c r="CW7" s="431"/>
      <c r="CX7" s="431"/>
      <c r="CY7" s="431"/>
      <c r="CZ7" s="431"/>
      <c r="DA7" s="432"/>
      <c r="DB7" s="430">
        <v>12050511</v>
      </c>
      <c r="DC7" s="431"/>
      <c r="DD7" s="431"/>
      <c r="DE7" s="431"/>
      <c r="DF7" s="431"/>
      <c r="DG7" s="431"/>
      <c r="DH7" s="431"/>
      <c r="DI7" s="432"/>
    </row>
    <row r="8" spans="1:119" ht="18.75" customHeight="1" thickBot="1" x14ac:dyDescent="0.25">
      <c r="A8" s="173"/>
      <c r="B8" s="581"/>
      <c r="C8" s="526"/>
      <c r="D8" s="526"/>
      <c r="E8" s="582"/>
      <c r="F8" s="582"/>
      <c r="G8" s="582"/>
      <c r="H8" s="582"/>
      <c r="I8" s="582"/>
      <c r="J8" s="582"/>
      <c r="K8" s="582"/>
      <c r="L8" s="582"/>
      <c r="M8" s="582"/>
      <c r="N8" s="582"/>
      <c r="O8" s="582"/>
      <c r="P8" s="582"/>
      <c r="Q8" s="582"/>
      <c r="R8" s="586"/>
      <c r="S8" s="586"/>
      <c r="T8" s="586"/>
      <c r="U8" s="586"/>
      <c r="V8" s="587"/>
      <c r="W8" s="501"/>
      <c r="X8" s="502"/>
      <c r="Y8" s="502"/>
      <c r="Z8" s="502"/>
      <c r="AA8" s="502"/>
      <c r="AB8" s="526"/>
      <c r="AC8" s="593"/>
      <c r="AD8" s="594"/>
      <c r="AE8" s="594"/>
      <c r="AF8" s="594"/>
      <c r="AG8" s="594"/>
      <c r="AH8" s="594"/>
      <c r="AI8" s="594"/>
      <c r="AJ8" s="594"/>
      <c r="AK8" s="594"/>
      <c r="AL8" s="595"/>
      <c r="AM8" s="487" t="s">
        <v>111</v>
      </c>
      <c r="AN8" s="387"/>
      <c r="AO8" s="387"/>
      <c r="AP8" s="387"/>
      <c r="AQ8" s="387"/>
      <c r="AR8" s="387"/>
      <c r="AS8" s="387"/>
      <c r="AT8" s="388"/>
      <c r="AU8" s="488" t="s">
        <v>96</v>
      </c>
      <c r="AV8" s="489"/>
      <c r="AW8" s="489"/>
      <c r="AX8" s="489"/>
      <c r="AY8" s="444" t="s">
        <v>112</v>
      </c>
      <c r="AZ8" s="445"/>
      <c r="BA8" s="445"/>
      <c r="BB8" s="445"/>
      <c r="BC8" s="445"/>
      <c r="BD8" s="445"/>
      <c r="BE8" s="445"/>
      <c r="BF8" s="445"/>
      <c r="BG8" s="445"/>
      <c r="BH8" s="445"/>
      <c r="BI8" s="445"/>
      <c r="BJ8" s="445"/>
      <c r="BK8" s="445"/>
      <c r="BL8" s="445"/>
      <c r="BM8" s="446"/>
      <c r="BN8" s="430">
        <v>1233613</v>
      </c>
      <c r="BO8" s="431"/>
      <c r="BP8" s="431"/>
      <c r="BQ8" s="431"/>
      <c r="BR8" s="431"/>
      <c r="BS8" s="431"/>
      <c r="BT8" s="431"/>
      <c r="BU8" s="432"/>
      <c r="BV8" s="430">
        <v>1488423</v>
      </c>
      <c r="BW8" s="431"/>
      <c r="BX8" s="431"/>
      <c r="BY8" s="431"/>
      <c r="BZ8" s="431"/>
      <c r="CA8" s="431"/>
      <c r="CB8" s="431"/>
      <c r="CC8" s="432"/>
      <c r="CD8" s="470" t="s">
        <v>113</v>
      </c>
      <c r="CE8" s="390"/>
      <c r="CF8" s="390"/>
      <c r="CG8" s="390"/>
      <c r="CH8" s="390"/>
      <c r="CI8" s="390"/>
      <c r="CJ8" s="390"/>
      <c r="CK8" s="390"/>
      <c r="CL8" s="390"/>
      <c r="CM8" s="390"/>
      <c r="CN8" s="390"/>
      <c r="CO8" s="390"/>
      <c r="CP8" s="390"/>
      <c r="CQ8" s="390"/>
      <c r="CR8" s="390"/>
      <c r="CS8" s="471"/>
      <c r="CT8" s="533">
        <v>0.95</v>
      </c>
      <c r="CU8" s="534"/>
      <c r="CV8" s="534"/>
      <c r="CW8" s="534"/>
      <c r="CX8" s="534"/>
      <c r="CY8" s="534"/>
      <c r="CZ8" s="534"/>
      <c r="DA8" s="535"/>
      <c r="DB8" s="533">
        <v>0.96</v>
      </c>
      <c r="DC8" s="534"/>
      <c r="DD8" s="534"/>
      <c r="DE8" s="534"/>
      <c r="DF8" s="534"/>
      <c r="DG8" s="534"/>
      <c r="DH8" s="534"/>
      <c r="DI8" s="535"/>
    </row>
    <row r="9" spans="1:119" ht="18.75" customHeight="1" thickBot="1" x14ac:dyDescent="0.25">
      <c r="A9" s="173"/>
      <c r="B9" s="562" t="s">
        <v>114</v>
      </c>
      <c r="C9" s="563"/>
      <c r="D9" s="563"/>
      <c r="E9" s="563"/>
      <c r="F9" s="563"/>
      <c r="G9" s="563"/>
      <c r="H9" s="563"/>
      <c r="I9" s="563"/>
      <c r="J9" s="563"/>
      <c r="K9" s="481"/>
      <c r="L9" s="564" t="s">
        <v>115</v>
      </c>
      <c r="M9" s="565"/>
      <c r="N9" s="565"/>
      <c r="O9" s="565"/>
      <c r="P9" s="565"/>
      <c r="Q9" s="566"/>
      <c r="R9" s="567">
        <v>54326</v>
      </c>
      <c r="S9" s="568"/>
      <c r="T9" s="568"/>
      <c r="U9" s="568"/>
      <c r="V9" s="569"/>
      <c r="W9" s="499" t="s">
        <v>116</v>
      </c>
      <c r="X9" s="500"/>
      <c r="Y9" s="500"/>
      <c r="Z9" s="500"/>
      <c r="AA9" s="500"/>
      <c r="AB9" s="500"/>
      <c r="AC9" s="500"/>
      <c r="AD9" s="500"/>
      <c r="AE9" s="500"/>
      <c r="AF9" s="500"/>
      <c r="AG9" s="500"/>
      <c r="AH9" s="500"/>
      <c r="AI9" s="500"/>
      <c r="AJ9" s="500"/>
      <c r="AK9" s="500"/>
      <c r="AL9" s="570"/>
      <c r="AM9" s="487" t="s">
        <v>117</v>
      </c>
      <c r="AN9" s="387"/>
      <c r="AO9" s="387"/>
      <c r="AP9" s="387"/>
      <c r="AQ9" s="387"/>
      <c r="AR9" s="387"/>
      <c r="AS9" s="387"/>
      <c r="AT9" s="388"/>
      <c r="AU9" s="488" t="s">
        <v>118</v>
      </c>
      <c r="AV9" s="489"/>
      <c r="AW9" s="489"/>
      <c r="AX9" s="489"/>
      <c r="AY9" s="444" t="s">
        <v>119</v>
      </c>
      <c r="AZ9" s="445"/>
      <c r="BA9" s="445"/>
      <c r="BB9" s="445"/>
      <c r="BC9" s="445"/>
      <c r="BD9" s="445"/>
      <c r="BE9" s="445"/>
      <c r="BF9" s="445"/>
      <c r="BG9" s="445"/>
      <c r="BH9" s="445"/>
      <c r="BI9" s="445"/>
      <c r="BJ9" s="445"/>
      <c r="BK9" s="445"/>
      <c r="BL9" s="445"/>
      <c r="BM9" s="446"/>
      <c r="BN9" s="430">
        <v>-254810</v>
      </c>
      <c r="BO9" s="431"/>
      <c r="BP9" s="431"/>
      <c r="BQ9" s="431"/>
      <c r="BR9" s="431"/>
      <c r="BS9" s="431"/>
      <c r="BT9" s="431"/>
      <c r="BU9" s="432"/>
      <c r="BV9" s="430">
        <v>416604</v>
      </c>
      <c r="BW9" s="431"/>
      <c r="BX9" s="431"/>
      <c r="BY9" s="431"/>
      <c r="BZ9" s="431"/>
      <c r="CA9" s="431"/>
      <c r="CB9" s="431"/>
      <c r="CC9" s="432"/>
      <c r="CD9" s="470" t="s">
        <v>120</v>
      </c>
      <c r="CE9" s="390"/>
      <c r="CF9" s="390"/>
      <c r="CG9" s="390"/>
      <c r="CH9" s="390"/>
      <c r="CI9" s="390"/>
      <c r="CJ9" s="390"/>
      <c r="CK9" s="390"/>
      <c r="CL9" s="390"/>
      <c r="CM9" s="390"/>
      <c r="CN9" s="390"/>
      <c r="CO9" s="390"/>
      <c r="CP9" s="390"/>
      <c r="CQ9" s="390"/>
      <c r="CR9" s="390"/>
      <c r="CS9" s="471"/>
      <c r="CT9" s="427">
        <v>5.9</v>
      </c>
      <c r="CU9" s="428"/>
      <c r="CV9" s="428"/>
      <c r="CW9" s="428"/>
      <c r="CX9" s="428"/>
      <c r="CY9" s="428"/>
      <c r="CZ9" s="428"/>
      <c r="DA9" s="429"/>
      <c r="DB9" s="427">
        <v>5.9</v>
      </c>
      <c r="DC9" s="428"/>
      <c r="DD9" s="428"/>
      <c r="DE9" s="428"/>
      <c r="DF9" s="428"/>
      <c r="DG9" s="428"/>
      <c r="DH9" s="428"/>
      <c r="DI9" s="429"/>
    </row>
    <row r="10" spans="1:119" ht="18.75" customHeight="1" thickBot="1" x14ac:dyDescent="0.25">
      <c r="A10" s="173"/>
      <c r="B10" s="562"/>
      <c r="C10" s="563"/>
      <c r="D10" s="563"/>
      <c r="E10" s="563"/>
      <c r="F10" s="563"/>
      <c r="G10" s="563"/>
      <c r="H10" s="563"/>
      <c r="I10" s="563"/>
      <c r="J10" s="563"/>
      <c r="K10" s="481"/>
      <c r="L10" s="386" t="s">
        <v>121</v>
      </c>
      <c r="M10" s="387"/>
      <c r="N10" s="387"/>
      <c r="O10" s="387"/>
      <c r="P10" s="387"/>
      <c r="Q10" s="388"/>
      <c r="R10" s="383">
        <v>55833</v>
      </c>
      <c r="S10" s="384"/>
      <c r="T10" s="384"/>
      <c r="U10" s="384"/>
      <c r="V10" s="443"/>
      <c r="W10" s="571"/>
      <c r="X10" s="381"/>
      <c r="Y10" s="381"/>
      <c r="Z10" s="381"/>
      <c r="AA10" s="381"/>
      <c r="AB10" s="381"/>
      <c r="AC10" s="381"/>
      <c r="AD10" s="381"/>
      <c r="AE10" s="381"/>
      <c r="AF10" s="381"/>
      <c r="AG10" s="381"/>
      <c r="AH10" s="381"/>
      <c r="AI10" s="381"/>
      <c r="AJ10" s="381"/>
      <c r="AK10" s="381"/>
      <c r="AL10" s="572"/>
      <c r="AM10" s="487" t="s">
        <v>122</v>
      </c>
      <c r="AN10" s="387"/>
      <c r="AO10" s="387"/>
      <c r="AP10" s="387"/>
      <c r="AQ10" s="387"/>
      <c r="AR10" s="387"/>
      <c r="AS10" s="387"/>
      <c r="AT10" s="388"/>
      <c r="AU10" s="488" t="s">
        <v>118</v>
      </c>
      <c r="AV10" s="489"/>
      <c r="AW10" s="489"/>
      <c r="AX10" s="489"/>
      <c r="AY10" s="444" t="s">
        <v>123</v>
      </c>
      <c r="AZ10" s="445"/>
      <c r="BA10" s="445"/>
      <c r="BB10" s="445"/>
      <c r="BC10" s="445"/>
      <c r="BD10" s="445"/>
      <c r="BE10" s="445"/>
      <c r="BF10" s="445"/>
      <c r="BG10" s="445"/>
      <c r="BH10" s="445"/>
      <c r="BI10" s="445"/>
      <c r="BJ10" s="445"/>
      <c r="BK10" s="445"/>
      <c r="BL10" s="445"/>
      <c r="BM10" s="446"/>
      <c r="BN10" s="430">
        <v>814552</v>
      </c>
      <c r="BO10" s="431"/>
      <c r="BP10" s="431"/>
      <c r="BQ10" s="431"/>
      <c r="BR10" s="431"/>
      <c r="BS10" s="431"/>
      <c r="BT10" s="431"/>
      <c r="BU10" s="432"/>
      <c r="BV10" s="430">
        <v>617927</v>
      </c>
      <c r="BW10" s="431"/>
      <c r="BX10" s="431"/>
      <c r="BY10" s="431"/>
      <c r="BZ10" s="431"/>
      <c r="CA10" s="431"/>
      <c r="CB10" s="431"/>
      <c r="CC10" s="432"/>
      <c r="CD10" s="176" t="s">
        <v>124</v>
      </c>
      <c r="CE10" s="177"/>
      <c r="CF10" s="177"/>
      <c r="CG10" s="177"/>
      <c r="CH10" s="177"/>
      <c r="CI10" s="177"/>
      <c r="CJ10" s="177"/>
      <c r="CK10" s="177"/>
      <c r="CL10" s="177"/>
      <c r="CM10" s="177"/>
      <c r="CN10" s="177"/>
      <c r="CO10" s="177"/>
      <c r="CP10" s="177"/>
      <c r="CQ10" s="177"/>
      <c r="CR10" s="177"/>
      <c r="CS10" s="178"/>
      <c r="CT10" s="179"/>
      <c r="CU10" s="180"/>
      <c r="CV10" s="180"/>
      <c r="CW10" s="180"/>
      <c r="CX10" s="180"/>
      <c r="CY10" s="180"/>
      <c r="CZ10" s="180"/>
      <c r="DA10" s="181"/>
      <c r="DB10" s="179"/>
      <c r="DC10" s="180"/>
      <c r="DD10" s="180"/>
      <c r="DE10" s="180"/>
      <c r="DF10" s="180"/>
      <c r="DG10" s="180"/>
      <c r="DH10" s="180"/>
      <c r="DI10" s="181"/>
    </row>
    <row r="11" spans="1:119" ht="18.75" customHeight="1" thickBot="1" x14ac:dyDescent="0.25">
      <c r="A11" s="173"/>
      <c r="B11" s="562"/>
      <c r="C11" s="563"/>
      <c r="D11" s="563"/>
      <c r="E11" s="563"/>
      <c r="F11" s="563"/>
      <c r="G11" s="563"/>
      <c r="H11" s="563"/>
      <c r="I11" s="563"/>
      <c r="J11" s="563"/>
      <c r="K11" s="481"/>
      <c r="L11" s="391" t="s">
        <v>125</v>
      </c>
      <c r="M11" s="392"/>
      <c r="N11" s="392"/>
      <c r="O11" s="392"/>
      <c r="P11" s="392"/>
      <c r="Q11" s="393"/>
      <c r="R11" s="559" t="s">
        <v>126</v>
      </c>
      <c r="S11" s="560"/>
      <c r="T11" s="560"/>
      <c r="U11" s="560"/>
      <c r="V11" s="561"/>
      <c r="W11" s="571"/>
      <c r="X11" s="381"/>
      <c r="Y11" s="381"/>
      <c r="Z11" s="381"/>
      <c r="AA11" s="381"/>
      <c r="AB11" s="381"/>
      <c r="AC11" s="381"/>
      <c r="AD11" s="381"/>
      <c r="AE11" s="381"/>
      <c r="AF11" s="381"/>
      <c r="AG11" s="381"/>
      <c r="AH11" s="381"/>
      <c r="AI11" s="381"/>
      <c r="AJ11" s="381"/>
      <c r="AK11" s="381"/>
      <c r="AL11" s="572"/>
      <c r="AM11" s="487" t="s">
        <v>127</v>
      </c>
      <c r="AN11" s="387"/>
      <c r="AO11" s="387"/>
      <c r="AP11" s="387"/>
      <c r="AQ11" s="387"/>
      <c r="AR11" s="387"/>
      <c r="AS11" s="387"/>
      <c r="AT11" s="388"/>
      <c r="AU11" s="488" t="s">
        <v>118</v>
      </c>
      <c r="AV11" s="489"/>
      <c r="AW11" s="489"/>
      <c r="AX11" s="489"/>
      <c r="AY11" s="444" t="s">
        <v>128</v>
      </c>
      <c r="AZ11" s="445"/>
      <c r="BA11" s="445"/>
      <c r="BB11" s="445"/>
      <c r="BC11" s="445"/>
      <c r="BD11" s="445"/>
      <c r="BE11" s="445"/>
      <c r="BF11" s="445"/>
      <c r="BG11" s="445"/>
      <c r="BH11" s="445"/>
      <c r="BI11" s="445"/>
      <c r="BJ11" s="445"/>
      <c r="BK11" s="445"/>
      <c r="BL11" s="445"/>
      <c r="BM11" s="446"/>
      <c r="BN11" s="430">
        <v>0</v>
      </c>
      <c r="BO11" s="431"/>
      <c r="BP11" s="431"/>
      <c r="BQ11" s="431"/>
      <c r="BR11" s="431"/>
      <c r="BS11" s="431"/>
      <c r="BT11" s="431"/>
      <c r="BU11" s="432"/>
      <c r="BV11" s="430">
        <v>0</v>
      </c>
      <c r="BW11" s="431"/>
      <c r="BX11" s="431"/>
      <c r="BY11" s="431"/>
      <c r="BZ11" s="431"/>
      <c r="CA11" s="431"/>
      <c r="CB11" s="431"/>
      <c r="CC11" s="432"/>
      <c r="CD11" s="470" t="s">
        <v>129</v>
      </c>
      <c r="CE11" s="390"/>
      <c r="CF11" s="390"/>
      <c r="CG11" s="390"/>
      <c r="CH11" s="390"/>
      <c r="CI11" s="390"/>
      <c r="CJ11" s="390"/>
      <c r="CK11" s="390"/>
      <c r="CL11" s="390"/>
      <c r="CM11" s="390"/>
      <c r="CN11" s="390"/>
      <c r="CO11" s="390"/>
      <c r="CP11" s="390"/>
      <c r="CQ11" s="390"/>
      <c r="CR11" s="390"/>
      <c r="CS11" s="471"/>
      <c r="CT11" s="533" t="s">
        <v>130</v>
      </c>
      <c r="CU11" s="534"/>
      <c r="CV11" s="534"/>
      <c r="CW11" s="534"/>
      <c r="CX11" s="534"/>
      <c r="CY11" s="534"/>
      <c r="CZ11" s="534"/>
      <c r="DA11" s="535"/>
      <c r="DB11" s="533" t="s">
        <v>131</v>
      </c>
      <c r="DC11" s="534"/>
      <c r="DD11" s="534"/>
      <c r="DE11" s="534"/>
      <c r="DF11" s="534"/>
      <c r="DG11" s="534"/>
      <c r="DH11" s="534"/>
      <c r="DI11" s="535"/>
    </row>
    <row r="12" spans="1:119" ht="18.75" customHeight="1" x14ac:dyDescent="0.2">
      <c r="A12" s="173"/>
      <c r="B12" s="536" t="s">
        <v>132</v>
      </c>
      <c r="C12" s="537"/>
      <c r="D12" s="537"/>
      <c r="E12" s="537"/>
      <c r="F12" s="537"/>
      <c r="G12" s="537"/>
      <c r="H12" s="537"/>
      <c r="I12" s="537"/>
      <c r="J12" s="537"/>
      <c r="K12" s="538"/>
      <c r="L12" s="545" t="s">
        <v>133</v>
      </c>
      <c r="M12" s="546"/>
      <c r="N12" s="546"/>
      <c r="O12" s="546"/>
      <c r="P12" s="546"/>
      <c r="Q12" s="547"/>
      <c r="R12" s="548">
        <v>54504</v>
      </c>
      <c r="S12" s="549"/>
      <c r="T12" s="549"/>
      <c r="U12" s="549"/>
      <c r="V12" s="550"/>
      <c r="W12" s="551" t="s">
        <v>1</v>
      </c>
      <c r="X12" s="489"/>
      <c r="Y12" s="489"/>
      <c r="Z12" s="489"/>
      <c r="AA12" s="489"/>
      <c r="AB12" s="552"/>
      <c r="AC12" s="553" t="s">
        <v>134</v>
      </c>
      <c r="AD12" s="554"/>
      <c r="AE12" s="554"/>
      <c r="AF12" s="554"/>
      <c r="AG12" s="555"/>
      <c r="AH12" s="553" t="s">
        <v>135</v>
      </c>
      <c r="AI12" s="554"/>
      <c r="AJ12" s="554"/>
      <c r="AK12" s="554"/>
      <c r="AL12" s="556"/>
      <c r="AM12" s="487" t="s">
        <v>136</v>
      </c>
      <c r="AN12" s="387"/>
      <c r="AO12" s="387"/>
      <c r="AP12" s="387"/>
      <c r="AQ12" s="387"/>
      <c r="AR12" s="387"/>
      <c r="AS12" s="387"/>
      <c r="AT12" s="388"/>
      <c r="AU12" s="488" t="s">
        <v>104</v>
      </c>
      <c r="AV12" s="489"/>
      <c r="AW12" s="489"/>
      <c r="AX12" s="489"/>
      <c r="AY12" s="444" t="s">
        <v>137</v>
      </c>
      <c r="AZ12" s="445"/>
      <c r="BA12" s="445"/>
      <c r="BB12" s="445"/>
      <c r="BC12" s="445"/>
      <c r="BD12" s="445"/>
      <c r="BE12" s="445"/>
      <c r="BF12" s="445"/>
      <c r="BG12" s="445"/>
      <c r="BH12" s="445"/>
      <c r="BI12" s="445"/>
      <c r="BJ12" s="445"/>
      <c r="BK12" s="445"/>
      <c r="BL12" s="445"/>
      <c r="BM12" s="446"/>
      <c r="BN12" s="430">
        <v>0</v>
      </c>
      <c r="BO12" s="431"/>
      <c r="BP12" s="431"/>
      <c r="BQ12" s="431"/>
      <c r="BR12" s="431"/>
      <c r="BS12" s="431"/>
      <c r="BT12" s="431"/>
      <c r="BU12" s="432"/>
      <c r="BV12" s="430">
        <v>5264</v>
      </c>
      <c r="BW12" s="431"/>
      <c r="BX12" s="431"/>
      <c r="BY12" s="431"/>
      <c r="BZ12" s="431"/>
      <c r="CA12" s="431"/>
      <c r="CB12" s="431"/>
      <c r="CC12" s="432"/>
      <c r="CD12" s="470" t="s">
        <v>138</v>
      </c>
      <c r="CE12" s="390"/>
      <c r="CF12" s="390"/>
      <c r="CG12" s="390"/>
      <c r="CH12" s="390"/>
      <c r="CI12" s="390"/>
      <c r="CJ12" s="390"/>
      <c r="CK12" s="390"/>
      <c r="CL12" s="390"/>
      <c r="CM12" s="390"/>
      <c r="CN12" s="390"/>
      <c r="CO12" s="390"/>
      <c r="CP12" s="390"/>
      <c r="CQ12" s="390"/>
      <c r="CR12" s="390"/>
      <c r="CS12" s="471"/>
      <c r="CT12" s="533" t="s">
        <v>139</v>
      </c>
      <c r="CU12" s="534"/>
      <c r="CV12" s="534"/>
      <c r="CW12" s="534"/>
      <c r="CX12" s="534"/>
      <c r="CY12" s="534"/>
      <c r="CZ12" s="534"/>
      <c r="DA12" s="535"/>
      <c r="DB12" s="533" t="s">
        <v>139</v>
      </c>
      <c r="DC12" s="534"/>
      <c r="DD12" s="534"/>
      <c r="DE12" s="534"/>
      <c r="DF12" s="534"/>
      <c r="DG12" s="534"/>
      <c r="DH12" s="534"/>
      <c r="DI12" s="535"/>
    </row>
    <row r="13" spans="1:119" ht="18.75" customHeight="1" x14ac:dyDescent="0.2">
      <c r="A13" s="173"/>
      <c r="B13" s="539"/>
      <c r="C13" s="540"/>
      <c r="D13" s="540"/>
      <c r="E13" s="540"/>
      <c r="F13" s="540"/>
      <c r="G13" s="540"/>
      <c r="H13" s="540"/>
      <c r="I13" s="540"/>
      <c r="J13" s="540"/>
      <c r="K13" s="541"/>
      <c r="L13" s="182"/>
      <c r="M13" s="514" t="s">
        <v>140</v>
      </c>
      <c r="N13" s="515"/>
      <c r="O13" s="515"/>
      <c r="P13" s="515"/>
      <c r="Q13" s="516"/>
      <c r="R13" s="517">
        <v>52882</v>
      </c>
      <c r="S13" s="518"/>
      <c r="T13" s="518"/>
      <c r="U13" s="518"/>
      <c r="V13" s="519"/>
      <c r="W13" s="520" t="s">
        <v>141</v>
      </c>
      <c r="X13" s="416"/>
      <c r="Y13" s="416"/>
      <c r="Z13" s="416"/>
      <c r="AA13" s="416"/>
      <c r="AB13" s="417"/>
      <c r="AC13" s="383">
        <v>202</v>
      </c>
      <c r="AD13" s="384"/>
      <c r="AE13" s="384"/>
      <c r="AF13" s="384"/>
      <c r="AG13" s="385"/>
      <c r="AH13" s="383">
        <v>194</v>
      </c>
      <c r="AI13" s="384"/>
      <c r="AJ13" s="384"/>
      <c r="AK13" s="384"/>
      <c r="AL13" s="443"/>
      <c r="AM13" s="487" t="s">
        <v>142</v>
      </c>
      <c r="AN13" s="387"/>
      <c r="AO13" s="387"/>
      <c r="AP13" s="387"/>
      <c r="AQ13" s="387"/>
      <c r="AR13" s="387"/>
      <c r="AS13" s="387"/>
      <c r="AT13" s="388"/>
      <c r="AU13" s="488" t="s">
        <v>143</v>
      </c>
      <c r="AV13" s="489"/>
      <c r="AW13" s="489"/>
      <c r="AX13" s="489"/>
      <c r="AY13" s="444" t="s">
        <v>144</v>
      </c>
      <c r="AZ13" s="445"/>
      <c r="BA13" s="445"/>
      <c r="BB13" s="445"/>
      <c r="BC13" s="445"/>
      <c r="BD13" s="445"/>
      <c r="BE13" s="445"/>
      <c r="BF13" s="445"/>
      <c r="BG13" s="445"/>
      <c r="BH13" s="445"/>
      <c r="BI13" s="445"/>
      <c r="BJ13" s="445"/>
      <c r="BK13" s="445"/>
      <c r="BL13" s="445"/>
      <c r="BM13" s="446"/>
      <c r="BN13" s="430">
        <v>559742</v>
      </c>
      <c r="BO13" s="431"/>
      <c r="BP13" s="431"/>
      <c r="BQ13" s="431"/>
      <c r="BR13" s="431"/>
      <c r="BS13" s="431"/>
      <c r="BT13" s="431"/>
      <c r="BU13" s="432"/>
      <c r="BV13" s="430">
        <v>1029267</v>
      </c>
      <c r="BW13" s="431"/>
      <c r="BX13" s="431"/>
      <c r="BY13" s="431"/>
      <c r="BZ13" s="431"/>
      <c r="CA13" s="431"/>
      <c r="CB13" s="431"/>
      <c r="CC13" s="432"/>
      <c r="CD13" s="470" t="s">
        <v>145</v>
      </c>
      <c r="CE13" s="390"/>
      <c r="CF13" s="390"/>
      <c r="CG13" s="390"/>
      <c r="CH13" s="390"/>
      <c r="CI13" s="390"/>
      <c r="CJ13" s="390"/>
      <c r="CK13" s="390"/>
      <c r="CL13" s="390"/>
      <c r="CM13" s="390"/>
      <c r="CN13" s="390"/>
      <c r="CO13" s="390"/>
      <c r="CP13" s="390"/>
      <c r="CQ13" s="390"/>
      <c r="CR13" s="390"/>
      <c r="CS13" s="471"/>
      <c r="CT13" s="427">
        <v>0.3</v>
      </c>
      <c r="CU13" s="428"/>
      <c r="CV13" s="428"/>
      <c r="CW13" s="428"/>
      <c r="CX13" s="428"/>
      <c r="CY13" s="428"/>
      <c r="CZ13" s="428"/>
      <c r="DA13" s="429"/>
      <c r="DB13" s="427">
        <v>0.6</v>
      </c>
      <c r="DC13" s="428"/>
      <c r="DD13" s="428"/>
      <c r="DE13" s="428"/>
      <c r="DF13" s="428"/>
      <c r="DG13" s="428"/>
      <c r="DH13" s="428"/>
      <c r="DI13" s="429"/>
    </row>
    <row r="14" spans="1:119" ht="18.75" customHeight="1" thickBot="1" x14ac:dyDescent="0.25">
      <c r="A14" s="173"/>
      <c r="B14" s="539"/>
      <c r="C14" s="540"/>
      <c r="D14" s="540"/>
      <c r="E14" s="540"/>
      <c r="F14" s="540"/>
      <c r="G14" s="540"/>
      <c r="H14" s="540"/>
      <c r="I14" s="540"/>
      <c r="J14" s="540"/>
      <c r="K14" s="541"/>
      <c r="L14" s="504" t="s">
        <v>146</v>
      </c>
      <c r="M14" s="557"/>
      <c r="N14" s="557"/>
      <c r="O14" s="557"/>
      <c r="P14" s="557"/>
      <c r="Q14" s="558"/>
      <c r="R14" s="517">
        <v>54609</v>
      </c>
      <c r="S14" s="518"/>
      <c r="T14" s="518"/>
      <c r="U14" s="518"/>
      <c r="V14" s="519"/>
      <c r="W14" s="521"/>
      <c r="X14" s="419"/>
      <c r="Y14" s="419"/>
      <c r="Z14" s="419"/>
      <c r="AA14" s="419"/>
      <c r="AB14" s="420"/>
      <c r="AC14" s="510">
        <v>0.9</v>
      </c>
      <c r="AD14" s="511"/>
      <c r="AE14" s="511"/>
      <c r="AF14" s="511"/>
      <c r="AG14" s="512"/>
      <c r="AH14" s="510">
        <v>0.8</v>
      </c>
      <c r="AI14" s="511"/>
      <c r="AJ14" s="511"/>
      <c r="AK14" s="511"/>
      <c r="AL14" s="513"/>
      <c r="AM14" s="487"/>
      <c r="AN14" s="387"/>
      <c r="AO14" s="387"/>
      <c r="AP14" s="387"/>
      <c r="AQ14" s="387"/>
      <c r="AR14" s="387"/>
      <c r="AS14" s="387"/>
      <c r="AT14" s="388"/>
      <c r="AU14" s="488"/>
      <c r="AV14" s="489"/>
      <c r="AW14" s="489"/>
      <c r="AX14" s="489"/>
      <c r="AY14" s="444"/>
      <c r="AZ14" s="445"/>
      <c r="BA14" s="445"/>
      <c r="BB14" s="445"/>
      <c r="BC14" s="445"/>
      <c r="BD14" s="445"/>
      <c r="BE14" s="445"/>
      <c r="BF14" s="445"/>
      <c r="BG14" s="445"/>
      <c r="BH14" s="445"/>
      <c r="BI14" s="445"/>
      <c r="BJ14" s="445"/>
      <c r="BK14" s="445"/>
      <c r="BL14" s="445"/>
      <c r="BM14" s="446"/>
      <c r="BN14" s="430"/>
      <c r="BO14" s="431"/>
      <c r="BP14" s="431"/>
      <c r="BQ14" s="431"/>
      <c r="BR14" s="431"/>
      <c r="BS14" s="431"/>
      <c r="BT14" s="431"/>
      <c r="BU14" s="432"/>
      <c r="BV14" s="430"/>
      <c r="BW14" s="431"/>
      <c r="BX14" s="431"/>
      <c r="BY14" s="431"/>
      <c r="BZ14" s="431"/>
      <c r="CA14" s="431"/>
      <c r="CB14" s="431"/>
      <c r="CC14" s="432"/>
      <c r="CD14" s="467" t="s">
        <v>147</v>
      </c>
      <c r="CE14" s="468"/>
      <c r="CF14" s="468"/>
      <c r="CG14" s="468"/>
      <c r="CH14" s="468"/>
      <c r="CI14" s="468"/>
      <c r="CJ14" s="468"/>
      <c r="CK14" s="468"/>
      <c r="CL14" s="468"/>
      <c r="CM14" s="468"/>
      <c r="CN14" s="468"/>
      <c r="CO14" s="468"/>
      <c r="CP14" s="468"/>
      <c r="CQ14" s="468"/>
      <c r="CR14" s="468"/>
      <c r="CS14" s="469"/>
      <c r="CT14" s="527" t="s">
        <v>139</v>
      </c>
      <c r="CU14" s="528"/>
      <c r="CV14" s="528"/>
      <c r="CW14" s="528"/>
      <c r="CX14" s="528"/>
      <c r="CY14" s="528"/>
      <c r="CZ14" s="528"/>
      <c r="DA14" s="529"/>
      <c r="DB14" s="527">
        <v>0.3</v>
      </c>
      <c r="DC14" s="528"/>
      <c r="DD14" s="528"/>
      <c r="DE14" s="528"/>
      <c r="DF14" s="528"/>
      <c r="DG14" s="528"/>
      <c r="DH14" s="528"/>
      <c r="DI14" s="529"/>
    </row>
    <row r="15" spans="1:119" ht="18.75" customHeight="1" x14ac:dyDescent="0.2">
      <c r="A15" s="173"/>
      <c r="B15" s="539"/>
      <c r="C15" s="540"/>
      <c r="D15" s="540"/>
      <c r="E15" s="540"/>
      <c r="F15" s="540"/>
      <c r="G15" s="540"/>
      <c r="H15" s="540"/>
      <c r="I15" s="540"/>
      <c r="J15" s="540"/>
      <c r="K15" s="541"/>
      <c r="L15" s="182"/>
      <c r="M15" s="514" t="s">
        <v>148</v>
      </c>
      <c r="N15" s="515"/>
      <c r="O15" s="515"/>
      <c r="P15" s="515"/>
      <c r="Q15" s="516"/>
      <c r="R15" s="517">
        <v>53207</v>
      </c>
      <c r="S15" s="518"/>
      <c r="T15" s="518"/>
      <c r="U15" s="518"/>
      <c r="V15" s="519"/>
      <c r="W15" s="520" t="s">
        <v>149</v>
      </c>
      <c r="X15" s="416"/>
      <c r="Y15" s="416"/>
      <c r="Z15" s="416"/>
      <c r="AA15" s="416"/>
      <c r="AB15" s="417"/>
      <c r="AC15" s="383">
        <v>6544</v>
      </c>
      <c r="AD15" s="384"/>
      <c r="AE15" s="384"/>
      <c r="AF15" s="384"/>
      <c r="AG15" s="385"/>
      <c r="AH15" s="383">
        <v>7789</v>
      </c>
      <c r="AI15" s="384"/>
      <c r="AJ15" s="384"/>
      <c r="AK15" s="384"/>
      <c r="AL15" s="443"/>
      <c r="AM15" s="487"/>
      <c r="AN15" s="387"/>
      <c r="AO15" s="387"/>
      <c r="AP15" s="387"/>
      <c r="AQ15" s="387"/>
      <c r="AR15" s="387"/>
      <c r="AS15" s="387"/>
      <c r="AT15" s="388"/>
      <c r="AU15" s="488"/>
      <c r="AV15" s="489"/>
      <c r="AW15" s="489"/>
      <c r="AX15" s="489"/>
      <c r="AY15" s="456" t="s">
        <v>150</v>
      </c>
      <c r="AZ15" s="457"/>
      <c r="BA15" s="457"/>
      <c r="BB15" s="457"/>
      <c r="BC15" s="457"/>
      <c r="BD15" s="457"/>
      <c r="BE15" s="457"/>
      <c r="BF15" s="457"/>
      <c r="BG15" s="457"/>
      <c r="BH15" s="457"/>
      <c r="BI15" s="457"/>
      <c r="BJ15" s="457"/>
      <c r="BK15" s="457"/>
      <c r="BL15" s="457"/>
      <c r="BM15" s="458"/>
      <c r="BN15" s="459">
        <v>8552321</v>
      </c>
      <c r="BO15" s="460"/>
      <c r="BP15" s="460"/>
      <c r="BQ15" s="460"/>
      <c r="BR15" s="460"/>
      <c r="BS15" s="460"/>
      <c r="BT15" s="460"/>
      <c r="BU15" s="461"/>
      <c r="BV15" s="459">
        <v>8210070</v>
      </c>
      <c r="BW15" s="460"/>
      <c r="BX15" s="460"/>
      <c r="BY15" s="460"/>
      <c r="BZ15" s="460"/>
      <c r="CA15" s="460"/>
      <c r="CB15" s="460"/>
      <c r="CC15" s="461"/>
      <c r="CD15" s="530" t="s">
        <v>151</v>
      </c>
      <c r="CE15" s="531"/>
      <c r="CF15" s="531"/>
      <c r="CG15" s="531"/>
      <c r="CH15" s="531"/>
      <c r="CI15" s="531"/>
      <c r="CJ15" s="531"/>
      <c r="CK15" s="531"/>
      <c r="CL15" s="531"/>
      <c r="CM15" s="531"/>
      <c r="CN15" s="531"/>
      <c r="CO15" s="531"/>
      <c r="CP15" s="531"/>
      <c r="CQ15" s="531"/>
      <c r="CR15" s="531"/>
      <c r="CS15" s="532"/>
      <c r="CT15" s="183"/>
      <c r="CU15" s="184"/>
      <c r="CV15" s="184"/>
      <c r="CW15" s="184"/>
      <c r="CX15" s="184"/>
      <c r="CY15" s="184"/>
      <c r="CZ15" s="184"/>
      <c r="DA15" s="185"/>
      <c r="DB15" s="183"/>
      <c r="DC15" s="184"/>
      <c r="DD15" s="184"/>
      <c r="DE15" s="184"/>
      <c r="DF15" s="184"/>
      <c r="DG15" s="184"/>
      <c r="DH15" s="184"/>
      <c r="DI15" s="185"/>
    </row>
    <row r="16" spans="1:119" ht="18.75" customHeight="1" x14ac:dyDescent="0.2">
      <c r="A16" s="173"/>
      <c r="B16" s="539"/>
      <c r="C16" s="540"/>
      <c r="D16" s="540"/>
      <c r="E16" s="540"/>
      <c r="F16" s="540"/>
      <c r="G16" s="540"/>
      <c r="H16" s="540"/>
      <c r="I16" s="540"/>
      <c r="J16" s="540"/>
      <c r="K16" s="541"/>
      <c r="L16" s="504" t="s">
        <v>152</v>
      </c>
      <c r="M16" s="505"/>
      <c r="N16" s="505"/>
      <c r="O16" s="505"/>
      <c r="P16" s="505"/>
      <c r="Q16" s="506"/>
      <c r="R16" s="507" t="s">
        <v>153</v>
      </c>
      <c r="S16" s="508"/>
      <c r="T16" s="508"/>
      <c r="U16" s="508"/>
      <c r="V16" s="509"/>
      <c r="W16" s="521"/>
      <c r="X16" s="419"/>
      <c r="Y16" s="419"/>
      <c r="Z16" s="419"/>
      <c r="AA16" s="419"/>
      <c r="AB16" s="420"/>
      <c r="AC16" s="510">
        <v>28</v>
      </c>
      <c r="AD16" s="511"/>
      <c r="AE16" s="511"/>
      <c r="AF16" s="511"/>
      <c r="AG16" s="512"/>
      <c r="AH16" s="510">
        <v>31.1</v>
      </c>
      <c r="AI16" s="511"/>
      <c r="AJ16" s="511"/>
      <c r="AK16" s="511"/>
      <c r="AL16" s="513"/>
      <c r="AM16" s="487"/>
      <c r="AN16" s="387"/>
      <c r="AO16" s="387"/>
      <c r="AP16" s="387"/>
      <c r="AQ16" s="387"/>
      <c r="AR16" s="387"/>
      <c r="AS16" s="387"/>
      <c r="AT16" s="388"/>
      <c r="AU16" s="488"/>
      <c r="AV16" s="489"/>
      <c r="AW16" s="489"/>
      <c r="AX16" s="489"/>
      <c r="AY16" s="444" t="s">
        <v>154</v>
      </c>
      <c r="AZ16" s="445"/>
      <c r="BA16" s="445"/>
      <c r="BB16" s="445"/>
      <c r="BC16" s="445"/>
      <c r="BD16" s="445"/>
      <c r="BE16" s="445"/>
      <c r="BF16" s="445"/>
      <c r="BG16" s="445"/>
      <c r="BH16" s="445"/>
      <c r="BI16" s="445"/>
      <c r="BJ16" s="445"/>
      <c r="BK16" s="445"/>
      <c r="BL16" s="445"/>
      <c r="BM16" s="446"/>
      <c r="BN16" s="430">
        <v>9237300</v>
      </c>
      <c r="BO16" s="431"/>
      <c r="BP16" s="431"/>
      <c r="BQ16" s="431"/>
      <c r="BR16" s="431"/>
      <c r="BS16" s="431"/>
      <c r="BT16" s="431"/>
      <c r="BU16" s="432"/>
      <c r="BV16" s="430">
        <v>8871336</v>
      </c>
      <c r="BW16" s="431"/>
      <c r="BX16" s="431"/>
      <c r="BY16" s="431"/>
      <c r="BZ16" s="431"/>
      <c r="CA16" s="431"/>
      <c r="CB16" s="431"/>
      <c r="CC16" s="432"/>
      <c r="CD16" s="186"/>
      <c r="CE16" s="462"/>
      <c r="CF16" s="462"/>
      <c r="CG16" s="462"/>
      <c r="CH16" s="462"/>
      <c r="CI16" s="462"/>
      <c r="CJ16" s="462"/>
      <c r="CK16" s="462"/>
      <c r="CL16" s="462"/>
      <c r="CM16" s="462"/>
      <c r="CN16" s="462"/>
      <c r="CO16" s="462"/>
      <c r="CP16" s="462"/>
      <c r="CQ16" s="462"/>
      <c r="CR16" s="462"/>
      <c r="CS16" s="463"/>
      <c r="CT16" s="427"/>
      <c r="CU16" s="428"/>
      <c r="CV16" s="428"/>
      <c r="CW16" s="428"/>
      <c r="CX16" s="428"/>
      <c r="CY16" s="428"/>
      <c r="CZ16" s="428"/>
      <c r="DA16" s="429"/>
      <c r="DB16" s="427"/>
      <c r="DC16" s="428"/>
      <c r="DD16" s="428"/>
      <c r="DE16" s="428"/>
      <c r="DF16" s="428"/>
      <c r="DG16" s="428"/>
      <c r="DH16" s="428"/>
      <c r="DI16" s="429"/>
    </row>
    <row r="17" spans="1:113" ht="18.75" customHeight="1" thickBot="1" x14ac:dyDescent="0.25">
      <c r="A17" s="173"/>
      <c r="B17" s="542"/>
      <c r="C17" s="543"/>
      <c r="D17" s="543"/>
      <c r="E17" s="543"/>
      <c r="F17" s="543"/>
      <c r="G17" s="543"/>
      <c r="H17" s="543"/>
      <c r="I17" s="543"/>
      <c r="J17" s="543"/>
      <c r="K17" s="544"/>
      <c r="L17" s="187"/>
      <c r="M17" s="523" t="s">
        <v>155</v>
      </c>
      <c r="N17" s="524"/>
      <c r="O17" s="524"/>
      <c r="P17" s="524"/>
      <c r="Q17" s="525"/>
      <c r="R17" s="507" t="s">
        <v>156</v>
      </c>
      <c r="S17" s="508"/>
      <c r="T17" s="508"/>
      <c r="U17" s="508"/>
      <c r="V17" s="509"/>
      <c r="W17" s="520" t="s">
        <v>157</v>
      </c>
      <c r="X17" s="416"/>
      <c r="Y17" s="416"/>
      <c r="Z17" s="416"/>
      <c r="AA17" s="416"/>
      <c r="AB17" s="417"/>
      <c r="AC17" s="383">
        <v>16612</v>
      </c>
      <c r="AD17" s="384"/>
      <c r="AE17" s="384"/>
      <c r="AF17" s="384"/>
      <c r="AG17" s="385"/>
      <c r="AH17" s="383">
        <v>17082</v>
      </c>
      <c r="AI17" s="384"/>
      <c r="AJ17" s="384"/>
      <c r="AK17" s="384"/>
      <c r="AL17" s="443"/>
      <c r="AM17" s="487"/>
      <c r="AN17" s="387"/>
      <c r="AO17" s="387"/>
      <c r="AP17" s="387"/>
      <c r="AQ17" s="387"/>
      <c r="AR17" s="387"/>
      <c r="AS17" s="387"/>
      <c r="AT17" s="388"/>
      <c r="AU17" s="488"/>
      <c r="AV17" s="489"/>
      <c r="AW17" s="489"/>
      <c r="AX17" s="489"/>
      <c r="AY17" s="444" t="s">
        <v>158</v>
      </c>
      <c r="AZ17" s="445"/>
      <c r="BA17" s="445"/>
      <c r="BB17" s="445"/>
      <c r="BC17" s="445"/>
      <c r="BD17" s="445"/>
      <c r="BE17" s="445"/>
      <c r="BF17" s="445"/>
      <c r="BG17" s="445"/>
      <c r="BH17" s="445"/>
      <c r="BI17" s="445"/>
      <c r="BJ17" s="445"/>
      <c r="BK17" s="445"/>
      <c r="BL17" s="445"/>
      <c r="BM17" s="446"/>
      <c r="BN17" s="430">
        <v>10905040</v>
      </c>
      <c r="BO17" s="431"/>
      <c r="BP17" s="431"/>
      <c r="BQ17" s="431"/>
      <c r="BR17" s="431"/>
      <c r="BS17" s="431"/>
      <c r="BT17" s="431"/>
      <c r="BU17" s="432"/>
      <c r="BV17" s="430">
        <v>10481197</v>
      </c>
      <c r="BW17" s="431"/>
      <c r="BX17" s="431"/>
      <c r="BY17" s="431"/>
      <c r="BZ17" s="431"/>
      <c r="CA17" s="431"/>
      <c r="CB17" s="431"/>
      <c r="CC17" s="432"/>
      <c r="CD17" s="186"/>
      <c r="CE17" s="462"/>
      <c r="CF17" s="462"/>
      <c r="CG17" s="462"/>
      <c r="CH17" s="462"/>
      <c r="CI17" s="462"/>
      <c r="CJ17" s="462"/>
      <c r="CK17" s="462"/>
      <c r="CL17" s="462"/>
      <c r="CM17" s="462"/>
      <c r="CN17" s="462"/>
      <c r="CO17" s="462"/>
      <c r="CP17" s="462"/>
      <c r="CQ17" s="462"/>
      <c r="CR17" s="462"/>
      <c r="CS17" s="463"/>
      <c r="CT17" s="427"/>
      <c r="CU17" s="428"/>
      <c r="CV17" s="428"/>
      <c r="CW17" s="428"/>
      <c r="CX17" s="428"/>
      <c r="CY17" s="428"/>
      <c r="CZ17" s="428"/>
      <c r="DA17" s="429"/>
      <c r="DB17" s="427"/>
      <c r="DC17" s="428"/>
      <c r="DD17" s="428"/>
      <c r="DE17" s="428"/>
      <c r="DF17" s="428"/>
      <c r="DG17" s="428"/>
      <c r="DH17" s="428"/>
      <c r="DI17" s="429"/>
    </row>
    <row r="18" spans="1:113" ht="18.75" customHeight="1" thickBot="1" x14ac:dyDescent="0.25">
      <c r="A18" s="173"/>
      <c r="B18" s="480" t="s">
        <v>159</v>
      </c>
      <c r="C18" s="481"/>
      <c r="D18" s="481"/>
      <c r="E18" s="482"/>
      <c r="F18" s="482"/>
      <c r="G18" s="482"/>
      <c r="H18" s="482"/>
      <c r="I18" s="482"/>
      <c r="J18" s="482"/>
      <c r="K18" s="482"/>
      <c r="L18" s="483">
        <v>9.9</v>
      </c>
      <c r="M18" s="483"/>
      <c r="N18" s="483"/>
      <c r="O18" s="483"/>
      <c r="P18" s="483"/>
      <c r="Q18" s="483"/>
      <c r="R18" s="484"/>
      <c r="S18" s="484"/>
      <c r="T18" s="484"/>
      <c r="U18" s="484"/>
      <c r="V18" s="485"/>
      <c r="W18" s="501"/>
      <c r="X18" s="502"/>
      <c r="Y18" s="502"/>
      <c r="Z18" s="502"/>
      <c r="AA18" s="502"/>
      <c r="AB18" s="526"/>
      <c r="AC18" s="400">
        <v>71.099999999999994</v>
      </c>
      <c r="AD18" s="401"/>
      <c r="AE18" s="401"/>
      <c r="AF18" s="401"/>
      <c r="AG18" s="486"/>
      <c r="AH18" s="400">
        <v>68.2</v>
      </c>
      <c r="AI18" s="401"/>
      <c r="AJ18" s="401"/>
      <c r="AK18" s="401"/>
      <c r="AL18" s="402"/>
      <c r="AM18" s="487"/>
      <c r="AN18" s="387"/>
      <c r="AO18" s="387"/>
      <c r="AP18" s="387"/>
      <c r="AQ18" s="387"/>
      <c r="AR18" s="387"/>
      <c r="AS18" s="387"/>
      <c r="AT18" s="388"/>
      <c r="AU18" s="488"/>
      <c r="AV18" s="489"/>
      <c r="AW18" s="489"/>
      <c r="AX18" s="489"/>
      <c r="AY18" s="444" t="s">
        <v>160</v>
      </c>
      <c r="AZ18" s="445"/>
      <c r="BA18" s="445"/>
      <c r="BB18" s="445"/>
      <c r="BC18" s="445"/>
      <c r="BD18" s="445"/>
      <c r="BE18" s="445"/>
      <c r="BF18" s="445"/>
      <c r="BG18" s="445"/>
      <c r="BH18" s="445"/>
      <c r="BI18" s="445"/>
      <c r="BJ18" s="445"/>
      <c r="BK18" s="445"/>
      <c r="BL18" s="445"/>
      <c r="BM18" s="446"/>
      <c r="BN18" s="430">
        <v>12069420</v>
      </c>
      <c r="BO18" s="431"/>
      <c r="BP18" s="431"/>
      <c r="BQ18" s="431"/>
      <c r="BR18" s="431"/>
      <c r="BS18" s="431"/>
      <c r="BT18" s="431"/>
      <c r="BU18" s="432"/>
      <c r="BV18" s="430">
        <v>11879269</v>
      </c>
      <c r="BW18" s="431"/>
      <c r="BX18" s="431"/>
      <c r="BY18" s="431"/>
      <c r="BZ18" s="431"/>
      <c r="CA18" s="431"/>
      <c r="CB18" s="431"/>
      <c r="CC18" s="432"/>
      <c r="CD18" s="186"/>
      <c r="CE18" s="462"/>
      <c r="CF18" s="462"/>
      <c r="CG18" s="462"/>
      <c r="CH18" s="462"/>
      <c r="CI18" s="462"/>
      <c r="CJ18" s="462"/>
      <c r="CK18" s="462"/>
      <c r="CL18" s="462"/>
      <c r="CM18" s="462"/>
      <c r="CN18" s="462"/>
      <c r="CO18" s="462"/>
      <c r="CP18" s="462"/>
      <c r="CQ18" s="462"/>
      <c r="CR18" s="462"/>
      <c r="CS18" s="463"/>
      <c r="CT18" s="427"/>
      <c r="CU18" s="428"/>
      <c r="CV18" s="428"/>
      <c r="CW18" s="428"/>
      <c r="CX18" s="428"/>
      <c r="CY18" s="428"/>
      <c r="CZ18" s="428"/>
      <c r="DA18" s="429"/>
      <c r="DB18" s="427"/>
      <c r="DC18" s="428"/>
      <c r="DD18" s="428"/>
      <c r="DE18" s="428"/>
      <c r="DF18" s="428"/>
      <c r="DG18" s="428"/>
      <c r="DH18" s="428"/>
      <c r="DI18" s="429"/>
    </row>
    <row r="19" spans="1:113" ht="18.75" customHeight="1" thickBot="1" x14ac:dyDescent="0.25">
      <c r="A19" s="173"/>
      <c r="B19" s="480" t="s">
        <v>161</v>
      </c>
      <c r="C19" s="481"/>
      <c r="D19" s="481"/>
      <c r="E19" s="482"/>
      <c r="F19" s="482"/>
      <c r="G19" s="482"/>
      <c r="H19" s="482"/>
      <c r="I19" s="482"/>
      <c r="J19" s="482"/>
      <c r="K19" s="482"/>
      <c r="L19" s="490">
        <v>5487</v>
      </c>
      <c r="M19" s="490"/>
      <c r="N19" s="490"/>
      <c r="O19" s="490"/>
      <c r="P19" s="490"/>
      <c r="Q19" s="490"/>
      <c r="R19" s="491"/>
      <c r="S19" s="491"/>
      <c r="T19" s="491"/>
      <c r="U19" s="491"/>
      <c r="V19" s="492"/>
      <c r="W19" s="499"/>
      <c r="X19" s="500"/>
      <c r="Y19" s="500"/>
      <c r="Z19" s="500"/>
      <c r="AA19" s="500"/>
      <c r="AB19" s="500"/>
      <c r="AC19" s="503"/>
      <c r="AD19" s="503"/>
      <c r="AE19" s="503"/>
      <c r="AF19" s="503"/>
      <c r="AG19" s="503"/>
      <c r="AH19" s="503"/>
      <c r="AI19" s="503"/>
      <c r="AJ19" s="503"/>
      <c r="AK19" s="503"/>
      <c r="AL19" s="522"/>
      <c r="AM19" s="487"/>
      <c r="AN19" s="387"/>
      <c r="AO19" s="387"/>
      <c r="AP19" s="387"/>
      <c r="AQ19" s="387"/>
      <c r="AR19" s="387"/>
      <c r="AS19" s="387"/>
      <c r="AT19" s="388"/>
      <c r="AU19" s="488"/>
      <c r="AV19" s="489"/>
      <c r="AW19" s="489"/>
      <c r="AX19" s="489"/>
      <c r="AY19" s="444" t="s">
        <v>162</v>
      </c>
      <c r="AZ19" s="445"/>
      <c r="BA19" s="445"/>
      <c r="BB19" s="445"/>
      <c r="BC19" s="445"/>
      <c r="BD19" s="445"/>
      <c r="BE19" s="445"/>
      <c r="BF19" s="445"/>
      <c r="BG19" s="445"/>
      <c r="BH19" s="445"/>
      <c r="BI19" s="445"/>
      <c r="BJ19" s="445"/>
      <c r="BK19" s="445"/>
      <c r="BL19" s="445"/>
      <c r="BM19" s="446"/>
      <c r="BN19" s="430">
        <v>17012779</v>
      </c>
      <c r="BO19" s="431"/>
      <c r="BP19" s="431"/>
      <c r="BQ19" s="431"/>
      <c r="BR19" s="431"/>
      <c r="BS19" s="431"/>
      <c r="BT19" s="431"/>
      <c r="BU19" s="432"/>
      <c r="BV19" s="430">
        <v>16129065</v>
      </c>
      <c r="BW19" s="431"/>
      <c r="BX19" s="431"/>
      <c r="BY19" s="431"/>
      <c r="BZ19" s="431"/>
      <c r="CA19" s="431"/>
      <c r="CB19" s="431"/>
      <c r="CC19" s="432"/>
      <c r="CD19" s="186"/>
      <c r="CE19" s="462"/>
      <c r="CF19" s="462"/>
      <c r="CG19" s="462"/>
      <c r="CH19" s="462"/>
      <c r="CI19" s="462"/>
      <c r="CJ19" s="462"/>
      <c r="CK19" s="462"/>
      <c r="CL19" s="462"/>
      <c r="CM19" s="462"/>
      <c r="CN19" s="462"/>
      <c r="CO19" s="462"/>
      <c r="CP19" s="462"/>
      <c r="CQ19" s="462"/>
      <c r="CR19" s="462"/>
      <c r="CS19" s="463"/>
      <c r="CT19" s="427"/>
      <c r="CU19" s="428"/>
      <c r="CV19" s="428"/>
      <c r="CW19" s="428"/>
      <c r="CX19" s="428"/>
      <c r="CY19" s="428"/>
      <c r="CZ19" s="428"/>
      <c r="DA19" s="429"/>
      <c r="DB19" s="427"/>
      <c r="DC19" s="428"/>
      <c r="DD19" s="428"/>
      <c r="DE19" s="428"/>
      <c r="DF19" s="428"/>
      <c r="DG19" s="428"/>
      <c r="DH19" s="428"/>
      <c r="DI19" s="429"/>
    </row>
    <row r="20" spans="1:113" ht="18.75" customHeight="1" thickBot="1" x14ac:dyDescent="0.25">
      <c r="A20" s="173"/>
      <c r="B20" s="480" t="s">
        <v>163</v>
      </c>
      <c r="C20" s="481"/>
      <c r="D20" s="481"/>
      <c r="E20" s="482"/>
      <c r="F20" s="482"/>
      <c r="G20" s="482"/>
      <c r="H20" s="482"/>
      <c r="I20" s="482"/>
      <c r="J20" s="482"/>
      <c r="K20" s="482"/>
      <c r="L20" s="490">
        <v>23809</v>
      </c>
      <c r="M20" s="490"/>
      <c r="N20" s="490"/>
      <c r="O20" s="490"/>
      <c r="P20" s="490"/>
      <c r="Q20" s="490"/>
      <c r="R20" s="491"/>
      <c r="S20" s="491"/>
      <c r="T20" s="491"/>
      <c r="U20" s="491"/>
      <c r="V20" s="492"/>
      <c r="W20" s="501"/>
      <c r="X20" s="502"/>
      <c r="Y20" s="502"/>
      <c r="Z20" s="502"/>
      <c r="AA20" s="502"/>
      <c r="AB20" s="502"/>
      <c r="AC20" s="493"/>
      <c r="AD20" s="493"/>
      <c r="AE20" s="493"/>
      <c r="AF20" s="493"/>
      <c r="AG20" s="493"/>
      <c r="AH20" s="493"/>
      <c r="AI20" s="493"/>
      <c r="AJ20" s="493"/>
      <c r="AK20" s="493"/>
      <c r="AL20" s="494"/>
      <c r="AM20" s="495"/>
      <c r="AN20" s="392"/>
      <c r="AO20" s="392"/>
      <c r="AP20" s="392"/>
      <c r="AQ20" s="392"/>
      <c r="AR20" s="392"/>
      <c r="AS20" s="392"/>
      <c r="AT20" s="393"/>
      <c r="AU20" s="496"/>
      <c r="AV20" s="497"/>
      <c r="AW20" s="497"/>
      <c r="AX20" s="498"/>
      <c r="AY20" s="444"/>
      <c r="AZ20" s="445"/>
      <c r="BA20" s="445"/>
      <c r="BB20" s="445"/>
      <c r="BC20" s="445"/>
      <c r="BD20" s="445"/>
      <c r="BE20" s="445"/>
      <c r="BF20" s="445"/>
      <c r="BG20" s="445"/>
      <c r="BH20" s="445"/>
      <c r="BI20" s="445"/>
      <c r="BJ20" s="445"/>
      <c r="BK20" s="445"/>
      <c r="BL20" s="445"/>
      <c r="BM20" s="446"/>
      <c r="BN20" s="430"/>
      <c r="BO20" s="431"/>
      <c r="BP20" s="431"/>
      <c r="BQ20" s="431"/>
      <c r="BR20" s="431"/>
      <c r="BS20" s="431"/>
      <c r="BT20" s="431"/>
      <c r="BU20" s="432"/>
      <c r="BV20" s="430"/>
      <c r="BW20" s="431"/>
      <c r="BX20" s="431"/>
      <c r="BY20" s="431"/>
      <c r="BZ20" s="431"/>
      <c r="CA20" s="431"/>
      <c r="CB20" s="431"/>
      <c r="CC20" s="432"/>
      <c r="CD20" s="186"/>
      <c r="CE20" s="462"/>
      <c r="CF20" s="462"/>
      <c r="CG20" s="462"/>
      <c r="CH20" s="462"/>
      <c r="CI20" s="462"/>
      <c r="CJ20" s="462"/>
      <c r="CK20" s="462"/>
      <c r="CL20" s="462"/>
      <c r="CM20" s="462"/>
      <c r="CN20" s="462"/>
      <c r="CO20" s="462"/>
      <c r="CP20" s="462"/>
      <c r="CQ20" s="462"/>
      <c r="CR20" s="462"/>
      <c r="CS20" s="463"/>
      <c r="CT20" s="427"/>
      <c r="CU20" s="428"/>
      <c r="CV20" s="428"/>
      <c r="CW20" s="428"/>
      <c r="CX20" s="428"/>
      <c r="CY20" s="428"/>
      <c r="CZ20" s="428"/>
      <c r="DA20" s="429"/>
      <c r="DB20" s="427"/>
      <c r="DC20" s="428"/>
      <c r="DD20" s="428"/>
      <c r="DE20" s="428"/>
      <c r="DF20" s="428"/>
      <c r="DG20" s="428"/>
      <c r="DH20" s="428"/>
      <c r="DI20" s="429"/>
    </row>
    <row r="21" spans="1:113" ht="18.75" customHeight="1" thickBot="1" x14ac:dyDescent="0.25">
      <c r="A21" s="173"/>
      <c r="B21" s="477" t="s">
        <v>164</v>
      </c>
      <c r="C21" s="478"/>
      <c r="D21" s="478"/>
      <c r="E21" s="478"/>
      <c r="F21" s="478"/>
      <c r="G21" s="478"/>
      <c r="H21" s="478"/>
      <c r="I21" s="478"/>
      <c r="J21" s="478"/>
      <c r="K21" s="478"/>
      <c r="L21" s="478"/>
      <c r="M21" s="478"/>
      <c r="N21" s="478"/>
      <c r="O21" s="478"/>
      <c r="P21" s="478"/>
      <c r="Q21" s="478"/>
      <c r="R21" s="478"/>
      <c r="S21" s="478"/>
      <c r="T21" s="478"/>
      <c r="U21" s="478"/>
      <c r="V21" s="478"/>
      <c r="W21" s="478"/>
      <c r="X21" s="478"/>
      <c r="Y21" s="478"/>
      <c r="Z21" s="478"/>
      <c r="AA21" s="478"/>
      <c r="AB21" s="478"/>
      <c r="AC21" s="478"/>
      <c r="AD21" s="478"/>
      <c r="AE21" s="478"/>
      <c r="AF21" s="478"/>
      <c r="AG21" s="478"/>
      <c r="AH21" s="478"/>
      <c r="AI21" s="478"/>
      <c r="AJ21" s="478"/>
      <c r="AK21" s="478"/>
      <c r="AL21" s="478"/>
      <c r="AM21" s="478"/>
      <c r="AN21" s="478"/>
      <c r="AO21" s="478"/>
      <c r="AP21" s="478"/>
      <c r="AQ21" s="478"/>
      <c r="AR21" s="478"/>
      <c r="AS21" s="478"/>
      <c r="AT21" s="478"/>
      <c r="AU21" s="478"/>
      <c r="AV21" s="478"/>
      <c r="AW21" s="478"/>
      <c r="AX21" s="479"/>
      <c r="AY21" s="403"/>
      <c r="AZ21" s="404"/>
      <c r="BA21" s="404"/>
      <c r="BB21" s="404"/>
      <c r="BC21" s="404"/>
      <c r="BD21" s="404"/>
      <c r="BE21" s="404"/>
      <c r="BF21" s="404"/>
      <c r="BG21" s="404"/>
      <c r="BH21" s="404"/>
      <c r="BI21" s="404"/>
      <c r="BJ21" s="404"/>
      <c r="BK21" s="404"/>
      <c r="BL21" s="404"/>
      <c r="BM21" s="405"/>
      <c r="BN21" s="464"/>
      <c r="BO21" s="465"/>
      <c r="BP21" s="465"/>
      <c r="BQ21" s="465"/>
      <c r="BR21" s="465"/>
      <c r="BS21" s="465"/>
      <c r="BT21" s="465"/>
      <c r="BU21" s="466"/>
      <c r="BV21" s="464"/>
      <c r="BW21" s="465"/>
      <c r="BX21" s="465"/>
      <c r="BY21" s="465"/>
      <c r="BZ21" s="465"/>
      <c r="CA21" s="465"/>
      <c r="CB21" s="465"/>
      <c r="CC21" s="466"/>
      <c r="CD21" s="186"/>
      <c r="CE21" s="462"/>
      <c r="CF21" s="462"/>
      <c r="CG21" s="462"/>
      <c r="CH21" s="462"/>
      <c r="CI21" s="462"/>
      <c r="CJ21" s="462"/>
      <c r="CK21" s="462"/>
      <c r="CL21" s="462"/>
      <c r="CM21" s="462"/>
      <c r="CN21" s="462"/>
      <c r="CO21" s="462"/>
      <c r="CP21" s="462"/>
      <c r="CQ21" s="462"/>
      <c r="CR21" s="462"/>
      <c r="CS21" s="463"/>
      <c r="CT21" s="427"/>
      <c r="CU21" s="428"/>
      <c r="CV21" s="428"/>
      <c r="CW21" s="428"/>
      <c r="CX21" s="428"/>
      <c r="CY21" s="428"/>
      <c r="CZ21" s="428"/>
      <c r="DA21" s="429"/>
      <c r="DB21" s="427"/>
      <c r="DC21" s="428"/>
      <c r="DD21" s="428"/>
      <c r="DE21" s="428"/>
      <c r="DF21" s="428"/>
      <c r="DG21" s="428"/>
      <c r="DH21" s="428"/>
      <c r="DI21" s="429"/>
    </row>
    <row r="22" spans="1:113" ht="18.75" customHeight="1" x14ac:dyDescent="0.2">
      <c r="A22" s="173"/>
      <c r="B22" s="406" t="s">
        <v>165</v>
      </c>
      <c r="C22" s="407"/>
      <c r="D22" s="408"/>
      <c r="E22" s="415" t="s">
        <v>1</v>
      </c>
      <c r="F22" s="416"/>
      <c r="G22" s="416"/>
      <c r="H22" s="416"/>
      <c r="I22" s="416"/>
      <c r="J22" s="416"/>
      <c r="K22" s="417"/>
      <c r="L22" s="415" t="s">
        <v>166</v>
      </c>
      <c r="M22" s="416"/>
      <c r="N22" s="416"/>
      <c r="O22" s="416"/>
      <c r="P22" s="417"/>
      <c r="Q22" s="421" t="s">
        <v>167</v>
      </c>
      <c r="R22" s="422"/>
      <c r="S22" s="422"/>
      <c r="T22" s="422"/>
      <c r="U22" s="422"/>
      <c r="V22" s="423"/>
      <c r="W22" s="472" t="s">
        <v>168</v>
      </c>
      <c r="X22" s="407"/>
      <c r="Y22" s="408"/>
      <c r="Z22" s="415" t="s">
        <v>1</v>
      </c>
      <c r="AA22" s="416"/>
      <c r="AB22" s="416"/>
      <c r="AC22" s="416"/>
      <c r="AD22" s="416"/>
      <c r="AE22" s="416"/>
      <c r="AF22" s="416"/>
      <c r="AG22" s="417"/>
      <c r="AH22" s="433" t="s">
        <v>169</v>
      </c>
      <c r="AI22" s="416"/>
      <c r="AJ22" s="416"/>
      <c r="AK22" s="416"/>
      <c r="AL22" s="417"/>
      <c r="AM22" s="433" t="s">
        <v>170</v>
      </c>
      <c r="AN22" s="434"/>
      <c r="AO22" s="434"/>
      <c r="AP22" s="434"/>
      <c r="AQ22" s="434"/>
      <c r="AR22" s="435"/>
      <c r="AS22" s="421" t="s">
        <v>167</v>
      </c>
      <c r="AT22" s="422"/>
      <c r="AU22" s="422"/>
      <c r="AV22" s="422"/>
      <c r="AW22" s="422"/>
      <c r="AX22" s="439"/>
      <c r="AY22" s="456" t="s">
        <v>171</v>
      </c>
      <c r="AZ22" s="457"/>
      <c r="BA22" s="457"/>
      <c r="BB22" s="457"/>
      <c r="BC22" s="457"/>
      <c r="BD22" s="457"/>
      <c r="BE22" s="457"/>
      <c r="BF22" s="457"/>
      <c r="BG22" s="457"/>
      <c r="BH22" s="457"/>
      <c r="BI22" s="457"/>
      <c r="BJ22" s="457"/>
      <c r="BK22" s="457"/>
      <c r="BL22" s="457"/>
      <c r="BM22" s="458"/>
      <c r="BN22" s="459">
        <v>10600986</v>
      </c>
      <c r="BO22" s="460"/>
      <c r="BP22" s="460"/>
      <c r="BQ22" s="460"/>
      <c r="BR22" s="460"/>
      <c r="BS22" s="460"/>
      <c r="BT22" s="460"/>
      <c r="BU22" s="461"/>
      <c r="BV22" s="459">
        <v>10640513</v>
      </c>
      <c r="BW22" s="460"/>
      <c r="BX22" s="460"/>
      <c r="BY22" s="460"/>
      <c r="BZ22" s="460"/>
      <c r="CA22" s="460"/>
      <c r="CB22" s="460"/>
      <c r="CC22" s="461"/>
      <c r="CD22" s="186"/>
      <c r="CE22" s="462"/>
      <c r="CF22" s="462"/>
      <c r="CG22" s="462"/>
      <c r="CH22" s="462"/>
      <c r="CI22" s="462"/>
      <c r="CJ22" s="462"/>
      <c r="CK22" s="462"/>
      <c r="CL22" s="462"/>
      <c r="CM22" s="462"/>
      <c r="CN22" s="462"/>
      <c r="CO22" s="462"/>
      <c r="CP22" s="462"/>
      <c r="CQ22" s="462"/>
      <c r="CR22" s="462"/>
      <c r="CS22" s="463"/>
      <c r="CT22" s="427"/>
      <c r="CU22" s="428"/>
      <c r="CV22" s="428"/>
      <c r="CW22" s="428"/>
      <c r="CX22" s="428"/>
      <c r="CY22" s="428"/>
      <c r="CZ22" s="428"/>
      <c r="DA22" s="429"/>
      <c r="DB22" s="427"/>
      <c r="DC22" s="428"/>
      <c r="DD22" s="428"/>
      <c r="DE22" s="428"/>
      <c r="DF22" s="428"/>
      <c r="DG22" s="428"/>
      <c r="DH22" s="428"/>
      <c r="DI22" s="429"/>
    </row>
    <row r="23" spans="1:113" ht="18.75" customHeight="1" x14ac:dyDescent="0.2">
      <c r="A23" s="173"/>
      <c r="B23" s="409"/>
      <c r="C23" s="410"/>
      <c r="D23" s="411"/>
      <c r="E23" s="418"/>
      <c r="F23" s="419"/>
      <c r="G23" s="419"/>
      <c r="H23" s="419"/>
      <c r="I23" s="419"/>
      <c r="J23" s="419"/>
      <c r="K23" s="420"/>
      <c r="L23" s="418"/>
      <c r="M23" s="419"/>
      <c r="N23" s="419"/>
      <c r="O23" s="419"/>
      <c r="P23" s="420"/>
      <c r="Q23" s="424"/>
      <c r="R23" s="425"/>
      <c r="S23" s="425"/>
      <c r="T23" s="425"/>
      <c r="U23" s="425"/>
      <c r="V23" s="426"/>
      <c r="W23" s="473"/>
      <c r="X23" s="410"/>
      <c r="Y23" s="411"/>
      <c r="Z23" s="418"/>
      <c r="AA23" s="419"/>
      <c r="AB23" s="419"/>
      <c r="AC23" s="419"/>
      <c r="AD23" s="419"/>
      <c r="AE23" s="419"/>
      <c r="AF23" s="419"/>
      <c r="AG23" s="420"/>
      <c r="AH23" s="418"/>
      <c r="AI23" s="419"/>
      <c r="AJ23" s="419"/>
      <c r="AK23" s="419"/>
      <c r="AL23" s="420"/>
      <c r="AM23" s="436"/>
      <c r="AN23" s="437"/>
      <c r="AO23" s="437"/>
      <c r="AP23" s="437"/>
      <c r="AQ23" s="437"/>
      <c r="AR23" s="438"/>
      <c r="AS23" s="424"/>
      <c r="AT23" s="425"/>
      <c r="AU23" s="425"/>
      <c r="AV23" s="425"/>
      <c r="AW23" s="425"/>
      <c r="AX23" s="440"/>
      <c r="AY23" s="444" t="s">
        <v>172</v>
      </c>
      <c r="AZ23" s="445"/>
      <c r="BA23" s="445"/>
      <c r="BB23" s="445"/>
      <c r="BC23" s="445"/>
      <c r="BD23" s="445"/>
      <c r="BE23" s="445"/>
      <c r="BF23" s="445"/>
      <c r="BG23" s="445"/>
      <c r="BH23" s="445"/>
      <c r="BI23" s="445"/>
      <c r="BJ23" s="445"/>
      <c r="BK23" s="445"/>
      <c r="BL23" s="445"/>
      <c r="BM23" s="446"/>
      <c r="BN23" s="430">
        <v>6370084</v>
      </c>
      <c r="BO23" s="431"/>
      <c r="BP23" s="431"/>
      <c r="BQ23" s="431"/>
      <c r="BR23" s="431"/>
      <c r="BS23" s="431"/>
      <c r="BT23" s="431"/>
      <c r="BU23" s="432"/>
      <c r="BV23" s="430">
        <v>6783115</v>
      </c>
      <c r="BW23" s="431"/>
      <c r="BX23" s="431"/>
      <c r="BY23" s="431"/>
      <c r="BZ23" s="431"/>
      <c r="CA23" s="431"/>
      <c r="CB23" s="431"/>
      <c r="CC23" s="432"/>
      <c r="CD23" s="186"/>
      <c r="CE23" s="462"/>
      <c r="CF23" s="462"/>
      <c r="CG23" s="462"/>
      <c r="CH23" s="462"/>
      <c r="CI23" s="462"/>
      <c r="CJ23" s="462"/>
      <c r="CK23" s="462"/>
      <c r="CL23" s="462"/>
      <c r="CM23" s="462"/>
      <c r="CN23" s="462"/>
      <c r="CO23" s="462"/>
      <c r="CP23" s="462"/>
      <c r="CQ23" s="462"/>
      <c r="CR23" s="462"/>
      <c r="CS23" s="463"/>
      <c r="CT23" s="427"/>
      <c r="CU23" s="428"/>
      <c r="CV23" s="428"/>
      <c r="CW23" s="428"/>
      <c r="CX23" s="428"/>
      <c r="CY23" s="428"/>
      <c r="CZ23" s="428"/>
      <c r="DA23" s="429"/>
      <c r="DB23" s="427"/>
      <c r="DC23" s="428"/>
      <c r="DD23" s="428"/>
      <c r="DE23" s="428"/>
      <c r="DF23" s="428"/>
      <c r="DG23" s="428"/>
      <c r="DH23" s="428"/>
      <c r="DI23" s="429"/>
    </row>
    <row r="24" spans="1:113" ht="18.75" customHeight="1" thickBot="1" x14ac:dyDescent="0.25">
      <c r="A24" s="173"/>
      <c r="B24" s="409"/>
      <c r="C24" s="410"/>
      <c r="D24" s="411"/>
      <c r="E24" s="386" t="s">
        <v>173</v>
      </c>
      <c r="F24" s="387"/>
      <c r="G24" s="387"/>
      <c r="H24" s="387"/>
      <c r="I24" s="387"/>
      <c r="J24" s="387"/>
      <c r="K24" s="388"/>
      <c r="L24" s="383">
        <v>1</v>
      </c>
      <c r="M24" s="384"/>
      <c r="N24" s="384"/>
      <c r="O24" s="384"/>
      <c r="P24" s="385"/>
      <c r="Q24" s="383">
        <v>7080</v>
      </c>
      <c r="R24" s="384"/>
      <c r="S24" s="384"/>
      <c r="T24" s="384"/>
      <c r="U24" s="384"/>
      <c r="V24" s="385"/>
      <c r="W24" s="473"/>
      <c r="X24" s="410"/>
      <c r="Y24" s="411"/>
      <c r="Z24" s="386" t="s">
        <v>174</v>
      </c>
      <c r="AA24" s="387"/>
      <c r="AB24" s="387"/>
      <c r="AC24" s="387"/>
      <c r="AD24" s="387"/>
      <c r="AE24" s="387"/>
      <c r="AF24" s="387"/>
      <c r="AG24" s="388"/>
      <c r="AH24" s="383">
        <v>339</v>
      </c>
      <c r="AI24" s="384"/>
      <c r="AJ24" s="384"/>
      <c r="AK24" s="384"/>
      <c r="AL24" s="385"/>
      <c r="AM24" s="383">
        <v>1055985</v>
      </c>
      <c r="AN24" s="384"/>
      <c r="AO24" s="384"/>
      <c r="AP24" s="384"/>
      <c r="AQ24" s="384"/>
      <c r="AR24" s="385"/>
      <c r="AS24" s="383">
        <v>3115</v>
      </c>
      <c r="AT24" s="384"/>
      <c r="AU24" s="384"/>
      <c r="AV24" s="384"/>
      <c r="AW24" s="384"/>
      <c r="AX24" s="443"/>
      <c r="AY24" s="403" t="s">
        <v>175</v>
      </c>
      <c r="AZ24" s="404"/>
      <c r="BA24" s="404"/>
      <c r="BB24" s="404"/>
      <c r="BC24" s="404"/>
      <c r="BD24" s="404"/>
      <c r="BE24" s="404"/>
      <c r="BF24" s="404"/>
      <c r="BG24" s="404"/>
      <c r="BH24" s="404"/>
      <c r="BI24" s="404"/>
      <c r="BJ24" s="404"/>
      <c r="BK24" s="404"/>
      <c r="BL24" s="404"/>
      <c r="BM24" s="405"/>
      <c r="BN24" s="430">
        <v>5615006</v>
      </c>
      <c r="BO24" s="431"/>
      <c r="BP24" s="431"/>
      <c r="BQ24" s="431"/>
      <c r="BR24" s="431"/>
      <c r="BS24" s="431"/>
      <c r="BT24" s="431"/>
      <c r="BU24" s="432"/>
      <c r="BV24" s="430">
        <v>5432608</v>
      </c>
      <c r="BW24" s="431"/>
      <c r="BX24" s="431"/>
      <c r="BY24" s="431"/>
      <c r="BZ24" s="431"/>
      <c r="CA24" s="431"/>
      <c r="CB24" s="431"/>
      <c r="CC24" s="432"/>
      <c r="CD24" s="186"/>
      <c r="CE24" s="462"/>
      <c r="CF24" s="462"/>
      <c r="CG24" s="462"/>
      <c r="CH24" s="462"/>
      <c r="CI24" s="462"/>
      <c r="CJ24" s="462"/>
      <c r="CK24" s="462"/>
      <c r="CL24" s="462"/>
      <c r="CM24" s="462"/>
      <c r="CN24" s="462"/>
      <c r="CO24" s="462"/>
      <c r="CP24" s="462"/>
      <c r="CQ24" s="462"/>
      <c r="CR24" s="462"/>
      <c r="CS24" s="463"/>
      <c r="CT24" s="427"/>
      <c r="CU24" s="428"/>
      <c r="CV24" s="428"/>
      <c r="CW24" s="428"/>
      <c r="CX24" s="428"/>
      <c r="CY24" s="428"/>
      <c r="CZ24" s="428"/>
      <c r="DA24" s="429"/>
      <c r="DB24" s="427"/>
      <c r="DC24" s="428"/>
      <c r="DD24" s="428"/>
      <c r="DE24" s="428"/>
      <c r="DF24" s="428"/>
      <c r="DG24" s="428"/>
      <c r="DH24" s="428"/>
      <c r="DI24" s="429"/>
    </row>
    <row r="25" spans="1:113" ht="18.75" customHeight="1" x14ac:dyDescent="0.2">
      <c r="A25" s="173"/>
      <c r="B25" s="409"/>
      <c r="C25" s="410"/>
      <c r="D25" s="411"/>
      <c r="E25" s="386" t="s">
        <v>176</v>
      </c>
      <c r="F25" s="387"/>
      <c r="G25" s="387"/>
      <c r="H25" s="387"/>
      <c r="I25" s="387"/>
      <c r="J25" s="387"/>
      <c r="K25" s="388"/>
      <c r="L25" s="383">
        <v>1</v>
      </c>
      <c r="M25" s="384"/>
      <c r="N25" s="384"/>
      <c r="O25" s="384"/>
      <c r="P25" s="385"/>
      <c r="Q25" s="383">
        <v>6885</v>
      </c>
      <c r="R25" s="384"/>
      <c r="S25" s="384"/>
      <c r="T25" s="384"/>
      <c r="U25" s="384"/>
      <c r="V25" s="385"/>
      <c r="W25" s="473"/>
      <c r="X25" s="410"/>
      <c r="Y25" s="411"/>
      <c r="Z25" s="386" t="s">
        <v>177</v>
      </c>
      <c r="AA25" s="387"/>
      <c r="AB25" s="387"/>
      <c r="AC25" s="387"/>
      <c r="AD25" s="387"/>
      <c r="AE25" s="387"/>
      <c r="AF25" s="387"/>
      <c r="AG25" s="388"/>
      <c r="AH25" s="383" t="s">
        <v>139</v>
      </c>
      <c r="AI25" s="384"/>
      <c r="AJ25" s="384"/>
      <c r="AK25" s="384"/>
      <c r="AL25" s="385"/>
      <c r="AM25" s="383" t="s">
        <v>139</v>
      </c>
      <c r="AN25" s="384"/>
      <c r="AO25" s="384"/>
      <c r="AP25" s="384"/>
      <c r="AQ25" s="384"/>
      <c r="AR25" s="385"/>
      <c r="AS25" s="383" t="s">
        <v>139</v>
      </c>
      <c r="AT25" s="384"/>
      <c r="AU25" s="384"/>
      <c r="AV25" s="384"/>
      <c r="AW25" s="384"/>
      <c r="AX25" s="443"/>
      <c r="AY25" s="456" t="s">
        <v>178</v>
      </c>
      <c r="AZ25" s="457"/>
      <c r="BA25" s="457"/>
      <c r="BB25" s="457"/>
      <c r="BC25" s="457"/>
      <c r="BD25" s="457"/>
      <c r="BE25" s="457"/>
      <c r="BF25" s="457"/>
      <c r="BG25" s="457"/>
      <c r="BH25" s="457"/>
      <c r="BI25" s="457"/>
      <c r="BJ25" s="457"/>
      <c r="BK25" s="457"/>
      <c r="BL25" s="457"/>
      <c r="BM25" s="458"/>
      <c r="BN25" s="459">
        <v>5829475</v>
      </c>
      <c r="BO25" s="460"/>
      <c r="BP25" s="460"/>
      <c r="BQ25" s="460"/>
      <c r="BR25" s="460"/>
      <c r="BS25" s="460"/>
      <c r="BT25" s="460"/>
      <c r="BU25" s="461"/>
      <c r="BV25" s="459">
        <v>6471309</v>
      </c>
      <c r="BW25" s="460"/>
      <c r="BX25" s="460"/>
      <c r="BY25" s="460"/>
      <c r="BZ25" s="460"/>
      <c r="CA25" s="460"/>
      <c r="CB25" s="460"/>
      <c r="CC25" s="461"/>
      <c r="CD25" s="186"/>
      <c r="CE25" s="462"/>
      <c r="CF25" s="462"/>
      <c r="CG25" s="462"/>
      <c r="CH25" s="462"/>
      <c r="CI25" s="462"/>
      <c r="CJ25" s="462"/>
      <c r="CK25" s="462"/>
      <c r="CL25" s="462"/>
      <c r="CM25" s="462"/>
      <c r="CN25" s="462"/>
      <c r="CO25" s="462"/>
      <c r="CP25" s="462"/>
      <c r="CQ25" s="462"/>
      <c r="CR25" s="462"/>
      <c r="CS25" s="463"/>
      <c r="CT25" s="427"/>
      <c r="CU25" s="428"/>
      <c r="CV25" s="428"/>
      <c r="CW25" s="428"/>
      <c r="CX25" s="428"/>
      <c r="CY25" s="428"/>
      <c r="CZ25" s="428"/>
      <c r="DA25" s="429"/>
      <c r="DB25" s="427"/>
      <c r="DC25" s="428"/>
      <c r="DD25" s="428"/>
      <c r="DE25" s="428"/>
      <c r="DF25" s="428"/>
      <c r="DG25" s="428"/>
      <c r="DH25" s="428"/>
      <c r="DI25" s="429"/>
    </row>
    <row r="26" spans="1:113" ht="18.75" customHeight="1" x14ac:dyDescent="0.2">
      <c r="A26" s="173"/>
      <c r="B26" s="409"/>
      <c r="C26" s="410"/>
      <c r="D26" s="411"/>
      <c r="E26" s="386" t="s">
        <v>179</v>
      </c>
      <c r="F26" s="387"/>
      <c r="G26" s="387"/>
      <c r="H26" s="387"/>
      <c r="I26" s="387"/>
      <c r="J26" s="387"/>
      <c r="K26" s="388"/>
      <c r="L26" s="383">
        <v>1</v>
      </c>
      <c r="M26" s="384"/>
      <c r="N26" s="384"/>
      <c r="O26" s="384"/>
      <c r="P26" s="385"/>
      <c r="Q26" s="383">
        <v>6435</v>
      </c>
      <c r="R26" s="384"/>
      <c r="S26" s="384"/>
      <c r="T26" s="384"/>
      <c r="U26" s="384"/>
      <c r="V26" s="385"/>
      <c r="W26" s="473"/>
      <c r="X26" s="410"/>
      <c r="Y26" s="411"/>
      <c r="Z26" s="386" t="s">
        <v>180</v>
      </c>
      <c r="AA26" s="441"/>
      <c r="AB26" s="441"/>
      <c r="AC26" s="441"/>
      <c r="AD26" s="441"/>
      <c r="AE26" s="441"/>
      <c r="AF26" s="441"/>
      <c r="AG26" s="442"/>
      <c r="AH26" s="383">
        <v>7</v>
      </c>
      <c r="AI26" s="384"/>
      <c r="AJ26" s="384"/>
      <c r="AK26" s="384"/>
      <c r="AL26" s="385"/>
      <c r="AM26" s="383">
        <v>23310</v>
      </c>
      <c r="AN26" s="384"/>
      <c r="AO26" s="384"/>
      <c r="AP26" s="384"/>
      <c r="AQ26" s="384"/>
      <c r="AR26" s="385"/>
      <c r="AS26" s="383">
        <v>3330</v>
      </c>
      <c r="AT26" s="384"/>
      <c r="AU26" s="384"/>
      <c r="AV26" s="384"/>
      <c r="AW26" s="384"/>
      <c r="AX26" s="443"/>
      <c r="AY26" s="470" t="s">
        <v>181</v>
      </c>
      <c r="AZ26" s="390"/>
      <c r="BA26" s="390"/>
      <c r="BB26" s="390"/>
      <c r="BC26" s="390"/>
      <c r="BD26" s="390"/>
      <c r="BE26" s="390"/>
      <c r="BF26" s="390"/>
      <c r="BG26" s="390"/>
      <c r="BH26" s="390"/>
      <c r="BI26" s="390"/>
      <c r="BJ26" s="390"/>
      <c r="BK26" s="390"/>
      <c r="BL26" s="390"/>
      <c r="BM26" s="471"/>
      <c r="BN26" s="430" t="s">
        <v>139</v>
      </c>
      <c r="BO26" s="431"/>
      <c r="BP26" s="431"/>
      <c r="BQ26" s="431"/>
      <c r="BR26" s="431"/>
      <c r="BS26" s="431"/>
      <c r="BT26" s="431"/>
      <c r="BU26" s="432"/>
      <c r="BV26" s="430" t="s">
        <v>139</v>
      </c>
      <c r="BW26" s="431"/>
      <c r="BX26" s="431"/>
      <c r="BY26" s="431"/>
      <c r="BZ26" s="431"/>
      <c r="CA26" s="431"/>
      <c r="CB26" s="431"/>
      <c r="CC26" s="432"/>
      <c r="CD26" s="186"/>
      <c r="CE26" s="462"/>
      <c r="CF26" s="462"/>
      <c r="CG26" s="462"/>
      <c r="CH26" s="462"/>
      <c r="CI26" s="462"/>
      <c r="CJ26" s="462"/>
      <c r="CK26" s="462"/>
      <c r="CL26" s="462"/>
      <c r="CM26" s="462"/>
      <c r="CN26" s="462"/>
      <c r="CO26" s="462"/>
      <c r="CP26" s="462"/>
      <c r="CQ26" s="462"/>
      <c r="CR26" s="462"/>
      <c r="CS26" s="463"/>
      <c r="CT26" s="427"/>
      <c r="CU26" s="428"/>
      <c r="CV26" s="428"/>
      <c r="CW26" s="428"/>
      <c r="CX26" s="428"/>
      <c r="CY26" s="428"/>
      <c r="CZ26" s="428"/>
      <c r="DA26" s="429"/>
      <c r="DB26" s="427"/>
      <c r="DC26" s="428"/>
      <c r="DD26" s="428"/>
      <c r="DE26" s="428"/>
      <c r="DF26" s="428"/>
      <c r="DG26" s="428"/>
      <c r="DH26" s="428"/>
      <c r="DI26" s="429"/>
    </row>
    <row r="27" spans="1:113" ht="18.75" customHeight="1" thickBot="1" x14ac:dyDescent="0.25">
      <c r="A27" s="173"/>
      <c r="B27" s="409"/>
      <c r="C27" s="410"/>
      <c r="D27" s="411"/>
      <c r="E27" s="386" t="s">
        <v>182</v>
      </c>
      <c r="F27" s="387"/>
      <c r="G27" s="387"/>
      <c r="H27" s="387"/>
      <c r="I27" s="387"/>
      <c r="J27" s="387"/>
      <c r="K27" s="388"/>
      <c r="L27" s="383">
        <v>1</v>
      </c>
      <c r="M27" s="384"/>
      <c r="N27" s="384"/>
      <c r="O27" s="384"/>
      <c r="P27" s="385"/>
      <c r="Q27" s="383">
        <v>5200</v>
      </c>
      <c r="R27" s="384"/>
      <c r="S27" s="384"/>
      <c r="T27" s="384"/>
      <c r="U27" s="384"/>
      <c r="V27" s="385"/>
      <c r="W27" s="473"/>
      <c r="X27" s="410"/>
      <c r="Y27" s="411"/>
      <c r="Z27" s="386" t="s">
        <v>183</v>
      </c>
      <c r="AA27" s="387"/>
      <c r="AB27" s="387"/>
      <c r="AC27" s="387"/>
      <c r="AD27" s="387"/>
      <c r="AE27" s="387"/>
      <c r="AF27" s="387"/>
      <c r="AG27" s="388"/>
      <c r="AH27" s="383">
        <v>2</v>
      </c>
      <c r="AI27" s="384"/>
      <c r="AJ27" s="384"/>
      <c r="AK27" s="384"/>
      <c r="AL27" s="385"/>
      <c r="AM27" s="383" t="s">
        <v>184</v>
      </c>
      <c r="AN27" s="384"/>
      <c r="AO27" s="384"/>
      <c r="AP27" s="384"/>
      <c r="AQ27" s="384"/>
      <c r="AR27" s="385"/>
      <c r="AS27" s="383" t="s">
        <v>184</v>
      </c>
      <c r="AT27" s="384"/>
      <c r="AU27" s="384"/>
      <c r="AV27" s="384"/>
      <c r="AW27" s="384"/>
      <c r="AX27" s="443"/>
      <c r="AY27" s="467" t="s">
        <v>185</v>
      </c>
      <c r="AZ27" s="468"/>
      <c r="BA27" s="468"/>
      <c r="BB27" s="468"/>
      <c r="BC27" s="468"/>
      <c r="BD27" s="468"/>
      <c r="BE27" s="468"/>
      <c r="BF27" s="468"/>
      <c r="BG27" s="468"/>
      <c r="BH27" s="468"/>
      <c r="BI27" s="468"/>
      <c r="BJ27" s="468"/>
      <c r="BK27" s="468"/>
      <c r="BL27" s="468"/>
      <c r="BM27" s="469"/>
      <c r="BN27" s="464" t="s">
        <v>139</v>
      </c>
      <c r="BO27" s="465"/>
      <c r="BP27" s="465"/>
      <c r="BQ27" s="465"/>
      <c r="BR27" s="465"/>
      <c r="BS27" s="465"/>
      <c r="BT27" s="465"/>
      <c r="BU27" s="466"/>
      <c r="BV27" s="464" t="s">
        <v>139</v>
      </c>
      <c r="BW27" s="465"/>
      <c r="BX27" s="465"/>
      <c r="BY27" s="465"/>
      <c r="BZ27" s="465"/>
      <c r="CA27" s="465"/>
      <c r="CB27" s="465"/>
      <c r="CC27" s="466"/>
      <c r="CD27" s="188"/>
      <c r="CE27" s="462"/>
      <c r="CF27" s="462"/>
      <c r="CG27" s="462"/>
      <c r="CH27" s="462"/>
      <c r="CI27" s="462"/>
      <c r="CJ27" s="462"/>
      <c r="CK27" s="462"/>
      <c r="CL27" s="462"/>
      <c r="CM27" s="462"/>
      <c r="CN27" s="462"/>
      <c r="CO27" s="462"/>
      <c r="CP27" s="462"/>
      <c r="CQ27" s="462"/>
      <c r="CR27" s="462"/>
      <c r="CS27" s="463"/>
      <c r="CT27" s="427"/>
      <c r="CU27" s="428"/>
      <c r="CV27" s="428"/>
      <c r="CW27" s="428"/>
      <c r="CX27" s="428"/>
      <c r="CY27" s="428"/>
      <c r="CZ27" s="428"/>
      <c r="DA27" s="429"/>
      <c r="DB27" s="427"/>
      <c r="DC27" s="428"/>
      <c r="DD27" s="428"/>
      <c r="DE27" s="428"/>
      <c r="DF27" s="428"/>
      <c r="DG27" s="428"/>
      <c r="DH27" s="428"/>
      <c r="DI27" s="429"/>
    </row>
    <row r="28" spans="1:113" ht="18.75" customHeight="1" x14ac:dyDescent="0.2">
      <c r="A28" s="173"/>
      <c r="B28" s="409"/>
      <c r="C28" s="410"/>
      <c r="D28" s="411"/>
      <c r="E28" s="386" t="s">
        <v>186</v>
      </c>
      <c r="F28" s="387"/>
      <c r="G28" s="387"/>
      <c r="H28" s="387"/>
      <c r="I28" s="387"/>
      <c r="J28" s="387"/>
      <c r="K28" s="388"/>
      <c r="L28" s="383">
        <v>1</v>
      </c>
      <c r="M28" s="384"/>
      <c r="N28" s="384"/>
      <c r="O28" s="384"/>
      <c r="P28" s="385"/>
      <c r="Q28" s="383">
        <v>4500</v>
      </c>
      <c r="R28" s="384"/>
      <c r="S28" s="384"/>
      <c r="T28" s="384"/>
      <c r="U28" s="384"/>
      <c r="V28" s="385"/>
      <c r="W28" s="473"/>
      <c r="X28" s="410"/>
      <c r="Y28" s="411"/>
      <c r="Z28" s="386" t="s">
        <v>187</v>
      </c>
      <c r="AA28" s="387"/>
      <c r="AB28" s="387"/>
      <c r="AC28" s="387"/>
      <c r="AD28" s="387"/>
      <c r="AE28" s="387"/>
      <c r="AF28" s="387"/>
      <c r="AG28" s="388"/>
      <c r="AH28" s="383" t="s">
        <v>139</v>
      </c>
      <c r="AI28" s="384"/>
      <c r="AJ28" s="384"/>
      <c r="AK28" s="384"/>
      <c r="AL28" s="385"/>
      <c r="AM28" s="383" t="s">
        <v>139</v>
      </c>
      <c r="AN28" s="384"/>
      <c r="AO28" s="384"/>
      <c r="AP28" s="384"/>
      <c r="AQ28" s="384"/>
      <c r="AR28" s="385"/>
      <c r="AS28" s="383" t="s">
        <v>139</v>
      </c>
      <c r="AT28" s="384"/>
      <c r="AU28" s="384"/>
      <c r="AV28" s="384"/>
      <c r="AW28" s="384"/>
      <c r="AX28" s="443"/>
      <c r="AY28" s="447" t="s">
        <v>188</v>
      </c>
      <c r="AZ28" s="448"/>
      <c r="BA28" s="448"/>
      <c r="BB28" s="449"/>
      <c r="BC28" s="456" t="s">
        <v>50</v>
      </c>
      <c r="BD28" s="457"/>
      <c r="BE28" s="457"/>
      <c r="BF28" s="457"/>
      <c r="BG28" s="457"/>
      <c r="BH28" s="457"/>
      <c r="BI28" s="457"/>
      <c r="BJ28" s="457"/>
      <c r="BK28" s="457"/>
      <c r="BL28" s="457"/>
      <c r="BM28" s="458"/>
      <c r="BN28" s="459">
        <v>2862448</v>
      </c>
      <c r="BO28" s="460"/>
      <c r="BP28" s="460"/>
      <c r="BQ28" s="460"/>
      <c r="BR28" s="460"/>
      <c r="BS28" s="460"/>
      <c r="BT28" s="460"/>
      <c r="BU28" s="461"/>
      <c r="BV28" s="459">
        <v>2047896</v>
      </c>
      <c r="BW28" s="460"/>
      <c r="BX28" s="460"/>
      <c r="BY28" s="460"/>
      <c r="BZ28" s="460"/>
      <c r="CA28" s="460"/>
      <c r="CB28" s="460"/>
      <c r="CC28" s="461"/>
      <c r="CD28" s="186"/>
      <c r="CE28" s="462"/>
      <c r="CF28" s="462"/>
      <c r="CG28" s="462"/>
      <c r="CH28" s="462"/>
      <c r="CI28" s="462"/>
      <c r="CJ28" s="462"/>
      <c r="CK28" s="462"/>
      <c r="CL28" s="462"/>
      <c r="CM28" s="462"/>
      <c r="CN28" s="462"/>
      <c r="CO28" s="462"/>
      <c r="CP28" s="462"/>
      <c r="CQ28" s="462"/>
      <c r="CR28" s="462"/>
      <c r="CS28" s="463"/>
      <c r="CT28" s="427"/>
      <c r="CU28" s="428"/>
      <c r="CV28" s="428"/>
      <c r="CW28" s="428"/>
      <c r="CX28" s="428"/>
      <c r="CY28" s="428"/>
      <c r="CZ28" s="428"/>
      <c r="DA28" s="429"/>
      <c r="DB28" s="427"/>
      <c r="DC28" s="428"/>
      <c r="DD28" s="428"/>
      <c r="DE28" s="428"/>
      <c r="DF28" s="428"/>
      <c r="DG28" s="428"/>
      <c r="DH28" s="428"/>
      <c r="DI28" s="429"/>
    </row>
    <row r="29" spans="1:113" ht="18.75" customHeight="1" x14ac:dyDescent="0.2">
      <c r="A29" s="173"/>
      <c r="B29" s="409"/>
      <c r="C29" s="410"/>
      <c r="D29" s="411"/>
      <c r="E29" s="386" t="s">
        <v>189</v>
      </c>
      <c r="F29" s="387"/>
      <c r="G29" s="387"/>
      <c r="H29" s="387"/>
      <c r="I29" s="387"/>
      <c r="J29" s="387"/>
      <c r="K29" s="388"/>
      <c r="L29" s="383">
        <v>16</v>
      </c>
      <c r="M29" s="384"/>
      <c r="N29" s="384"/>
      <c r="O29" s="384"/>
      <c r="P29" s="385"/>
      <c r="Q29" s="383">
        <v>4300</v>
      </c>
      <c r="R29" s="384"/>
      <c r="S29" s="384"/>
      <c r="T29" s="384"/>
      <c r="U29" s="384"/>
      <c r="V29" s="385"/>
      <c r="W29" s="474"/>
      <c r="X29" s="475"/>
      <c r="Y29" s="476"/>
      <c r="Z29" s="386" t="s">
        <v>190</v>
      </c>
      <c r="AA29" s="387"/>
      <c r="AB29" s="387"/>
      <c r="AC29" s="387"/>
      <c r="AD29" s="387"/>
      <c r="AE29" s="387"/>
      <c r="AF29" s="387"/>
      <c r="AG29" s="388"/>
      <c r="AH29" s="383">
        <v>341</v>
      </c>
      <c r="AI29" s="384"/>
      <c r="AJ29" s="384"/>
      <c r="AK29" s="384"/>
      <c r="AL29" s="385"/>
      <c r="AM29" s="383">
        <v>1065165</v>
      </c>
      <c r="AN29" s="384"/>
      <c r="AO29" s="384"/>
      <c r="AP29" s="384"/>
      <c r="AQ29" s="384"/>
      <c r="AR29" s="385"/>
      <c r="AS29" s="383">
        <v>3124</v>
      </c>
      <c r="AT29" s="384"/>
      <c r="AU29" s="384"/>
      <c r="AV29" s="384"/>
      <c r="AW29" s="384"/>
      <c r="AX29" s="443"/>
      <c r="AY29" s="450"/>
      <c r="AZ29" s="451"/>
      <c r="BA29" s="451"/>
      <c r="BB29" s="452"/>
      <c r="BC29" s="444" t="s">
        <v>191</v>
      </c>
      <c r="BD29" s="445"/>
      <c r="BE29" s="445"/>
      <c r="BF29" s="445"/>
      <c r="BG29" s="445"/>
      <c r="BH29" s="445"/>
      <c r="BI29" s="445"/>
      <c r="BJ29" s="445"/>
      <c r="BK29" s="445"/>
      <c r="BL29" s="445"/>
      <c r="BM29" s="446"/>
      <c r="BN29" s="430">
        <v>251005</v>
      </c>
      <c r="BO29" s="431"/>
      <c r="BP29" s="431"/>
      <c r="BQ29" s="431"/>
      <c r="BR29" s="431"/>
      <c r="BS29" s="431"/>
      <c r="BT29" s="431"/>
      <c r="BU29" s="432"/>
      <c r="BV29" s="430">
        <v>251004</v>
      </c>
      <c r="BW29" s="431"/>
      <c r="BX29" s="431"/>
      <c r="BY29" s="431"/>
      <c r="BZ29" s="431"/>
      <c r="CA29" s="431"/>
      <c r="CB29" s="431"/>
      <c r="CC29" s="432"/>
      <c r="CD29" s="188"/>
      <c r="CE29" s="462"/>
      <c r="CF29" s="462"/>
      <c r="CG29" s="462"/>
      <c r="CH29" s="462"/>
      <c r="CI29" s="462"/>
      <c r="CJ29" s="462"/>
      <c r="CK29" s="462"/>
      <c r="CL29" s="462"/>
      <c r="CM29" s="462"/>
      <c r="CN29" s="462"/>
      <c r="CO29" s="462"/>
      <c r="CP29" s="462"/>
      <c r="CQ29" s="462"/>
      <c r="CR29" s="462"/>
      <c r="CS29" s="463"/>
      <c r="CT29" s="427"/>
      <c r="CU29" s="428"/>
      <c r="CV29" s="428"/>
      <c r="CW29" s="428"/>
      <c r="CX29" s="428"/>
      <c r="CY29" s="428"/>
      <c r="CZ29" s="428"/>
      <c r="DA29" s="429"/>
      <c r="DB29" s="427"/>
      <c r="DC29" s="428"/>
      <c r="DD29" s="428"/>
      <c r="DE29" s="428"/>
      <c r="DF29" s="428"/>
      <c r="DG29" s="428"/>
      <c r="DH29" s="428"/>
      <c r="DI29" s="429"/>
    </row>
    <row r="30" spans="1:113" ht="18.75" customHeight="1" thickBot="1" x14ac:dyDescent="0.25">
      <c r="A30" s="173"/>
      <c r="B30" s="412"/>
      <c r="C30" s="413"/>
      <c r="D30" s="414"/>
      <c r="E30" s="391"/>
      <c r="F30" s="392"/>
      <c r="G30" s="392"/>
      <c r="H30" s="392"/>
      <c r="I30" s="392"/>
      <c r="J30" s="392"/>
      <c r="K30" s="393"/>
      <c r="L30" s="394"/>
      <c r="M30" s="395"/>
      <c r="N30" s="395"/>
      <c r="O30" s="395"/>
      <c r="P30" s="396"/>
      <c r="Q30" s="394"/>
      <c r="R30" s="395"/>
      <c r="S30" s="395"/>
      <c r="T30" s="395"/>
      <c r="U30" s="395"/>
      <c r="V30" s="396"/>
      <c r="W30" s="397" t="s">
        <v>192</v>
      </c>
      <c r="X30" s="398"/>
      <c r="Y30" s="398"/>
      <c r="Z30" s="398"/>
      <c r="AA30" s="398"/>
      <c r="AB30" s="398"/>
      <c r="AC30" s="398"/>
      <c r="AD30" s="398"/>
      <c r="AE30" s="398"/>
      <c r="AF30" s="398"/>
      <c r="AG30" s="399"/>
      <c r="AH30" s="400">
        <v>101</v>
      </c>
      <c r="AI30" s="401"/>
      <c r="AJ30" s="401"/>
      <c r="AK30" s="401"/>
      <c r="AL30" s="401"/>
      <c r="AM30" s="401"/>
      <c r="AN30" s="401"/>
      <c r="AO30" s="401"/>
      <c r="AP30" s="401"/>
      <c r="AQ30" s="401"/>
      <c r="AR30" s="401"/>
      <c r="AS30" s="401"/>
      <c r="AT30" s="401"/>
      <c r="AU30" s="401"/>
      <c r="AV30" s="401"/>
      <c r="AW30" s="401"/>
      <c r="AX30" s="402"/>
      <c r="AY30" s="453"/>
      <c r="AZ30" s="454"/>
      <c r="BA30" s="454"/>
      <c r="BB30" s="455"/>
      <c r="BC30" s="403" t="s">
        <v>52</v>
      </c>
      <c r="BD30" s="404"/>
      <c r="BE30" s="404"/>
      <c r="BF30" s="404"/>
      <c r="BG30" s="404"/>
      <c r="BH30" s="404"/>
      <c r="BI30" s="404"/>
      <c r="BJ30" s="404"/>
      <c r="BK30" s="404"/>
      <c r="BL30" s="404"/>
      <c r="BM30" s="405"/>
      <c r="BN30" s="464">
        <v>1347365</v>
      </c>
      <c r="BO30" s="465"/>
      <c r="BP30" s="465"/>
      <c r="BQ30" s="465"/>
      <c r="BR30" s="465"/>
      <c r="BS30" s="465"/>
      <c r="BT30" s="465"/>
      <c r="BU30" s="466"/>
      <c r="BV30" s="464">
        <v>670655</v>
      </c>
      <c r="BW30" s="465"/>
      <c r="BX30" s="465"/>
      <c r="BY30" s="465"/>
      <c r="BZ30" s="465"/>
      <c r="CA30" s="465"/>
      <c r="CB30" s="465"/>
      <c r="CC30" s="466"/>
      <c r="CD30" s="189"/>
      <c r="CE30" s="190"/>
      <c r="CF30" s="190"/>
      <c r="CG30" s="190"/>
      <c r="CH30" s="190"/>
      <c r="CI30" s="190"/>
      <c r="CJ30" s="190"/>
      <c r="CK30" s="190"/>
      <c r="CL30" s="190"/>
      <c r="CM30" s="190"/>
      <c r="CN30" s="190"/>
      <c r="CO30" s="190"/>
      <c r="CP30" s="190"/>
      <c r="CQ30" s="190"/>
      <c r="CR30" s="190"/>
      <c r="CS30" s="191"/>
      <c r="CT30" s="192"/>
      <c r="CU30" s="193"/>
      <c r="CV30" s="193"/>
      <c r="CW30" s="193"/>
      <c r="CX30" s="193"/>
      <c r="CY30" s="193"/>
      <c r="CZ30" s="193"/>
      <c r="DA30" s="194"/>
      <c r="DB30" s="192"/>
      <c r="DC30" s="193"/>
      <c r="DD30" s="193"/>
      <c r="DE30" s="193"/>
      <c r="DF30" s="193"/>
      <c r="DG30" s="193"/>
      <c r="DH30" s="193"/>
      <c r="DI30" s="194"/>
    </row>
    <row r="31" spans="1:113" ht="13.5" customHeight="1" x14ac:dyDescent="0.2">
      <c r="A31" s="173"/>
      <c r="B31" s="195"/>
      <c r="DI31" s="196"/>
    </row>
    <row r="32" spans="1:113" ht="13.5" customHeight="1" x14ac:dyDescent="0.2">
      <c r="A32" s="173"/>
      <c r="B32" s="197"/>
      <c r="C32" s="389" t="s">
        <v>193</v>
      </c>
      <c r="D32" s="389"/>
      <c r="E32" s="389"/>
      <c r="F32" s="389"/>
      <c r="G32" s="389"/>
      <c r="H32" s="389"/>
      <c r="I32" s="389"/>
      <c r="J32" s="389"/>
      <c r="K32" s="389"/>
      <c r="L32" s="389"/>
      <c r="M32" s="389"/>
      <c r="N32" s="389"/>
      <c r="O32" s="389"/>
      <c r="P32" s="389"/>
      <c r="Q32" s="389"/>
      <c r="R32" s="389"/>
      <c r="S32" s="389"/>
      <c r="U32" s="390" t="s">
        <v>194</v>
      </c>
      <c r="V32" s="390"/>
      <c r="W32" s="390"/>
      <c r="X32" s="390"/>
      <c r="Y32" s="390"/>
      <c r="Z32" s="390"/>
      <c r="AA32" s="390"/>
      <c r="AB32" s="390"/>
      <c r="AC32" s="390"/>
      <c r="AD32" s="390"/>
      <c r="AE32" s="390"/>
      <c r="AF32" s="390"/>
      <c r="AG32" s="390"/>
      <c r="AH32" s="390"/>
      <c r="AI32" s="390"/>
      <c r="AJ32" s="390"/>
      <c r="AK32" s="390"/>
      <c r="AM32" s="390" t="s">
        <v>195</v>
      </c>
      <c r="AN32" s="390"/>
      <c r="AO32" s="390"/>
      <c r="AP32" s="390"/>
      <c r="AQ32" s="390"/>
      <c r="AR32" s="390"/>
      <c r="AS32" s="390"/>
      <c r="AT32" s="390"/>
      <c r="AU32" s="390"/>
      <c r="AV32" s="390"/>
      <c r="AW32" s="390"/>
      <c r="AX32" s="390"/>
      <c r="AY32" s="390"/>
      <c r="AZ32" s="390"/>
      <c r="BA32" s="390"/>
      <c r="BB32" s="390"/>
      <c r="BC32" s="390"/>
      <c r="BE32" s="390" t="s">
        <v>196</v>
      </c>
      <c r="BF32" s="390"/>
      <c r="BG32" s="390"/>
      <c r="BH32" s="390"/>
      <c r="BI32" s="390"/>
      <c r="BJ32" s="390"/>
      <c r="BK32" s="390"/>
      <c r="BL32" s="390"/>
      <c r="BM32" s="390"/>
      <c r="BN32" s="390"/>
      <c r="BO32" s="390"/>
      <c r="BP32" s="390"/>
      <c r="BQ32" s="390"/>
      <c r="BR32" s="390"/>
      <c r="BS32" s="390"/>
      <c r="BT32" s="390"/>
      <c r="BU32" s="390"/>
      <c r="BW32" s="390" t="s">
        <v>197</v>
      </c>
      <c r="BX32" s="390"/>
      <c r="BY32" s="390"/>
      <c r="BZ32" s="390"/>
      <c r="CA32" s="390"/>
      <c r="CB32" s="390"/>
      <c r="CC32" s="390"/>
      <c r="CD32" s="390"/>
      <c r="CE32" s="390"/>
      <c r="CF32" s="390"/>
      <c r="CG32" s="390"/>
      <c r="CH32" s="390"/>
      <c r="CI32" s="390"/>
      <c r="CJ32" s="390"/>
      <c r="CK32" s="390"/>
      <c r="CL32" s="390"/>
      <c r="CM32" s="390"/>
      <c r="CO32" s="390" t="s">
        <v>198</v>
      </c>
      <c r="CP32" s="390"/>
      <c r="CQ32" s="390"/>
      <c r="CR32" s="390"/>
      <c r="CS32" s="390"/>
      <c r="CT32" s="390"/>
      <c r="CU32" s="390"/>
      <c r="CV32" s="390"/>
      <c r="CW32" s="390"/>
      <c r="CX32" s="390"/>
      <c r="CY32" s="390"/>
      <c r="CZ32" s="390"/>
      <c r="DA32" s="390"/>
      <c r="DB32" s="390"/>
      <c r="DC32" s="390"/>
      <c r="DD32" s="390"/>
      <c r="DE32" s="390"/>
      <c r="DI32" s="196"/>
    </row>
    <row r="33" spans="1:113" ht="13.5" customHeight="1" x14ac:dyDescent="0.2">
      <c r="A33" s="173"/>
      <c r="B33" s="197"/>
      <c r="C33" s="382" t="s">
        <v>199</v>
      </c>
      <c r="D33" s="382"/>
      <c r="E33" s="381" t="s">
        <v>200</v>
      </c>
      <c r="F33" s="381"/>
      <c r="G33" s="381"/>
      <c r="H33" s="381"/>
      <c r="I33" s="381"/>
      <c r="J33" s="381"/>
      <c r="K33" s="381"/>
      <c r="L33" s="381"/>
      <c r="M33" s="381"/>
      <c r="N33" s="381"/>
      <c r="O33" s="381"/>
      <c r="P33" s="381"/>
      <c r="Q33" s="381"/>
      <c r="R33" s="381"/>
      <c r="S33" s="381"/>
      <c r="T33" s="198"/>
      <c r="U33" s="382" t="s">
        <v>199</v>
      </c>
      <c r="V33" s="382"/>
      <c r="W33" s="381" t="s">
        <v>200</v>
      </c>
      <c r="X33" s="381"/>
      <c r="Y33" s="381"/>
      <c r="Z33" s="381"/>
      <c r="AA33" s="381"/>
      <c r="AB33" s="381"/>
      <c r="AC33" s="381"/>
      <c r="AD33" s="381"/>
      <c r="AE33" s="381"/>
      <c r="AF33" s="381"/>
      <c r="AG33" s="381"/>
      <c r="AH33" s="381"/>
      <c r="AI33" s="381"/>
      <c r="AJ33" s="381"/>
      <c r="AK33" s="381"/>
      <c r="AL33" s="198"/>
      <c r="AM33" s="382" t="s">
        <v>199</v>
      </c>
      <c r="AN33" s="382"/>
      <c r="AO33" s="381" t="s">
        <v>200</v>
      </c>
      <c r="AP33" s="381"/>
      <c r="AQ33" s="381"/>
      <c r="AR33" s="381"/>
      <c r="AS33" s="381"/>
      <c r="AT33" s="381"/>
      <c r="AU33" s="381"/>
      <c r="AV33" s="381"/>
      <c r="AW33" s="381"/>
      <c r="AX33" s="381"/>
      <c r="AY33" s="381"/>
      <c r="AZ33" s="381"/>
      <c r="BA33" s="381"/>
      <c r="BB33" s="381"/>
      <c r="BC33" s="381"/>
      <c r="BD33" s="199"/>
      <c r="BE33" s="381" t="s">
        <v>201</v>
      </c>
      <c r="BF33" s="381"/>
      <c r="BG33" s="381" t="s">
        <v>202</v>
      </c>
      <c r="BH33" s="381"/>
      <c r="BI33" s="381"/>
      <c r="BJ33" s="381"/>
      <c r="BK33" s="381"/>
      <c r="BL33" s="381"/>
      <c r="BM33" s="381"/>
      <c r="BN33" s="381"/>
      <c r="BO33" s="381"/>
      <c r="BP33" s="381"/>
      <c r="BQ33" s="381"/>
      <c r="BR33" s="381"/>
      <c r="BS33" s="381"/>
      <c r="BT33" s="381"/>
      <c r="BU33" s="381"/>
      <c r="BV33" s="199"/>
      <c r="BW33" s="382" t="s">
        <v>201</v>
      </c>
      <c r="BX33" s="382"/>
      <c r="BY33" s="381" t="s">
        <v>203</v>
      </c>
      <c r="BZ33" s="381"/>
      <c r="CA33" s="381"/>
      <c r="CB33" s="381"/>
      <c r="CC33" s="381"/>
      <c r="CD33" s="381"/>
      <c r="CE33" s="381"/>
      <c r="CF33" s="381"/>
      <c r="CG33" s="381"/>
      <c r="CH33" s="381"/>
      <c r="CI33" s="381"/>
      <c r="CJ33" s="381"/>
      <c r="CK33" s="381"/>
      <c r="CL33" s="381"/>
      <c r="CM33" s="381"/>
      <c r="CN33" s="198"/>
      <c r="CO33" s="382" t="s">
        <v>199</v>
      </c>
      <c r="CP33" s="382"/>
      <c r="CQ33" s="381" t="s">
        <v>204</v>
      </c>
      <c r="CR33" s="381"/>
      <c r="CS33" s="381"/>
      <c r="CT33" s="381"/>
      <c r="CU33" s="381"/>
      <c r="CV33" s="381"/>
      <c r="CW33" s="381"/>
      <c r="CX33" s="381"/>
      <c r="CY33" s="381"/>
      <c r="CZ33" s="381"/>
      <c r="DA33" s="381"/>
      <c r="DB33" s="381"/>
      <c r="DC33" s="381"/>
      <c r="DD33" s="381"/>
      <c r="DE33" s="381"/>
      <c r="DF33" s="198"/>
      <c r="DG33" s="380" t="s">
        <v>205</v>
      </c>
      <c r="DH33" s="380"/>
      <c r="DI33" s="200"/>
    </row>
    <row r="34" spans="1:113" ht="32.25" customHeight="1" x14ac:dyDescent="0.2">
      <c r="A34" s="173"/>
      <c r="B34" s="197"/>
      <c r="C34" s="378">
        <f>IF(E34="","",1)</f>
        <v>1</v>
      </c>
      <c r="D34" s="378"/>
      <c r="E34" s="379" t="str">
        <f>IF('各会計、関係団体の財政状況及び健全化判断比率'!B7="","",'各会計、関係団体の財政状況及び健全化判断比率'!B7)</f>
        <v>一般会計</v>
      </c>
      <c r="F34" s="379"/>
      <c r="G34" s="379"/>
      <c r="H34" s="379"/>
      <c r="I34" s="379"/>
      <c r="J34" s="379"/>
      <c r="K34" s="379"/>
      <c r="L34" s="379"/>
      <c r="M34" s="379"/>
      <c r="N34" s="379"/>
      <c r="O34" s="379"/>
      <c r="P34" s="379"/>
      <c r="Q34" s="379"/>
      <c r="R34" s="379"/>
      <c r="S34" s="379"/>
      <c r="T34" s="173"/>
      <c r="U34" s="378">
        <f>IF(W34="","",MAX(C34:D43)+1)</f>
        <v>3</v>
      </c>
      <c r="V34" s="378"/>
      <c r="W34" s="379" t="str">
        <f>IF('各会計、関係団体の財政状況及び健全化判断比率'!B28="","",'各会計、関係団体の財政状況及び健全化判断比率'!B28)</f>
        <v>羽村市国民健康保険事業会計</v>
      </c>
      <c r="X34" s="379"/>
      <c r="Y34" s="379"/>
      <c r="Z34" s="379"/>
      <c r="AA34" s="379"/>
      <c r="AB34" s="379"/>
      <c r="AC34" s="379"/>
      <c r="AD34" s="379"/>
      <c r="AE34" s="379"/>
      <c r="AF34" s="379"/>
      <c r="AG34" s="379"/>
      <c r="AH34" s="379"/>
      <c r="AI34" s="379"/>
      <c r="AJ34" s="379"/>
      <c r="AK34" s="379"/>
      <c r="AL34" s="173"/>
      <c r="AM34" s="378">
        <f>IF(AO34="","",MAX(C34:D43,U34:V43)+1)</f>
        <v>6</v>
      </c>
      <c r="AN34" s="378"/>
      <c r="AO34" s="379" t="str">
        <f>IF('各会計、関係団体の財政状況及び健全化判断比率'!B31="","",'各会計、関係団体の財政状況及び健全化判断比率'!B31)</f>
        <v>羽村市水道事業会計</v>
      </c>
      <c r="AP34" s="379"/>
      <c r="AQ34" s="379"/>
      <c r="AR34" s="379"/>
      <c r="AS34" s="379"/>
      <c r="AT34" s="379"/>
      <c r="AU34" s="379"/>
      <c r="AV34" s="379"/>
      <c r="AW34" s="379"/>
      <c r="AX34" s="379"/>
      <c r="AY34" s="379"/>
      <c r="AZ34" s="379"/>
      <c r="BA34" s="379"/>
      <c r="BB34" s="379"/>
      <c r="BC34" s="379"/>
      <c r="BD34" s="173"/>
      <c r="BE34" s="378" t="str">
        <f>IF(BG34="","",MAX(C34:D43,U34:V43,AM34:AN43)+1)</f>
        <v/>
      </c>
      <c r="BF34" s="378"/>
      <c r="BG34" s="379"/>
      <c r="BH34" s="379"/>
      <c r="BI34" s="379"/>
      <c r="BJ34" s="379"/>
      <c r="BK34" s="379"/>
      <c r="BL34" s="379"/>
      <c r="BM34" s="379"/>
      <c r="BN34" s="379"/>
      <c r="BO34" s="379"/>
      <c r="BP34" s="379"/>
      <c r="BQ34" s="379"/>
      <c r="BR34" s="379"/>
      <c r="BS34" s="379"/>
      <c r="BT34" s="379"/>
      <c r="BU34" s="379"/>
      <c r="BV34" s="173"/>
      <c r="BW34" s="378">
        <f>IF(BY34="","",MAX(C34:D43,U34:V43,AM34:AN43,BE34:BF43)+1)</f>
        <v>8</v>
      </c>
      <c r="BX34" s="378"/>
      <c r="BY34" s="379" t="str">
        <f>IF('各会計、関係団体の財政状況及び健全化判断比率'!B68="","",'各会計、関係団体の財政状況及び健全化判断比率'!B68)</f>
        <v>東京たま広域資源循環組合</v>
      </c>
      <c r="BZ34" s="379"/>
      <c r="CA34" s="379"/>
      <c r="CB34" s="379"/>
      <c r="CC34" s="379"/>
      <c r="CD34" s="379"/>
      <c r="CE34" s="379"/>
      <c r="CF34" s="379"/>
      <c r="CG34" s="379"/>
      <c r="CH34" s="379"/>
      <c r="CI34" s="379"/>
      <c r="CJ34" s="379"/>
      <c r="CK34" s="379"/>
      <c r="CL34" s="379"/>
      <c r="CM34" s="379"/>
      <c r="CN34" s="173"/>
      <c r="CO34" s="378">
        <f>IF(CQ34="","",MAX(C34:D43,U34:V43,AM34:AN43,BE34:BF43,BW34:BX43)+1)</f>
        <v>18</v>
      </c>
      <c r="CP34" s="378"/>
      <c r="CQ34" s="379" t="str">
        <f>IF('各会計、関係団体の財政状況及び健全化判断比率'!BS7="","",'各会計、関係団体の財政状況及び健全化判断比率'!BS7)</f>
        <v>コナモーレ</v>
      </c>
      <c r="CR34" s="379"/>
      <c r="CS34" s="379"/>
      <c r="CT34" s="379"/>
      <c r="CU34" s="379"/>
      <c r="CV34" s="379"/>
      <c r="CW34" s="379"/>
      <c r="CX34" s="379"/>
      <c r="CY34" s="379"/>
      <c r="CZ34" s="379"/>
      <c r="DA34" s="379"/>
      <c r="DB34" s="379"/>
      <c r="DC34" s="379"/>
      <c r="DD34" s="379"/>
      <c r="DE34" s="379"/>
      <c r="DG34" s="376" t="str">
        <f>IF('各会計、関係団体の財政状況及び健全化判断比率'!BR7="","",'各会計、関係団体の財政状況及び健全化判断比率'!BR7)</f>
        <v/>
      </c>
      <c r="DH34" s="376"/>
      <c r="DI34" s="200"/>
    </row>
    <row r="35" spans="1:113" ht="32.25" customHeight="1" x14ac:dyDescent="0.2">
      <c r="A35" s="173"/>
      <c r="B35" s="197"/>
      <c r="C35" s="378">
        <f>IF(E35="","",C34+1)</f>
        <v>2</v>
      </c>
      <c r="D35" s="378"/>
      <c r="E35" s="379" t="str">
        <f>IF('各会計、関係団体の財政状況及び健全化判断比率'!B8="","",'各会計、関係団体の財政状況及び健全化判断比率'!B8)</f>
        <v>羽村市福生都市計画事業羽村駅西口土地区画整理事業会計</v>
      </c>
      <c r="F35" s="379"/>
      <c r="G35" s="379"/>
      <c r="H35" s="379"/>
      <c r="I35" s="379"/>
      <c r="J35" s="379"/>
      <c r="K35" s="379"/>
      <c r="L35" s="379"/>
      <c r="M35" s="379"/>
      <c r="N35" s="379"/>
      <c r="O35" s="379"/>
      <c r="P35" s="379"/>
      <c r="Q35" s="379"/>
      <c r="R35" s="379"/>
      <c r="S35" s="379"/>
      <c r="T35" s="173"/>
      <c r="U35" s="378">
        <f>IF(W35="","",U34+1)</f>
        <v>4</v>
      </c>
      <c r="V35" s="378"/>
      <c r="W35" s="379" t="str">
        <f>IF('各会計、関係団体の財政状況及び健全化判断比率'!B29="","",'各会計、関係団体の財政状況及び健全化判断比率'!B29)</f>
        <v>羽村市介護保険事業会計</v>
      </c>
      <c r="X35" s="379"/>
      <c r="Y35" s="379"/>
      <c r="Z35" s="379"/>
      <c r="AA35" s="379"/>
      <c r="AB35" s="379"/>
      <c r="AC35" s="379"/>
      <c r="AD35" s="379"/>
      <c r="AE35" s="379"/>
      <c r="AF35" s="379"/>
      <c r="AG35" s="379"/>
      <c r="AH35" s="379"/>
      <c r="AI35" s="379"/>
      <c r="AJ35" s="379"/>
      <c r="AK35" s="379"/>
      <c r="AL35" s="173"/>
      <c r="AM35" s="378">
        <f t="shared" ref="AM35:AM43" si="0">IF(AO35="","",AM34+1)</f>
        <v>7</v>
      </c>
      <c r="AN35" s="378"/>
      <c r="AO35" s="379" t="str">
        <f>IF('各会計、関係団体の財政状況及び健全化判断比率'!B32="","",'各会計、関係団体の財政状況及び健全化判断比率'!B32)</f>
        <v>羽村市下水道事業会計</v>
      </c>
      <c r="AP35" s="379"/>
      <c r="AQ35" s="379"/>
      <c r="AR35" s="379"/>
      <c r="AS35" s="379"/>
      <c r="AT35" s="379"/>
      <c r="AU35" s="379"/>
      <c r="AV35" s="379"/>
      <c r="AW35" s="379"/>
      <c r="AX35" s="379"/>
      <c r="AY35" s="379"/>
      <c r="AZ35" s="379"/>
      <c r="BA35" s="379"/>
      <c r="BB35" s="379"/>
      <c r="BC35" s="379"/>
      <c r="BD35" s="173"/>
      <c r="BE35" s="378" t="str">
        <f t="shared" ref="BE35:BE43" si="1">IF(BG35="","",BE34+1)</f>
        <v/>
      </c>
      <c r="BF35" s="378"/>
      <c r="BG35" s="379"/>
      <c r="BH35" s="379"/>
      <c r="BI35" s="379"/>
      <c r="BJ35" s="379"/>
      <c r="BK35" s="379"/>
      <c r="BL35" s="379"/>
      <c r="BM35" s="379"/>
      <c r="BN35" s="379"/>
      <c r="BO35" s="379"/>
      <c r="BP35" s="379"/>
      <c r="BQ35" s="379"/>
      <c r="BR35" s="379"/>
      <c r="BS35" s="379"/>
      <c r="BT35" s="379"/>
      <c r="BU35" s="379"/>
      <c r="BV35" s="173"/>
      <c r="BW35" s="378">
        <f t="shared" ref="BW35:BW43" si="2">IF(BY35="","",BW34+1)</f>
        <v>9</v>
      </c>
      <c r="BX35" s="378"/>
      <c r="BY35" s="379" t="str">
        <f>IF('各会計、関係団体の財政状況及び健全化判断比率'!B69="","",'各会計、関係団体の財政状況及び健全化判断比率'!B69)</f>
        <v>西多摩衛生組合</v>
      </c>
      <c r="BZ35" s="379"/>
      <c r="CA35" s="379"/>
      <c r="CB35" s="379"/>
      <c r="CC35" s="379"/>
      <c r="CD35" s="379"/>
      <c r="CE35" s="379"/>
      <c r="CF35" s="379"/>
      <c r="CG35" s="379"/>
      <c r="CH35" s="379"/>
      <c r="CI35" s="379"/>
      <c r="CJ35" s="379"/>
      <c r="CK35" s="379"/>
      <c r="CL35" s="379"/>
      <c r="CM35" s="379"/>
      <c r="CN35" s="173"/>
      <c r="CO35" s="378">
        <f t="shared" ref="CO35:CO43" si="3">IF(CQ35="","",CO34+1)</f>
        <v>19</v>
      </c>
      <c r="CP35" s="378"/>
      <c r="CQ35" s="379" t="str">
        <f>IF('各会計、関係団体の財政状況及び健全化判断比率'!BS8="","",'各会計、関係団体の財政状況及び健全化判断比率'!BS8)</f>
        <v>羽村市土地開発公社</v>
      </c>
      <c r="CR35" s="379"/>
      <c r="CS35" s="379"/>
      <c r="CT35" s="379"/>
      <c r="CU35" s="379"/>
      <c r="CV35" s="379"/>
      <c r="CW35" s="379"/>
      <c r="CX35" s="379"/>
      <c r="CY35" s="379"/>
      <c r="CZ35" s="379"/>
      <c r="DA35" s="379"/>
      <c r="DB35" s="379"/>
      <c r="DC35" s="379"/>
      <c r="DD35" s="379"/>
      <c r="DE35" s="379"/>
      <c r="DG35" s="376" t="str">
        <f>IF('各会計、関係団体の財政状況及び健全化判断比率'!BR8="","",'各会計、関係団体の財政状況及び健全化判断比率'!BR8)</f>
        <v>○</v>
      </c>
      <c r="DH35" s="376"/>
      <c r="DI35" s="200"/>
    </row>
    <row r="36" spans="1:113" ht="32.25" customHeight="1" x14ac:dyDescent="0.2">
      <c r="A36" s="173"/>
      <c r="B36" s="197"/>
      <c r="C36" s="378" t="str">
        <f>IF(E36="","",C35+1)</f>
        <v/>
      </c>
      <c r="D36" s="378"/>
      <c r="E36" s="379" t="str">
        <f>IF('各会計、関係団体の財政状況及び健全化判断比率'!B9="","",'各会計、関係団体の財政状況及び健全化判断比率'!B9)</f>
        <v/>
      </c>
      <c r="F36" s="379"/>
      <c r="G36" s="379"/>
      <c r="H36" s="379"/>
      <c r="I36" s="379"/>
      <c r="J36" s="379"/>
      <c r="K36" s="379"/>
      <c r="L36" s="379"/>
      <c r="M36" s="379"/>
      <c r="N36" s="379"/>
      <c r="O36" s="379"/>
      <c r="P36" s="379"/>
      <c r="Q36" s="379"/>
      <c r="R36" s="379"/>
      <c r="S36" s="379"/>
      <c r="T36" s="173"/>
      <c r="U36" s="378">
        <f t="shared" ref="U36:U43" si="4">IF(W36="","",U35+1)</f>
        <v>5</v>
      </c>
      <c r="V36" s="378"/>
      <c r="W36" s="379" t="str">
        <f>IF('各会計、関係団体の財政状況及び健全化判断比率'!B30="","",'各会計、関係団体の財政状況及び健全化判断比率'!B30)</f>
        <v>羽村市後期高齢者医療会計</v>
      </c>
      <c r="X36" s="379"/>
      <c r="Y36" s="379"/>
      <c r="Z36" s="379"/>
      <c r="AA36" s="379"/>
      <c r="AB36" s="379"/>
      <c r="AC36" s="379"/>
      <c r="AD36" s="379"/>
      <c r="AE36" s="379"/>
      <c r="AF36" s="379"/>
      <c r="AG36" s="379"/>
      <c r="AH36" s="379"/>
      <c r="AI36" s="379"/>
      <c r="AJ36" s="379"/>
      <c r="AK36" s="379"/>
      <c r="AL36" s="173"/>
      <c r="AM36" s="378" t="str">
        <f t="shared" si="0"/>
        <v/>
      </c>
      <c r="AN36" s="378"/>
      <c r="AO36" s="379"/>
      <c r="AP36" s="379"/>
      <c r="AQ36" s="379"/>
      <c r="AR36" s="379"/>
      <c r="AS36" s="379"/>
      <c r="AT36" s="379"/>
      <c r="AU36" s="379"/>
      <c r="AV36" s="379"/>
      <c r="AW36" s="379"/>
      <c r="AX36" s="379"/>
      <c r="AY36" s="379"/>
      <c r="AZ36" s="379"/>
      <c r="BA36" s="379"/>
      <c r="BB36" s="379"/>
      <c r="BC36" s="379"/>
      <c r="BD36" s="173"/>
      <c r="BE36" s="378" t="str">
        <f t="shared" si="1"/>
        <v/>
      </c>
      <c r="BF36" s="378"/>
      <c r="BG36" s="379"/>
      <c r="BH36" s="379"/>
      <c r="BI36" s="379"/>
      <c r="BJ36" s="379"/>
      <c r="BK36" s="379"/>
      <c r="BL36" s="379"/>
      <c r="BM36" s="379"/>
      <c r="BN36" s="379"/>
      <c r="BO36" s="379"/>
      <c r="BP36" s="379"/>
      <c r="BQ36" s="379"/>
      <c r="BR36" s="379"/>
      <c r="BS36" s="379"/>
      <c r="BT36" s="379"/>
      <c r="BU36" s="379"/>
      <c r="BV36" s="173"/>
      <c r="BW36" s="378">
        <f t="shared" si="2"/>
        <v>10</v>
      </c>
      <c r="BX36" s="378"/>
      <c r="BY36" s="379" t="str">
        <f>IF('各会計、関係団体の財政状況及び健全化判断比率'!B70="","",'各会計、関係団体の財政状況及び健全化判断比率'!B70)</f>
        <v>瑞穂斎場組合</v>
      </c>
      <c r="BZ36" s="379"/>
      <c r="CA36" s="379"/>
      <c r="CB36" s="379"/>
      <c r="CC36" s="379"/>
      <c r="CD36" s="379"/>
      <c r="CE36" s="379"/>
      <c r="CF36" s="379"/>
      <c r="CG36" s="379"/>
      <c r="CH36" s="379"/>
      <c r="CI36" s="379"/>
      <c r="CJ36" s="379"/>
      <c r="CK36" s="379"/>
      <c r="CL36" s="379"/>
      <c r="CM36" s="379"/>
      <c r="CN36" s="173"/>
      <c r="CO36" s="378" t="str">
        <f t="shared" si="3"/>
        <v/>
      </c>
      <c r="CP36" s="378"/>
      <c r="CQ36" s="379" t="str">
        <f>IF('各会計、関係団体の財政状況及び健全化判断比率'!BS9="","",'各会計、関係団体の財政状況及び健全化判断比率'!BS9)</f>
        <v/>
      </c>
      <c r="CR36" s="379"/>
      <c r="CS36" s="379"/>
      <c r="CT36" s="379"/>
      <c r="CU36" s="379"/>
      <c r="CV36" s="379"/>
      <c r="CW36" s="379"/>
      <c r="CX36" s="379"/>
      <c r="CY36" s="379"/>
      <c r="CZ36" s="379"/>
      <c r="DA36" s="379"/>
      <c r="DB36" s="379"/>
      <c r="DC36" s="379"/>
      <c r="DD36" s="379"/>
      <c r="DE36" s="379"/>
      <c r="DG36" s="376" t="str">
        <f>IF('各会計、関係団体の財政状況及び健全化判断比率'!BR9="","",'各会計、関係団体の財政状況及び健全化判断比率'!BR9)</f>
        <v/>
      </c>
      <c r="DH36" s="376"/>
      <c r="DI36" s="200"/>
    </row>
    <row r="37" spans="1:113" ht="32.25" customHeight="1" x14ac:dyDescent="0.2">
      <c r="A37" s="173"/>
      <c r="B37" s="197"/>
      <c r="C37" s="378" t="str">
        <f>IF(E37="","",C36+1)</f>
        <v/>
      </c>
      <c r="D37" s="378"/>
      <c r="E37" s="379" t="str">
        <f>IF('各会計、関係団体の財政状況及び健全化判断比率'!B10="","",'各会計、関係団体の財政状況及び健全化判断比率'!B10)</f>
        <v/>
      </c>
      <c r="F37" s="379"/>
      <c r="G37" s="379"/>
      <c r="H37" s="379"/>
      <c r="I37" s="379"/>
      <c r="J37" s="379"/>
      <c r="K37" s="379"/>
      <c r="L37" s="379"/>
      <c r="M37" s="379"/>
      <c r="N37" s="379"/>
      <c r="O37" s="379"/>
      <c r="P37" s="379"/>
      <c r="Q37" s="379"/>
      <c r="R37" s="379"/>
      <c r="S37" s="379"/>
      <c r="T37" s="173"/>
      <c r="U37" s="378" t="str">
        <f t="shared" si="4"/>
        <v/>
      </c>
      <c r="V37" s="378"/>
      <c r="W37" s="379"/>
      <c r="X37" s="379"/>
      <c r="Y37" s="379"/>
      <c r="Z37" s="379"/>
      <c r="AA37" s="379"/>
      <c r="AB37" s="379"/>
      <c r="AC37" s="379"/>
      <c r="AD37" s="379"/>
      <c r="AE37" s="379"/>
      <c r="AF37" s="379"/>
      <c r="AG37" s="379"/>
      <c r="AH37" s="379"/>
      <c r="AI37" s="379"/>
      <c r="AJ37" s="379"/>
      <c r="AK37" s="379"/>
      <c r="AL37" s="173"/>
      <c r="AM37" s="378" t="str">
        <f t="shared" si="0"/>
        <v/>
      </c>
      <c r="AN37" s="378"/>
      <c r="AO37" s="379"/>
      <c r="AP37" s="379"/>
      <c r="AQ37" s="379"/>
      <c r="AR37" s="379"/>
      <c r="AS37" s="379"/>
      <c r="AT37" s="379"/>
      <c r="AU37" s="379"/>
      <c r="AV37" s="379"/>
      <c r="AW37" s="379"/>
      <c r="AX37" s="379"/>
      <c r="AY37" s="379"/>
      <c r="AZ37" s="379"/>
      <c r="BA37" s="379"/>
      <c r="BB37" s="379"/>
      <c r="BC37" s="379"/>
      <c r="BD37" s="173"/>
      <c r="BE37" s="378" t="str">
        <f t="shared" si="1"/>
        <v/>
      </c>
      <c r="BF37" s="378"/>
      <c r="BG37" s="379"/>
      <c r="BH37" s="379"/>
      <c r="BI37" s="379"/>
      <c r="BJ37" s="379"/>
      <c r="BK37" s="379"/>
      <c r="BL37" s="379"/>
      <c r="BM37" s="379"/>
      <c r="BN37" s="379"/>
      <c r="BO37" s="379"/>
      <c r="BP37" s="379"/>
      <c r="BQ37" s="379"/>
      <c r="BR37" s="379"/>
      <c r="BS37" s="379"/>
      <c r="BT37" s="379"/>
      <c r="BU37" s="379"/>
      <c r="BV37" s="173"/>
      <c r="BW37" s="378">
        <f t="shared" si="2"/>
        <v>11</v>
      </c>
      <c r="BX37" s="378"/>
      <c r="BY37" s="379" t="str">
        <f>IF('各会計、関係団体の財政状況及び健全化判断比率'!B71="","",'各会計、関係団体の財政状況及び健全化判断比率'!B71)</f>
        <v>羽村・瑞穂地区学校給食組合</v>
      </c>
      <c r="BZ37" s="379"/>
      <c r="CA37" s="379"/>
      <c r="CB37" s="379"/>
      <c r="CC37" s="379"/>
      <c r="CD37" s="379"/>
      <c r="CE37" s="379"/>
      <c r="CF37" s="379"/>
      <c r="CG37" s="379"/>
      <c r="CH37" s="379"/>
      <c r="CI37" s="379"/>
      <c r="CJ37" s="379"/>
      <c r="CK37" s="379"/>
      <c r="CL37" s="379"/>
      <c r="CM37" s="379"/>
      <c r="CN37" s="173"/>
      <c r="CO37" s="378" t="str">
        <f t="shared" si="3"/>
        <v/>
      </c>
      <c r="CP37" s="378"/>
      <c r="CQ37" s="379" t="str">
        <f>IF('各会計、関係団体の財政状況及び健全化判断比率'!BS10="","",'各会計、関係団体の財政状況及び健全化判断比率'!BS10)</f>
        <v/>
      </c>
      <c r="CR37" s="379"/>
      <c r="CS37" s="379"/>
      <c r="CT37" s="379"/>
      <c r="CU37" s="379"/>
      <c r="CV37" s="379"/>
      <c r="CW37" s="379"/>
      <c r="CX37" s="379"/>
      <c r="CY37" s="379"/>
      <c r="CZ37" s="379"/>
      <c r="DA37" s="379"/>
      <c r="DB37" s="379"/>
      <c r="DC37" s="379"/>
      <c r="DD37" s="379"/>
      <c r="DE37" s="379"/>
      <c r="DG37" s="376" t="str">
        <f>IF('各会計、関係団体の財政状況及び健全化判断比率'!BR10="","",'各会計、関係団体の財政状況及び健全化判断比率'!BR10)</f>
        <v/>
      </c>
      <c r="DH37" s="376"/>
      <c r="DI37" s="200"/>
    </row>
    <row r="38" spans="1:113" ht="32.25" customHeight="1" x14ac:dyDescent="0.2">
      <c r="A38" s="173"/>
      <c r="B38" s="197"/>
      <c r="C38" s="378" t="str">
        <f t="shared" ref="C38:C43" si="5">IF(E38="","",C37+1)</f>
        <v/>
      </c>
      <c r="D38" s="378"/>
      <c r="E38" s="379" t="str">
        <f>IF('各会計、関係団体の財政状況及び健全化判断比率'!B11="","",'各会計、関係団体の財政状況及び健全化判断比率'!B11)</f>
        <v/>
      </c>
      <c r="F38" s="379"/>
      <c r="G38" s="379"/>
      <c r="H38" s="379"/>
      <c r="I38" s="379"/>
      <c r="J38" s="379"/>
      <c r="K38" s="379"/>
      <c r="L38" s="379"/>
      <c r="M38" s="379"/>
      <c r="N38" s="379"/>
      <c r="O38" s="379"/>
      <c r="P38" s="379"/>
      <c r="Q38" s="379"/>
      <c r="R38" s="379"/>
      <c r="S38" s="379"/>
      <c r="T38" s="173"/>
      <c r="U38" s="378" t="str">
        <f t="shared" si="4"/>
        <v/>
      </c>
      <c r="V38" s="378"/>
      <c r="W38" s="379"/>
      <c r="X38" s="379"/>
      <c r="Y38" s="379"/>
      <c r="Z38" s="379"/>
      <c r="AA38" s="379"/>
      <c r="AB38" s="379"/>
      <c r="AC38" s="379"/>
      <c r="AD38" s="379"/>
      <c r="AE38" s="379"/>
      <c r="AF38" s="379"/>
      <c r="AG38" s="379"/>
      <c r="AH38" s="379"/>
      <c r="AI38" s="379"/>
      <c r="AJ38" s="379"/>
      <c r="AK38" s="379"/>
      <c r="AL38" s="173"/>
      <c r="AM38" s="378" t="str">
        <f t="shared" si="0"/>
        <v/>
      </c>
      <c r="AN38" s="378"/>
      <c r="AO38" s="379"/>
      <c r="AP38" s="379"/>
      <c r="AQ38" s="379"/>
      <c r="AR38" s="379"/>
      <c r="AS38" s="379"/>
      <c r="AT38" s="379"/>
      <c r="AU38" s="379"/>
      <c r="AV38" s="379"/>
      <c r="AW38" s="379"/>
      <c r="AX38" s="379"/>
      <c r="AY38" s="379"/>
      <c r="AZ38" s="379"/>
      <c r="BA38" s="379"/>
      <c r="BB38" s="379"/>
      <c r="BC38" s="379"/>
      <c r="BD38" s="173"/>
      <c r="BE38" s="378" t="str">
        <f t="shared" si="1"/>
        <v/>
      </c>
      <c r="BF38" s="378"/>
      <c r="BG38" s="379"/>
      <c r="BH38" s="379"/>
      <c r="BI38" s="379"/>
      <c r="BJ38" s="379"/>
      <c r="BK38" s="379"/>
      <c r="BL38" s="379"/>
      <c r="BM38" s="379"/>
      <c r="BN38" s="379"/>
      <c r="BO38" s="379"/>
      <c r="BP38" s="379"/>
      <c r="BQ38" s="379"/>
      <c r="BR38" s="379"/>
      <c r="BS38" s="379"/>
      <c r="BT38" s="379"/>
      <c r="BU38" s="379"/>
      <c r="BV38" s="173"/>
      <c r="BW38" s="378">
        <f t="shared" si="2"/>
        <v>12</v>
      </c>
      <c r="BX38" s="378"/>
      <c r="BY38" s="379" t="str">
        <f>IF('各会計、関係団体の財政状況及び健全化判断比率'!B72="","",'各会計、関係団体の財政状況及び健全化判断比率'!B72)</f>
        <v>東京市町村総合事務組合（一般会計）</v>
      </c>
      <c r="BZ38" s="379"/>
      <c r="CA38" s="379"/>
      <c r="CB38" s="379"/>
      <c r="CC38" s="379"/>
      <c r="CD38" s="379"/>
      <c r="CE38" s="379"/>
      <c r="CF38" s="379"/>
      <c r="CG38" s="379"/>
      <c r="CH38" s="379"/>
      <c r="CI38" s="379"/>
      <c r="CJ38" s="379"/>
      <c r="CK38" s="379"/>
      <c r="CL38" s="379"/>
      <c r="CM38" s="379"/>
      <c r="CN38" s="173"/>
      <c r="CO38" s="378" t="str">
        <f t="shared" si="3"/>
        <v/>
      </c>
      <c r="CP38" s="378"/>
      <c r="CQ38" s="379" t="str">
        <f>IF('各会計、関係団体の財政状況及び健全化判断比率'!BS11="","",'各会計、関係団体の財政状況及び健全化判断比率'!BS11)</f>
        <v/>
      </c>
      <c r="CR38" s="379"/>
      <c r="CS38" s="379"/>
      <c r="CT38" s="379"/>
      <c r="CU38" s="379"/>
      <c r="CV38" s="379"/>
      <c r="CW38" s="379"/>
      <c r="CX38" s="379"/>
      <c r="CY38" s="379"/>
      <c r="CZ38" s="379"/>
      <c r="DA38" s="379"/>
      <c r="DB38" s="379"/>
      <c r="DC38" s="379"/>
      <c r="DD38" s="379"/>
      <c r="DE38" s="379"/>
      <c r="DG38" s="376" t="str">
        <f>IF('各会計、関係団体の財政状況及び健全化判断比率'!BR11="","",'各会計、関係団体の財政状況及び健全化判断比率'!BR11)</f>
        <v/>
      </c>
      <c r="DH38" s="376"/>
      <c r="DI38" s="200"/>
    </row>
    <row r="39" spans="1:113" ht="32.25" customHeight="1" x14ac:dyDescent="0.2">
      <c r="A39" s="173"/>
      <c r="B39" s="197"/>
      <c r="C39" s="378" t="str">
        <f t="shared" si="5"/>
        <v/>
      </c>
      <c r="D39" s="378"/>
      <c r="E39" s="379" t="str">
        <f>IF('各会計、関係団体の財政状況及び健全化判断比率'!B12="","",'各会計、関係団体の財政状況及び健全化判断比率'!B12)</f>
        <v/>
      </c>
      <c r="F39" s="379"/>
      <c r="G39" s="379"/>
      <c r="H39" s="379"/>
      <c r="I39" s="379"/>
      <c r="J39" s="379"/>
      <c r="K39" s="379"/>
      <c r="L39" s="379"/>
      <c r="M39" s="379"/>
      <c r="N39" s="379"/>
      <c r="O39" s="379"/>
      <c r="P39" s="379"/>
      <c r="Q39" s="379"/>
      <c r="R39" s="379"/>
      <c r="S39" s="379"/>
      <c r="T39" s="173"/>
      <c r="U39" s="378" t="str">
        <f t="shared" si="4"/>
        <v/>
      </c>
      <c r="V39" s="378"/>
      <c r="W39" s="379"/>
      <c r="X39" s="379"/>
      <c r="Y39" s="379"/>
      <c r="Z39" s="379"/>
      <c r="AA39" s="379"/>
      <c r="AB39" s="379"/>
      <c r="AC39" s="379"/>
      <c r="AD39" s="379"/>
      <c r="AE39" s="379"/>
      <c r="AF39" s="379"/>
      <c r="AG39" s="379"/>
      <c r="AH39" s="379"/>
      <c r="AI39" s="379"/>
      <c r="AJ39" s="379"/>
      <c r="AK39" s="379"/>
      <c r="AL39" s="173"/>
      <c r="AM39" s="378" t="str">
        <f t="shared" si="0"/>
        <v/>
      </c>
      <c r="AN39" s="378"/>
      <c r="AO39" s="379"/>
      <c r="AP39" s="379"/>
      <c r="AQ39" s="379"/>
      <c r="AR39" s="379"/>
      <c r="AS39" s="379"/>
      <c r="AT39" s="379"/>
      <c r="AU39" s="379"/>
      <c r="AV39" s="379"/>
      <c r="AW39" s="379"/>
      <c r="AX39" s="379"/>
      <c r="AY39" s="379"/>
      <c r="AZ39" s="379"/>
      <c r="BA39" s="379"/>
      <c r="BB39" s="379"/>
      <c r="BC39" s="379"/>
      <c r="BD39" s="173"/>
      <c r="BE39" s="378" t="str">
        <f t="shared" si="1"/>
        <v/>
      </c>
      <c r="BF39" s="378"/>
      <c r="BG39" s="379"/>
      <c r="BH39" s="379"/>
      <c r="BI39" s="379"/>
      <c r="BJ39" s="379"/>
      <c r="BK39" s="379"/>
      <c r="BL39" s="379"/>
      <c r="BM39" s="379"/>
      <c r="BN39" s="379"/>
      <c r="BO39" s="379"/>
      <c r="BP39" s="379"/>
      <c r="BQ39" s="379"/>
      <c r="BR39" s="379"/>
      <c r="BS39" s="379"/>
      <c r="BT39" s="379"/>
      <c r="BU39" s="379"/>
      <c r="BV39" s="173"/>
      <c r="BW39" s="378">
        <f t="shared" si="2"/>
        <v>13</v>
      </c>
      <c r="BX39" s="378"/>
      <c r="BY39" s="379" t="str">
        <f>IF('各会計、関係団体の財政状況及び健全化判断比率'!B73="","",'各会計、関係団体の財政状況及び健全化判断比率'!B73)</f>
        <v>東京市町村総合事務組合（東京都市町村民交通災害共済事業特別会計）</v>
      </c>
      <c r="BZ39" s="379"/>
      <c r="CA39" s="379"/>
      <c r="CB39" s="379"/>
      <c r="CC39" s="379"/>
      <c r="CD39" s="379"/>
      <c r="CE39" s="379"/>
      <c r="CF39" s="379"/>
      <c r="CG39" s="379"/>
      <c r="CH39" s="379"/>
      <c r="CI39" s="379"/>
      <c r="CJ39" s="379"/>
      <c r="CK39" s="379"/>
      <c r="CL39" s="379"/>
      <c r="CM39" s="379"/>
      <c r="CN39" s="173"/>
      <c r="CO39" s="378" t="str">
        <f t="shared" si="3"/>
        <v/>
      </c>
      <c r="CP39" s="378"/>
      <c r="CQ39" s="379" t="str">
        <f>IF('各会計、関係団体の財政状況及び健全化判断比率'!BS12="","",'各会計、関係団体の財政状況及び健全化判断比率'!BS12)</f>
        <v/>
      </c>
      <c r="CR39" s="379"/>
      <c r="CS39" s="379"/>
      <c r="CT39" s="379"/>
      <c r="CU39" s="379"/>
      <c r="CV39" s="379"/>
      <c r="CW39" s="379"/>
      <c r="CX39" s="379"/>
      <c r="CY39" s="379"/>
      <c r="CZ39" s="379"/>
      <c r="DA39" s="379"/>
      <c r="DB39" s="379"/>
      <c r="DC39" s="379"/>
      <c r="DD39" s="379"/>
      <c r="DE39" s="379"/>
      <c r="DG39" s="376" t="str">
        <f>IF('各会計、関係団体の財政状況及び健全化判断比率'!BR12="","",'各会計、関係団体の財政状況及び健全化判断比率'!BR12)</f>
        <v/>
      </c>
      <c r="DH39" s="376"/>
      <c r="DI39" s="200"/>
    </row>
    <row r="40" spans="1:113" ht="32.25" customHeight="1" x14ac:dyDescent="0.2">
      <c r="A40" s="173"/>
      <c r="B40" s="197"/>
      <c r="C40" s="378" t="str">
        <f t="shared" si="5"/>
        <v/>
      </c>
      <c r="D40" s="378"/>
      <c r="E40" s="379" t="str">
        <f>IF('各会計、関係団体の財政状況及び健全化判断比率'!B13="","",'各会計、関係団体の財政状況及び健全化判断比率'!B13)</f>
        <v/>
      </c>
      <c r="F40" s="379"/>
      <c r="G40" s="379"/>
      <c r="H40" s="379"/>
      <c r="I40" s="379"/>
      <c r="J40" s="379"/>
      <c r="K40" s="379"/>
      <c r="L40" s="379"/>
      <c r="M40" s="379"/>
      <c r="N40" s="379"/>
      <c r="O40" s="379"/>
      <c r="P40" s="379"/>
      <c r="Q40" s="379"/>
      <c r="R40" s="379"/>
      <c r="S40" s="379"/>
      <c r="T40" s="173"/>
      <c r="U40" s="378" t="str">
        <f t="shared" si="4"/>
        <v/>
      </c>
      <c r="V40" s="378"/>
      <c r="W40" s="379"/>
      <c r="X40" s="379"/>
      <c r="Y40" s="379"/>
      <c r="Z40" s="379"/>
      <c r="AA40" s="379"/>
      <c r="AB40" s="379"/>
      <c r="AC40" s="379"/>
      <c r="AD40" s="379"/>
      <c r="AE40" s="379"/>
      <c r="AF40" s="379"/>
      <c r="AG40" s="379"/>
      <c r="AH40" s="379"/>
      <c r="AI40" s="379"/>
      <c r="AJ40" s="379"/>
      <c r="AK40" s="379"/>
      <c r="AL40" s="173"/>
      <c r="AM40" s="378" t="str">
        <f t="shared" si="0"/>
        <v/>
      </c>
      <c r="AN40" s="378"/>
      <c r="AO40" s="379"/>
      <c r="AP40" s="379"/>
      <c r="AQ40" s="379"/>
      <c r="AR40" s="379"/>
      <c r="AS40" s="379"/>
      <c r="AT40" s="379"/>
      <c r="AU40" s="379"/>
      <c r="AV40" s="379"/>
      <c r="AW40" s="379"/>
      <c r="AX40" s="379"/>
      <c r="AY40" s="379"/>
      <c r="AZ40" s="379"/>
      <c r="BA40" s="379"/>
      <c r="BB40" s="379"/>
      <c r="BC40" s="379"/>
      <c r="BD40" s="173"/>
      <c r="BE40" s="378" t="str">
        <f t="shared" si="1"/>
        <v/>
      </c>
      <c r="BF40" s="378"/>
      <c r="BG40" s="379"/>
      <c r="BH40" s="379"/>
      <c r="BI40" s="379"/>
      <c r="BJ40" s="379"/>
      <c r="BK40" s="379"/>
      <c r="BL40" s="379"/>
      <c r="BM40" s="379"/>
      <c r="BN40" s="379"/>
      <c r="BO40" s="379"/>
      <c r="BP40" s="379"/>
      <c r="BQ40" s="379"/>
      <c r="BR40" s="379"/>
      <c r="BS40" s="379"/>
      <c r="BT40" s="379"/>
      <c r="BU40" s="379"/>
      <c r="BV40" s="173"/>
      <c r="BW40" s="378">
        <f t="shared" si="2"/>
        <v>14</v>
      </c>
      <c r="BX40" s="378"/>
      <c r="BY40" s="379" t="str">
        <f>IF('各会計、関係団体の財政状況及び健全化判断比率'!B74="","",'各会計、関係団体の財政状況及び健全化判断比率'!B74)</f>
        <v>青梅、羽村地区工業用水道企業団</v>
      </c>
      <c r="BZ40" s="379"/>
      <c r="CA40" s="379"/>
      <c r="CB40" s="379"/>
      <c r="CC40" s="379"/>
      <c r="CD40" s="379"/>
      <c r="CE40" s="379"/>
      <c r="CF40" s="379"/>
      <c r="CG40" s="379"/>
      <c r="CH40" s="379"/>
      <c r="CI40" s="379"/>
      <c r="CJ40" s="379"/>
      <c r="CK40" s="379"/>
      <c r="CL40" s="379"/>
      <c r="CM40" s="379"/>
      <c r="CN40" s="173"/>
      <c r="CO40" s="378" t="str">
        <f t="shared" si="3"/>
        <v/>
      </c>
      <c r="CP40" s="378"/>
      <c r="CQ40" s="379" t="str">
        <f>IF('各会計、関係団体の財政状況及び健全化判断比率'!BS13="","",'各会計、関係団体の財政状況及び健全化判断比率'!BS13)</f>
        <v/>
      </c>
      <c r="CR40" s="379"/>
      <c r="CS40" s="379"/>
      <c r="CT40" s="379"/>
      <c r="CU40" s="379"/>
      <c r="CV40" s="379"/>
      <c r="CW40" s="379"/>
      <c r="CX40" s="379"/>
      <c r="CY40" s="379"/>
      <c r="CZ40" s="379"/>
      <c r="DA40" s="379"/>
      <c r="DB40" s="379"/>
      <c r="DC40" s="379"/>
      <c r="DD40" s="379"/>
      <c r="DE40" s="379"/>
      <c r="DG40" s="376" t="str">
        <f>IF('各会計、関係団体の財政状況及び健全化判断比率'!BR13="","",'各会計、関係団体の財政状況及び健全化判断比率'!BR13)</f>
        <v/>
      </c>
      <c r="DH40" s="376"/>
      <c r="DI40" s="200"/>
    </row>
    <row r="41" spans="1:113" ht="32.25" customHeight="1" x14ac:dyDescent="0.2">
      <c r="A41" s="173"/>
      <c r="B41" s="197"/>
      <c r="C41" s="378" t="str">
        <f t="shared" si="5"/>
        <v/>
      </c>
      <c r="D41" s="378"/>
      <c r="E41" s="379" t="str">
        <f>IF('各会計、関係団体の財政状況及び健全化判断比率'!B14="","",'各会計、関係団体の財政状況及び健全化判断比率'!B14)</f>
        <v/>
      </c>
      <c r="F41" s="379"/>
      <c r="G41" s="379"/>
      <c r="H41" s="379"/>
      <c r="I41" s="379"/>
      <c r="J41" s="379"/>
      <c r="K41" s="379"/>
      <c r="L41" s="379"/>
      <c r="M41" s="379"/>
      <c r="N41" s="379"/>
      <c r="O41" s="379"/>
      <c r="P41" s="379"/>
      <c r="Q41" s="379"/>
      <c r="R41" s="379"/>
      <c r="S41" s="379"/>
      <c r="T41" s="173"/>
      <c r="U41" s="378" t="str">
        <f t="shared" si="4"/>
        <v/>
      </c>
      <c r="V41" s="378"/>
      <c r="W41" s="379"/>
      <c r="X41" s="379"/>
      <c r="Y41" s="379"/>
      <c r="Z41" s="379"/>
      <c r="AA41" s="379"/>
      <c r="AB41" s="379"/>
      <c r="AC41" s="379"/>
      <c r="AD41" s="379"/>
      <c r="AE41" s="379"/>
      <c r="AF41" s="379"/>
      <c r="AG41" s="379"/>
      <c r="AH41" s="379"/>
      <c r="AI41" s="379"/>
      <c r="AJ41" s="379"/>
      <c r="AK41" s="379"/>
      <c r="AL41" s="173"/>
      <c r="AM41" s="378" t="str">
        <f t="shared" si="0"/>
        <v/>
      </c>
      <c r="AN41" s="378"/>
      <c r="AO41" s="379"/>
      <c r="AP41" s="379"/>
      <c r="AQ41" s="379"/>
      <c r="AR41" s="379"/>
      <c r="AS41" s="379"/>
      <c r="AT41" s="379"/>
      <c r="AU41" s="379"/>
      <c r="AV41" s="379"/>
      <c r="AW41" s="379"/>
      <c r="AX41" s="379"/>
      <c r="AY41" s="379"/>
      <c r="AZ41" s="379"/>
      <c r="BA41" s="379"/>
      <c r="BB41" s="379"/>
      <c r="BC41" s="379"/>
      <c r="BD41" s="173"/>
      <c r="BE41" s="378" t="str">
        <f t="shared" si="1"/>
        <v/>
      </c>
      <c r="BF41" s="378"/>
      <c r="BG41" s="379"/>
      <c r="BH41" s="379"/>
      <c r="BI41" s="379"/>
      <c r="BJ41" s="379"/>
      <c r="BK41" s="379"/>
      <c r="BL41" s="379"/>
      <c r="BM41" s="379"/>
      <c r="BN41" s="379"/>
      <c r="BO41" s="379"/>
      <c r="BP41" s="379"/>
      <c r="BQ41" s="379"/>
      <c r="BR41" s="379"/>
      <c r="BS41" s="379"/>
      <c r="BT41" s="379"/>
      <c r="BU41" s="379"/>
      <c r="BV41" s="173"/>
      <c r="BW41" s="378">
        <f t="shared" si="2"/>
        <v>15</v>
      </c>
      <c r="BX41" s="378"/>
      <c r="BY41" s="379" t="str">
        <f>IF('各会計、関係団体の財政状況及び健全化判断比率'!B75="","",'各会計、関係団体の財政状況及び健全化判断比率'!B75)</f>
        <v>福生病院企業団</v>
      </c>
      <c r="BZ41" s="379"/>
      <c r="CA41" s="379"/>
      <c r="CB41" s="379"/>
      <c r="CC41" s="379"/>
      <c r="CD41" s="379"/>
      <c r="CE41" s="379"/>
      <c r="CF41" s="379"/>
      <c r="CG41" s="379"/>
      <c r="CH41" s="379"/>
      <c r="CI41" s="379"/>
      <c r="CJ41" s="379"/>
      <c r="CK41" s="379"/>
      <c r="CL41" s="379"/>
      <c r="CM41" s="379"/>
      <c r="CN41" s="173"/>
      <c r="CO41" s="378" t="str">
        <f t="shared" si="3"/>
        <v/>
      </c>
      <c r="CP41" s="378"/>
      <c r="CQ41" s="379" t="str">
        <f>IF('各会計、関係団体の財政状況及び健全化判断比率'!BS14="","",'各会計、関係団体の財政状況及び健全化判断比率'!BS14)</f>
        <v/>
      </c>
      <c r="CR41" s="379"/>
      <c r="CS41" s="379"/>
      <c r="CT41" s="379"/>
      <c r="CU41" s="379"/>
      <c r="CV41" s="379"/>
      <c r="CW41" s="379"/>
      <c r="CX41" s="379"/>
      <c r="CY41" s="379"/>
      <c r="CZ41" s="379"/>
      <c r="DA41" s="379"/>
      <c r="DB41" s="379"/>
      <c r="DC41" s="379"/>
      <c r="DD41" s="379"/>
      <c r="DE41" s="379"/>
      <c r="DG41" s="376" t="str">
        <f>IF('各会計、関係団体の財政状況及び健全化判断比率'!BR14="","",'各会計、関係団体の財政状況及び健全化判断比率'!BR14)</f>
        <v/>
      </c>
      <c r="DH41" s="376"/>
      <c r="DI41" s="200"/>
    </row>
    <row r="42" spans="1:113" ht="32.25" customHeight="1" x14ac:dyDescent="0.2">
      <c r="B42" s="197"/>
      <c r="C42" s="378" t="str">
        <f t="shared" si="5"/>
        <v/>
      </c>
      <c r="D42" s="378"/>
      <c r="E42" s="379" t="str">
        <f>IF('各会計、関係団体の財政状況及び健全化判断比率'!B15="","",'各会計、関係団体の財政状況及び健全化判断比率'!B15)</f>
        <v/>
      </c>
      <c r="F42" s="379"/>
      <c r="G42" s="379"/>
      <c r="H42" s="379"/>
      <c r="I42" s="379"/>
      <c r="J42" s="379"/>
      <c r="K42" s="379"/>
      <c r="L42" s="379"/>
      <c r="M42" s="379"/>
      <c r="N42" s="379"/>
      <c r="O42" s="379"/>
      <c r="P42" s="379"/>
      <c r="Q42" s="379"/>
      <c r="R42" s="379"/>
      <c r="S42" s="379"/>
      <c r="T42" s="173"/>
      <c r="U42" s="378" t="str">
        <f t="shared" si="4"/>
        <v/>
      </c>
      <c r="V42" s="378"/>
      <c r="W42" s="379"/>
      <c r="X42" s="379"/>
      <c r="Y42" s="379"/>
      <c r="Z42" s="379"/>
      <c r="AA42" s="379"/>
      <c r="AB42" s="379"/>
      <c r="AC42" s="379"/>
      <c r="AD42" s="379"/>
      <c r="AE42" s="379"/>
      <c r="AF42" s="379"/>
      <c r="AG42" s="379"/>
      <c r="AH42" s="379"/>
      <c r="AI42" s="379"/>
      <c r="AJ42" s="379"/>
      <c r="AK42" s="379"/>
      <c r="AL42" s="173"/>
      <c r="AM42" s="378" t="str">
        <f t="shared" si="0"/>
        <v/>
      </c>
      <c r="AN42" s="378"/>
      <c r="AO42" s="379"/>
      <c r="AP42" s="379"/>
      <c r="AQ42" s="379"/>
      <c r="AR42" s="379"/>
      <c r="AS42" s="379"/>
      <c r="AT42" s="379"/>
      <c r="AU42" s="379"/>
      <c r="AV42" s="379"/>
      <c r="AW42" s="379"/>
      <c r="AX42" s="379"/>
      <c r="AY42" s="379"/>
      <c r="AZ42" s="379"/>
      <c r="BA42" s="379"/>
      <c r="BB42" s="379"/>
      <c r="BC42" s="379"/>
      <c r="BD42" s="173"/>
      <c r="BE42" s="378" t="str">
        <f t="shared" si="1"/>
        <v/>
      </c>
      <c r="BF42" s="378"/>
      <c r="BG42" s="379"/>
      <c r="BH42" s="379"/>
      <c r="BI42" s="379"/>
      <c r="BJ42" s="379"/>
      <c r="BK42" s="379"/>
      <c r="BL42" s="379"/>
      <c r="BM42" s="379"/>
      <c r="BN42" s="379"/>
      <c r="BO42" s="379"/>
      <c r="BP42" s="379"/>
      <c r="BQ42" s="379"/>
      <c r="BR42" s="379"/>
      <c r="BS42" s="379"/>
      <c r="BT42" s="379"/>
      <c r="BU42" s="379"/>
      <c r="BV42" s="173"/>
      <c r="BW42" s="378">
        <f t="shared" si="2"/>
        <v>16</v>
      </c>
      <c r="BX42" s="378"/>
      <c r="BY42" s="379" t="str">
        <f>IF('各会計、関係団体の財政状況及び健全化判断比率'!B76="","",'各会計、関係団体の財政状況及び健全化判断比率'!B76)</f>
        <v>東京都市町村議会議員公務災害補償等組合</v>
      </c>
      <c r="BZ42" s="379"/>
      <c r="CA42" s="379"/>
      <c r="CB42" s="379"/>
      <c r="CC42" s="379"/>
      <c r="CD42" s="379"/>
      <c r="CE42" s="379"/>
      <c r="CF42" s="379"/>
      <c r="CG42" s="379"/>
      <c r="CH42" s="379"/>
      <c r="CI42" s="379"/>
      <c r="CJ42" s="379"/>
      <c r="CK42" s="379"/>
      <c r="CL42" s="379"/>
      <c r="CM42" s="379"/>
      <c r="CN42" s="173"/>
      <c r="CO42" s="378" t="str">
        <f t="shared" si="3"/>
        <v/>
      </c>
      <c r="CP42" s="378"/>
      <c r="CQ42" s="379" t="str">
        <f>IF('各会計、関係団体の財政状況及び健全化判断比率'!BS15="","",'各会計、関係団体の財政状況及び健全化判断比率'!BS15)</f>
        <v/>
      </c>
      <c r="CR42" s="379"/>
      <c r="CS42" s="379"/>
      <c r="CT42" s="379"/>
      <c r="CU42" s="379"/>
      <c r="CV42" s="379"/>
      <c r="CW42" s="379"/>
      <c r="CX42" s="379"/>
      <c r="CY42" s="379"/>
      <c r="CZ42" s="379"/>
      <c r="DA42" s="379"/>
      <c r="DB42" s="379"/>
      <c r="DC42" s="379"/>
      <c r="DD42" s="379"/>
      <c r="DE42" s="379"/>
      <c r="DG42" s="376" t="str">
        <f>IF('各会計、関係団体の財政状況及び健全化判断比率'!BR15="","",'各会計、関係団体の財政状況及び健全化判断比率'!BR15)</f>
        <v/>
      </c>
      <c r="DH42" s="376"/>
      <c r="DI42" s="200"/>
    </row>
    <row r="43" spans="1:113" ht="32.25" customHeight="1" x14ac:dyDescent="0.2">
      <c r="B43" s="197"/>
      <c r="C43" s="378" t="str">
        <f t="shared" si="5"/>
        <v/>
      </c>
      <c r="D43" s="378"/>
      <c r="E43" s="379" t="str">
        <f>IF('各会計、関係団体の財政状況及び健全化判断比率'!B16="","",'各会計、関係団体の財政状況及び健全化判断比率'!B16)</f>
        <v/>
      </c>
      <c r="F43" s="379"/>
      <c r="G43" s="379"/>
      <c r="H43" s="379"/>
      <c r="I43" s="379"/>
      <c r="J43" s="379"/>
      <c r="K43" s="379"/>
      <c r="L43" s="379"/>
      <c r="M43" s="379"/>
      <c r="N43" s="379"/>
      <c r="O43" s="379"/>
      <c r="P43" s="379"/>
      <c r="Q43" s="379"/>
      <c r="R43" s="379"/>
      <c r="S43" s="379"/>
      <c r="T43" s="173"/>
      <c r="U43" s="378" t="str">
        <f t="shared" si="4"/>
        <v/>
      </c>
      <c r="V43" s="378"/>
      <c r="W43" s="379"/>
      <c r="X43" s="379"/>
      <c r="Y43" s="379"/>
      <c r="Z43" s="379"/>
      <c r="AA43" s="379"/>
      <c r="AB43" s="379"/>
      <c r="AC43" s="379"/>
      <c r="AD43" s="379"/>
      <c r="AE43" s="379"/>
      <c r="AF43" s="379"/>
      <c r="AG43" s="379"/>
      <c r="AH43" s="379"/>
      <c r="AI43" s="379"/>
      <c r="AJ43" s="379"/>
      <c r="AK43" s="379"/>
      <c r="AL43" s="173"/>
      <c r="AM43" s="378" t="str">
        <f t="shared" si="0"/>
        <v/>
      </c>
      <c r="AN43" s="378"/>
      <c r="AO43" s="379"/>
      <c r="AP43" s="379"/>
      <c r="AQ43" s="379"/>
      <c r="AR43" s="379"/>
      <c r="AS43" s="379"/>
      <c r="AT43" s="379"/>
      <c r="AU43" s="379"/>
      <c r="AV43" s="379"/>
      <c r="AW43" s="379"/>
      <c r="AX43" s="379"/>
      <c r="AY43" s="379"/>
      <c r="AZ43" s="379"/>
      <c r="BA43" s="379"/>
      <c r="BB43" s="379"/>
      <c r="BC43" s="379"/>
      <c r="BD43" s="173"/>
      <c r="BE43" s="378" t="str">
        <f t="shared" si="1"/>
        <v/>
      </c>
      <c r="BF43" s="378"/>
      <c r="BG43" s="379"/>
      <c r="BH43" s="379"/>
      <c r="BI43" s="379"/>
      <c r="BJ43" s="379"/>
      <c r="BK43" s="379"/>
      <c r="BL43" s="379"/>
      <c r="BM43" s="379"/>
      <c r="BN43" s="379"/>
      <c r="BO43" s="379"/>
      <c r="BP43" s="379"/>
      <c r="BQ43" s="379"/>
      <c r="BR43" s="379"/>
      <c r="BS43" s="379"/>
      <c r="BT43" s="379"/>
      <c r="BU43" s="379"/>
      <c r="BV43" s="173"/>
      <c r="BW43" s="378">
        <f t="shared" si="2"/>
        <v>17</v>
      </c>
      <c r="BX43" s="378"/>
      <c r="BY43" s="379" t="str">
        <f>IF('各会計、関係団体の財政状況及び健全化判断比率'!B77="","",'各会計、関係団体の財政状況及び健全化判断比率'!B77)</f>
        <v>東京都市町村職員退職手当組合</v>
      </c>
      <c r="BZ43" s="379"/>
      <c r="CA43" s="379"/>
      <c r="CB43" s="379"/>
      <c r="CC43" s="379"/>
      <c r="CD43" s="379"/>
      <c r="CE43" s="379"/>
      <c r="CF43" s="379"/>
      <c r="CG43" s="379"/>
      <c r="CH43" s="379"/>
      <c r="CI43" s="379"/>
      <c r="CJ43" s="379"/>
      <c r="CK43" s="379"/>
      <c r="CL43" s="379"/>
      <c r="CM43" s="379"/>
      <c r="CN43" s="173"/>
      <c r="CO43" s="378" t="str">
        <f t="shared" si="3"/>
        <v/>
      </c>
      <c r="CP43" s="378"/>
      <c r="CQ43" s="379" t="str">
        <f>IF('各会計、関係団体の財政状況及び健全化判断比率'!BS16="","",'各会計、関係団体の財政状況及び健全化判断比率'!BS16)</f>
        <v/>
      </c>
      <c r="CR43" s="379"/>
      <c r="CS43" s="379"/>
      <c r="CT43" s="379"/>
      <c r="CU43" s="379"/>
      <c r="CV43" s="379"/>
      <c r="CW43" s="379"/>
      <c r="CX43" s="379"/>
      <c r="CY43" s="379"/>
      <c r="CZ43" s="379"/>
      <c r="DA43" s="379"/>
      <c r="DB43" s="379"/>
      <c r="DC43" s="379"/>
      <c r="DD43" s="379"/>
      <c r="DE43" s="379"/>
      <c r="DG43" s="376" t="str">
        <f>IF('各会計、関係団体の財政状況及び健全化判断比率'!BR16="","",'各会計、関係団体の財政状況及び健全化判断比率'!BR16)</f>
        <v/>
      </c>
      <c r="DH43" s="376"/>
      <c r="DI43" s="200"/>
    </row>
    <row r="44" spans="1:113" ht="13.5" customHeight="1" thickBot="1" x14ac:dyDescent="0.25">
      <c r="B44" s="201"/>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3"/>
    </row>
    <row r="45" spans="1:113" x14ac:dyDescent="0.2"/>
    <row r="46" spans="1:113" x14ac:dyDescent="0.2">
      <c r="B46" s="172" t="s">
        <v>206</v>
      </c>
      <c r="E46" s="375" t="s">
        <v>207</v>
      </c>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5"/>
      <c r="AW46" s="375"/>
      <c r="AX46" s="375"/>
      <c r="AY46" s="375"/>
      <c r="AZ46" s="375"/>
      <c r="BA46" s="375"/>
      <c r="BB46" s="375"/>
      <c r="BC46" s="375"/>
      <c r="BD46" s="375"/>
      <c r="BE46" s="375"/>
      <c r="BF46" s="375"/>
      <c r="BG46" s="375"/>
      <c r="BH46" s="375"/>
      <c r="BI46" s="375"/>
      <c r="BJ46" s="375"/>
      <c r="BK46" s="375"/>
      <c r="BL46" s="375"/>
      <c r="BM46" s="375"/>
      <c r="BN46" s="375"/>
      <c r="BO46" s="375"/>
      <c r="BP46" s="375"/>
      <c r="BQ46" s="375"/>
      <c r="BR46" s="375"/>
      <c r="BS46" s="375"/>
      <c r="BT46" s="375"/>
      <c r="BU46" s="375"/>
      <c r="BV46" s="375"/>
      <c r="BW46" s="375"/>
      <c r="BX46" s="375"/>
      <c r="BY46" s="375"/>
      <c r="BZ46" s="375"/>
      <c r="CA46" s="375"/>
      <c r="CB46" s="375"/>
      <c r="CC46" s="375"/>
      <c r="CD46" s="375"/>
      <c r="CE46" s="375"/>
      <c r="CF46" s="375"/>
      <c r="CG46" s="375"/>
      <c r="CH46" s="375"/>
      <c r="CI46" s="375"/>
      <c r="CJ46" s="375"/>
      <c r="CK46" s="375"/>
      <c r="CL46" s="375"/>
      <c r="CM46" s="375"/>
      <c r="CN46" s="375"/>
      <c r="CO46" s="375"/>
      <c r="CP46" s="375"/>
      <c r="CQ46" s="375"/>
      <c r="CR46" s="375"/>
      <c r="CS46" s="375"/>
      <c r="CT46" s="375"/>
      <c r="CU46" s="375"/>
      <c r="CV46" s="375"/>
      <c r="CW46" s="375"/>
      <c r="CX46" s="375"/>
      <c r="CY46" s="375"/>
      <c r="CZ46" s="375"/>
      <c r="DA46" s="375"/>
      <c r="DB46" s="375"/>
      <c r="DC46" s="375"/>
      <c r="DD46" s="375"/>
      <c r="DE46" s="375"/>
      <c r="DF46" s="375"/>
      <c r="DG46" s="375"/>
      <c r="DH46" s="375"/>
      <c r="DI46" s="375"/>
    </row>
    <row r="47" spans="1:113" x14ac:dyDescent="0.2">
      <c r="E47" s="375" t="s">
        <v>208</v>
      </c>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75"/>
      <c r="AN47" s="375"/>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75"/>
      <c r="BM47" s="375"/>
      <c r="BN47" s="375"/>
      <c r="BO47" s="375"/>
      <c r="BP47" s="375"/>
      <c r="BQ47" s="375"/>
      <c r="BR47" s="375"/>
      <c r="BS47" s="375"/>
      <c r="BT47" s="375"/>
      <c r="BU47" s="375"/>
      <c r="BV47" s="375"/>
      <c r="BW47" s="375"/>
      <c r="BX47" s="375"/>
      <c r="BY47" s="375"/>
      <c r="BZ47" s="375"/>
      <c r="CA47" s="375"/>
      <c r="CB47" s="375"/>
      <c r="CC47" s="375"/>
      <c r="CD47" s="375"/>
      <c r="CE47" s="375"/>
      <c r="CF47" s="375"/>
      <c r="CG47" s="375"/>
      <c r="CH47" s="375"/>
      <c r="CI47" s="375"/>
      <c r="CJ47" s="375"/>
      <c r="CK47" s="375"/>
      <c r="CL47" s="375"/>
      <c r="CM47" s="375"/>
      <c r="CN47" s="375"/>
      <c r="CO47" s="375"/>
      <c r="CP47" s="375"/>
      <c r="CQ47" s="375"/>
      <c r="CR47" s="375"/>
      <c r="CS47" s="375"/>
      <c r="CT47" s="375"/>
      <c r="CU47" s="375"/>
      <c r="CV47" s="375"/>
      <c r="CW47" s="375"/>
      <c r="CX47" s="375"/>
      <c r="CY47" s="375"/>
      <c r="CZ47" s="375"/>
      <c r="DA47" s="375"/>
      <c r="DB47" s="375"/>
      <c r="DC47" s="375"/>
      <c r="DD47" s="375"/>
      <c r="DE47" s="375"/>
      <c r="DF47" s="375"/>
      <c r="DG47" s="375"/>
      <c r="DH47" s="375"/>
      <c r="DI47" s="375"/>
    </row>
    <row r="48" spans="1:113" x14ac:dyDescent="0.2">
      <c r="E48" s="375" t="s">
        <v>209</v>
      </c>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c r="AI48" s="375"/>
      <c r="AJ48" s="375"/>
      <c r="AK48" s="375"/>
      <c r="AL48" s="375"/>
      <c r="AM48" s="375"/>
      <c r="AN48" s="375"/>
      <c r="AO48" s="375"/>
      <c r="AP48" s="375"/>
      <c r="AQ48" s="375"/>
      <c r="AR48" s="375"/>
      <c r="AS48" s="375"/>
      <c r="AT48" s="375"/>
      <c r="AU48" s="375"/>
      <c r="AV48" s="375"/>
      <c r="AW48" s="375"/>
      <c r="AX48" s="375"/>
      <c r="AY48" s="375"/>
      <c r="AZ48" s="375"/>
      <c r="BA48" s="375"/>
      <c r="BB48" s="375"/>
      <c r="BC48" s="375"/>
      <c r="BD48" s="375"/>
      <c r="BE48" s="375"/>
      <c r="BF48" s="375"/>
      <c r="BG48" s="375"/>
      <c r="BH48" s="375"/>
      <c r="BI48" s="375"/>
      <c r="BJ48" s="375"/>
      <c r="BK48" s="375"/>
      <c r="BL48" s="375"/>
      <c r="BM48" s="375"/>
      <c r="BN48" s="375"/>
      <c r="BO48" s="375"/>
      <c r="BP48" s="375"/>
      <c r="BQ48" s="375"/>
      <c r="BR48" s="375"/>
      <c r="BS48" s="375"/>
      <c r="BT48" s="375"/>
      <c r="BU48" s="375"/>
      <c r="BV48" s="375"/>
      <c r="BW48" s="375"/>
      <c r="BX48" s="375"/>
      <c r="BY48" s="375"/>
      <c r="BZ48" s="375"/>
      <c r="CA48" s="375"/>
      <c r="CB48" s="375"/>
      <c r="CC48" s="375"/>
      <c r="CD48" s="375"/>
      <c r="CE48" s="375"/>
      <c r="CF48" s="375"/>
      <c r="CG48" s="375"/>
      <c r="CH48" s="375"/>
      <c r="CI48" s="375"/>
      <c r="CJ48" s="375"/>
      <c r="CK48" s="375"/>
      <c r="CL48" s="375"/>
      <c r="CM48" s="375"/>
      <c r="CN48" s="375"/>
      <c r="CO48" s="375"/>
      <c r="CP48" s="375"/>
      <c r="CQ48" s="375"/>
      <c r="CR48" s="375"/>
      <c r="CS48" s="375"/>
      <c r="CT48" s="375"/>
      <c r="CU48" s="375"/>
      <c r="CV48" s="375"/>
      <c r="CW48" s="375"/>
      <c r="CX48" s="375"/>
      <c r="CY48" s="375"/>
      <c r="CZ48" s="375"/>
      <c r="DA48" s="375"/>
      <c r="DB48" s="375"/>
      <c r="DC48" s="375"/>
      <c r="DD48" s="375"/>
      <c r="DE48" s="375"/>
      <c r="DF48" s="375"/>
      <c r="DG48" s="375"/>
      <c r="DH48" s="375"/>
      <c r="DI48" s="375"/>
    </row>
    <row r="49" spans="5:113" x14ac:dyDescent="0.2">
      <c r="E49" s="377" t="s">
        <v>210</v>
      </c>
      <c r="F49" s="377"/>
      <c r="G49" s="377"/>
      <c r="H49" s="377"/>
      <c r="I49" s="377"/>
      <c r="J49" s="377"/>
      <c r="K49" s="377"/>
      <c r="L49" s="377"/>
      <c r="M49" s="377"/>
      <c r="N49" s="377"/>
      <c r="O49" s="377"/>
      <c r="P49" s="377"/>
      <c r="Q49" s="377"/>
      <c r="R49" s="377"/>
      <c r="S49" s="377"/>
      <c r="T49" s="377"/>
      <c r="U49" s="377"/>
      <c r="V49" s="377"/>
      <c r="W49" s="377"/>
      <c r="X49" s="377"/>
      <c r="Y49" s="377"/>
      <c r="Z49" s="377"/>
      <c r="AA49" s="377"/>
      <c r="AB49" s="377"/>
      <c r="AC49" s="377"/>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377"/>
      <c r="CG49" s="377"/>
      <c r="CH49" s="377"/>
      <c r="CI49" s="377"/>
      <c r="CJ49" s="377"/>
      <c r="CK49" s="377"/>
      <c r="CL49" s="377"/>
      <c r="CM49" s="377"/>
      <c r="CN49" s="377"/>
      <c r="CO49" s="377"/>
      <c r="CP49" s="377"/>
      <c r="CQ49" s="377"/>
      <c r="CR49" s="377"/>
      <c r="CS49" s="377"/>
      <c r="CT49" s="377"/>
      <c r="CU49" s="377"/>
      <c r="CV49" s="377"/>
      <c r="CW49" s="377"/>
      <c r="CX49" s="377"/>
      <c r="CY49" s="377"/>
      <c r="CZ49" s="377"/>
      <c r="DA49" s="377"/>
      <c r="DB49" s="377"/>
      <c r="DC49" s="377"/>
      <c r="DD49" s="377"/>
      <c r="DE49" s="377"/>
      <c r="DF49" s="377"/>
      <c r="DG49" s="377"/>
      <c r="DH49" s="377"/>
      <c r="DI49" s="377"/>
    </row>
    <row r="50" spans="5:113" x14ac:dyDescent="0.2">
      <c r="E50" s="375" t="s">
        <v>211</v>
      </c>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375"/>
      <c r="AM50" s="375"/>
      <c r="AN50" s="375"/>
      <c r="AO50" s="375"/>
      <c r="AP50" s="375"/>
      <c r="AQ50" s="375"/>
      <c r="AR50" s="375"/>
      <c r="AS50" s="375"/>
      <c r="AT50" s="375"/>
      <c r="AU50" s="375"/>
      <c r="AV50" s="375"/>
      <c r="AW50" s="375"/>
      <c r="AX50" s="375"/>
      <c r="AY50" s="375"/>
      <c r="AZ50" s="375"/>
      <c r="BA50" s="375"/>
      <c r="BB50" s="375"/>
      <c r="BC50" s="375"/>
      <c r="BD50" s="375"/>
      <c r="BE50" s="375"/>
      <c r="BF50" s="375"/>
      <c r="BG50" s="375"/>
      <c r="BH50" s="375"/>
      <c r="BI50" s="375"/>
      <c r="BJ50" s="375"/>
      <c r="BK50" s="375"/>
      <c r="BL50" s="375"/>
      <c r="BM50" s="375"/>
      <c r="BN50" s="375"/>
      <c r="BO50" s="375"/>
      <c r="BP50" s="375"/>
      <c r="BQ50" s="375"/>
      <c r="BR50" s="375"/>
      <c r="BS50" s="375"/>
      <c r="BT50" s="375"/>
      <c r="BU50" s="375"/>
      <c r="BV50" s="375"/>
      <c r="BW50" s="375"/>
      <c r="BX50" s="375"/>
      <c r="BY50" s="375"/>
      <c r="BZ50" s="375"/>
      <c r="CA50" s="375"/>
      <c r="CB50" s="375"/>
      <c r="CC50" s="375"/>
      <c r="CD50" s="375"/>
      <c r="CE50" s="375"/>
      <c r="CF50" s="375"/>
      <c r="CG50" s="375"/>
      <c r="CH50" s="375"/>
      <c r="CI50" s="375"/>
      <c r="CJ50" s="375"/>
      <c r="CK50" s="375"/>
      <c r="CL50" s="375"/>
      <c r="CM50" s="375"/>
      <c r="CN50" s="375"/>
      <c r="CO50" s="375"/>
      <c r="CP50" s="375"/>
      <c r="CQ50" s="375"/>
      <c r="CR50" s="375"/>
      <c r="CS50" s="375"/>
      <c r="CT50" s="375"/>
      <c r="CU50" s="375"/>
      <c r="CV50" s="375"/>
      <c r="CW50" s="375"/>
      <c r="CX50" s="375"/>
      <c r="CY50" s="375"/>
      <c r="CZ50" s="375"/>
      <c r="DA50" s="375"/>
      <c r="DB50" s="375"/>
      <c r="DC50" s="375"/>
      <c r="DD50" s="375"/>
      <c r="DE50" s="375"/>
      <c r="DF50" s="375"/>
      <c r="DG50" s="375"/>
      <c r="DH50" s="375"/>
      <c r="DI50" s="375"/>
    </row>
    <row r="51" spans="5:113" x14ac:dyDescent="0.2">
      <c r="E51" s="375" t="s">
        <v>212</v>
      </c>
      <c r="F51" s="375"/>
      <c r="G51" s="375"/>
      <c r="H51" s="375"/>
      <c r="I51" s="375"/>
      <c r="J51" s="375"/>
      <c r="K51" s="375"/>
      <c r="L51" s="375"/>
      <c r="M51" s="375"/>
      <c r="N51" s="375"/>
      <c r="O51" s="375"/>
      <c r="P51" s="375"/>
      <c r="Q51" s="375"/>
      <c r="R51" s="375"/>
      <c r="S51" s="375"/>
      <c r="T51" s="375"/>
      <c r="U51" s="375"/>
      <c r="V51" s="375"/>
      <c r="W51" s="375"/>
      <c r="X51" s="375"/>
      <c r="Y51" s="375"/>
      <c r="Z51" s="375"/>
      <c r="AA51" s="375"/>
      <c r="AB51" s="375"/>
      <c r="AC51" s="375"/>
      <c r="AD51" s="375"/>
      <c r="AE51" s="375"/>
      <c r="AF51" s="375"/>
      <c r="AG51" s="375"/>
      <c r="AH51" s="375"/>
      <c r="AI51" s="375"/>
      <c r="AJ51" s="375"/>
      <c r="AK51" s="375"/>
      <c r="AL51" s="375"/>
      <c r="AM51" s="375"/>
      <c r="AN51" s="375"/>
      <c r="AO51" s="375"/>
      <c r="AP51" s="375"/>
      <c r="AQ51" s="375"/>
      <c r="AR51" s="375"/>
      <c r="AS51" s="375"/>
      <c r="AT51" s="375"/>
      <c r="AU51" s="375"/>
      <c r="AV51" s="375"/>
      <c r="AW51" s="375"/>
      <c r="AX51" s="375"/>
      <c r="AY51" s="375"/>
      <c r="AZ51" s="375"/>
      <c r="BA51" s="375"/>
      <c r="BB51" s="375"/>
      <c r="BC51" s="375"/>
      <c r="BD51" s="375"/>
      <c r="BE51" s="375"/>
      <c r="BF51" s="375"/>
      <c r="BG51" s="375"/>
      <c r="BH51" s="375"/>
      <c r="BI51" s="375"/>
      <c r="BJ51" s="375"/>
      <c r="BK51" s="375"/>
      <c r="BL51" s="375"/>
      <c r="BM51" s="375"/>
      <c r="BN51" s="375"/>
      <c r="BO51" s="375"/>
      <c r="BP51" s="375"/>
      <c r="BQ51" s="375"/>
      <c r="BR51" s="375"/>
      <c r="BS51" s="375"/>
      <c r="BT51" s="375"/>
      <c r="BU51" s="375"/>
      <c r="BV51" s="375"/>
      <c r="BW51" s="375"/>
      <c r="BX51" s="375"/>
      <c r="BY51" s="375"/>
      <c r="BZ51" s="375"/>
      <c r="CA51" s="375"/>
      <c r="CB51" s="375"/>
      <c r="CC51" s="375"/>
      <c r="CD51" s="375"/>
      <c r="CE51" s="375"/>
      <c r="CF51" s="375"/>
      <c r="CG51" s="375"/>
      <c r="CH51" s="375"/>
      <c r="CI51" s="375"/>
      <c r="CJ51" s="375"/>
      <c r="CK51" s="375"/>
      <c r="CL51" s="375"/>
      <c r="CM51" s="375"/>
      <c r="CN51" s="375"/>
      <c r="CO51" s="375"/>
      <c r="CP51" s="375"/>
      <c r="CQ51" s="375"/>
      <c r="CR51" s="375"/>
      <c r="CS51" s="375"/>
      <c r="CT51" s="375"/>
      <c r="CU51" s="375"/>
      <c r="CV51" s="375"/>
      <c r="CW51" s="375"/>
      <c r="CX51" s="375"/>
      <c r="CY51" s="375"/>
      <c r="CZ51" s="375"/>
      <c r="DA51" s="375"/>
      <c r="DB51" s="375"/>
      <c r="DC51" s="375"/>
      <c r="DD51" s="375"/>
      <c r="DE51" s="375"/>
      <c r="DF51" s="375"/>
      <c r="DG51" s="375"/>
      <c r="DH51" s="375"/>
      <c r="DI51" s="375"/>
    </row>
    <row r="52" spans="5:113" x14ac:dyDescent="0.2">
      <c r="E52" s="375" t="s">
        <v>213</v>
      </c>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row>
    <row r="53" spans="5:113" x14ac:dyDescent="0.2">
      <c r="E53" s="375" t="s">
        <v>214</v>
      </c>
      <c r="F53" s="375"/>
      <c r="G53" s="375"/>
      <c r="H53" s="375"/>
      <c r="I53" s="375"/>
      <c r="J53" s="375"/>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5"/>
      <c r="BU53" s="375"/>
      <c r="BV53" s="375"/>
      <c r="BW53" s="375"/>
      <c r="BX53" s="375"/>
      <c r="BY53" s="375"/>
      <c r="BZ53" s="375"/>
      <c r="CA53" s="375"/>
      <c r="CB53" s="375"/>
      <c r="CC53" s="375"/>
      <c r="CD53" s="375"/>
      <c r="CE53" s="375"/>
      <c r="CF53" s="375"/>
      <c r="CG53" s="375"/>
      <c r="CH53" s="375"/>
      <c r="CI53" s="375"/>
      <c r="CJ53" s="375"/>
      <c r="CK53" s="375"/>
      <c r="CL53" s="375"/>
      <c r="CM53" s="375"/>
      <c r="CN53" s="375"/>
      <c r="CO53" s="375"/>
      <c r="CP53" s="375"/>
      <c r="CQ53" s="375"/>
      <c r="CR53" s="375"/>
      <c r="CS53" s="375"/>
      <c r="CT53" s="375"/>
      <c r="CU53" s="375"/>
      <c r="CV53" s="375"/>
      <c r="CW53" s="375"/>
      <c r="CX53" s="375"/>
      <c r="CY53" s="375"/>
      <c r="CZ53" s="375"/>
      <c r="DA53" s="375"/>
      <c r="DB53" s="375"/>
      <c r="DC53" s="375"/>
      <c r="DD53" s="375"/>
      <c r="DE53" s="375"/>
      <c r="DF53" s="375"/>
      <c r="DG53" s="375"/>
      <c r="DH53" s="375"/>
      <c r="DI53" s="375"/>
    </row>
    <row r="54" spans="5:113" x14ac:dyDescent="0.2"/>
    <row r="55" spans="5:113" x14ac:dyDescent="0.2"/>
    <row r="56" spans="5:113" x14ac:dyDescent="0.2"/>
  </sheetData>
  <sheetProtection algorithmName="SHA-512" hashValue="JP6VMRAap9fal2eSZ2u+PGrO75g+Rpa3YGrCk2zOGMgpi5Lbv2Yu478SgoDuAREyKebDCG/k6wCs5/Zzl29UiA==" saltValue="GLjI66kBuPbLz0ycNYzkL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2">
      <c r="A34" s="22"/>
      <c r="B34" s="31"/>
      <c r="C34" s="1163" t="s">
        <v>568</v>
      </c>
      <c r="D34" s="1163"/>
      <c r="E34" s="1164"/>
      <c r="F34" s="32">
        <v>4.3600000000000003</v>
      </c>
      <c r="G34" s="33">
        <v>5.38</v>
      </c>
      <c r="H34" s="33">
        <v>8.36</v>
      </c>
      <c r="I34" s="33">
        <v>11.67</v>
      </c>
      <c r="J34" s="34">
        <v>10.039999999999999</v>
      </c>
      <c r="K34" s="22"/>
      <c r="L34" s="22"/>
      <c r="M34" s="22"/>
      <c r="N34" s="22"/>
      <c r="O34" s="22"/>
      <c r="P34" s="22"/>
    </row>
    <row r="35" spans="1:16" ht="39" customHeight="1" x14ac:dyDescent="0.2">
      <c r="A35" s="22"/>
      <c r="B35" s="35"/>
      <c r="C35" s="1159" t="s">
        <v>569</v>
      </c>
      <c r="D35" s="1159"/>
      <c r="E35" s="1160"/>
      <c r="F35" s="36">
        <v>3.58</v>
      </c>
      <c r="G35" s="37">
        <v>3.21</v>
      </c>
      <c r="H35" s="37">
        <v>3.56</v>
      </c>
      <c r="I35" s="37">
        <v>3.37</v>
      </c>
      <c r="J35" s="38">
        <v>3.5</v>
      </c>
      <c r="K35" s="22"/>
      <c r="L35" s="22"/>
      <c r="M35" s="22"/>
      <c r="N35" s="22"/>
      <c r="O35" s="22"/>
      <c r="P35" s="22"/>
    </row>
    <row r="36" spans="1:16" ht="39" customHeight="1" x14ac:dyDescent="0.2">
      <c r="A36" s="22"/>
      <c r="B36" s="35"/>
      <c r="C36" s="1159" t="s">
        <v>570</v>
      </c>
      <c r="D36" s="1159"/>
      <c r="E36" s="1160"/>
      <c r="F36" s="36">
        <v>1.4</v>
      </c>
      <c r="G36" s="37">
        <v>1.42</v>
      </c>
      <c r="H36" s="37">
        <v>1.57</v>
      </c>
      <c r="I36" s="37">
        <v>1.32</v>
      </c>
      <c r="J36" s="38">
        <v>1.59</v>
      </c>
      <c r="K36" s="22"/>
      <c r="L36" s="22"/>
      <c r="M36" s="22"/>
      <c r="N36" s="22"/>
      <c r="O36" s="22"/>
      <c r="P36" s="22"/>
    </row>
    <row r="37" spans="1:16" ht="39" customHeight="1" x14ac:dyDescent="0.2">
      <c r="A37" s="22"/>
      <c r="B37" s="35"/>
      <c r="C37" s="1159" t="s">
        <v>571</v>
      </c>
      <c r="D37" s="1159"/>
      <c r="E37" s="1160"/>
      <c r="F37" s="36">
        <v>0.32</v>
      </c>
      <c r="G37" s="37">
        <v>0.63</v>
      </c>
      <c r="H37" s="37">
        <v>0.12</v>
      </c>
      <c r="I37" s="37">
        <v>0.97</v>
      </c>
      <c r="J37" s="38">
        <v>1.24</v>
      </c>
      <c r="K37" s="22"/>
      <c r="L37" s="22"/>
      <c r="M37" s="22"/>
      <c r="N37" s="22"/>
      <c r="O37" s="22"/>
      <c r="P37" s="22"/>
    </row>
    <row r="38" spans="1:16" ht="39" customHeight="1" x14ac:dyDescent="0.2">
      <c r="A38" s="22"/>
      <c r="B38" s="35"/>
      <c r="C38" s="1159" t="s">
        <v>572</v>
      </c>
      <c r="D38" s="1159"/>
      <c r="E38" s="1160"/>
      <c r="F38" s="36">
        <v>0.68</v>
      </c>
      <c r="G38" s="37">
        <v>1.1100000000000001</v>
      </c>
      <c r="H38" s="37">
        <v>1.21</v>
      </c>
      <c r="I38" s="37">
        <v>0.77</v>
      </c>
      <c r="J38" s="38">
        <v>0.87</v>
      </c>
      <c r="K38" s="22"/>
      <c r="L38" s="22"/>
      <c r="M38" s="22"/>
      <c r="N38" s="22"/>
      <c r="O38" s="22"/>
      <c r="P38" s="22"/>
    </row>
    <row r="39" spans="1:16" ht="39" customHeight="1" x14ac:dyDescent="0.2">
      <c r="A39" s="22"/>
      <c r="B39" s="35"/>
      <c r="C39" s="1159" t="s">
        <v>573</v>
      </c>
      <c r="D39" s="1159"/>
      <c r="E39" s="1160"/>
      <c r="F39" s="36">
        <v>0.72</v>
      </c>
      <c r="G39" s="37">
        <v>0.83</v>
      </c>
      <c r="H39" s="37">
        <v>0.87</v>
      </c>
      <c r="I39" s="37">
        <v>0.67</v>
      </c>
      <c r="J39" s="38">
        <v>0.41</v>
      </c>
      <c r="K39" s="22"/>
      <c r="L39" s="22"/>
      <c r="M39" s="22"/>
      <c r="N39" s="22"/>
      <c r="O39" s="22"/>
      <c r="P39" s="22"/>
    </row>
    <row r="40" spans="1:16" ht="39" customHeight="1" x14ac:dyDescent="0.2">
      <c r="A40" s="22"/>
      <c r="B40" s="35"/>
      <c r="C40" s="1159" t="s">
        <v>574</v>
      </c>
      <c r="D40" s="1159"/>
      <c r="E40" s="1160"/>
      <c r="F40" s="36">
        <v>0.25</v>
      </c>
      <c r="G40" s="37">
        <v>0.27</v>
      </c>
      <c r="H40" s="37">
        <v>0.21</v>
      </c>
      <c r="I40" s="37">
        <v>0.4</v>
      </c>
      <c r="J40" s="38">
        <v>0.12</v>
      </c>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575</v>
      </c>
      <c r="D42" s="1159"/>
      <c r="E42" s="1160"/>
      <c r="F42" s="36" t="s">
        <v>535</v>
      </c>
      <c r="G42" s="37" t="s">
        <v>535</v>
      </c>
      <c r="H42" s="37" t="s">
        <v>535</v>
      </c>
      <c r="I42" s="37" t="s">
        <v>535</v>
      </c>
      <c r="J42" s="38" t="s">
        <v>535</v>
      </c>
      <c r="K42" s="22"/>
      <c r="L42" s="22"/>
      <c r="M42" s="22"/>
      <c r="N42" s="22"/>
      <c r="O42" s="22"/>
      <c r="P42" s="22"/>
    </row>
    <row r="43" spans="1:16" ht="39" customHeight="1" thickBot="1" x14ac:dyDescent="0.25">
      <c r="A43" s="22"/>
      <c r="B43" s="40"/>
      <c r="C43" s="1161" t="s">
        <v>576</v>
      </c>
      <c r="D43" s="1161"/>
      <c r="E43" s="1162"/>
      <c r="F43" s="41" t="s">
        <v>535</v>
      </c>
      <c r="G43" s="42" t="s">
        <v>535</v>
      </c>
      <c r="H43" s="42" t="s">
        <v>535</v>
      </c>
      <c r="I43" s="42" t="s">
        <v>535</v>
      </c>
      <c r="J43" s="43" t="s">
        <v>535</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USsckiww+zTGpECsa8+8PQgeubvDVFWYtmFeLulk31OIFXCOsy8DCPUBmDfG/Rdb6KrPssA7MFkXYpT5qebnA==" saltValue="5RC2ydsnwxXitF68COjQV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562</v>
      </c>
      <c r="L44" s="54" t="s">
        <v>563</v>
      </c>
      <c r="M44" s="54" t="s">
        <v>564</v>
      </c>
      <c r="N44" s="54" t="s">
        <v>565</v>
      </c>
      <c r="O44" s="55" t="s">
        <v>566</v>
      </c>
      <c r="P44" s="46"/>
      <c r="Q44" s="46"/>
      <c r="R44" s="46"/>
      <c r="S44" s="46"/>
      <c r="T44" s="46"/>
      <c r="U44" s="46"/>
    </row>
    <row r="45" spans="1:21" ht="30.75" customHeight="1" x14ac:dyDescent="0.2">
      <c r="A45" s="46"/>
      <c r="B45" s="1188" t="s">
        <v>11</v>
      </c>
      <c r="C45" s="1189"/>
      <c r="D45" s="56"/>
      <c r="E45" s="1194" t="s">
        <v>12</v>
      </c>
      <c r="F45" s="1194"/>
      <c r="G45" s="1194"/>
      <c r="H45" s="1194"/>
      <c r="I45" s="1194"/>
      <c r="J45" s="1195"/>
      <c r="K45" s="57">
        <v>1123</v>
      </c>
      <c r="L45" s="58">
        <v>998</v>
      </c>
      <c r="M45" s="58">
        <v>994</v>
      </c>
      <c r="N45" s="58">
        <v>959</v>
      </c>
      <c r="O45" s="59">
        <v>1007</v>
      </c>
      <c r="P45" s="46"/>
      <c r="Q45" s="46"/>
      <c r="R45" s="46"/>
      <c r="S45" s="46"/>
      <c r="T45" s="46"/>
      <c r="U45" s="46"/>
    </row>
    <row r="46" spans="1:21" ht="30.75" customHeight="1" x14ac:dyDescent="0.2">
      <c r="A46" s="46"/>
      <c r="B46" s="1190"/>
      <c r="C46" s="1191"/>
      <c r="D46" s="60"/>
      <c r="E46" s="1167" t="s">
        <v>13</v>
      </c>
      <c r="F46" s="1167"/>
      <c r="G46" s="1167"/>
      <c r="H46" s="1167"/>
      <c r="I46" s="1167"/>
      <c r="J46" s="1168"/>
      <c r="K46" s="61" t="s">
        <v>535</v>
      </c>
      <c r="L46" s="62" t="s">
        <v>535</v>
      </c>
      <c r="M46" s="62" t="s">
        <v>535</v>
      </c>
      <c r="N46" s="62" t="s">
        <v>535</v>
      </c>
      <c r="O46" s="63" t="s">
        <v>535</v>
      </c>
      <c r="P46" s="46"/>
      <c r="Q46" s="46"/>
      <c r="R46" s="46"/>
      <c r="S46" s="46"/>
      <c r="T46" s="46"/>
      <c r="U46" s="46"/>
    </row>
    <row r="47" spans="1:21" ht="30.75" customHeight="1" x14ac:dyDescent="0.2">
      <c r="A47" s="46"/>
      <c r="B47" s="1190"/>
      <c r="C47" s="1191"/>
      <c r="D47" s="60"/>
      <c r="E47" s="1167" t="s">
        <v>14</v>
      </c>
      <c r="F47" s="1167"/>
      <c r="G47" s="1167"/>
      <c r="H47" s="1167"/>
      <c r="I47" s="1167"/>
      <c r="J47" s="1168"/>
      <c r="K47" s="61" t="s">
        <v>535</v>
      </c>
      <c r="L47" s="62" t="s">
        <v>535</v>
      </c>
      <c r="M47" s="62" t="s">
        <v>535</v>
      </c>
      <c r="N47" s="62" t="s">
        <v>535</v>
      </c>
      <c r="O47" s="63" t="s">
        <v>535</v>
      </c>
      <c r="P47" s="46"/>
      <c r="Q47" s="46"/>
      <c r="R47" s="46"/>
      <c r="S47" s="46"/>
      <c r="T47" s="46"/>
      <c r="U47" s="46"/>
    </row>
    <row r="48" spans="1:21" ht="30.75" customHeight="1" x14ac:dyDescent="0.2">
      <c r="A48" s="46"/>
      <c r="B48" s="1190"/>
      <c r="C48" s="1191"/>
      <c r="D48" s="60"/>
      <c r="E48" s="1167" t="s">
        <v>15</v>
      </c>
      <c r="F48" s="1167"/>
      <c r="G48" s="1167"/>
      <c r="H48" s="1167"/>
      <c r="I48" s="1167"/>
      <c r="J48" s="1168"/>
      <c r="K48" s="61">
        <v>356</v>
      </c>
      <c r="L48" s="62">
        <v>354</v>
      </c>
      <c r="M48" s="62">
        <v>79</v>
      </c>
      <c r="N48" s="62">
        <v>69</v>
      </c>
      <c r="O48" s="63">
        <v>56</v>
      </c>
      <c r="P48" s="46"/>
      <c r="Q48" s="46"/>
      <c r="R48" s="46"/>
      <c r="S48" s="46"/>
      <c r="T48" s="46"/>
      <c r="U48" s="46"/>
    </row>
    <row r="49" spans="1:21" ht="30.75" customHeight="1" x14ac:dyDescent="0.2">
      <c r="A49" s="46"/>
      <c r="B49" s="1190"/>
      <c r="C49" s="1191"/>
      <c r="D49" s="60"/>
      <c r="E49" s="1167" t="s">
        <v>16</v>
      </c>
      <c r="F49" s="1167"/>
      <c r="G49" s="1167"/>
      <c r="H49" s="1167"/>
      <c r="I49" s="1167"/>
      <c r="J49" s="1168"/>
      <c r="K49" s="61">
        <v>183</v>
      </c>
      <c r="L49" s="62">
        <v>197</v>
      </c>
      <c r="M49" s="62">
        <v>202</v>
      </c>
      <c r="N49" s="62">
        <v>179</v>
      </c>
      <c r="O49" s="63">
        <v>183</v>
      </c>
      <c r="P49" s="46"/>
      <c r="Q49" s="46"/>
      <c r="R49" s="46"/>
      <c r="S49" s="46"/>
      <c r="T49" s="46"/>
      <c r="U49" s="46"/>
    </row>
    <row r="50" spans="1:21" ht="30.75" customHeight="1" x14ac:dyDescent="0.2">
      <c r="A50" s="46"/>
      <c r="B50" s="1190"/>
      <c r="C50" s="1191"/>
      <c r="D50" s="60"/>
      <c r="E50" s="1167" t="s">
        <v>17</v>
      </c>
      <c r="F50" s="1167"/>
      <c r="G50" s="1167"/>
      <c r="H50" s="1167"/>
      <c r="I50" s="1167"/>
      <c r="J50" s="1168"/>
      <c r="K50" s="61">
        <v>3</v>
      </c>
      <c r="L50" s="62">
        <v>81</v>
      </c>
      <c r="M50" s="62">
        <v>1</v>
      </c>
      <c r="N50" s="62">
        <v>1</v>
      </c>
      <c r="O50" s="63">
        <v>2</v>
      </c>
      <c r="P50" s="46"/>
      <c r="Q50" s="46"/>
      <c r="R50" s="46"/>
      <c r="S50" s="46"/>
      <c r="T50" s="46"/>
      <c r="U50" s="46"/>
    </row>
    <row r="51" spans="1:21" ht="30.75" customHeight="1" x14ac:dyDescent="0.2">
      <c r="A51" s="46"/>
      <c r="B51" s="1192"/>
      <c r="C51" s="1193"/>
      <c r="D51" s="64"/>
      <c r="E51" s="1167" t="s">
        <v>18</v>
      </c>
      <c r="F51" s="1167"/>
      <c r="G51" s="1167"/>
      <c r="H51" s="1167"/>
      <c r="I51" s="1167"/>
      <c r="J51" s="1168"/>
      <c r="K51" s="61" t="s">
        <v>535</v>
      </c>
      <c r="L51" s="62" t="s">
        <v>535</v>
      </c>
      <c r="M51" s="62" t="s">
        <v>535</v>
      </c>
      <c r="N51" s="62" t="s">
        <v>535</v>
      </c>
      <c r="O51" s="63" t="s">
        <v>535</v>
      </c>
      <c r="P51" s="46"/>
      <c r="Q51" s="46"/>
      <c r="R51" s="46"/>
      <c r="S51" s="46"/>
      <c r="T51" s="46"/>
      <c r="U51" s="46"/>
    </row>
    <row r="52" spans="1:21" ht="30.75" customHeight="1" x14ac:dyDescent="0.2">
      <c r="A52" s="46"/>
      <c r="B52" s="1165" t="s">
        <v>19</v>
      </c>
      <c r="C52" s="1166"/>
      <c r="D52" s="64"/>
      <c r="E52" s="1167" t="s">
        <v>20</v>
      </c>
      <c r="F52" s="1167"/>
      <c r="G52" s="1167"/>
      <c r="H52" s="1167"/>
      <c r="I52" s="1167"/>
      <c r="J52" s="1168"/>
      <c r="K52" s="61">
        <v>1529</v>
      </c>
      <c r="L52" s="62">
        <v>1502</v>
      </c>
      <c r="M52" s="62">
        <v>1221</v>
      </c>
      <c r="N52" s="62">
        <v>1195</v>
      </c>
      <c r="O52" s="63">
        <v>1202</v>
      </c>
      <c r="P52" s="46"/>
      <c r="Q52" s="46"/>
      <c r="R52" s="46"/>
      <c r="S52" s="46"/>
      <c r="T52" s="46"/>
      <c r="U52" s="46"/>
    </row>
    <row r="53" spans="1:21" ht="30.75" customHeight="1" thickBot="1" x14ac:dyDescent="0.25">
      <c r="A53" s="46"/>
      <c r="B53" s="1169" t="s">
        <v>21</v>
      </c>
      <c r="C53" s="1170"/>
      <c r="D53" s="65"/>
      <c r="E53" s="1171" t="s">
        <v>22</v>
      </c>
      <c r="F53" s="1171"/>
      <c r="G53" s="1171"/>
      <c r="H53" s="1171"/>
      <c r="I53" s="1171"/>
      <c r="J53" s="1172"/>
      <c r="K53" s="66">
        <v>136</v>
      </c>
      <c r="L53" s="67">
        <v>128</v>
      </c>
      <c r="M53" s="67">
        <v>55</v>
      </c>
      <c r="N53" s="67">
        <v>13</v>
      </c>
      <c r="O53" s="68">
        <v>46</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577</v>
      </c>
      <c r="P56" s="46"/>
      <c r="Q56" s="46"/>
      <c r="R56" s="46"/>
      <c r="S56" s="46"/>
      <c r="T56" s="46"/>
      <c r="U56" s="46"/>
    </row>
    <row r="57" spans="1:21" ht="31.5" customHeight="1" thickBot="1" x14ac:dyDescent="0.25">
      <c r="A57" s="46"/>
      <c r="B57" s="74"/>
      <c r="C57" s="75"/>
      <c r="D57" s="75"/>
      <c r="E57" s="76"/>
      <c r="F57" s="76"/>
      <c r="G57" s="76"/>
      <c r="H57" s="76"/>
      <c r="I57" s="76"/>
      <c r="J57" s="77" t="s">
        <v>2</v>
      </c>
      <c r="K57" s="78" t="s">
        <v>578</v>
      </c>
      <c r="L57" s="79" t="s">
        <v>579</v>
      </c>
      <c r="M57" s="79" t="s">
        <v>580</v>
      </c>
      <c r="N57" s="79" t="s">
        <v>581</v>
      </c>
      <c r="O57" s="80" t="s">
        <v>582</v>
      </c>
      <c r="P57" s="46"/>
      <c r="Q57" s="46"/>
      <c r="R57" s="46"/>
      <c r="S57" s="46"/>
      <c r="T57" s="46"/>
      <c r="U57" s="46"/>
    </row>
    <row r="58" spans="1:21" ht="31.5" customHeight="1" x14ac:dyDescent="0.2">
      <c r="B58" s="1173" t="s">
        <v>26</v>
      </c>
      <c r="C58" s="1174"/>
      <c r="D58" s="1179" t="s">
        <v>27</v>
      </c>
      <c r="E58" s="1180"/>
      <c r="F58" s="1180"/>
      <c r="G58" s="1180"/>
      <c r="H58" s="1180"/>
      <c r="I58" s="1180"/>
      <c r="J58" s="1181"/>
      <c r="K58" s="81"/>
      <c r="L58" s="82"/>
      <c r="M58" s="82"/>
      <c r="N58" s="82"/>
      <c r="O58" s="83"/>
    </row>
    <row r="59" spans="1:21" ht="31.5" customHeight="1" x14ac:dyDescent="0.2">
      <c r="B59" s="1175"/>
      <c r="C59" s="1176"/>
      <c r="D59" s="1182" t="s">
        <v>28</v>
      </c>
      <c r="E59" s="1183"/>
      <c r="F59" s="1183"/>
      <c r="G59" s="1183"/>
      <c r="H59" s="1183"/>
      <c r="I59" s="1183"/>
      <c r="J59" s="1184"/>
      <c r="K59" s="84"/>
      <c r="L59" s="85"/>
      <c r="M59" s="85"/>
      <c r="N59" s="85"/>
      <c r="O59" s="86"/>
    </row>
    <row r="60" spans="1:21" ht="31.5" customHeight="1" thickBot="1" x14ac:dyDescent="0.25">
      <c r="B60" s="1177"/>
      <c r="C60" s="1178"/>
      <c r="D60" s="1185" t="s">
        <v>29</v>
      </c>
      <c r="E60" s="1186"/>
      <c r="F60" s="1186"/>
      <c r="G60" s="1186"/>
      <c r="H60" s="1186"/>
      <c r="I60" s="1186"/>
      <c r="J60" s="1187"/>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1QFUYcZ/3SCyFtLce0SOdHnOwqwk6s4spjMXVl7b/KIecJLwzT6KbZ400GJrWpSxBDyslQq4kvIOM2WUxmcdJQ==" saltValue="b6ZZevHDst6d/29Kb2Y44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562</v>
      </c>
      <c r="J40" s="101" t="s">
        <v>563</v>
      </c>
      <c r="K40" s="101" t="s">
        <v>564</v>
      </c>
      <c r="L40" s="101" t="s">
        <v>565</v>
      </c>
      <c r="M40" s="102" t="s">
        <v>566</v>
      </c>
    </row>
    <row r="41" spans="2:13" ht="27.75" customHeight="1" x14ac:dyDescent="0.2">
      <c r="B41" s="1208" t="s">
        <v>32</v>
      </c>
      <c r="C41" s="1209"/>
      <c r="D41" s="103"/>
      <c r="E41" s="1210" t="s">
        <v>33</v>
      </c>
      <c r="F41" s="1210"/>
      <c r="G41" s="1210"/>
      <c r="H41" s="1211"/>
      <c r="I41" s="340">
        <v>10445</v>
      </c>
      <c r="J41" s="341">
        <v>10248</v>
      </c>
      <c r="K41" s="341">
        <v>10265</v>
      </c>
      <c r="L41" s="341">
        <v>10641</v>
      </c>
      <c r="M41" s="342">
        <v>10601</v>
      </c>
    </row>
    <row r="42" spans="2:13" ht="27.75" customHeight="1" x14ac:dyDescent="0.2">
      <c r="B42" s="1198"/>
      <c r="C42" s="1199"/>
      <c r="D42" s="104"/>
      <c r="E42" s="1202" t="s">
        <v>34</v>
      </c>
      <c r="F42" s="1202"/>
      <c r="G42" s="1202"/>
      <c r="H42" s="1203"/>
      <c r="I42" s="343">
        <v>1065</v>
      </c>
      <c r="J42" s="344">
        <v>867</v>
      </c>
      <c r="K42" s="344">
        <v>867</v>
      </c>
      <c r="L42" s="344">
        <v>867</v>
      </c>
      <c r="M42" s="345">
        <v>867</v>
      </c>
    </row>
    <row r="43" spans="2:13" ht="27.75" customHeight="1" x14ac:dyDescent="0.2">
      <c r="B43" s="1198"/>
      <c r="C43" s="1199"/>
      <c r="D43" s="104"/>
      <c r="E43" s="1202" t="s">
        <v>35</v>
      </c>
      <c r="F43" s="1202"/>
      <c r="G43" s="1202"/>
      <c r="H43" s="1203"/>
      <c r="I43" s="343">
        <v>3336</v>
      </c>
      <c r="J43" s="344">
        <v>3206</v>
      </c>
      <c r="K43" s="344">
        <v>2276</v>
      </c>
      <c r="L43" s="344">
        <v>1971</v>
      </c>
      <c r="M43" s="345">
        <v>1826</v>
      </c>
    </row>
    <row r="44" spans="2:13" ht="27.75" customHeight="1" x14ac:dyDescent="0.2">
      <c r="B44" s="1198"/>
      <c r="C44" s="1199"/>
      <c r="D44" s="104"/>
      <c r="E44" s="1202" t="s">
        <v>36</v>
      </c>
      <c r="F44" s="1202"/>
      <c r="G44" s="1202"/>
      <c r="H44" s="1203"/>
      <c r="I44" s="343">
        <v>1703</v>
      </c>
      <c r="J44" s="344">
        <v>1501</v>
      </c>
      <c r="K44" s="344">
        <v>1360</v>
      </c>
      <c r="L44" s="344">
        <v>1286</v>
      </c>
      <c r="M44" s="345">
        <v>1393</v>
      </c>
    </row>
    <row r="45" spans="2:13" ht="27.75" customHeight="1" x14ac:dyDescent="0.2">
      <c r="B45" s="1198"/>
      <c r="C45" s="1199"/>
      <c r="D45" s="104"/>
      <c r="E45" s="1202" t="s">
        <v>37</v>
      </c>
      <c r="F45" s="1202"/>
      <c r="G45" s="1202"/>
      <c r="H45" s="1203"/>
      <c r="I45" s="343">
        <v>1217</v>
      </c>
      <c r="J45" s="344">
        <v>1304</v>
      </c>
      <c r="K45" s="344">
        <v>1358</v>
      </c>
      <c r="L45" s="344">
        <v>1402</v>
      </c>
      <c r="M45" s="345">
        <v>1439</v>
      </c>
    </row>
    <row r="46" spans="2:13" ht="27.75" customHeight="1" x14ac:dyDescent="0.2">
      <c r="B46" s="1198"/>
      <c r="C46" s="1199"/>
      <c r="D46" s="105"/>
      <c r="E46" s="1202" t="s">
        <v>38</v>
      </c>
      <c r="F46" s="1202"/>
      <c r="G46" s="1202"/>
      <c r="H46" s="1203"/>
      <c r="I46" s="343" t="s">
        <v>535</v>
      </c>
      <c r="J46" s="344" t="s">
        <v>535</v>
      </c>
      <c r="K46" s="344" t="s">
        <v>535</v>
      </c>
      <c r="L46" s="344" t="s">
        <v>535</v>
      </c>
      <c r="M46" s="345" t="s">
        <v>535</v>
      </c>
    </row>
    <row r="47" spans="2:13" ht="27.75" customHeight="1" x14ac:dyDescent="0.2">
      <c r="B47" s="1198"/>
      <c r="C47" s="1199"/>
      <c r="D47" s="106"/>
      <c r="E47" s="1212" t="s">
        <v>39</v>
      </c>
      <c r="F47" s="1213"/>
      <c r="G47" s="1213"/>
      <c r="H47" s="1214"/>
      <c r="I47" s="343" t="s">
        <v>535</v>
      </c>
      <c r="J47" s="344" t="s">
        <v>535</v>
      </c>
      <c r="K47" s="344" t="s">
        <v>535</v>
      </c>
      <c r="L47" s="344" t="s">
        <v>535</v>
      </c>
      <c r="M47" s="345" t="s">
        <v>535</v>
      </c>
    </row>
    <row r="48" spans="2:13" ht="27.75" customHeight="1" x14ac:dyDescent="0.2">
      <c r="B48" s="1198"/>
      <c r="C48" s="1199"/>
      <c r="D48" s="104"/>
      <c r="E48" s="1202" t="s">
        <v>40</v>
      </c>
      <c r="F48" s="1202"/>
      <c r="G48" s="1202"/>
      <c r="H48" s="1203"/>
      <c r="I48" s="343" t="s">
        <v>535</v>
      </c>
      <c r="J48" s="344" t="s">
        <v>535</v>
      </c>
      <c r="K48" s="344" t="s">
        <v>535</v>
      </c>
      <c r="L48" s="344" t="s">
        <v>535</v>
      </c>
      <c r="M48" s="345" t="s">
        <v>535</v>
      </c>
    </row>
    <row r="49" spans="2:13" ht="27.75" customHeight="1" x14ac:dyDescent="0.2">
      <c r="B49" s="1200"/>
      <c r="C49" s="1201"/>
      <c r="D49" s="104"/>
      <c r="E49" s="1202" t="s">
        <v>41</v>
      </c>
      <c r="F49" s="1202"/>
      <c r="G49" s="1202"/>
      <c r="H49" s="1203"/>
      <c r="I49" s="343" t="s">
        <v>535</v>
      </c>
      <c r="J49" s="344" t="s">
        <v>535</v>
      </c>
      <c r="K49" s="344" t="s">
        <v>535</v>
      </c>
      <c r="L49" s="344" t="s">
        <v>535</v>
      </c>
      <c r="M49" s="345" t="s">
        <v>535</v>
      </c>
    </row>
    <row r="50" spans="2:13" ht="27.75" customHeight="1" x14ac:dyDescent="0.2">
      <c r="B50" s="1196" t="s">
        <v>42</v>
      </c>
      <c r="C50" s="1197"/>
      <c r="D50" s="107"/>
      <c r="E50" s="1202" t="s">
        <v>43</v>
      </c>
      <c r="F50" s="1202"/>
      <c r="G50" s="1202"/>
      <c r="H50" s="1203"/>
      <c r="I50" s="343">
        <v>2636</v>
      </c>
      <c r="J50" s="344">
        <v>1898</v>
      </c>
      <c r="K50" s="344">
        <v>2227</v>
      </c>
      <c r="L50" s="344">
        <v>3272</v>
      </c>
      <c r="M50" s="345">
        <v>4733</v>
      </c>
    </row>
    <row r="51" spans="2:13" ht="27.75" customHeight="1" x14ac:dyDescent="0.2">
      <c r="B51" s="1198"/>
      <c r="C51" s="1199"/>
      <c r="D51" s="104"/>
      <c r="E51" s="1202" t="s">
        <v>44</v>
      </c>
      <c r="F51" s="1202"/>
      <c r="G51" s="1202"/>
      <c r="H51" s="1203"/>
      <c r="I51" s="343">
        <v>4919</v>
      </c>
      <c r="J51" s="344">
        <v>4608</v>
      </c>
      <c r="K51" s="344">
        <v>4176</v>
      </c>
      <c r="L51" s="344">
        <v>4254</v>
      </c>
      <c r="M51" s="345">
        <v>4563</v>
      </c>
    </row>
    <row r="52" spans="2:13" ht="27.75" customHeight="1" x14ac:dyDescent="0.2">
      <c r="B52" s="1200"/>
      <c r="C52" s="1201"/>
      <c r="D52" s="104"/>
      <c r="E52" s="1202" t="s">
        <v>45</v>
      </c>
      <c r="F52" s="1202"/>
      <c r="G52" s="1202"/>
      <c r="H52" s="1203"/>
      <c r="I52" s="343">
        <v>9427</v>
      </c>
      <c r="J52" s="344">
        <v>9066</v>
      </c>
      <c r="K52" s="344">
        <v>8695</v>
      </c>
      <c r="L52" s="344">
        <v>8604</v>
      </c>
      <c r="M52" s="345">
        <v>8071</v>
      </c>
    </row>
    <row r="53" spans="2:13" ht="27.75" customHeight="1" thickBot="1" x14ac:dyDescent="0.25">
      <c r="B53" s="1204" t="s">
        <v>46</v>
      </c>
      <c r="C53" s="1205"/>
      <c r="D53" s="108"/>
      <c r="E53" s="1206" t="s">
        <v>47</v>
      </c>
      <c r="F53" s="1206"/>
      <c r="G53" s="1206"/>
      <c r="H53" s="1207"/>
      <c r="I53" s="346">
        <v>784</v>
      </c>
      <c r="J53" s="347">
        <v>1555</v>
      </c>
      <c r="K53" s="347">
        <v>1028</v>
      </c>
      <c r="L53" s="347">
        <v>38</v>
      </c>
      <c r="M53" s="348">
        <v>-1240</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jGSOVc+KZUuMJqiOouFLm8HoG2x7n6hx3DIsOZHMbG3o4QKpZjCH3oP1f25h3UVLnbvARtUVBAP8tIfIRT33eQ==" saltValue="nSHi/QYMMF8frVrdnrDL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564</v>
      </c>
      <c r="G54" s="117" t="s">
        <v>565</v>
      </c>
      <c r="H54" s="118" t="s">
        <v>566</v>
      </c>
    </row>
    <row r="55" spans="2:8" ht="52.5" customHeight="1" x14ac:dyDescent="0.2">
      <c r="B55" s="119"/>
      <c r="C55" s="1220" t="s">
        <v>50</v>
      </c>
      <c r="D55" s="1220"/>
      <c r="E55" s="1221"/>
      <c r="F55" s="120">
        <v>1435</v>
      </c>
      <c r="G55" s="120">
        <v>2048</v>
      </c>
      <c r="H55" s="121">
        <v>2862</v>
      </c>
    </row>
    <row r="56" spans="2:8" ht="52.5" customHeight="1" x14ac:dyDescent="0.2">
      <c r="B56" s="122"/>
      <c r="C56" s="1222" t="s">
        <v>51</v>
      </c>
      <c r="D56" s="1222"/>
      <c r="E56" s="1223"/>
      <c r="F56" s="123">
        <v>2</v>
      </c>
      <c r="G56" s="123">
        <v>251</v>
      </c>
      <c r="H56" s="124">
        <v>251</v>
      </c>
    </row>
    <row r="57" spans="2:8" ht="53.25" customHeight="1" x14ac:dyDescent="0.2">
      <c r="B57" s="122"/>
      <c r="C57" s="1224" t="s">
        <v>52</v>
      </c>
      <c r="D57" s="1224"/>
      <c r="E57" s="1225"/>
      <c r="F57" s="125">
        <v>588</v>
      </c>
      <c r="G57" s="125">
        <v>671</v>
      </c>
      <c r="H57" s="126">
        <v>1347</v>
      </c>
    </row>
    <row r="58" spans="2:8" ht="45.75" customHeight="1" x14ac:dyDescent="0.2">
      <c r="B58" s="127"/>
      <c r="C58" s="1215" t="s">
        <v>599</v>
      </c>
      <c r="D58" s="1216"/>
      <c r="E58" s="1217"/>
      <c r="F58" s="128">
        <v>56</v>
      </c>
      <c r="G58" s="128">
        <v>101</v>
      </c>
      <c r="H58" s="129">
        <v>531</v>
      </c>
    </row>
    <row r="59" spans="2:8" ht="45.75" customHeight="1" x14ac:dyDescent="0.2">
      <c r="B59" s="127"/>
      <c r="C59" s="1215" t="s">
        <v>600</v>
      </c>
      <c r="D59" s="1216"/>
      <c r="E59" s="1217"/>
      <c r="F59" s="128">
        <v>1</v>
      </c>
      <c r="G59" s="128">
        <v>67</v>
      </c>
      <c r="H59" s="129">
        <v>345</v>
      </c>
    </row>
    <row r="60" spans="2:8" ht="45.75" customHeight="1" x14ac:dyDescent="0.2">
      <c r="B60" s="127"/>
      <c r="C60" s="1215" t="s">
        <v>603</v>
      </c>
      <c r="D60" s="1216"/>
      <c r="E60" s="1217"/>
      <c r="F60" s="128">
        <v>153</v>
      </c>
      <c r="G60" s="128">
        <v>154</v>
      </c>
      <c r="H60" s="129">
        <v>154</v>
      </c>
    </row>
    <row r="61" spans="2:8" ht="45.75" customHeight="1" x14ac:dyDescent="0.2">
      <c r="B61" s="127"/>
      <c r="C61" s="1215" t="s">
        <v>602</v>
      </c>
      <c r="D61" s="1216"/>
      <c r="E61" s="1217"/>
      <c r="F61" s="128">
        <v>75</v>
      </c>
      <c r="G61" s="128">
        <v>141</v>
      </c>
      <c r="H61" s="129">
        <v>143</v>
      </c>
    </row>
    <row r="62" spans="2:8" ht="45.75" customHeight="1" thickBot="1" x14ac:dyDescent="0.25">
      <c r="B62" s="130"/>
      <c r="C62" s="1215" t="s">
        <v>601</v>
      </c>
      <c r="D62" s="1216"/>
      <c r="E62" s="1217"/>
      <c r="F62" s="128">
        <v>176</v>
      </c>
      <c r="G62" s="128">
        <v>104</v>
      </c>
      <c r="H62" s="129">
        <v>86</v>
      </c>
    </row>
    <row r="63" spans="2:8" ht="52.5" customHeight="1" thickBot="1" x14ac:dyDescent="0.25">
      <c r="B63" s="131"/>
      <c r="C63" s="1218" t="s">
        <v>53</v>
      </c>
      <c r="D63" s="1218"/>
      <c r="E63" s="1219"/>
      <c r="F63" s="132">
        <v>2026</v>
      </c>
      <c r="G63" s="132">
        <v>2970</v>
      </c>
      <c r="H63" s="133">
        <v>4461</v>
      </c>
    </row>
    <row r="64" spans="2:8" ht="13.2" x14ac:dyDescent="0.2"/>
  </sheetData>
  <sheetProtection algorithmName="SHA-512" hashValue="6Ubhv6rLPCdhyugMgt7yrel/xm76OQIZrJbXBlTlBvc/a0CoT5da27Tjbcn6zsUMd7GOypv3TPgCxVWAmxekYA==" saltValue="5vyxAf+ymE0w/H8aqrPmI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41" zoomScale="70" zoomScaleNormal="70" zoomScaleSheetLayoutView="55" workbookViewId="0">
      <selection activeCell="BX55" sqref="BX55:CE56"/>
    </sheetView>
  </sheetViews>
  <sheetFormatPr defaultColWidth="0" defaultRowHeight="13.5" customHeight="1" zeroHeight="1" x14ac:dyDescent="0.2"/>
  <cols>
    <col min="1" max="1" width="6.33203125" style="253" customWidth="1"/>
    <col min="2" max="107" width="2.44140625" style="253" customWidth="1"/>
    <col min="108" max="108" width="6.109375" style="259" customWidth="1"/>
    <col min="109" max="109" width="5.88671875" style="257" customWidth="1"/>
    <col min="110" max="16384" width="8.6640625" style="253" hidden="1"/>
  </cols>
  <sheetData>
    <row r="1" spans="1:109" ht="42.75" customHeight="1" x14ac:dyDescent="0.2">
      <c r="A1" s="349"/>
      <c r="B1" s="350"/>
      <c r="DD1" s="253"/>
      <c r="DE1" s="253"/>
    </row>
    <row r="2" spans="1:109" ht="25.5" customHeight="1" x14ac:dyDescent="0.2">
      <c r="A2" s="351"/>
      <c r="C2" s="351"/>
      <c r="O2" s="351"/>
      <c r="P2" s="351"/>
      <c r="Q2" s="351"/>
      <c r="R2" s="351"/>
      <c r="S2" s="351"/>
      <c r="T2" s="351"/>
      <c r="U2" s="351"/>
      <c r="V2" s="351"/>
      <c r="W2" s="351"/>
      <c r="X2" s="351"/>
      <c r="Y2" s="351"/>
      <c r="Z2" s="351"/>
      <c r="AA2" s="351"/>
      <c r="AB2" s="351"/>
      <c r="AC2" s="351"/>
      <c r="AD2" s="351"/>
      <c r="AE2" s="351"/>
      <c r="AF2" s="351"/>
      <c r="AG2" s="351"/>
      <c r="AH2" s="351"/>
      <c r="AI2" s="351"/>
      <c r="AU2" s="351"/>
      <c r="BG2" s="351"/>
      <c r="BS2" s="351"/>
      <c r="CE2" s="351"/>
      <c r="CQ2" s="351"/>
      <c r="DD2" s="253"/>
      <c r="DE2" s="253"/>
    </row>
    <row r="3" spans="1:109" ht="25.5" customHeight="1" x14ac:dyDescent="0.2">
      <c r="A3" s="351"/>
      <c r="C3" s="351"/>
      <c r="O3" s="351"/>
      <c r="P3" s="351"/>
      <c r="Q3" s="351"/>
      <c r="R3" s="351"/>
      <c r="S3" s="351"/>
      <c r="T3" s="351"/>
      <c r="U3" s="351"/>
      <c r="V3" s="351"/>
      <c r="W3" s="351"/>
      <c r="X3" s="351"/>
      <c r="Y3" s="351"/>
      <c r="Z3" s="351"/>
      <c r="AA3" s="351"/>
      <c r="AB3" s="351"/>
      <c r="AC3" s="351"/>
      <c r="AD3" s="351"/>
      <c r="AE3" s="351"/>
      <c r="AF3" s="351"/>
      <c r="AG3" s="351"/>
      <c r="AH3" s="351"/>
      <c r="AI3" s="351"/>
      <c r="AU3" s="351"/>
      <c r="BG3" s="351"/>
      <c r="BS3" s="351"/>
      <c r="CE3" s="351"/>
      <c r="CQ3" s="351"/>
      <c r="DD3" s="253"/>
      <c r="DE3" s="253"/>
    </row>
    <row r="4" spans="1:109" s="251" customFormat="1" ht="13.2" x14ac:dyDescent="0.2">
      <c r="A4" s="351"/>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c r="BU4" s="351"/>
      <c r="BV4" s="351"/>
      <c r="BW4" s="351"/>
      <c r="BX4" s="351"/>
      <c r="BY4" s="351"/>
      <c r="BZ4" s="351"/>
      <c r="CA4" s="351"/>
      <c r="CB4" s="351"/>
      <c r="CC4" s="351"/>
      <c r="CD4" s="351"/>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c r="DC4" s="351"/>
      <c r="DD4" s="351"/>
      <c r="DE4" s="351"/>
    </row>
    <row r="5" spans="1:109" s="251" customFormat="1" ht="13.2" x14ac:dyDescent="0.2">
      <c r="A5" s="351"/>
      <c r="B5" s="351"/>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351"/>
      <c r="BQ5" s="351"/>
      <c r="BR5" s="351"/>
      <c r="BS5" s="351"/>
      <c r="BT5" s="351"/>
      <c r="BU5" s="351"/>
      <c r="BV5" s="351"/>
      <c r="BW5" s="351"/>
      <c r="BX5" s="351"/>
      <c r="BY5" s="351"/>
      <c r="BZ5" s="351"/>
      <c r="CA5" s="351"/>
      <c r="CB5" s="351"/>
      <c r="CC5" s="351"/>
      <c r="CD5" s="351"/>
      <c r="CE5" s="351"/>
      <c r="CF5" s="351"/>
      <c r="CG5" s="351"/>
      <c r="CH5" s="351"/>
      <c r="CI5" s="351"/>
      <c r="CJ5" s="351"/>
      <c r="CK5" s="351"/>
      <c r="CL5" s="351"/>
      <c r="CM5" s="351"/>
      <c r="CN5" s="351"/>
      <c r="CO5" s="351"/>
      <c r="CP5" s="351"/>
      <c r="CQ5" s="351"/>
      <c r="CR5" s="351"/>
      <c r="CS5" s="351"/>
      <c r="CT5" s="351"/>
      <c r="CU5" s="351"/>
      <c r="CV5" s="351"/>
      <c r="CW5" s="351"/>
      <c r="CX5" s="351"/>
      <c r="CY5" s="351"/>
      <c r="CZ5" s="351"/>
      <c r="DA5" s="351"/>
      <c r="DB5" s="351"/>
      <c r="DC5" s="351"/>
      <c r="DD5" s="351"/>
      <c r="DE5" s="351"/>
    </row>
    <row r="6" spans="1:109" s="251" customFormat="1" ht="13.2" x14ac:dyDescent="0.2">
      <c r="A6" s="351"/>
      <c r="B6" s="351"/>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1"/>
      <c r="BO6" s="351"/>
      <c r="BP6" s="351"/>
      <c r="BQ6" s="351"/>
      <c r="BR6" s="351"/>
      <c r="BS6" s="351"/>
      <c r="BT6" s="351"/>
      <c r="BU6" s="351"/>
      <c r="BV6" s="351"/>
      <c r="BW6" s="351"/>
      <c r="BX6" s="351"/>
      <c r="BY6" s="351"/>
      <c r="BZ6" s="351"/>
      <c r="CA6" s="351"/>
      <c r="CB6" s="351"/>
      <c r="CC6" s="351"/>
      <c r="CD6" s="351"/>
      <c r="CE6" s="351"/>
      <c r="CF6" s="351"/>
      <c r="CG6" s="351"/>
      <c r="CH6" s="351"/>
      <c r="CI6" s="351"/>
      <c r="CJ6" s="351"/>
      <c r="CK6" s="351"/>
      <c r="CL6" s="351"/>
      <c r="CM6" s="351"/>
      <c r="CN6" s="351"/>
      <c r="CO6" s="351"/>
      <c r="CP6" s="351"/>
      <c r="CQ6" s="351"/>
      <c r="CR6" s="351"/>
      <c r="CS6" s="351"/>
      <c r="CT6" s="351"/>
      <c r="CU6" s="351"/>
      <c r="CV6" s="351"/>
      <c r="CW6" s="351"/>
      <c r="CX6" s="351"/>
      <c r="CY6" s="351"/>
      <c r="CZ6" s="351"/>
      <c r="DA6" s="351"/>
      <c r="DB6" s="351"/>
      <c r="DC6" s="351"/>
      <c r="DD6" s="351"/>
      <c r="DE6" s="351"/>
    </row>
    <row r="7" spans="1:109" s="251" customFormat="1" ht="13.2" x14ac:dyDescent="0.2">
      <c r="A7" s="351"/>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c r="CX7" s="351"/>
      <c r="CY7" s="351"/>
      <c r="CZ7" s="351"/>
      <c r="DA7" s="351"/>
      <c r="DB7" s="351"/>
      <c r="DC7" s="351"/>
      <c r="DD7" s="351"/>
      <c r="DE7" s="351"/>
    </row>
    <row r="8" spans="1:109" s="251" customFormat="1" ht="13.2" x14ac:dyDescent="0.2">
      <c r="A8" s="351"/>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c r="CX8" s="351"/>
      <c r="CY8" s="351"/>
      <c r="CZ8" s="351"/>
      <c r="DA8" s="351"/>
      <c r="DB8" s="351"/>
      <c r="DC8" s="351"/>
      <c r="DD8" s="351"/>
      <c r="DE8" s="351"/>
    </row>
    <row r="9" spans="1:109" s="251" customFormat="1" ht="13.2" x14ac:dyDescent="0.2">
      <c r="A9" s="351"/>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c r="CW9" s="351"/>
      <c r="CX9" s="351"/>
      <c r="CY9" s="351"/>
      <c r="CZ9" s="351"/>
      <c r="DA9" s="351"/>
      <c r="DB9" s="351"/>
      <c r="DC9" s="351"/>
      <c r="DD9" s="351"/>
      <c r="DE9" s="351"/>
    </row>
    <row r="10" spans="1:109" s="251" customFormat="1" ht="13.2" x14ac:dyDescent="0.2">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Y10" s="351"/>
      <c r="BZ10" s="351"/>
      <c r="CA10" s="351"/>
      <c r="CB10" s="351"/>
      <c r="CC10" s="351"/>
      <c r="CD10" s="351"/>
      <c r="CE10" s="351"/>
      <c r="CF10" s="351"/>
      <c r="CG10" s="351"/>
      <c r="CH10" s="351"/>
      <c r="CI10" s="351"/>
      <c r="CJ10" s="351"/>
      <c r="CK10" s="351"/>
      <c r="CL10" s="351"/>
      <c r="CM10" s="351"/>
      <c r="CN10" s="351"/>
      <c r="CO10" s="351"/>
      <c r="CP10" s="351"/>
      <c r="CQ10" s="351"/>
      <c r="CR10" s="351"/>
      <c r="CS10" s="351"/>
      <c r="CT10" s="351"/>
      <c r="CU10" s="351"/>
      <c r="CV10" s="351"/>
      <c r="CW10" s="351"/>
      <c r="CX10" s="351"/>
      <c r="CY10" s="351"/>
      <c r="CZ10" s="351"/>
      <c r="DA10" s="351"/>
      <c r="DB10" s="351"/>
      <c r="DC10" s="351"/>
      <c r="DD10" s="351"/>
      <c r="DE10" s="351"/>
    </row>
    <row r="11" spans="1:109" s="251" customFormat="1" ht="13.2" x14ac:dyDescent="0.2">
      <c r="A11" s="351"/>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1"/>
      <c r="CN11" s="351"/>
      <c r="CO11" s="351"/>
      <c r="CP11" s="351"/>
      <c r="CQ11" s="351"/>
      <c r="CR11" s="351"/>
      <c r="CS11" s="351"/>
      <c r="CT11" s="351"/>
      <c r="CU11" s="351"/>
      <c r="CV11" s="351"/>
      <c r="CW11" s="351"/>
      <c r="CX11" s="351"/>
      <c r="CY11" s="351"/>
      <c r="CZ11" s="351"/>
      <c r="DA11" s="351"/>
      <c r="DB11" s="351"/>
      <c r="DC11" s="351"/>
      <c r="DD11" s="351"/>
      <c r="DE11" s="351"/>
    </row>
    <row r="12" spans="1:109" s="251" customFormat="1" ht="13.2" x14ac:dyDescent="0.2">
      <c r="A12" s="351"/>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1"/>
      <c r="CN12" s="351"/>
      <c r="CO12" s="351"/>
      <c r="CP12" s="351"/>
      <c r="CQ12" s="351"/>
      <c r="CR12" s="351"/>
      <c r="CS12" s="351"/>
      <c r="CT12" s="351"/>
      <c r="CU12" s="351"/>
      <c r="CV12" s="351"/>
      <c r="CW12" s="351"/>
      <c r="CX12" s="351"/>
      <c r="CY12" s="351"/>
      <c r="CZ12" s="351"/>
      <c r="DA12" s="351"/>
      <c r="DB12" s="351"/>
      <c r="DC12" s="351"/>
      <c r="DD12" s="351"/>
      <c r="DE12" s="351"/>
    </row>
    <row r="13" spans="1:109" s="251" customFormat="1" ht="13.2" x14ac:dyDescent="0.2">
      <c r="A13" s="351"/>
      <c r="B13" s="351"/>
      <c r="C13" s="351"/>
      <c r="D13" s="351"/>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1"/>
      <c r="CN13" s="351"/>
      <c r="CO13" s="351"/>
      <c r="CP13" s="351"/>
      <c r="CQ13" s="351"/>
      <c r="CR13" s="351"/>
      <c r="CS13" s="351"/>
      <c r="CT13" s="351"/>
      <c r="CU13" s="351"/>
      <c r="CV13" s="351"/>
      <c r="CW13" s="351"/>
      <c r="CX13" s="351"/>
      <c r="CY13" s="351"/>
      <c r="CZ13" s="351"/>
      <c r="DA13" s="351"/>
      <c r="DB13" s="351"/>
      <c r="DC13" s="351"/>
      <c r="DD13" s="351"/>
      <c r="DE13" s="351"/>
    </row>
    <row r="14" spans="1:109" s="251" customFormat="1" ht="13.2" x14ac:dyDescent="0.2">
      <c r="A14" s="351"/>
      <c r="B14" s="351"/>
      <c r="C14" s="351"/>
      <c r="D14" s="351"/>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1"/>
      <c r="BT14" s="351"/>
      <c r="BU14" s="351"/>
      <c r="BV14" s="351"/>
      <c r="BW14" s="351"/>
      <c r="BX14" s="351"/>
      <c r="BY14" s="351"/>
      <c r="BZ14" s="351"/>
      <c r="CA14" s="351"/>
      <c r="CB14" s="351"/>
      <c r="CC14" s="351"/>
      <c r="CD14" s="351"/>
      <c r="CE14" s="351"/>
      <c r="CF14" s="351"/>
      <c r="CG14" s="351"/>
      <c r="CH14" s="351"/>
      <c r="CI14" s="351"/>
      <c r="CJ14" s="351"/>
      <c r="CK14" s="351"/>
      <c r="CL14" s="351"/>
      <c r="CM14" s="351"/>
      <c r="CN14" s="351"/>
      <c r="CO14" s="351"/>
      <c r="CP14" s="351"/>
      <c r="CQ14" s="351"/>
      <c r="CR14" s="351"/>
      <c r="CS14" s="351"/>
      <c r="CT14" s="351"/>
      <c r="CU14" s="351"/>
      <c r="CV14" s="351"/>
      <c r="CW14" s="351"/>
      <c r="CX14" s="351"/>
      <c r="CY14" s="351"/>
      <c r="CZ14" s="351"/>
      <c r="DA14" s="351"/>
      <c r="DB14" s="351"/>
      <c r="DC14" s="351"/>
      <c r="DD14" s="351"/>
      <c r="DE14" s="351"/>
    </row>
    <row r="15" spans="1:109" s="251" customFormat="1" ht="13.2" x14ac:dyDescent="0.2">
      <c r="A15" s="253"/>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351"/>
      <c r="CN15" s="351"/>
      <c r="CO15" s="351"/>
      <c r="CP15" s="351"/>
      <c r="CQ15" s="351"/>
      <c r="CR15" s="351"/>
      <c r="CS15" s="351"/>
      <c r="CT15" s="351"/>
      <c r="CU15" s="351"/>
      <c r="CV15" s="351"/>
      <c r="CW15" s="351"/>
      <c r="CX15" s="351"/>
      <c r="CY15" s="351"/>
      <c r="CZ15" s="351"/>
      <c r="DA15" s="351"/>
      <c r="DB15" s="351"/>
      <c r="DC15" s="351"/>
      <c r="DD15" s="351"/>
      <c r="DE15" s="351"/>
    </row>
    <row r="16" spans="1:109" s="251" customFormat="1" ht="13.2" x14ac:dyDescent="0.2">
      <c r="A16" s="253"/>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BR16" s="351"/>
      <c r="BS16" s="351"/>
      <c r="BT16" s="351"/>
      <c r="BU16" s="351"/>
      <c r="BV16" s="351"/>
      <c r="BW16" s="351"/>
      <c r="BX16" s="351"/>
      <c r="BY16" s="351"/>
      <c r="BZ16" s="351"/>
      <c r="CA16" s="351"/>
      <c r="CB16" s="351"/>
      <c r="CC16" s="351"/>
      <c r="CD16" s="351"/>
      <c r="CE16" s="351"/>
      <c r="CF16" s="351"/>
      <c r="CG16" s="351"/>
      <c r="CH16" s="351"/>
      <c r="CI16" s="351"/>
      <c r="CJ16" s="351"/>
      <c r="CK16" s="351"/>
      <c r="CL16" s="351"/>
      <c r="CM16" s="351"/>
      <c r="CN16" s="351"/>
      <c r="CO16" s="351"/>
      <c r="CP16" s="351"/>
      <c r="CQ16" s="351"/>
      <c r="CR16" s="351"/>
      <c r="CS16" s="351"/>
      <c r="CT16" s="351"/>
      <c r="CU16" s="351"/>
      <c r="CV16" s="351"/>
      <c r="CW16" s="351"/>
      <c r="CX16" s="351"/>
      <c r="CY16" s="351"/>
      <c r="CZ16" s="351"/>
      <c r="DA16" s="351"/>
      <c r="DB16" s="351"/>
      <c r="DC16" s="351"/>
      <c r="DD16" s="351"/>
      <c r="DE16" s="351"/>
    </row>
    <row r="17" spans="1:109" s="251" customFormat="1" ht="13.2" x14ac:dyDescent="0.2">
      <c r="A17" s="253"/>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c r="BV17" s="351"/>
      <c r="BW17" s="351"/>
      <c r="BX17" s="351"/>
      <c r="BY17" s="351"/>
      <c r="BZ17" s="351"/>
      <c r="CA17" s="351"/>
      <c r="CB17" s="351"/>
      <c r="CC17" s="351"/>
      <c r="CD17" s="351"/>
      <c r="CE17" s="351"/>
      <c r="CF17" s="351"/>
      <c r="CG17" s="351"/>
      <c r="CH17" s="351"/>
      <c r="CI17" s="351"/>
      <c r="CJ17" s="351"/>
      <c r="CK17" s="351"/>
      <c r="CL17" s="351"/>
      <c r="CM17" s="351"/>
      <c r="CN17" s="351"/>
      <c r="CO17" s="351"/>
      <c r="CP17" s="351"/>
      <c r="CQ17" s="351"/>
      <c r="CR17" s="351"/>
      <c r="CS17" s="351"/>
      <c r="CT17" s="351"/>
      <c r="CU17" s="351"/>
      <c r="CV17" s="351"/>
      <c r="CW17" s="351"/>
      <c r="CX17" s="351"/>
      <c r="CY17" s="351"/>
      <c r="CZ17" s="351"/>
      <c r="DA17" s="351"/>
      <c r="DB17" s="351"/>
      <c r="DC17" s="351"/>
      <c r="DD17" s="351"/>
      <c r="DE17" s="351"/>
    </row>
    <row r="18" spans="1:109" s="251" customFormat="1" ht="13.2" x14ac:dyDescent="0.2">
      <c r="A18" s="253"/>
      <c r="B18" s="351"/>
      <c r="C18" s="351"/>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c r="BR18" s="351"/>
      <c r="BS18" s="351"/>
      <c r="BT18" s="351"/>
      <c r="BU18" s="351"/>
      <c r="BV18" s="351"/>
      <c r="BW18" s="351"/>
      <c r="BX18" s="351"/>
      <c r="BY18" s="351"/>
      <c r="BZ18" s="351"/>
      <c r="CA18" s="351"/>
      <c r="CB18" s="351"/>
      <c r="CC18" s="351"/>
      <c r="CD18" s="351"/>
      <c r="CE18" s="351"/>
      <c r="CF18" s="351"/>
      <c r="CG18" s="351"/>
      <c r="CH18" s="351"/>
      <c r="CI18" s="351"/>
      <c r="CJ18" s="351"/>
      <c r="CK18" s="351"/>
      <c r="CL18" s="351"/>
      <c r="CM18" s="351"/>
      <c r="CN18" s="351"/>
      <c r="CO18" s="351"/>
      <c r="CP18" s="351"/>
      <c r="CQ18" s="351"/>
      <c r="CR18" s="351"/>
      <c r="CS18" s="351"/>
      <c r="CT18" s="351"/>
      <c r="CU18" s="351"/>
      <c r="CV18" s="351"/>
      <c r="CW18" s="351"/>
      <c r="CX18" s="351"/>
      <c r="CY18" s="351"/>
      <c r="CZ18" s="351"/>
      <c r="DA18" s="351"/>
      <c r="DB18" s="351"/>
      <c r="DC18" s="351"/>
      <c r="DD18" s="351"/>
      <c r="DE18" s="351"/>
    </row>
    <row r="19" spans="1:109" ht="13.2" x14ac:dyDescent="0.2">
      <c r="DD19" s="253"/>
      <c r="DE19" s="253"/>
    </row>
    <row r="20" spans="1:109" ht="13.2" x14ac:dyDescent="0.2">
      <c r="DD20" s="253"/>
      <c r="DE20" s="253"/>
    </row>
    <row r="21" spans="1:109" ht="17.25" customHeight="1" x14ac:dyDescent="0.2">
      <c r="B21" s="352"/>
      <c r="C21" s="255"/>
      <c r="D21" s="255"/>
      <c r="E21" s="255"/>
      <c r="F21" s="255"/>
      <c r="G21" s="255"/>
      <c r="H21" s="255"/>
      <c r="I21" s="255"/>
      <c r="J21" s="255"/>
      <c r="K21" s="255"/>
      <c r="L21" s="255"/>
      <c r="M21" s="255"/>
      <c r="N21" s="353"/>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353"/>
      <c r="AU21" s="255"/>
      <c r="AV21" s="255"/>
      <c r="AW21" s="255"/>
      <c r="AX21" s="255"/>
      <c r="AY21" s="255"/>
      <c r="AZ21" s="255"/>
      <c r="BA21" s="255"/>
      <c r="BB21" s="255"/>
      <c r="BC21" s="255"/>
      <c r="BD21" s="255"/>
      <c r="BE21" s="255"/>
      <c r="BF21" s="353"/>
      <c r="BG21" s="255"/>
      <c r="BH21" s="255"/>
      <c r="BI21" s="255"/>
      <c r="BJ21" s="255"/>
      <c r="BK21" s="255"/>
      <c r="BL21" s="255"/>
      <c r="BM21" s="255"/>
      <c r="BN21" s="255"/>
      <c r="BO21" s="255"/>
      <c r="BP21" s="255"/>
      <c r="BQ21" s="255"/>
      <c r="BR21" s="353"/>
      <c r="BS21" s="255"/>
      <c r="BT21" s="255"/>
      <c r="BU21" s="255"/>
      <c r="BV21" s="255"/>
      <c r="BW21" s="255"/>
      <c r="BX21" s="255"/>
      <c r="BY21" s="255"/>
      <c r="BZ21" s="255"/>
      <c r="CA21" s="255"/>
      <c r="CB21" s="255"/>
      <c r="CC21" s="255"/>
      <c r="CD21" s="353"/>
      <c r="CE21" s="255"/>
      <c r="CF21" s="255"/>
      <c r="CG21" s="255"/>
      <c r="CH21" s="255"/>
      <c r="CI21" s="255"/>
      <c r="CJ21" s="255"/>
      <c r="CK21" s="255"/>
      <c r="CL21" s="255"/>
      <c r="CM21" s="255"/>
      <c r="CN21" s="255"/>
      <c r="CO21" s="255"/>
      <c r="CP21" s="353"/>
      <c r="CQ21" s="255"/>
      <c r="CR21" s="255"/>
      <c r="CS21" s="255"/>
      <c r="CT21" s="255"/>
      <c r="CU21" s="255"/>
      <c r="CV21" s="255"/>
      <c r="CW21" s="255"/>
      <c r="CX21" s="255"/>
      <c r="CY21" s="255"/>
      <c r="CZ21" s="255"/>
      <c r="DA21" s="255"/>
      <c r="DB21" s="353"/>
      <c r="DC21" s="255"/>
      <c r="DD21" s="256"/>
      <c r="DE21" s="253"/>
    </row>
    <row r="22" spans="1:109" ht="17.25" customHeight="1" x14ac:dyDescent="0.2">
      <c r="B22" s="257"/>
    </row>
    <row r="23" spans="1:109" ht="13.2" x14ac:dyDescent="0.2">
      <c r="B23" s="257"/>
    </row>
    <row r="24" spans="1:109" ht="13.2" x14ac:dyDescent="0.2">
      <c r="B24" s="257"/>
    </row>
    <row r="25" spans="1:109" ht="13.2" x14ac:dyDescent="0.2">
      <c r="B25" s="257"/>
    </row>
    <row r="26" spans="1:109" ht="13.2" x14ac:dyDescent="0.2">
      <c r="B26" s="257"/>
    </row>
    <row r="27" spans="1:109" ht="13.2" x14ac:dyDescent="0.2">
      <c r="B27" s="257"/>
    </row>
    <row r="28" spans="1:109" ht="13.2" x14ac:dyDescent="0.2">
      <c r="B28" s="257"/>
    </row>
    <row r="29" spans="1:109" ht="13.2" x14ac:dyDescent="0.2">
      <c r="B29" s="257"/>
    </row>
    <row r="30" spans="1:109" ht="13.2" x14ac:dyDescent="0.2">
      <c r="B30" s="257"/>
    </row>
    <row r="31" spans="1:109" ht="13.2" x14ac:dyDescent="0.2">
      <c r="B31" s="257"/>
    </row>
    <row r="32" spans="1:109" ht="13.2" x14ac:dyDescent="0.2">
      <c r="B32" s="257"/>
    </row>
    <row r="33" spans="2:109" ht="13.2" x14ac:dyDescent="0.2">
      <c r="B33" s="257"/>
    </row>
    <row r="34" spans="2:109" ht="13.2" x14ac:dyDescent="0.2">
      <c r="B34" s="257"/>
    </row>
    <row r="35" spans="2:109" ht="13.2" x14ac:dyDescent="0.2">
      <c r="B35" s="257"/>
    </row>
    <row r="36" spans="2:109" ht="13.2" x14ac:dyDescent="0.2">
      <c r="B36" s="257"/>
    </row>
    <row r="37" spans="2:109" ht="13.2" x14ac:dyDescent="0.2">
      <c r="B37" s="257"/>
    </row>
    <row r="38" spans="2:109" ht="13.2" x14ac:dyDescent="0.2">
      <c r="B38" s="257"/>
    </row>
    <row r="39" spans="2:109" ht="13.2" x14ac:dyDescent="0.2">
      <c r="B39" s="338"/>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39"/>
    </row>
    <row r="40" spans="2:109" ht="13.2" x14ac:dyDescent="0.2">
      <c r="B40" s="354"/>
      <c r="DD40" s="354"/>
      <c r="DE40" s="253"/>
    </row>
    <row r="41" spans="2:109" ht="16.2" x14ac:dyDescent="0.2">
      <c r="B41" s="254" t="s">
        <v>605</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6"/>
    </row>
    <row r="42" spans="2:109" ht="13.2" x14ac:dyDescent="0.2">
      <c r="B42" s="257"/>
      <c r="G42" s="355"/>
      <c r="I42" s="356"/>
      <c r="J42" s="356"/>
      <c r="K42" s="356"/>
      <c r="AM42" s="355"/>
      <c r="AN42" s="355" t="s">
        <v>606</v>
      </c>
      <c r="AP42" s="356"/>
      <c r="AQ42" s="356"/>
      <c r="AR42" s="356"/>
      <c r="AY42" s="355"/>
      <c r="BA42" s="356"/>
      <c r="BB42" s="356"/>
      <c r="BC42" s="356"/>
      <c r="BK42" s="355"/>
      <c r="BM42" s="356"/>
      <c r="BN42" s="356"/>
      <c r="BO42" s="356"/>
      <c r="BW42" s="355"/>
      <c r="BY42" s="356"/>
      <c r="BZ42" s="356"/>
      <c r="CA42" s="356"/>
      <c r="CI42" s="355"/>
      <c r="CK42" s="356"/>
      <c r="CL42" s="356"/>
      <c r="CM42" s="356"/>
      <c r="CU42" s="355"/>
      <c r="CW42" s="356"/>
      <c r="CX42" s="356"/>
      <c r="CY42" s="356"/>
    </row>
    <row r="43" spans="2:109" ht="13.5" customHeight="1" x14ac:dyDescent="0.2">
      <c r="B43" s="257"/>
      <c r="AN43" s="1226" t="s">
        <v>607</v>
      </c>
      <c r="AO43" s="1227"/>
      <c r="AP43" s="1227"/>
      <c r="AQ43" s="1227"/>
      <c r="AR43" s="1227"/>
      <c r="AS43" s="1227"/>
      <c r="AT43" s="1227"/>
      <c r="AU43" s="1227"/>
      <c r="AV43" s="1227"/>
      <c r="AW43" s="1227"/>
      <c r="AX43" s="1227"/>
      <c r="AY43" s="1227"/>
      <c r="AZ43" s="1227"/>
      <c r="BA43" s="1227"/>
      <c r="BB43" s="1227"/>
      <c r="BC43" s="1227"/>
      <c r="BD43" s="1227"/>
      <c r="BE43" s="1227"/>
      <c r="BF43" s="1227"/>
      <c r="BG43" s="1227"/>
      <c r="BH43" s="1227"/>
      <c r="BI43" s="1227"/>
      <c r="BJ43" s="1227"/>
      <c r="BK43" s="1227"/>
      <c r="BL43" s="1227"/>
      <c r="BM43" s="1227"/>
      <c r="BN43" s="1227"/>
      <c r="BO43" s="1227"/>
      <c r="BP43" s="1227"/>
      <c r="BQ43" s="1227"/>
      <c r="BR43" s="1227"/>
      <c r="BS43" s="1227"/>
      <c r="BT43" s="1227"/>
      <c r="BU43" s="1227"/>
      <c r="BV43" s="1227"/>
      <c r="BW43" s="1227"/>
      <c r="BX43" s="1227"/>
      <c r="BY43" s="1227"/>
      <c r="BZ43" s="1227"/>
      <c r="CA43" s="1227"/>
      <c r="CB43" s="1227"/>
      <c r="CC43" s="1227"/>
      <c r="CD43" s="1227"/>
      <c r="CE43" s="1227"/>
      <c r="CF43" s="1227"/>
      <c r="CG43" s="1227"/>
      <c r="CH43" s="1227"/>
      <c r="CI43" s="1227"/>
      <c r="CJ43" s="1227"/>
      <c r="CK43" s="1227"/>
      <c r="CL43" s="1227"/>
      <c r="CM43" s="1227"/>
      <c r="CN43" s="1227"/>
      <c r="CO43" s="1227"/>
      <c r="CP43" s="1227"/>
      <c r="CQ43" s="1227"/>
      <c r="CR43" s="1227"/>
      <c r="CS43" s="1227"/>
      <c r="CT43" s="1227"/>
      <c r="CU43" s="1227"/>
      <c r="CV43" s="1227"/>
      <c r="CW43" s="1227"/>
      <c r="CX43" s="1227"/>
      <c r="CY43" s="1227"/>
      <c r="CZ43" s="1227"/>
      <c r="DA43" s="1227"/>
      <c r="DB43" s="1227"/>
      <c r="DC43" s="1228"/>
    </row>
    <row r="44" spans="2:109" ht="13.2" x14ac:dyDescent="0.2">
      <c r="B44" s="257"/>
      <c r="AN44" s="1229"/>
      <c r="AO44" s="1230"/>
      <c r="AP44" s="1230"/>
      <c r="AQ44" s="1230"/>
      <c r="AR44" s="1230"/>
      <c r="AS44" s="1230"/>
      <c r="AT44" s="1230"/>
      <c r="AU44" s="1230"/>
      <c r="AV44" s="1230"/>
      <c r="AW44" s="1230"/>
      <c r="AX44" s="1230"/>
      <c r="AY44" s="1230"/>
      <c r="AZ44" s="1230"/>
      <c r="BA44" s="1230"/>
      <c r="BB44" s="1230"/>
      <c r="BC44" s="1230"/>
      <c r="BD44" s="1230"/>
      <c r="BE44" s="1230"/>
      <c r="BF44" s="1230"/>
      <c r="BG44" s="1230"/>
      <c r="BH44" s="1230"/>
      <c r="BI44" s="1230"/>
      <c r="BJ44" s="1230"/>
      <c r="BK44" s="1230"/>
      <c r="BL44" s="1230"/>
      <c r="BM44" s="1230"/>
      <c r="BN44" s="1230"/>
      <c r="BO44" s="1230"/>
      <c r="BP44" s="1230"/>
      <c r="BQ44" s="1230"/>
      <c r="BR44" s="1230"/>
      <c r="BS44" s="1230"/>
      <c r="BT44" s="1230"/>
      <c r="BU44" s="1230"/>
      <c r="BV44" s="1230"/>
      <c r="BW44" s="1230"/>
      <c r="BX44" s="1230"/>
      <c r="BY44" s="1230"/>
      <c r="BZ44" s="1230"/>
      <c r="CA44" s="1230"/>
      <c r="CB44" s="1230"/>
      <c r="CC44" s="1230"/>
      <c r="CD44" s="1230"/>
      <c r="CE44" s="1230"/>
      <c r="CF44" s="1230"/>
      <c r="CG44" s="1230"/>
      <c r="CH44" s="1230"/>
      <c r="CI44" s="1230"/>
      <c r="CJ44" s="1230"/>
      <c r="CK44" s="1230"/>
      <c r="CL44" s="1230"/>
      <c r="CM44" s="1230"/>
      <c r="CN44" s="1230"/>
      <c r="CO44" s="1230"/>
      <c r="CP44" s="1230"/>
      <c r="CQ44" s="1230"/>
      <c r="CR44" s="1230"/>
      <c r="CS44" s="1230"/>
      <c r="CT44" s="1230"/>
      <c r="CU44" s="1230"/>
      <c r="CV44" s="1230"/>
      <c r="CW44" s="1230"/>
      <c r="CX44" s="1230"/>
      <c r="CY44" s="1230"/>
      <c r="CZ44" s="1230"/>
      <c r="DA44" s="1230"/>
      <c r="DB44" s="1230"/>
      <c r="DC44" s="1231"/>
    </row>
    <row r="45" spans="2:109" ht="13.2" x14ac:dyDescent="0.2">
      <c r="B45" s="257"/>
      <c r="AN45" s="1229"/>
      <c r="AO45" s="1230"/>
      <c r="AP45" s="1230"/>
      <c r="AQ45" s="1230"/>
      <c r="AR45" s="1230"/>
      <c r="AS45" s="1230"/>
      <c r="AT45" s="1230"/>
      <c r="AU45" s="1230"/>
      <c r="AV45" s="1230"/>
      <c r="AW45" s="1230"/>
      <c r="AX45" s="1230"/>
      <c r="AY45" s="1230"/>
      <c r="AZ45" s="1230"/>
      <c r="BA45" s="1230"/>
      <c r="BB45" s="1230"/>
      <c r="BC45" s="1230"/>
      <c r="BD45" s="1230"/>
      <c r="BE45" s="1230"/>
      <c r="BF45" s="1230"/>
      <c r="BG45" s="1230"/>
      <c r="BH45" s="1230"/>
      <c r="BI45" s="1230"/>
      <c r="BJ45" s="1230"/>
      <c r="BK45" s="1230"/>
      <c r="BL45" s="1230"/>
      <c r="BM45" s="1230"/>
      <c r="BN45" s="1230"/>
      <c r="BO45" s="1230"/>
      <c r="BP45" s="1230"/>
      <c r="BQ45" s="1230"/>
      <c r="BR45" s="1230"/>
      <c r="BS45" s="1230"/>
      <c r="BT45" s="1230"/>
      <c r="BU45" s="1230"/>
      <c r="BV45" s="1230"/>
      <c r="BW45" s="1230"/>
      <c r="BX45" s="1230"/>
      <c r="BY45" s="1230"/>
      <c r="BZ45" s="1230"/>
      <c r="CA45" s="1230"/>
      <c r="CB45" s="1230"/>
      <c r="CC45" s="1230"/>
      <c r="CD45" s="1230"/>
      <c r="CE45" s="1230"/>
      <c r="CF45" s="1230"/>
      <c r="CG45" s="1230"/>
      <c r="CH45" s="1230"/>
      <c r="CI45" s="1230"/>
      <c r="CJ45" s="1230"/>
      <c r="CK45" s="1230"/>
      <c r="CL45" s="1230"/>
      <c r="CM45" s="1230"/>
      <c r="CN45" s="1230"/>
      <c r="CO45" s="1230"/>
      <c r="CP45" s="1230"/>
      <c r="CQ45" s="1230"/>
      <c r="CR45" s="1230"/>
      <c r="CS45" s="1230"/>
      <c r="CT45" s="1230"/>
      <c r="CU45" s="1230"/>
      <c r="CV45" s="1230"/>
      <c r="CW45" s="1230"/>
      <c r="CX45" s="1230"/>
      <c r="CY45" s="1230"/>
      <c r="CZ45" s="1230"/>
      <c r="DA45" s="1230"/>
      <c r="DB45" s="1230"/>
      <c r="DC45" s="1231"/>
    </row>
    <row r="46" spans="2:109" ht="13.2" x14ac:dyDescent="0.2">
      <c r="B46" s="257"/>
      <c r="AN46" s="1229"/>
      <c r="AO46" s="1230"/>
      <c r="AP46" s="1230"/>
      <c r="AQ46" s="1230"/>
      <c r="AR46" s="1230"/>
      <c r="AS46" s="1230"/>
      <c r="AT46" s="1230"/>
      <c r="AU46" s="1230"/>
      <c r="AV46" s="1230"/>
      <c r="AW46" s="1230"/>
      <c r="AX46" s="1230"/>
      <c r="AY46" s="1230"/>
      <c r="AZ46" s="1230"/>
      <c r="BA46" s="1230"/>
      <c r="BB46" s="1230"/>
      <c r="BC46" s="1230"/>
      <c r="BD46" s="1230"/>
      <c r="BE46" s="1230"/>
      <c r="BF46" s="1230"/>
      <c r="BG46" s="1230"/>
      <c r="BH46" s="1230"/>
      <c r="BI46" s="1230"/>
      <c r="BJ46" s="1230"/>
      <c r="BK46" s="1230"/>
      <c r="BL46" s="1230"/>
      <c r="BM46" s="1230"/>
      <c r="BN46" s="1230"/>
      <c r="BO46" s="1230"/>
      <c r="BP46" s="1230"/>
      <c r="BQ46" s="1230"/>
      <c r="BR46" s="1230"/>
      <c r="BS46" s="1230"/>
      <c r="BT46" s="1230"/>
      <c r="BU46" s="1230"/>
      <c r="BV46" s="1230"/>
      <c r="BW46" s="1230"/>
      <c r="BX46" s="1230"/>
      <c r="BY46" s="1230"/>
      <c r="BZ46" s="1230"/>
      <c r="CA46" s="1230"/>
      <c r="CB46" s="1230"/>
      <c r="CC46" s="1230"/>
      <c r="CD46" s="1230"/>
      <c r="CE46" s="1230"/>
      <c r="CF46" s="1230"/>
      <c r="CG46" s="1230"/>
      <c r="CH46" s="1230"/>
      <c r="CI46" s="1230"/>
      <c r="CJ46" s="1230"/>
      <c r="CK46" s="1230"/>
      <c r="CL46" s="1230"/>
      <c r="CM46" s="1230"/>
      <c r="CN46" s="1230"/>
      <c r="CO46" s="1230"/>
      <c r="CP46" s="1230"/>
      <c r="CQ46" s="1230"/>
      <c r="CR46" s="1230"/>
      <c r="CS46" s="1230"/>
      <c r="CT46" s="1230"/>
      <c r="CU46" s="1230"/>
      <c r="CV46" s="1230"/>
      <c r="CW46" s="1230"/>
      <c r="CX46" s="1230"/>
      <c r="CY46" s="1230"/>
      <c r="CZ46" s="1230"/>
      <c r="DA46" s="1230"/>
      <c r="DB46" s="1230"/>
      <c r="DC46" s="1231"/>
    </row>
    <row r="47" spans="2:109" ht="13.2" x14ac:dyDescent="0.2">
      <c r="B47" s="257"/>
      <c r="AN47" s="1232"/>
      <c r="AO47" s="1233"/>
      <c r="AP47" s="1233"/>
      <c r="AQ47" s="1233"/>
      <c r="AR47" s="1233"/>
      <c r="AS47" s="1233"/>
      <c r="AT47" s="1233"/>
      <c r="AU47" s="1233"/>
      <c r="AV47" s="1233"/>
      <c r="AW47" s="1233"/>
      <c r="AX47" s="1233"/>
      <c r="AY47" s="1233"/>
      <c r="AZ47" s="1233"/>
      <c r="BA47" s="1233"/>
      <c r="BB47" s="1233"/>
      <c r="BC47" s="1233"/>
      <c r="BD47" s="1233"/>
      <c r="BE47" s="1233"/>
      <c r="BF47" s="1233"/>
      <c r="BG47" s="1233"/>
      <c r="BH47" s="1233"/>
      <c r="BI47" s="1233"/>
      <c r="BJ47" s="1233"/>
      <c r="BK47" s="1233"/>
      <c r="BL47" s="1233"/>
      <c r="BM47" s="1233"/>
      <c r="BN47" s="1233"/>
      <c r="BO47" s="1233"/>
      <c r="BP47" s="1233"/>
      <c r="BQ47" s="1233"/>
      <c r="BR47" s="1233"/>
      <c r="BS47" s="1233"/>
      <c r="BT47" s="1233"/>
      <c r="BU47" s="1233"/>
      <c r="BV47" s="1233"/>
      <c r="BW47" s="1233"/>
      <c r="BX47" s="1233"/>
      <c r="BY47" s="1233"/>
      <c r="BZ47" s="1233"/>
      <c r="CA47" s="1233"/>
      <c r="CB47" s="1233"/>
      <c r="CC47" s="1233"/>
      <c r="CD47" s="1233"/>
      <c r="CE47" s="1233"/>
      <c r="CF47" s="1233"/>
      <c r="CG47" s="1233"/>
      <c r="CH47" s="1233"/>
      <c r="CI47" s="1233"/>
      <c r="CJ47" s="1233"/>
      <c r="CK47" s="1233"/>
      <c r="CL47" s="1233"/>
      <c r="CM47" s="1233"/>
      <c r="CN47" s="1233"/>
      <c r="CO47" s="1233"/>
      <c r="CP47" s="1233"/>
      <c r="CQ47" s="1233"/>
      <c r="CR47" s="1233"/>
      <c r="CS47" s="1233"/>
      <c r="CT47" s="1233"/>
      <c r="CU47" s="1233"/>
      <c r="CV47" s="1233"/>
      <c r="CW47" s="1233"/>
      <c r="CX47" s="1233"/>
      <c r="CY47" s="1233"/>
      <c r="CZ47" s="1233"/>
      <c r="DA47" s="1233"/>
      <c r="DB47" s="1233"/>
      <c r="DC47" s="1234"/>
    </row>
    <row r="48" spans="2:109" ht="13.2" x14ac:dyDescent="0.2">
      <c r="B48" s="257"/>
      <c r="H48" s="357"/>
      <c r="I48" s="357"/>
      <c r="J48" s="357"/>
      <c r="AN48" s="357"/>
      <c r="AO48" s="357"/>
      <c r="AP48" s="357"/>
      <c r="AZ48" s="357"/>
      <c r="BA48" s="357"/>
      <c r="BB48" s="357"/>
      <c r="BL48" s="357"/>
      <c r="BM48" s="357"/>
      <c r="BN48" s="357"/>
      <c r="BX48" s="357"/>
      <c r="BY48" s="357"/>
      <c r="BZ48" s="357"/>
      <c r="CJ48" s="357"/>
      <c r="CK48" s="357"/>
      <c r="CL48" s="357"/>
      <c r="CV48" s="357"/>
      <c r="CW48" s="357"/>
      <c r="CX48" s="357"/>
    </row>
    <row r="49" spans="1:109" ht="13.2" x14ac:dyDescent="0.2">
      <c r="B49" s="257"/>
      <c r="AN49" s="253" t="s">
        <v>608</v>
      </c>
    </row>
    <row r="50" spans="1:109" ht="13.2" x14ac:dyDescent="0.2">
      <c r="B50" s="257"/>
      <c r="G50" s="1235"/>
      <c r="H50" s="1235"/>
      <c r="I50" s="1235"/>
      <c r="J50" s="1235"/>
      <c r="K50" s="358"/>
      <c r="L50" s="358"/>
      <c r="M50" s="359"/>
      <c r="N50" s="359"/>
      <c r="AN50" s="1236"/>
      <c r="AO50" s="1237"/>
      <c r="AP50" s="1237"/>
      <c r="AQ50" s="1237"/>
      <c r="AR50" s="1237"/>
      <c r="AS50" s="1237"/>
      <c r="AT50" s="1237"/>
      <c r="AU50" s="1237"/>
      <c r="AV50" s="1237"/>
      <c r="AW50" s="1237"/>
      <c r="AX50" s="1237"/>
      <c r="AY50" s="1237"/>
      <c r="AZ50" s="1237"/>
      <c r="BA50" s="1237"/>
      <c r="BB50" s="1237"/>
      <c r="BC50" s="1237"/>
      <c r="BD50" s="1237"/>
      <c r="BE50" s="1237"/>
      <c r="BF50" s="1237"/>
      <c r="BG50" s="1237"/>
      <c r="BH50" s="1237"/>
      <c r="BI50" s="1237"/>
      <c r="BJ50" s="1237"/>
      <c r="BK50" s="1237"/>
      <c r="BL50" s="1237"/>
      <c r="BM50" s="1237"/>
      <c r="BN50" s="1237"/>
      <c r="BO50" s="1238"/>
      <c r="BP50" s="1239" t="s">
        <v>562</v>
      </c>
      <c r="BQ50" s="1239"/>
      <c r="BR50" s="1239"/>
      <c r="BS50" s="1239"/>
      <c r="BT50" s="1239"/>
      <c r="BU50" s="1239"/>
      <c r="BV50" s="1239"/>
      <c r="BW50" s="1239"/>
      <c r="BX50" s="1239" t="s">
        <v>563</v>
      </c>
      <c r="BY50" s="1239"/>
      <c r="BZ50" s="1239"/>
      <c r="CA50" s="1239"/>
      <c r="CB50" s="1239"/>
      <c r="CC50" s="1239"/>
      <c r="CD50" s="1239"/>
      <c r="CE50" s="1239"/>
      <c r="CF50" s="1239" t="s">
        <v>564</v>
      </c>
      <c r="CG50" s="1239"/>
      <c r="CH50" s="1239"/>
      <c r="CI50" s="1239"/>
      <c r="CJ50" s="1239"/>
      <c r="CK50" s="1239"/>
      <c r="CL50" s="1239"/>
      <c r="CM50" s="1239"/>
      <c r="CN50" s="1239" t="s">
        <v>565</v>
      </c>
      <c r="CO50" s="1239"/>
      <c r="CP50" s="1239"/>
      <c r="CQ50" s="1239"/>
      <c r="CR50" s="1239"/>
      <c r="CS50" s="1239"/>
      <c r="CT50" s="1239"/>
      <c r="CU50" s="1239"/>
      <c r="CV50" s="1239" t="s">
        <v>566</v>
      </c>
      <c r="CW50" s="1239"/>
      <c r="CX50" s="1239"/>
      <c r="CY50" s="1239"/>
      <c r="CZ50" s="1239"/>
      <c r="DA50" s="1239"/>
      <c r="DB50" s="1239"/>
      <c r="DC50" s="1239"/>
    </row>
    <row r="51" spans="1:109" ht="13.5" customHeight="1" x14ac:dyDescent="0.2">
      <c r="B51" s="257"/>
      <c r="G51" s="1245"/>
      <c r="H51" s="1245"/>
      <c r="I51" s="1243"/>
      <c r="J51" s="1243"/>
      <c r="K51" s="1241"/>
      <c r="L51" s="1241"/>
      <c r="M51" s="1241"/>
      <c r="N51" s="1241"/>
      <c r="AM51" s="357"/>
      <c r="AN51" s="1242" t="s">
        <v>609</v>
      </c>
      <c r="AO51" s="1242"/>
      <c r="AP51" s="1242"/>
      <c r="AQ51" s="1242"/>
      <c r="AR51" s="1242"/>
      <c r="AS51" s="1242"/>
      <c r="AT51" s="1242"/>
      <c r="AU51" s="1242"/>
      <c r="AV51" s="1242"/>
      <c r="AW51" s="1242"/>
      <c r="AX51" s="1242"/>
      <c r="AY51" s="1242"/>
      <c r="AZ51" s="1242"/>
      <c r="BA51" s="1242"/>
      <c r="BB51" s="1242" t="s">
        <v>610</v>
      </c>
      <c r="BC51" s="1242"/>
      <c r="BD51" s="1242"/>
      <c r="BE51" s="1242"/>
      <c r="BF51" s="1242"/>
      <c r="BG51" s="1242"/>
      <c r="BH51" s="1242"/>
      <c r="BI51" s="1242"/>
      <c r="BJ51" s="1242"/>
      <c r="BK51" s="1242"/>
      <c r="BL51" s="1242"/>
      <c r="BM51" s="1242"/>
      <c r="BN51" s="1242"/>
      <c r="BO51" s="1242"/>
      <c r="BP51" s="1240">
        <v>7.7</v>
      </c>
      <c r="BQ51" s="1240"/>
      <c r="BR51" s="1240"/>
      <c r="BS51" s="1240"/>
      <c r="BT51" s="1240"/>
      <c r="BU51" s="1240"/>
      <c r="BV51" s="1240"/>
      <c r="BW51" s="1240"/>
      <c r="BX51" s="1240">
        <v>15.1</v>
      </c>
      <c r="BY51" s="1240"/>
      <c r="BZ51" s="1240"/>
      <c r="CA51" s="1240"/>
      <c r="CB51" s="1240"/>
      <c r="CC51" s="1240"/>
      <c r="CD51" s="1240"/>
      <c r="CE51" s="1240"/>
      <c r="CF51" s="1240">
        <v>9.6</v>
      </c>
      <c r="CG51" s="1240"/>
      <c r="CH51" s="1240"/>
      <c r="CI51" s="1240"/>
      <c r="CJ51" s="1240"/>
      <c r="CK51" s="1240"/>
      <c r="CL51" s="1240"/>
      <c r="CM51" s="1240"/>
      <c r="CN51" s="1240">
        <v>0.3</v>
      </c>
      <c r="CO51" s="1240"/>
      <c r="CP51" s="1240"/>
      <c r="CQ51" s="1240"/>
      <c r="CR51" s="1240"/>
      <c r="CS51" s="1240"/>
      <c r="CT51" s="1240"/>
      <c r="CU51" s="1240"/>
      <c r="CV51" s="1240"/>
      <c r="CW51" s="1240"/>
      <c r="CX51" s="1240"/>
      <c r="CY51" s="1240"/>
      <c r="CZ51" s="1240"/>
      <c r="DA51" s="1240"/>
      <c r="DB51" s="1240"/>
      <c r="DC51" s="1240"/>
    </row>
    <row r="52" spans="1:109" ht="13.2" x14ac:dyDescent="0.2">
      <c r="B52" s="257"/>
      <c r="G52" s="1245"/>
      <c r="H52" s="1245"/>
      <c r="I52" s="1243"/>
      <c r="J52" s="1243"/>
      <c r="K52" s="1241"/>
      <c r="L52" s="1241"/>
      <c r="M52" s="1241"/>
      <c r="N52" s="1241"/>
      <c r="AM52" s="357"/>
      <c r="AN52" s="1242"/>
      <c r="AO52" s="1242"/>
      <c r="AP52" s="1242"/>
      <c r="AQ52" s="1242"/>
      <c r="AR52" s="1242"/>
      <c r="AS52" s="1242"/>
      <c r="AT52" s="1242"/>
      <c r="AU52" s="1242"/>
      <c r="AV52" s="1242"/>
      <c r="AW52" s="1242"/>
      <c r="AX52" s="1242"/>
      <c r="AY52" s="1242"/>
      <c r="AZ52" s="1242"/>
      <c r="BA52" s="1242"/>
      <c r="BB52" s="1242"/>
      <c r="BC52" s="1242"/>
      <c r="BD52" s="1242"/>
      <c r="BE52" s="1242"/>
      <c r="BF52" s="1242"/>
      <c r="BG52" s="1242"/>
      <c r="BH52" s="1242"/>
      <c r="BI52" s="1242"/>
      <c r="BJ52" s="1242"/>
      <c r="BK52" s="1242"/>
      <c r="BL52" s="1242"/>
      <c r="BM52" s="1242"/>
      <c r="BN52" s="1242"/>
      <c r="BO52" s="1242"/>
      <c r="BP52" s="1240"/>
      <c r="BQ52" s="1240"/>
      <c r="BR52" s="1240"/>
      <c r="BS52" s="1240"/>
      <c r="BT52" s="1240"/>
      <c r="BU52" s="1240"/>
      <c r="BV52" s="1240"/>
      <c r="BW52" s="1240"/>
      <c r="BX52" s="1240"/>
      <c r="BY52" s="1240"/>
      <c r="BZ52" s="1240"/>
      <c r="CA52" s="1240"/>
      <c r="CB52" s="1240"/>
      <c r="CC52" s="1240"/>
      <c r="CD52" s="1240"/>
      <c r="CE52" s="1240"/>
      <c r="CF52" s="1240"/>
      <c r="CG52" s="1240"/>
      <c r="CH52" s="1240"/>
      <c r="CI52" s="1240"/>
      <c r="CJ52" s="1240"/>
      <c r="CK52" s="1240"/>
      <c r="CL52" s="1240"/>
      <c r="CM52" s="1240"/>
      <c r="CN52" s="1240"/>
      <c r="CO52" s="1240"/>
      <c r="CP52" s="1240"/>
      <c r="CQ52" s="1240"/>
      <c r="CR52" s="1240"/>
      <c r="CS52" s="1240"/>
      <c r="CT52" s="1240"/>
      <c r="CU52" s="1240"/>
      <c r="CV52" s="1240"/>
      <c r="CW52" s="1240"/>
      <c r="CX52" s="1240"/>
      <c r="CY52" s="1240"/>
      <c r="CZ52" s="1240"/>
      <c r="DA52" s="1240"/>
      <c r="DB52" s="1240"/>
      <c r="DC52" s="1240"/>
    </row>
    <row r="53" spans="1:109" ht="13.2" x14ac:dyDescent="0.2">
      <c r="A53" s="356"/>
      <c r="B53" s="257"/>
      <c r="G53" s="1245"/>
      <c r="H53" s="1245"/>
      <c r="I53" s="1235"/>
      <c r="J53" s="1235"/>
      <c r="K53" s="1241"/>
      <c r="L53" s="1241"/>
      <c r="M53" s="1241"/>
      <c r="N53" s="1241"/>
      <c r="AM53" s="357"/>
      <c r="AN53" s="1242"/>
      <c r="AO53" s="1242"/>
      <c r="AP53" s="1242"/>
      <c r="AQ53" s="1242"/>
      <c r="AR53" s="1242"/>
      <c r="AS53" s="1242"/>
      <c r="AT53" s="1242"/>
      <c r="AU53" s="1242"/>
      <c r="AV53" s="1242"/>
      <c r="AW53" s="1242"/>
      <c r="AX53" s="1242"/>
      <c r="AY53" s="1242"/>
      <c r="AZ53" s="1242"/>
      <c r="BA53" s="1242"/>
      <c r="BB53" s="1242" t="s">
        <v>611</v>
      </c>
      <c r="BC53" s="1242"/>
      <c r="BD53" s="1242"/>
      <c r="BE53" s="1242"/>
      <c r="BF53" s="1242"/>
      <c r="BG53" s="1242"/>
      <c r="BH53" s="1242"/>
      <c r="BI53" s="1242"/>
      <c r="BJ53" s="1242"/>
      <c r="BK53" s="1242"/>
      <c r="BL53" s="1242"/>
      <c r="BM53" s="1242"/>
      <c r="BN53" s="1242"/>
      <c r="BO53" s="1242"/>
      <c r="BP53" s="1240">
        <v>61.6</v>
      </c>
      <c r="BQ53" s="1240"/>
      <c r="BR53" s="1240"/>
      <c r="BS53" s="1240"/>
      <c r="BT53" s="1240"/>
      <c r="BU53" s="1240"/>
      <c r="BV53" s="1240"/>
      <c r="BW53" s="1240"/>
      <c r="BX53" s="1240">
        <v>62.7</v>
      </c>
      <c r="BY53" s="1240"/>
      <c r="BZ53" s="1240"/>
      <c r="CA53" s="1240"/>
      <c r="CB53" s="1240"/>
      <c r="CC53" s="1240"/>
      <c r="CD53" s="1240"/>
      <c r="CE53" s="1240"/>
      <c r="CF53" s="1240">
        <v>64.2</v>
      </c>
      <c r="CG53" s="1240"/>
      <c r="CH53" s="1240"/>
      <c r="CI53" s="1240"/>
      <c r="CJ53" s="1240"/>
      <c r="CK53" s="1240"/>
      <c r="CL53" s="1240"/>
      <c r="CM53" s="1240"/>
      <c r="CN53" s="1240">
        <v>65.900000000000006</v>
      </c>
      <c r="CO53" s="1240"/>
      <c r="CP53" s="1240"/>
      <c r="CQ53" s="1240"/>
      <c r="CR53" s="1240"/>
      <c r="CS53" s="1240"/>
      <c r="CT53" s="1240"/>
      <c r="CU53" s="1240"/>
      <c r="CV53" s="1240">
        <v>67.7</v>
      </c>
      <c r="CW53" s="1240"/>
      <c r="CX53" s="1240"/>
      <c r="CY53" s="1240"/>
      <c r="CZ53" s="1240"/>
      <c r="DA53" s="1240"/>
      <c r="DB53" s="1240"/>
      <c r="DC53" s="1240"/>
    </row>
    <row r="54" spans="1:109" ht="13.2" x14ac:dyDescent="0.2">
      <c r="A54" s="356"/>
      <c r="B54" s="257"/>
      <c r="G54" s="1245"/>
      <c r="H54" s="1245"/>
      <c r="I54" s="1235"/>
      <c r="J54" s="1235"/>
      <c r="K54" s="1241"/>
      <c r="L54" s="1241"/>
      <c r="M54" s="1241"/>
      <c r="N54" s="1241"/>
      <c r="AM54" s="357"/>
      <c r="AN54" s="1242"/>
      <c r="AO54" s="1242"/>
      <c r="AP54" s="1242"/>
      <c r="AQ54" s="1242"/>
      <c r="AR54" s="1242"/>
      <c r="AS54" s="1242"/>
      <c r="AT54" s="1242"/>
      <c r="AU54" s="1242"/>
      <c r="AV54" s="1242"/>
      <c r="AW54" s="1242"/>
      <c r="AX54" s="1242"/>
      <c r="AY54" s="1242"/>
      <c r="AZ54" s="1242"/>
      <c r="BA54" s="1242"/>
      <c r="BB54" s="1242"/>
      <c r="BC54" s="1242"/>
      <c r="BD54" s="1242"/>
      <c r="BE54" s="1242"/>
      <c r="BF54" s="1242"/>
      <c r="BG54" s="1242"/>
      <c r="BH54" s="1242"/>
      <c r="BI54" s="1242"/>
      <c r="BJ54" s="1242"/>
      <c r="BK54" s="1242"/>
      <c r="BL54" s="1242"/>
      <c r="BM54" s="1242"/>
      <c r="BN54" s="1242"/>
      <c r="BO54" s="1242"/>
      <c r="BP54" s="1240"/>
      <c r="BQ54" s="1240"/>
      <c r="BR54" s="1240"/>
      <c r="BS54" s="1240"/>
      <c r="BT54" s="1240"/>
      <c r="BU54" s="1240"/>
      <c r="BV54" s="1240"/>
      <c r="BW54" s="1240"/>
      <c r="BX54" s="1240"/>
      <c r="BY54" s="1240"/>
      <c r="BZ54" s="1240"/>
      <c r="CA54" s="1240"/>
      <c r="CB54" s="1240"/>
      <c r="CC54" s="1240"/>
      <c r="CD54" s="1240"/>
      <c r="CE54" s="1240"/>
      <c r="CF54" s="1240"/>
      <c r="CG54" s="1240"/>
      <c r="CH54" s="1240"/>
      <c r="CI54" s="1240"/>
      <c r="CJ54" s="1240"/>
      <c r="CK54" s="1240"/>
      <c r="CL54" s="1240"/>
      <c r="CM54" s="1240"/>
      <c r="CN54" s="1240"/>
      <c r="CO54" s="1240"/>
      <c r="CP54" s="1240"/>
      <c r="CQ54" s="1240"/>
      <c r="CR54" s="1240"/>
      <c r="CS54" s="1240"/>
      <c r="CT54" s="1240"/>
      <c r="CU54" s="1240"/>
      <c r="CV54" s="1240"/>
      <c r="CW54" s="1240"/>
      <c r="CX54" s="1240"/>
      <c r="CY54" s="1240"/>
      <c r="CZ54" s="1240"/>
      <c r="DA54" s="1240"/>
      <c r="DB54" s="1240"/>
      <c r="DC54" s="1240"/>
    </row>
    <row r="55" spans="1:109" ht="13.2" x14ac:dyDescent="0.2">
      <c r="A55" s="356"/>
      <c r="B55" s="257"/>
      <c r="G55" s="1235"/>
      <c r="H55" s="1235"/>
      <c r="I55" s="1235"/>
      <c r="J55" s="1235"/>
      <c r="K55" s="1241"/>
      <c r="L55" s="1241"/>
      <c r="M55" s="1241"/>
      <c r="N55" s="1241"/>
      <c r="AN55" s="1239" t="s">
        <v>612</v>
      </c>
      <c r="AO55" s="1239"/>
      <c r="AP55" s="1239"/>
      <c r="AQ55" s="1239"/>
      <c r="AR55" s="1239"/>
      <c r="AS55" s="1239"/>
      <c r="AT55" s="1239"/>
      <c r="AU55" s="1239"/>
      <c r="AV55" s="1239"/>
      <c r="AW55" s="1239"/>
      <c r="AX55" s="1239"/>
      <c r="AY55" s="1239"/>
      <c r="AZ55" s="1239"/>
      <c r="BA55" s="1239"/>
      <c r="BB55" s="1242" t="s">
        <v>610</v>
      </c>
      <c r="BC55" s="1242"/>
      <c r="BD55" s="1242"/>
      <c r="BE55" s="1242"/>
      <c r="BF55" s="1242"/>
      <c r="BG55" s="1242"/>
      <c r="BH55" s="1242"/>
      <c r="BI55" s="1242"/>
      <c r="BJ55" s="1242"/>
      <c r="BK55" s="1242"/>
      <c r="BL55" s="1242"/>
      <c r="BM55" s="1242"/>
      <c r="BN55" s="1242"/>
      <c r="BO55" s="1242"/>
      <c r="BP55" s="1240">
        <v>25.3</v>
      </c>
      <c r="BQ55" s="1240"/>
      <c r="BR55" s="1240"/>
      <c r="BS55" s="1240"/>
      <c r="BT55" s="1240"/>
      <c r="BU55" s="1240"/>
      <c r="BV55" s="1240"/>
      <c r="BW55" s="1240"/>
      <c r="BX55" s="1240">
        <v>25.5</v>
      </c>
      <c r="BY55" s="1240"/>
      <c r="BZ55" s="1240"/>
      <c r="CA55" s="1240"/>
      <c r="CB55" s="1240"/>
      <c r="CC55" s="1240"/>
      <c r="CD55" s="1240"/>
      <c r="CE55" s="1240"/>
      <c r="CF55" s="1240">
        <v>25.1</v>
      </c>
      <c r="CG55" s="1240"/>
      <c r="CH55" s="1240"/>
      <c r="CI55" s="1240"/>
      <c r="CJ55" s="1240"/>
      <c r="CK55" s="1240"/>
      <c r="CL55" s="1240"/>
      <c r="CM55" s="1240"/>
      <c r="CN55" s="1240">
        <v>11.2</v>
      </c>
      <c r="CO55" s="1240"/>
      <c r="CP55" s="1240"/>
      <c r="CQ55" s="1240"/>
      <c r="CR55" s="1240"/>
      <c r="CS55" s="1240"/>
      <c r="CT55" s="1240"/>
      <c r="CU55" s="1240"/>
      <c r="CV55" s="1240">
        <v>4.5999999999999996</v>
      </c>
      <c r="CW55" s="1240"/>
      <c r="CX55" s="1240"/>
      <c r="CY55" s="1240"/>
      <c r="CZ55" s="1240"/>
      <c r="DA55" s="1240"/>
      <c r="DB55" s="1240"/>
      <c r="DC55" s="1240"/>
    </row>
    <row r="56" spans="1:109" ht="13.2" x14ac:dyDescent="0.2">
      <c r="A56" s="356"/>
      <c r="B56" s="257"/>
      <c r="G56" s="1235"/>
      <c r="H56" s="1235"/>
      <c r="I56" s="1235"/>
      <c r="J56" s="1235"/>
      <c r="K56" s="1241"/>
      <c r="L56" s="1241"/>
      <c r="M56" s="1241"/>
      <c r="N56" s="1241"/>
      <c r="AN56" s="1239"/>
      <c r="AO56" s="1239"/>
      <c r="AP56" s="1239"/>
      <c r="AQ56" s="1239"/>
      <c r="AR56" s="1239"/>
      <c r="AS56" s="1239"/>
      <c r="AT56" s="1239"/>
      <c r="AU56" s="1239"/>
      <c r="AV56" s="1239"/>
      <c r="AW56" s="1239"/>
      <c r="AX56" s="1239"/>
      <c r="AY56" s="1239"/>
      <c r="AZ56" s="1239"/>
      <c r="BA56" s="1239"/>
      <c r="BB56" s="1242"/>
      <c r="BC56" s="1242"/>
      <c r="BD56" s="1242"/>
      <c r="BE56" s="1242"/>
      <c r="BF56" s="1242"/>
      <c r="BG56" s="1242"/>
      <c r="BH56" s="1242"/>
      <c r="BI56" s="1242"/>
      <c r="BJ56" s="1242"/>
      <c r="BK56" s="1242"/>
      <c r="BL56" s="1242"/>
      <c r="BM56" s="1242"/>
      <c r="BN56" s="1242"/>
      <c r="BO56" s="1242"/>
      <c r="BP56" s="1240"/>
      <c r="BQ56" s="1240"/>
      <c r="BR56" s="1240"/>
      <c r="BS56" s="1240"/>
      <c r="BT56" s="1240"/>
      <c r="BU56" s="1240"/>
      <c r="BV56" s="1240"/>
      <c r="BW56" s="1240"/>
      <c r="BX56" s="1240"/>
      <c r="BY56" s="1240"/>
      <c r="BZ56" s="1240"/>
      <c r="CA56" s="1240"/>
      <c r="CB56" s="1240"/>
      <c r="CC56" s="1240"/>
      <c r="CD56" s="1240"/>
      <c r="CE56" s="1240"/>
      <c r="CF56" s="1240"/>
      <c r="CG56" s="1240"/>
      <c r="CH56" s="1240"/>
      <c r="CI56" s="1240"/>
      <c r="CJ56" s="1240"/>
      <c r="CK56" s="1240"/>
      <c r="CL56" s="1240"/>
      <c r="CM56" s="1240"/>
      <c r="CN56" s="1240"/>
      <c r="CO56" s="1240"/>
      <c r="CP56" s="1240"/>
      <c r="CQ56" s="1240"/>
      <c r="CR56" s="1240"/>
      <c r="CS56" s="1240"/>
      <c r="CT56" s="1240"/>
      <c r="CU56" s="1240"/>
      <c r="CV56" s="1240"/>
      <c r="CW56" s="1240"/>
      <c r="CX56" s="1240"/>
      <c r="CY56" s="1240"/>
      <c r="CZ56" s="1240"/>
      <c r="DA56" s="1240"/>
      <c r="DB56" s="1240"/>
      <c r="DC56" s="1240"/>
    </row>
    <row r="57" spans="1:109" s="356" customFormat="1" ht="13.2" x14ac:dyDescent="0.2">
      <c r="B57" s="360"/>
      <c r="G57" s="1235"/>
      <c r="H57" s="1235"/>
      <c r="I57" s="1244"/>
      <c r="J57" s="1244"/>
      <c r="K57" s="1241"/>
      <c r="L57" s="1241"/>
      <c r="M57" s="1241"/>
      <c r="N57" s="1241"/>
      <c r="AM57" s="253"/>
      <c r="AN57" s="1239"/>
      <c r="AO57" s="1239"/>
      <c r="AP57" s="1239"/>
      <c r="AQ57" s="1239"/>
      <c r="AR57" s="1239"/>
      <c r="AS57" s="1239"/>
      <c r="AT57" s="1239"/>
      <c r="AU57" s="1239"/>
      <c r="AV57" s="1239"/>
      <c r="AW57" s="1239"/>
      <c r="AX57" s="1239"/>
      <c r="AY57" s="1239"/>
      <c r="AZ57" s="1239"/>
      <c r="BA57" s="1239"/>
      <c r="BB57" s="1242" t="s">
        <v>611</v>
      </c>
      <c r="BC57" s="1242"/>
      <c r="BD57" s="1242"/>
      <c r="BE57" s="1242"/>
      <c r="BF57" s="1242"/>
      <c r="BG57" s="1242"/>
      <c r="BH57" s="1242"/>
      <c r="BI57" s="1242"/>
      <c r="BJ57" s="1242"/>
      <c r="BK57" s="1242"/>
      <c r="BL57" s="1242"/>
      <c r="BM57" s="1242"/>
      <c r="BN57" s="1242"/>
      <c r="BO57" s="1242"/>
      <c r="BP57" s="1240">
        <v>59.7</v>
      </c>
      <c r="BQ57" s="1240"/>
      <c r="BR57" s="1240"/>
      <c r="BS57" s="1240"/>
      <c r="BT57" s="1240"/>
      <c r="BU57" s="1240"/>
      <c r="BV57" s="1240"/>
      <c r="BW57" s="1240"/>
      <c r="BX57" s="1240">
        <v>60.9</v>
      </c>
      <c r="BY57" s="1240"/>
      <c r="BZ57" s="1240"/>
      <c r="CA57" s="1240"/>
      <c r="CB57" s="1240"/>
      <c r="CC57" s="1240"/>
      <c r="CD57" s="1240"/>
      <c r="CE57" s="1240"/>
      <c r="CF57" s="1240">
        <v>61</v>
      </c>
      <c r="CG57" s="1240"/>
      <c r="CH57" s="1240"/>
      <c r="CI57" s="1240"/>
      <c r="CJ57" s="1240"/>
      <c r="CK57" s="1240"/>
      <c r="CL57" s="1240"/>
      <c r="CM57" s="1240"/>
      <c r="CN57" s="1240">
        <v>63.7</v>
      </c>
      <c r="CO57" s="1240"/>
      <c r="CP57" s="1240"/>
      <c r="CQ57" s="1240"/>
      <c r="CR57" s="1240"/>
      <c r="CS57" s="1240"/>
      <c r="CT57" s="1240"/>
      <c r="CU57" s="1240"/>
      <c r="CV57" s="1240">
        <v>64.099999999999994</v>
      </c>
      <c r="CW57" s="1240"/>
      <c r="CX57" s="1240"/>
      <c r="CY57" s="1240"/>
      <c r="CZ57" s="1240"/>
      <c r="DA57" s="1240"/>
      <c r="DB57" s="1240"/>
      <c r="DC57" s="1240"/>
      <c r="DD57" s="361"/>
      <c r="DE57" s="360"/>
    </row>
    <row r="58" spans="1:109" s="356" customFormat="1" ht="13.2" x14ac:dyDescent="0.2">
      <c r="A58" s="253"/>
      <c r="B58" s="360"/>
      <c r="G58" s="1235"/>
      <c r="H58" s="1235"/>
      <c r="I58" s="1244"/>
      <c r="J58" s="1244"/>
      <c r="K58" s="1241"/>
      <c r="L58" s="1241"/>
      <c r="M58" s="1241"/>
      <c r="N58" s="1241"/>
      <c r="AM58" s="253"/>
      <c r="AN58" s="1239"/>
      <c r="AO58" s="1239"/>
      <c r="AP58" s="1239"/>
      <c r="AQ58" s="1239"/>
      <c r="AR58" s="1239"/>
      <c r="AS58" s="1239"/>
      <c r="AT58" s="1239"/>
      <c r="AU58" s="1239"/>
      <c r="AV58" s="1239"/>
      <c r="AW58" s="1239"/>
      <c r="AX58" s="1239"/>
      <c r="AY58" s="1239"/>
      <c r="AZ58" s="1239"/>
      <c r="BA58" s="1239"/>
      <c r="BB58" s="1242"/>
      <c r="BC58" s="1242"/>
      <c r="BD58" s="1242"/>
      <c r="BE58" s="1242"/>
      <c r="BF58" s="1242"/>
      <c r="BG58" s="1242"/>
      <c r="BH58" s="1242"/>
      <c r="BI58" s="1242"/>
      <c r="BJ58" s="1242"/>
      <c r="BK58" s="1242"/>
      <c r="BL58" s="1242"/>
      <c r="BM58" s="1242"/>
      <c r="BN58" s="1242"/>
      <c r="BO58" s="1242"/>
      <c r="BP58" s="1240"/>
      <c r="BQ58" s="1240"/>
      <c r="BR58" s="1240"/>
      <c r="BS58" s="1240"/>
      <c r="BT58" s="1240"/>
      <c r="BU58" s="1240"/>
      <c r="BV58" s="1240"/>
      <c r="BW58" s="1240"/>
      <c r="BX58" s="1240"/>
      <c r="BY58" s="1240"/>
      <c r="BZ58" s="1240"/>
      <c r="CA58" s="1240"/>
      <c r="CB58" s="1240"/>
      <c r="CC58" s="1240"/>
      <c r="CD58" s="1240"/>
      <c r="CE58" s="1240"/>
      <c r="CF58" s="1240"/>
      <c r="CG58" s="1240"/>
      <c r="CH58" s="1240"/>
      <c r="CI58" s="1240"/>
      <c r="CJ58" s="1240"/>
      <c r="CK58" s="1240"/>
      <c r="CL58" s="1240"/>
      <c r="CM58" s="1240"/>
      <c r="CN58" s="1240"/>
      <c r="CO58" s="1240"/>
      <c r="CP58" s="1240"/>
      <c r="CQ58" s="1240"/>
      <c r="CR58" s="1240"/>
      <c r="CS58" s="1240"/>
      <c r="CT58" s="1240"/>
      <c r="CU58" s="1240"/>
      <c r="CV58" s="1240"/>
      <c r="CW58" s="1240"/>
      <c r="CX58" s="1240"/>
      <c r="CY58" s="1240"/>
      <c r="CZ58" s="1240"/>
      <c r="DA58" s="1240"/>
      <c r="DB58" s="1240"/>
      <c r="DC58" s="1240"/>
      <c r="DD58" s="361"/>
      <c r="DE58" s="360"/>
    </row>
    <row r="59" spans="1:109" s="356" customFormat="1" ht="13.2" x14ac:dyDescent="0.2">
      <c r="A59" s="253"/>
      <c r="B59" s="360"/>
      <c r="K59" s="362"/>
      <c r="L59" s="362"/>
      <c r="M59" s="362"/>
      <c r="N59" s="362"/>
      <c r="AQ59" s="362"/>
      <c r="AR59" s="362"/>
      <c r="AS59" s="362"/>
      <c r="AT59" s="362"/>
      <c r="BC59" s="362"/>
      <c r="BD59" s="362"/>
      <c r="BE59" s="362"/>
      <c r="BF59" s="362"/>
      <c r="BO59" s="362"/>
      <c r="BP59" s="362"/>
      <c r="BQ59" s="362"/>
      <c r="BR59" s="362"/>
      <c r="CA59" s="362"/>
      <c r="CB59" s="362"/>
      <c r="CC59" s="362"/>
      <c r="CD59" s="362"/>
      <c r="CM59" s="362"/>
      <c r="CN59" s="362"/>
      <c r="CO59" s="362"/>
      <c r="CP59" s="362"/>
      <c r="CY59" s="362"/>
      <c r="CZ59" s="362"/>
      <c r="DA59" s="362"/>
      <c r="DB59" s="362"/>
      <c r="DC59" s="362"/>
      <c r="DD59" s="361"/>
      <c r="DE59" s="360"/>
    </row>
    <row r="60" spans="1:109" s="356" customFormat="1" ht="13.2" x14ac:dyDescent="0.2">
      <c r="A60" s="253"/>
      <c r="B60" s="360"/>
      <c r="K60" s="362"/>
      <c r="L60" s="362"/>
      <c r="M60" s="362"/>
      <c r="N60" s="362"/>
      <c r="AQ60" s="362"/>
      <c r="AR60" s="362"/>
      <c r="AS60" s="362"/>
      <c r="AT60" s="362"/>
      <c r="BC60" s="362"/>
      <c r="BD60" s="362"/>
      <c r="BE60" s="362"/>
      <c r="BF60" s="362"/>
      <c r="BO60" s="362"/>
      <c r="BP60" s="362"/>
      <c r="BQ60" s="362"/>
      <c r="BR60" s="362"/>
      <c r="CA60" s="362"/>
      <c r="CB60" s="362"/>
      <c r="CC60" s="362"/>
      <c r="CD60" s="362"/>
      <c r="CM60" s="362"/>
      <c r="CN60" s="362"/>
      <c r="CO60" s="362"/>
      <c r="CP60" s="362"/>
      <c r="CY60" s="362"/>
      <c r="CZ60" s="362"/>
      <c r="DA60" s="362"/>
      <c r="DB60" s="362"/>
      <c r="DC60" s="362"/>
      <c r="DD60" s="361"/>
      <c r="DE60" s="360"/>
    </row>
    <row r="61" spans="1:109" s="356" customFormat="1" ht="13.2" x14ac:dyDescent="0.2">
      <c r="A61" s="253"/>
      <c r="B61" s="363"/>
      <c r="C61" s="364"/>
      <c r="D61" s="364"/>
      <c r="E61" s="364"/>
      <c r="F61" s="364"/>
      <c r="G61" s="364"/>
      <c r="H61" s="364"/>
      <c r="I61" s="364"/>
      <c r="J61" s="364"/>
      <c r="K61" s="364"/>
      <c r="L61" s="364"/>
      <c r="M61" s="365"/>
      <c r="N61" s="365"/>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5"/>
      <c r="AT61" s="365"/>
      <c r="AU61" s="364"/>
      <c r="AV61" s="364"/>
      <c r="AW61" s="364"/>
      <c r="AX61" s="364"/>
      <c r="AY61" s="364"/>
      <c r="AZ61" s="364"/>
      <c r="BA61" s="364"/>
      <c r="BB61" s="364"/>
      <c r="BC61" s="364"/>
      <c r="BD61" s="364"/>
      <c r="BE61" s="365"/>
      <c r="BF61" s="365"/>
      <c r="BG61" s="364"/>
      <c r="BH61" s="364"/>
      <c r="BI61" s="364"/>
      <c r="BJ61" s="364"/>
      <c r="BK61" s="364"/>
      <c r="BL61" s="364"/>
      <c r="BM61" s="364"/>
      <c r="BN61" s="364"/>
      <c r="BO61" s="364"/>
      <c r="BP61" s="364"/>
      <c r="BQ61" s="365"/>
      <c r="BR61" s="365"/>
      <c r="BS61" s="364"/>
      <c r="BT61" s="364"/>
      <c r="BU61" s="364"/>
      <c r="BV61" s="364"/>
      <c r="BW61" s="364"/>
      <c r="BX61" s="364"/>
      <c r="BY61" s="364"/>
      <c r="BZ61" s="364"/>
      <c r="CA61" s="364"/>
      <c r="CB61" s="364"/>
      <c r="CC61" s="365"/>
      <c r="CD61" s="365"/>
      <c r="CE61" s="364"/>
      <c r="CF61" s="364"/>
      <c r="CG61" s="364"/>
      <c r="CH61" s="364"/>
      <c r="CI61" s="364"/>
      <c r="CJ61" s="364"/>
      <c r="CK61" s="364"/>
      <c r="CL61" s="364"/>
      <c r="CM61" s="364"/>
      <c r="CN61" s="364"/>
      <c r="CO61" s="365"/>
      <c r="CP61" s="365"/>
      <c r="CQ61" s="364"/>
      <c r="CR61" s="364"/>
      <c r="CS61" s="364"/>
      <c r="CT61" s="364"/>
      <c r="CU61" s="364"/>
      <c r="CV61" s="364"/>
      <c r="CW61" s="364"/>
      <c r="CX61" s="364"/>
      <c r="CY61" s="364"/>
      <c r="CZ61" s="364"/>
      <c r="DA61" s="365"/>
      <c r="DB61" s="365"/>
      <c r="DC61" s="365"/>
      <c r="DD61" s="366"/>
      <c r="DE61" s="360"/>
    </row>
    <row r="62" spans="1:109" ht="13.2" x14ac:dyDescent="0.2">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253"/>
    </row>
    <row r="63" spans="1:109" ht="16.2" x14ac:dyDescent="0.2">
      <c r="B63" s="310" t="s">
        <v>613</v>
      </c>
    </row>
    <row r="64" spans="1:109" ht="13.2" x14ac:dyDescent="0.2">
      <c r="B64" s="257"/>
      <c r="G64" s="355"/>
      <c r="I64" s="367"/>
      <c r="J64" s="367"/>
      <c r="K64" s="367"/>
      <c r="L64" s="367"/>
      <c r="M64" s="367"/>
      <c r="N64" s="368"/>
      <c r="AM64" s="355"/>
      <c r="AN64" s="355" t="s">
        <v>606</v>
      </c>
      <c r="AP64" s="356"/>
      <c r="AQ64" s="356"/>
      <c r="AR64" s="356"/>
      <c r="AY64" s="355"/>
      <c r="BA64" s="356"/>
      <c r="BB64" s="356"/>
      <c r="BC64" s="356"/>
      <c r="BK64" s="355"/>
      <c r="BM64" s="356"/>
      <c r="BN64" s="356"/>
      <c r="BO64" s="356"/>
      <c r="BW64" s="355"/>
      <c r="BY64" s="356"/>
      <c r="BZ64" s="356"/>
      <c r="CA64" s="356"/>
      <c r="CI64" s="355"/>
      <c r="CK64" s="356"/>
      <c r="CL64" s="356"/>
      <c r="CM64" s="356"/>
      <c r="CU64" s="355"/>
      <c r="CW64" s="356"/>
      <c r="CX64" s="356"/>
      <c r="CY64" s="356"/>
    </row>
    <row r="65" spans="2:107" ht="13.2" x14ac:dyDescent="0.2">
      <c r="B65" s="257"/>
      <c r="AN65" s="1246" t="s">
        <v>614</v>
      </c>
      <c r="AO65" s="1227"/>
      <c r="AP65" s="1227"/>
      <c r="AQ65" s="1227"/>
      <c r="AR65" s="1227"/>
      <c r="AS65" s="1227"/>
      <c r="AT65" s="1227"/>
      <c r="AU65" s="1227"/>
      <c r="AV65" s="1227"/>
      <c r="AW65" s="1227"/>
      <c r="AX65" s="1227"/>
      <c r="AY65" s="1227"/>
      <c r="AZ65" s="1227"/>
      <c r="BA65" s="1227"/>
      <c r="BB65" s="1227"/>
      <c r="BC65" s="1227"/>
      <c r="BD65" s="1227"/>
      <c r="BE65" s="1227"/>
      <c r="BF65" s="1227"/>
      <c r="BG65" s="1227"/>
      <c r="BH65" s="1227"/>
      <c r="BI65" s="1227"/>
      <c r="BJ65" s="1227"/>
      <c r="BK65" s="1227"/>
      <c r="BL65" s="1227"/>
      <c r="BM65" s="1227"/>
      <c r="BN65" s="1227"/>
      <c r="BO65" s="1227"/>
      <c r="BP65" s="1227"/>
      <c r="BQ65" s="1227"/>
      <c r="BR65" s="1227"/>
      <c r="BS65" s="1227"/>
      <c r="BT65" s="1227"/>
      <c r="BU65" s="1227"/>
      <c r="BV65" s="1227"/>
      <c r="BW65" s="1227"/>
      <c r="BX65" s="1227"/>
      <c r="BY65" s="1227"/>
      <c r="BZ65" s="1227"/>
      <c r="CA65" s="1227"/>
      <c r="CB65" s="1227"/>
      <c r="CC65" s="1227"/>
      <c r="CD65" s="1227"/>
      <c r="CE65" s="1227"/>
      <c r="CF65" s="1227"/>
      <c r="CG65" s="1227"/>
      <c r="CH65" s="1227"/>
      <c r="CI65" s="1227"/>
      <c r="CJ65" s="1227"/>
      <c r="CK65" s="1227"/>
      <c r="CL65" s="1227"/>
      <c r="CM65" s="1227"/>
      <c r="CN65" s="1227"/>
      <c r="CO65" s="1227"/>
      <c r="CP65" s="1227"/>
      <c r="CQ65" s="1227"/>
      <c r="CR65" s="1227"/>
      <c r="CS65" s="1227"/>
      <c r="CT65" s="1227"/>
      <c r="CU65" s="1227"/>
      <c r="CV65" s="1227"/>
      <c r="CW65" s="1227"/>
      <c r="CX65" s="1227"/>
      <c r="CY65" s="1227"/>
      <c r="CZ65" s="1227"/>
      <c r="DA65" s="1227"/>
      <c r="DB65" s="1227"/>
      <c r="DC65" s="1228"/>
    </row>
    <row r="66" spans="2:107" ht="13.2" x14ac:dyDescent="0.2">
      <c r="B66" s="257"/>
      <c r="AN66" s="1229"/>
      <c r="AO66" s="1230"/>
      <c r="AP66" s="1230"/>
      <c r="AQ66" s="1230"/>
      <c r="AR66" s="1230"/>
      <c r="AS66" s="1230"/>
      <c r="AT66" s="1230"/>
      <c r="AU66" s="1230"/>
      <c r="AV66" s="1230"/>
      <c r="AW66" s="1230"/>
      <c r="AX66" s="1230"/>
      <c r="AY66" s="1230"/>
      <c r="AZ66" s="1230"/>
      <c r="BA66" s="1230"/>
      <c r="BB66" s="1230"/>
      <c r="BC66" s="1230"/>
      <c r="BD66" s="1230"/>
      <c r="BE66" s="1230"/>
      <c r="BF66" s="1230"/>
      <c r="BG66" s="1230"/>
      <c r="BH66" s="1230"/>
      <c r="BI66" s="1230"/>
      <c r="BJ66" s="1230"/>
      <c r="BK66" s="1230"/>
      <c r="BL66" s="1230"/>
      <c r="BM66" s="1230"/>
      <c r="BN66" s="1230"/>
      <c r="BO66" s="1230"/>
      <c r="BP66" s="1230"/>
      <c r="BQ66" s="1230"/>
      <c r="BR66" s="1230"/>
      <c r="BS66" s="1230"/>
      <c r="BT66" s="1230"/>
      <c r="BU66" s="1230"/>
      <c r="BV66" s="1230"/>
      <c r="BW66" s="1230"/>
      <c r="BX66" s="1230"/>
      <c r="BY66" s="1230"/>
      <c r="BZ66" s="1230"/>
      <c r="CA66" s="1230"/>
      <c r="CB66" s="1230"/>
      <c r="CC66" s="1230"/>
      <c r="CD66" s="1230"/>
      <c r="CE66" s="1230"/>
      <c r="CF66" s="1230"/>
      <c r="CG66" s="1230"/>
      <c r="CH66" s="1230"/>
      <c r="CI66" s="1230"/>
      <c r="CJ66" s="1230"/>
      <c r="CK66" s="1230"/>
      <c r="CL66" s="1230"/>
      <c r="CM66" s="1230"/>
      <c r="CN66" s="1230"/>
      <c r="CO66" s="1230"/>
      <c r="CP66" s="1230"/>
      <c r="CQ66" s="1230"/>
      <c r="CR66" s="1230"/>
      <c r="CS66" s="1230"/>
      <c r="CT66" s="1230"/>
      <c r="CU66" s="1230"/>
      <c r="CV66" s="1230"/>
      <c r="CW66" s="1230"/>
      <c r="CX66" s="1230"/>
      <c r="CY66" s="1230"/>
      <c r="CZ66" s="1230"/>
      <c r="DA66" s="1230"/>
      <c r="DB66" s="1230"/>
      <c r="DC66" s="1231"/>
    </row>
    <row r="67" spans="2:107" ht="13.2" x14ac:dyDescent="0.2">
      <c r="B67" s="257"/>
      <c r="AN67" s="1229"/>
      <c r="AO67" s="1230"/>
      <c r="AP67" s="1230"/>
      <c r="AQ67" s="1230"/>
      <c r="AR67" s="1230"/>
      <c r="AS67" s="1230"/>
      <c r="AT67" s="1230"/>
      <c r="AU67" s="1230"/>
      <c r="AV67" s="1230"/>
      <c r="AW67" s="1230"/>
      <c r="AX67" s="1230"/>
      <c r="AY67" s="1230"/>
      <c r="AZ67" s="1230"/>
      <c r="BA67" s="1230"/>
      <c r="BB67" s="1230"/>
      <c r="BC67" s="1230"/>
      <c r="BD67" s="1230"/>
      <c r="BE67" s="1230"/>
      <c r="BF67" s="1230"/>
      <c r="BG67" s="1230"/>
      <c r="BH67" s="1230"/>
      <c r="BI67" s="1230"/>
      <c r="BJ67" s="1230"/>
      <c r="BK67" s="1230"/>
      <c r="BL67" s="1230"/>
      <c r="BM67" s="1230"/>
      <c r="BN67" s="1230"/>
      <c r="BO67" s="1230"/>
      <c r="BP67" s="1230"/>
      <c r="BQ67" s="1230"/>
      <c r="BR67" s="1230"/>
      <c r="BS67" s="1230"/>
      <c r="BT67" s="1230"/>
      <c r="BU67" s="1230"/>
      <c r="BV67" s="1230"/>
      <c r="BW67" s="1230"/>
      <c r="BX67" s="1230"/>
      <c r="BY67" s="1230"/>
      <c r="BZ67" s="1230"/>
      <c r="CA67" s="1230"/>
      <c r="CB67" s="1230"/>
      <c r="CC67" s="1230"/>
      <c r="CD67" s="1230"/>
      <c r="CE67" s="1230"/>
      <c r="CF67" s="1230"/>
      <c r="CG67" s="1230"/>
      <c r="CH67" s="1230"/>
      <c r="CI67" s="1230"/>
      <c r="CJ67" s="1230"/>
      <c r="CK67" s="1230"/>
      <c r="CL67" s="1230"/>
      <c r="CM67" s="1230"/>
      <c r="CN67" s="1230"/>
      <c r="CO67" s="1230"/>
      <c r="CP67" s="1230"/>
      <c r="CQ67" s="1230"/>
      <c r="CR67" s="1230"/>
      <c r="CS67" s="1230"/>
      <c r="CT67" s="1230"/>
      <c r="CU67" s="1230"/>
      <c r="CV67" s="1230"/>
      <c r="CW67" s="1230"/>
      <c r="CX67" s="1230"/>
      <c r="CY67" s="1230"/>
      <c r="CZ67" s="1230"/>
      <c r="DA67" s="1230"/>
      <c r="DB67" s="1230"/>
      <c r="DC67" s="1231"/>
    </row>
    <row r="68" spans="2:107" ht="13.2" x14ac:dyDescent="0.2">
      <c r="B68" s="257"/>
      <c r="AN68" s="1229"/>
      <c r="AO68" s="1230"/>
      <c r="AP68" s="1230"/>
      <c r="AQ68" s="1230"/>
      <c r="AR68" s="1230"/>
      <c r="AS68" s="1230"/>
      <c r="AT68" s="1230"/>
      <c r="AU68" s="1230"/>
      <c r="AV68" s="1230"/>
      <c r="AW68" s="1230"/>
      <c r="AX68" s="1230"/>
      <c r="AY68" s="1230"/>
      <c r="AZ68" s="1230"/>
      <c r="BA68" s="1230"/>
      <c r="BB68" s="1230"/>
      <c r="BC68" s="1230"/>
      <c r="BD68" s="1230"/>
      <c r="BE68" s="1230"/>
      <c r="BF68" s="1230"/>
      <c r="BG68" s="1230"/>
      <c r="BH68" s="1230"/>
      <c r="BI68" s="1230"/>
      <c r="BJ68" s="1230"/>
      <c r="BK68" s="1230"/>
      <c r="BL68" s="1230"/>
      <c r="BM68" s="1230"/>
      <c r="BN68" s="1230"/>
      <c r="BO68" s="1230"/>
      <c r="BP68" s="1230"/>
      <c r="BQ68" s="1230"/>
      <c r="BR68" s="1230"/>
      <c r="BS68" s="1230"/>
      <c r="BT68" s="1230"/>
      <c r="BU68" s="1230"/>
      <c r="BV68" s="1230"/>
      <c r="BW68" s="1230"/>
      <c r="BX68" s="1230"/>
      <c r="BY68" s="1230"/>
      <c r="BZ68" s="1230"/>
      <c r="CA68" s="1230"/>
      <c r="CB68" s="1230"/>
      <c r="CC68" s="1230"/>
      <c r="CD68" s="1230"/>
      <c r="CE68" s="1230"/>
      <c r="CF68" s="1230"/>
      <c r="CG68" s="1230"/>
      <c r="CH68" s="1230"/>
      <c r="CI68" s="1230"/>
      <c r="CJ68" s="1230"/>
      <c r="CK68" s="1230"/>
      <c r="CL68" s="1230"/>
      <c r="CM68" s="1230"/>
      <c r="CN68" s="1230"/>
      <c r="CO68" s="1230"/>
      <c r="CP68" s="1230"/>
      <c r="CQ68" s="1230"/>
      <c r="CR68" s="1230"/>
      <c r="CS68" s="1230"/>
      <c r="CT68" s="1230"/>
      <c r="CU68" s="1230"/>
      <c r="CV68" s="1230"/>
      <c r="CW68" s="1230"/>
      <c r="CX68" s="1230"/>
      <c r="CY68" s="1230"/>
      <c r="CZ68" s="1230"/>
      <c r="DA68" s="1230"/>
      <c r="DB68" s="1230"/>
      <c r="DC68" s="1231"/>
    </row>
    <row r="69" spans="2:107" ht="13.2" x14ac:dyDescent="0.2">
      <c r="B69" s="257"/>
      <c r="AN69" s="1232"/>
      <c r="AO69" s="1233"/>
      <c r="AP69" s="1233"/>
      <c r="AQ69" s="1233"/>
      <c r="AR69" s="1233"/>
      <c r="AS69" s="1233"/>
      <c r="AT69" s="1233"/>
      <c r="AU69" s="1233"/>
      <c r="AV69" s="1233"/>
      <c r="AW69" s="1233"/>
      <c r="AX69" s="1233"/>
      <c r="AY69" s="1233"/>
      <c r="AZ69" s="1233"/>
      <c r="BA69" s="1233"/>
      <c r="BB69" s="1233"/>
      <c r="BC69" s="1233"/>
      <c r="BD69" s="1233"/>
      <c r="BE69" s="1233"/>
      <c r="BF69" s="1233"/>
      <c r="BG69" s="1233"/>
      <c r="BH69" s="1233"/>
      <c r="BI69" s="1233"/>
      <c r="BJ69" s="1233"/>
      <c r="BK69" s="1233"/>
      <c r="BL69" s="1233"/>
      <c r="BM69" s="1233"/>
      <c r="BN69" s="1233"/>
      <c r="BO69" s="1233"/>
      <c r="BP69" s="1233"/>
      <c r="BQ69" s="1233"/>
      <c r="BR69" s="1233"/>
      <c r="BS69" s="1233"/>
      <c r="BT69" s="1233"/>
      <c r="BU69" s="1233"/>
      <c r="BV69" s="1233"/>
      <c r="BW69" s="1233"/>
      <c r="BX69" s="1233"/>
      <c r="BY69" s="1233"/>
      <c r="BZ69" s="1233"/>
      <c r="CA69" s="1233"/>
      <c r="CB69" s="1233"/>
      <c r="CC69" s="1233"/>
      <c r="CD69" s="1233"/>
      <c r="CE69" s="1233"/>
      <c r="CF69" s="1233"/>
      <c r="CG69" s="1233"/>
      <c r="CH69" s="1233"/>
      <c r="CI69" s="1233"/>
      <c r="CJ69" s="1233"/>
      <c r="CK69" s="1233"/>
      <c r="CL69" s="1233"/>
      <c r="CM69" s="1233"/>
      <c r="CN69" s="1233"/>
      <c r="CO69" s="1233"/>
      <c r="CP69" s="1233"/>
      <c r="CQ69" s="1233"/>
      <c r="CR69" s="1233"/>
      <c r="CS69" s="1233"/>
      <c r="CT69" s="1233"/>
      <c r="CU69" s="1233"/>
      <c r="CV69" s="1233"/>
      <c r="CW69" s="1233"/>
      <c r="CX69" s="1233"/>
      <c r="CY69" s="1233"/>
      <c r="CZ69" s="1233"/>
      <c r="DA69" s="1233"/>
      <c r="DB69" s="1233"/>
      <c r="DC69" s="1234"/>
    </row>
    <row r="70" spans="2:107" ht="13.2" x14ac:dyDescent="0.2">
      <c r="B70" s="257"/>
      <c r="H70" s="369"/>
      <c r="I70" s="369"/>
      <c r="J70" s="370"/>
      <c r="K70" s="370"/>
      <c r="L70" s="371"/>
      <c r="M70" s="370"/>
      <c r="N70" s="371"/>
      <c r="AN70" s="357"/>
      <c r="AO70" s="357"/>
      <c r="AP70" s="357"/>
      <c r="AZ70" s="357"/>
      <c r="BA70" s="357"/>
      <c r="BB70" s="357"/>
      <c r="BL70" s="357"/>
      <c r="BM70" s="357"/>
      <c r="BN70" s="357"/>
      <c r="BX70" s="357"/>
      <c r="BY70" s="357"/>
      <c r="BZ70" s="357"/>
      <c r="CJ70" s="357"/>
      <c r="CK70" s="357"/>
      <c r="CL70" s="357"/>
      <c r="CV70" s="357"/>
      <c r="CW70" s="357"/>
      <c r="CX70" s="357"/>
    </row>
    <row r="71" spans="2:107" ht="13.2" x14ac:dyDescent="0.2">
      <c r="B71" s="257"/>
      <c r="G71" s="372"/>
      <c r="I71" s="373"/>
      <c r="J71" s="370"/>
      <c r="K71" s="370"/>
      <c r="L71" s="371"/>
      <c r="M71" s="370"/>
      <c r="N71" s="371"/>
      <c r="AM71" s="372"/>
      <c r="AN71" s="253" t="s">
        <v>608</v>
      </c>
    </row>
    <row r="72" spans="2:107" ht="13.2" x14ac:dyDescent="0.2">
      <c r="B72" s="257"/>
      <c r="G72" s="1235"/>
      <c r="H72" s="1235"/>
      <c r="I72" s="1235"/>
      <c r="J72" s="1235"/>
      <c r="K72" s="358"/>
      <c r="L72" s="358"/>
      <c r="M72" s="359"/>
      <c r="N72" s="359"/>
      <c r="AN72" s="1236"/>
      <c r="AO72" s="1237"/>
      <c r="AP72" s="1237"/>
      <c r="AQ72" s="1237"/>
      <c r="AR72" s="1237"/>
      <c r="AS72" s="1237"/>
      <c r="AT72" s="1237"/>
      <c r="AU72" s="1237"/>
      <c r="AV72" s="1237"/>
      <c r="AW72" s="1237"/>
      <c r="AX72" s="1237"/>
      <c r="AY72" s="1237"/>
      <c r="AZ72" s="1237"/>
      <c r="BA72" s="1237"/>
      <c r="BB72" s="1237"/>
      <c r="BC72" s="1237"/>
      <c r="BD72" s="1237"/>
      <c r="BE72" s="1237"/>
      <c r="BF72" s="1237"/>
      <c r="BG72" s="1237"/>
      <c r="BH72" s="1237"/>
      <c r="BI72" s="1237"/>
      <c r="BJ72" s="1237"/>
      <c r="BK72" s="1237"/>
      <c r="BL72" s="1237"/>
      <c r="BM72" s="1237"/>
      <c r="BN72" s="1237"/>
      <c r="BO72" s="1238"/>
      <c r="BP72" s="1239" t="s">
        <v>562</v>
      </c>
      <c r="BQ72" s="1239"/>
      <c r="BR72" s="1239"/>
      <c r="BS72" s="1239"/>
      <c r="BT72" s="1239"/>
      <c r="BU72" s="1239"/>
      <c r="BV72" s="1239"/>
      <c r="BW72" s="1239"/>
      <c r="BX72" s="1239" t="s">
        <v>563</v>
      </c>
      <c r="BY72" s="1239"/>
      <c r="BZ72" s="1239"/>
      <c r="CA72" s="1239"/>
      <c r="CB72" s="1239"/>
      <c r="CC72" s="1239"/>
      <c r="CD72" s="1239"/>
      <c r="CE72" s="1239"/>
      <c r="CF72" s="1239" t="s">
        <v>564</v>
      </c>
      <c r="CG72" s="1239"/>
      <c r="CH72" s="1239"/>
      <c r="CI72" s="1239"/>
      <c r="CJ72" s="1239"/>
      <c r="CK72" s="1239"/>
      <c r="CL72" s="1239"/>
      <c r="CM72" s="1239"/>
      <c r="CN72" s="1239" t="s">
        <v>565</v>
      </c>
      <c r="CO72" s="1239"/>
      <c r="CP72" s="1239"/>
      <c r="CQ72" s="1239"/>
      <c r="CR72" s="1239"/>
      <c r="CS72" s="1239"/>
      <c r="CT72" s="1239"/>
      <c r="CU72" s="1239"/>
      <c r="CV72" s="1239" t="s">
        <v>566</v>
      </c>
      <c r="CW72" s="1239"/>
      <c r="CX72" s="1239"/>
      <c r="CY72" s="1239"/>
      <c r="CZ72" s="1239"/>
      <c r="DA72" s="1239"/>
      <c r="DB72" s="1239"/>
      <c r="DC72" s="1239"/>
    </row>
    <row r="73" spans="2:107" ht="13.2" x14ac:dyDescent="0.2">
      <c r="B73" s="257"/>
      <c r="G73" s="1245"/>
      <c r="H73" s="1245"/>
      <c r="I73" s="1245"/>
      <c r="J73" s="1245"/>
      <c r="K73" s="1247"/>
      <c r="L73" s="1247"/>
      <c r="M73" s="1247"/>
      <c r="N73" s="1247"/>
      <c r="AM73" s="357"/>
      <c r="AN73" s="1242" t="s">
        <v>609</v>
      </c>
      <c r="AO73" s="1242"/>
      <c r="AP73" s="1242"/>
      <c r="AQ73" s="1242"/>
      <c r="AR73" s="1242"/>
      <c r="AS73" s="1242"/>
      <c r="AT73" s="1242"/>
      <c r="AU73" s="1242"/>
      <c r="AV73" s="1242"/>
      <c r="AW73" s="1242"/>
      <c r="AX73" s="1242"/>
      <c r="AY73" s="1242"/>
      <c r="AZ73" s="1242"/>
      <c r="BA73" s="1242"/>
      <c r="BB73" s="1242" t="s">
        <v>610</v>
      </c>
      <c r="BC73" s="1242"/>
      <c r="BD73" s="1242"/>
      <c r="BE73" s="1242"/>
      <c r="BF73" s="1242"/>
      <c r="BG73" s="1242"/>
      <c r="BH73" s="1242"/>
      <c r="BI73" s="1242"/>
      <c r="BJ73" s="1242"/>
      <c r="BK73" s="1242"/>
      <c r="BL73" s="1242"/>
      <c r="BM73" s="1242"/>
      <c r="BN73" s="1242"/>
      <c r="BO73" s="1242"/>
      <c r="BP73" s="1240">
        <v>7.7</v>
      </c>
      <c r="BQ73" s="1240"/>
      <c r="BR73" s="1240"/>
      <c r="BS73" s="1240"/>
      <c r="BT73" s="1240"/>
      <c r="BU73" s="1240"/>
      <c r="BV73" s="1240"/>
      <c r="BW73" s="1240"/>
      <c r="BX73" s="1240">
        <v>15.1</v>
      </c>
      <c r="BY73" s="1240"/>
      <c r="BZ73" s="1240"/>
      <c r="CA73" s="1240"/>
      <c r="CB73" s="1240"/>
      <c r="CC73" s="1240"/>
      <c r="CD73" s="1240"/>
      <c r="CE73" s="1240"/>
      <c r="CF73" s="1240">
        <v>9.6</v>
      </c>
      <c r="CG73" s="1240"/>
      <c r="CH73" s="1240"/>
      <c r="CI73" s="1240"/>
      <c r="CJ73" s="1240"/>
      <c r="CK73" s="1240"/>
      <c r="CL73" s="1240"/>
      <c r="CM73" s="1240"/>
      <c r="CN73" s="1240">
        <v>0.3</v>
      </c>
      <c r="CO73" s="1240"/>
      <c r="CP73" s="1240"/>
      <c r="CQ73" s="1240"/>
      <c r="CR73" s="1240"/>
      <c r="CS73" s="1240"/>
      <c r="CT73" s="1240"/>
      <c r="CU73" s="1240"/>
      <c r="CV73" s="1240"/>
      <c r="CW73" s="1240"/>
      <c r="CX73" s="1240"/>
      <c r="CY73" s="1240"/>
      <c r="CZ73" s="1240"/>
      <c r="DA73" s="1240"/>
      <c r="DB73" s="1240"/>
      <c r="DC73" s="1240"/>
    </row>
    <row r="74" spans="2:107" ht="13.2" x14ac:dyDescent="0.2">
      <c r="B74" s="257"/>
      <c r="G74" s="1245"/>
      <c r="H74" s="1245"/>
      <c r="I74" s="1245"/>
      <c r="J74" s="1245"/>
      <c r="K74" s="1247"/>
      <c r="L74" s="1247"/>
      <c r="M74" s="1247"/>
      <c r="N74" s="1247"/>
      <c r="AM74" s="357"/>
      <c r="AN74" s="1242"/>
      <c r="AO74" s="1242"/>
      <c r="AP74" s="1242"/>
      <c r="AQ74" s="1242"/>
      <c r="AR74" s="1242"/>
      <c r="AS74" s="1242"/>
      <c r="AT74" s="1242"/>
      <c r="AU74" s="1242"/>
      <c r="AV74" s="1242"/>
      <c r="AW74" s="1242"/>
      <c r="AX74" s="1242"/>
      <c r="AY74" s="1242"/>
      <c r="AZ74" s="1242"/>
      <c r="BA74" s="1242"/>
      <c r="BB74" s="1242"/>
      <c r="BC74" s="1242"/>
      <c r="BD74" s="1242"/>
      <c r="BE74" s="1242"/>
      <c r="BF74" s="1242"/>
      <c r="BG74" s="1242"/>
      <c r="BH74" s="1242"/>
      <c r="BI74" s="1242"/>
      <c r="BJ74" s="1242"/>
      <c r="BK74" s="1242"/>
      <c r="BL74" s="1242"/>
      <c r="BM74" s="1242"/>
      <c r="BN74" s="1242"/>
      <c r="BO74" s="1242"/>
      <c r="BP74" s="1240"/>
      <c r="BQ74" s="1240"/>
      <c r="BR74" s="1240"/>
      <c r="BS74" s="1240"/>
      <c r="BT74" s="1240"/>
      <c r="BU74" s="1240"/>
      <c r="BV74" s="1240"/>
      <c r="BW74" s="1240"/>
      <c r="BX74" s="1240"/>
      <c r="BY74" s="1240"/>
      <c r="BZ74" s="1240"/>
      <c r="CA74" s="1240"/>
      <c r="CB74" s="1240"/>
      <c r="CC74" s="1240"/>
      <c r="CD74" s="1240"/>
      <c r="CE74" s="1240"/>
      <c r="CF74" s="1240"/>
      <c r="CG74" s="1240"/>
      <c r="CH74" s="1240"/>
      <c r="CI74" s="1240"/>
      <c r="CJ74" s="1240"/>
      <c r="CK74" s="1240"/>
      <c r="CL74" s="1240"/>
      <c r="CM74" s="1240"/>
      <c r="CN74" s="1240"/>
      <c r="CO74" s="1240"/>
      <c r="CP74" s="1240"/>
      <c r="CQ74" s="1240"/>
      <c r="CR74" s="1240"/>
      <c r="CS74" s="1240"/>
      <c r="CT74" s="1240"/>
      <c r="CU74" s="1240"/>
      <c r="CV74" s="1240"/>
      <c r="CW74" s="1240"/>
      <c r="CX74" s="1240"/>
      <c r="CY74" s="1240"/>
      <c r="CZ74" s="1240"/>
      <c r="DA74" s="1240"/>
      <c r="DB74" s="1240"/>
      <c r="DC74" s="1240"/>
    </row>
    <row r="75" spans="2:107" ht="13.2" x14ac:dyDescent="0.2">
      <c r="B75" s="257"/>
      <c r="G75" s="1245"/>
      <c r="H75" s="1245"/>
      <c r="I75" s="1235"/>
      <c r="J75" s="1235"/>
      <c r="K75" s="1241"/>
      <c r="L75" s="1241"/>
      <c r="M75" s="1241"/>
      <c r="N75" s="1241"/>
      <c r="AM75" s="357"/>
      <c r="AN75" s="1242"/>
      <c r="AO75" s="1242"/>
      <c r="AP75" s="1242"/>
      <c r="AQ75" s="1242"/>
      <c r="AR75" s="1242"/>
      <c r="AS75" s="1242"/>
      <c r="AT75" s="1242"/>
      <c r="AU75" s="1242"/>
      <c r="AV75" s="1242"/>
      <c r="AW75" s="1242"/>
      <c r="AX75" s="1242"/>
      <c r="AY75" s="1242"/>
      <c r="AZ75" s="1242"/>
      <c r="BA75" s="1242"/>
      <c r="BB75" s="1242" t="s">
        <v>615</v>
      </c>
      <c r="BC75" s="1242"/>
      <c r="BD75" s="1242"/>
      <c r="BE75" s="1242"/>
      <c r="BF75" s="1242"/>
      <c r="BG75" s="1242"/>
      <c r="BH75" s="1242"/>
      <c r="BI75" s="1242"/>
      <c r="BJ75" s="1242"/>
      <c r="BK75" s="1242"/>
      <c r="BL75" s="1242"/>
      <c r="BM75" s="1242"/>
      <c r="BN75" s="1242"/>
      <c r="BO75" s="1242"/>
      <c r="BP75" s="1240">
        <v>2</v>
      </c>
      <c r="BQ75" s="1240"/>
      <c r="BR75" s="1240"/>
      <c r="BS75" s="1240"/>
      <c r="BT75" s="1240"/>
      <c r="BU75" s="1240"/>
      <c r="BV75" s="1240"/>
      <c r="BW75" s="1240"/>
      <c r="BX75" s="1240">
        <v>1.6</v>
      </c>
      <c r="BY75" s="1240"/>
      <c r="BZ75" s="1240"/>
      <c r="CA75" s="1240"/>
      <c r="CB75" s="1240"/>
      <c r="CC75" s="1240"/>
      <c r="CD75" s="1240"/>
      <c r="CE75" s="1240"/>
      <c r="CF75" s="1240">
        <v>1</v>
      </c>
      <c r="CG75" s="1240"/>
      <c r="CH75" s="1240"/>
      <c r="CI75" s="1240"/>
      <c r="CJ75" s="1240"/>
      <c r="CK75" s="1240"/>
      <c r="CL75" s="1240"/>
      <c r="CM75" s="1240"/>
      <c r="CN75" s="1240">
        <v>0.6</v>
      </c>
      <c r="CO75" s="1240"/>
      <c r="CP75" s="1240"/>
      <c r="CQ75" s="1240"/>
      <c r="CR75" s="1240"/>
      <c r="CS75" s="1240"/>
      <c r="CT75" s="1240"/>
      <c r="CU75" s="1240"/>
      <c r="CV75" s="1240">
        <v>0.3</v>
      </c>
      <c r="CW75" s="1240"/>
      <c r="CX75" s="1240"/>
      <c r="CY75" s="1240"/>
      <c r="CZ75" s="1240"/>
      <c r="DA75" s="1240"/>
      <c r="DB75" s="1240"/>
      <c r="DC75" s="1240"/>
    </row>
    <row r="76" spans="2:107" ht="13.2" x14ac:dyDescent="0.2">
      <c r="B76" s="257"/>
      <c r="G76" s="1245"/>
      <c r="H76" s="1245"/>
      <c r="I76" s="1235"/>
      <c r="J76" s="1235"/>
      <c r="K76" s="1241"/>
      <c r="L76" s="1241"/>
      <c r="M76" s="1241"/>
      <c r="N76" s="1241"/>
      <c r="AM76" s="357"/>
      <c r="AN76" s="1242"/>
      <c r="AO76" s="1242"/>
      <c r="AP76" s="1242"/>
      <c r="AQ76" s="1242"/>
      <c r="AR76" s="1242"/>
      <c r="AS76" s="1242"/>
      <c r="AT76" s="1242"/>
      <c r="AU76" s="1242"/>
      <c r="AV76" s="1242"/>
      <c r="AW76" s="1242"/>
      <c r="AX76" s="1242"/>
      <c r="AY76" s="1242"/>
      <c r="AZ76" s="1242"/>
      <c r="BA76" s="1242"/>
      <c r="BB76" s="1242"/>
      <c r="BC76" s="1242"/>
      <c r="BD76" s="1242"/>
      <c r="BE76" s="1242"/>
      <c r="BF76" s="1242"/>
      <c r="BG76" s="1242"/>
      <c r="BH76" s="1242"/>
      <c r="BI76" s="1242"/>
      <c r="BJ76" s="1242"/>
      <c r="BK76" s="1242"/>
      <c r="BL76" s="1242"/>
      <c r="BM76" s="1242"/>
      <c r="BN76" s="1242"/>
      <c r="BO76" s="1242"/>
      <c r="BP76" s="1240"/>
      <c r="BQ76" s="1240"/>
      <c r="BR76" s="1240"/>
      <c r="BS76" s="1240"/>
      <c r="BT76" s="1240"/>
      <c r="BU76" s="1240"/>
      <c r="BV76" s="1240"/>
      <c r="BW76" s="1240"/>
      <c r="BX76" s="1240"/>
      <c r="BY76" s="1240"/>
      <c r="BZ76" s="1240"/>
      <c r="CA76" s="1240"/>
      <c r="CB76" s="1240"/>
      <c r="CC76" s="1240"/>
      <c r="CD76" s="1240"/>
      <c r="CE76" s="1240"/>
      <c r="CF76" s="1240"/>
      <c r="CG76" s="1240"/>
      <c r="CH76" s="1240"/>
      <c r="CI76" s="1240"/>
      <c r="CJ76" s="1240"/>
      <c r="CK76" s="1240"/>
      <c r="CL76" s="1240"/>
      <c r="CM76" s="1240"/>
      <c r="CN76" s="1240"/>
      <c r="CO76" s="1240"/>
      <c r="CP76" s="1240"/>
      <c r="CQ76" s="1240"/>
      <c r="CR76" s="1240"/>
      <c r="CS76" s="1240"/>
      <c r="CT76" s="1240"/>
      <c r="CU76" s="1240"/>
      <c r="CV76" s="1240"/>
      <c r="CW76" s="1240"/>
      <c r="CX76" s="1240"/>
      <c r="CY76" s="1240"/>
      <c r="CZ76" s="1240"/>
      <c r="DA76" s="1240"/>
      <c r="DB76" s="1240"/>
      <c r="DC76" s="1240"/>
    </row>
    <row r="77" spans="2:107" ht="13.2" x14ac:dyDescent="0.2">
      <c r="B77" s="257"/>
      <c r="G77" s="1235"/>
      <c r="H77" s="1235"/>
      <c r="I77" s="1235"/>
      <c r="J77" s="1235"/>
      <c r="K77" s="1247"/>
      <c r="L77" s="1247"/>
      <c r="M77" s="1247"/>
      <c r="N77" s="1247"/>
      <c r="AN77" s="1239" t="s">
        <v>612</v>
      </c>
      <c r="AO77" s="1239"/>
      <c r="AP77" s="1239"/>
      <c r="AQ77" s="1239"/>
      <c r="AR77" s="1239"/>
      <c r="AS77" s="1239"/>
      <c r="AT77" s="1239"/>
      <c r="AU77" s="1239"/>
      <c r="AV77" s="1239"/>
      <c r="AW77" s="1239"/>
      <c r="AX77" s="1239"/>
      <c r="AY77" s="1239"/>
      <c r="AZ77" s="1239"/>
      <c r="BA77" s="1239"/>
      <c r="BB77" s="1242" t="s">
        <v>610</v>
      </c>
      <c r="BC77" s="1242"/>
      <c r="BD77" s="1242"/>
      <c r="BE77" s="1242"/>
      <c r="BF77" s="1242"/>
      <c r="BG77" s="1242"/>
      <c r="BH77" s="1242"/>
      <c r="BI77" s="1242"/>
      <c r="BJ77" s="1242"/>
      <c r="BK77" s="1242"/>
      <c r="BL77" s="1242"/>
      <c r="BM77" s="1242"/>
      <c r="BN77" s="1242"/>
      <c r="BO77" s="1242"/>
      <c r="BP77" s="1240">
        <v>25.3</v>
      </c>
      <c r="BQ77" s="1240"/>
      <c r="BR77" s="1240"/>
      <c r="BS77" s="1240"/>
      <c r="BT77" s="1240"/>
      <c r="BU77" s="1240"/>
      <c r="BV77" s="1240"/>
      <c r="BW77" s="1240"/>
      <c r="BX77" s="1240">
        <v>25.5</v>
      </c>
      <c r="BY77" s="1240"/>
      <c r="BZ77" s="1240"/>
      <c r="CA77" s="1240"/>
      <c r="CB77" s="1240"/>
      <c r="CC77" s="1240"/>
      <c r="CD77" s="1240"/>
      <c r="CE77" s="1240"/>
      <c r="CF77" s="1240">
        <v>25.1</v>
      </c>
      <c r="CG77" s="1240"/>
      <c r="CH77" s="1240"/>
      <c r="CI77" s="1240"/>
      <c r="CJ77" s="1240"/>
      <c r="CK77" s="1240"/>
      <c r="CL77" s="1240"/>
      <c r="CM77" s="1240"/>
      <c r="CN77" s="1240">
        <v>11.2</v>
      </c>
      <c r="CO77" s="1240"/>
      <c r="CP77" s="1240"/>
      <c r="CQ77" s="1240"/>
      <c r="CR77" s="1240"/>
      <c r="CS77" s="1240"/>
      <c r="CT77" s="1240"/>
      <c r="CU77" s="1240"/>
      <c r="CV77" s="1240">
        <v>4.5999999999999996</v>
      </c>
      <c r="CW77" s="1240"/>
      <c r="CX77" s="1240"/>
      <c r="CY77" s="1240"/>
      <c r="CZ77" s="1240"/>
      <c r="DA77" s="1240"/>
      <c r="DB77" s="1240"/>
      <c r="DC77" s="1240"/>
    </row>
    <row r="78" spans="2:107" ht="13.2" x14ac:dyDescent="0.2">
      <c r="B78" s="257"/>
      <c r="G78" s="1235"/>
      <c r="H78" s="1235"/>
      <c r="I78" s="1235"/>
      <c r="J78" s="1235"/>
      <c r="K78" s="1247"/>
      <c r="L78" s="1247"/>
      <c r="M78" s="1247"/>
      <c r="N78" s="1247"/>
      <c r="AN78" s="1239"/>
      <c r="AO78" s="1239"/>
      <c r="AP78" s="1239"/>
      <c r="AQ78" s="1239"/>
      <c r="AR78" s="1239"/>
      <c r="AS78" s="1239"/>
      <c r="AT78" s="1239"/>
      <c r="AU78" s="1239"/>
      <c r="AV78" s="1239"/>
      <c r="AW78" s="1239"/>
      <c r="AX78" s="1239"/>
      <c r="AY78" s="1239"/>
      <c r="AZ78" s="1239"/>
      <c r="BA78" s="1239"/>
      <c r="BB78" s="1242"/>
      <c r="BC78" s="1242"/>
      <c r="BD78" s="1242"/>
      <c r="BE78" s="1242"/>
      <c r="BF78" s="1242"/>
      <c r="BG78" s="1242"/>
      <c r="BH78" s="1242"/>
      <c r="BI78" s="1242"/>
      <c r="BJ78" s="1242"/>
      <c r="BK78" s="1242"/>
      <c r="BL78" s="1242"/>
      <c r="BM78" s="1242"/>
      <c r="BN78" s="1242"/>
      <c r="BO78" s="1242"/>
      <c r="BP78" s="1240"/>
      <c r="BQ78" s="1240"/>
      <c r="BR78" s="1240"/>
      <c r="BS78" s="1240"/>
      <c r="BT78" s="1240"/>
      <c r="BU78" s="1240"/>
      <c r="BV78" s="1240"/>
      <c r="BW78" s="1240"/>
      <c r="BX78" s="1240"/>
      <c r="BY78" s="1240"/>
      <c r="BZ78" s="1240"/>
      <c r="CA78" s="1240"/>
      <c r="CB78" s="1240"/>
      <c r="CC78" s="1240"/>
      <c r="CD78" s="1240"/>
      <c r="CE78" s="1240"/>
      <c r="CF78" s="1240"/>
      <c r="CG78" s="1240"/>
      <c r="CH78" s="1240"/>
      <c r="CI78" s="1240"/>
      <c r="CJ78" s="1240"/>
      <c r="CK78" s="1240"/>
      <c r="CL78" s="1240"/>
      <c r="CM78" s="1240"/>
      <c r="CN78" s="1240"/>
      <c r="CO78" s="1240"/>
      <c r="CP78" s="1240"/>
      <c r="CQ78" s="1240"/>
      <c r="CR78" s="1240"/>
      <c r="CS78" s="1240"/>
      <c r="CT78" s="1240"/>
      <c r="CU78" s="1240"/>
      <c r="CV78" s="1240"/>
      <c r="CW78" s="1240"/>
      <c r="CX78" s="1240"/>
      <c r="CY78" s="1240"/>
      <c r="CZ78" s="1240"/>
      <c r="DA78" s="1240"/>
      <c r="DB78" s="1240"/>
      <c r="DC78" s="1240"/>
    </row>
    <row r="79" spans="2:107" ht="13.2" x14ac:dyDescent="0.2">
      <c r="B79" s="257"/>
      <c r="G79" s="1235"/>
      <c r="H79" s="1235"/>
      <c r="I79" s="1244"/>
      <c r="J79" s="1244"/>
      <c r="K79" s="1248"/>
      <c r="L79" s="1248"/>
      <c r="M79" s="1248"/>
      <c r="N79" s="1248"/>
      <c r="AN79" s="1239"/>
      <c r="AO79" s="1239"/>
      <c r="AP79" s="1239"/>
      <c r="AQ79" s="1239"/>
      <c r="AR79" s="1239"/>
      <c r="AS79" s="1239"/>
      <c r="AT79" s="1239"/>
      <c r="AU79" s="1239"/>
      <c r="AV79" s="1239"/>
      <c r="AW79" s="1239"/>
      <c r="AX79" s="1239"/>
      <c r="AY79" s="1239"/>
      <c r="AZ79" s="1239"/>
      <c r="BA79" s="1239"/>
      <c r="BB79" s="1242" t="s">
        <v>615</v>
      </c>
      <c r="BC79" s="1242"/>
      <c r="BD79" s="1242"/>
      <c r="BE79" s="1242"/>
      <c r="BF79" s="1242"/>
      <c r="BG79" s="1242"/>
      <c r="BH79" s="1242"/>
      <c r="BI79" s="1242"/>
      <c r="BJ79" s="1242"/>
      <c r="BK79" s="1242"/>
      <c r="BL79" s="1242"/>
      <c r="BM79" s="1242"/>
      <c r="BN79" s="1242"/>
      <c r="BO79" s="1242"/>
      <c r="BP79" s="1240">
        <v>6.9</v>
      </c>
      <c r="BQ79" s="1240"/>
      <c r="BR79" s="1240"/>
      <c r="BS79" s="1240"/>
      <c r="BT79" s="1240"/>
      <c r="BU79" s="1240"/>
      <c r="BV79" s="1240"/>
      <c r="BW79" s="1240"/>
      <c r="BX79" s="1240">
        <v>6.6</v>
      </c>
      <c r="BY79" s="1240"/>
      <c r="BZ79" s="1240"/>
      <c r="CA79" s="1240"/>
      <c r="CB79" s="1240"/>
      <c r="CC79" s="1240"/>
      <c r="CD79" s="1240"/>
      <c r="CE79" s="1240"/>
      <c r="CF79" s="1240">
        <v>6.4</v>
      </c>
      <c r="CG79" s="1240"/>
      <c r="CH79" s="1240"/>
      <c r="CI79" s="1240"/>
      <c r="CJ79" s="1240"/>
      <c r="CK79" s="1240"/>
      <c r="CL79" s="1240"/>
      <c r="CM79" s="1240"/>
      <c r="CN79" s="1240">
        <v>5.7</v>
      </c>
      <c r="CO79" s="1240"/>
      <c r="CP79" s="1240"/>
      <c r="CQ79" s="1240"/>
      <c r="CR79" s="1240"/>
      <c r="CS79" s="1240"/>
      <c r="CT79" s="1240"/>
      <c r="CU79" s="1240"/>
      <c r="CV79" s="1240">
        <v>5.8</v>
      </c>
      <c r="CW79" s="1240"/>
      <c r="CX79" s="1240"/>
      <c r="CY79" s="1240"/>
      <c r="CZ79" s="1240"/>
      <c r="DA79" s="1240"/>
      <c r="DB79" s="1240"/>
      <c r="DC79" s="1240"/>
    </row>
    <row r="80" spans="2:107" ht="13.2" x14ac:dyDescent="0.2">
      <c r="B80" s="257"/>
      <c r="G80" s="1235"/>
      <c r="H80" s="1235"/>
      <c r="I80" s="1244"/>
      <c r="J80" s="1244"/>
      <c r="K80" s="1248"/>
      <c r="L80" s="1248"/>
      <c r="M80" s="1248"/>
      <c r="N80" s="1248"/>
      <c r="AN80" s="1239"/>
      <c r="AO80" s="1239"/>
      <c r="AP80" s="1239"/>
      <c r="AQ80" s="1239"/>
      <c r="AR80" s="1239"/>
      <c r="AS80" s="1239"/>
      <c r="AT80" s="1239"/>
      <c r="AU80" s="1239"/>
      <c r="AV80" s="1239"/>
      <c r="AW80" s="1239"/>
      <c r="AX80" s="1239"/>
      <c r="AY80" s="1239"/>
      <c r="AZ80" s="1239"/>
      <c r="BA80" s="1239"/>
      <c r="BB80" s="1242"/>
      <c r="BC80" s="1242"/>
      <c r="BD80" s="1242"/>
      <c r="BE80" s="1242"/>
      <c r="BF80" s="1242"/>
      <c r="BG80" s="1242"/>
      <c r="BH80" s="1242"/>
      <c r="BI80" s="1242"/>
      <c r="BJ80" s="1242"/>
      <c r="BK80" s="1242"/>
      <c r="BL80" s="1242"/>
      <c r="BM80" s="1242"/>
      <c r="BN80" s="1242"/>
      <c r="BO80" s="1242"/>
      <c r="BP80" s="1240"/>
      <c r="BQ80" s="1240"/>
      <c r="BR80" s="1240"/>
      <c r="BS80" s="1240"/>
      <c r="BT80" s="1240"/>
      <c r="BU80" s="1240"/>
      <c r="BV80" s="1240"/>
      <c r="BW80" s="1240"/>
      <c r="BX80" s="1240"/>
      <c r="BY80" s="1240"/>
      <c r="BZ80" s="1240"/>
      <c r="CA80" s="1240"/>
      <c r="CB80" s="1240"/>
      <c r="CC80" s="1240"/>
      <c r="CD80" s="1240"/>
      <c r="CE80" s="1240"/>
      <c r="CF80" s="1240"/>
      <c r="CG80" s="1240"/>
      <c r="CH80" s="1240"/>
      <c r="CI80" s="1240"/>
      <c r="CJ80" s="1240"/>
      <c r="CK80" s="1240"/>
      <c r="CL80" s="1240"/>
      <c r="CM80" s="1240"/>
      <c r="CN80" s="1240"/>
      <c r="CO80" s="1240"/>
      <c r="CP80" s="1240"/>
      <c r="CQ80" s="1240"/>
      <c r="CR80" s="1240"/>
      <c r="CS80" s="1240"/>
      <c r="CT80" s="1240"/>
      <c r="CU80" s="1240"/>
      <c r="CV80" s="1240"/>
      <c r="CW80" s="1240"/>
      <c r="CX80" s="1240"/>
      <c r="CY80" s="1240"/>
      <c r="CZ80" s="1240"/>
      <c r="DA80" s="1240"/>
      <c r="DB80" s="1240"/>
      <c r="DC80" s="1240"/>
    </row>
    <row r="81" spans="2:109" ht="13.2" x14ac:dyDescent="0.2">
      <c r="B81" s="257"/>
    </row>
    <row r="82" spans="2:109" ht="16.2" x14ac:dyDescent="0.2">
      <c r="B82" s="257"/>
      <c r="K82" s="374"/>
      <c r="L82" s="374"/>
      <c r="M82" s="374"/>
      <c r="N82" s="374"/>
      <c r="AQ82" s="374"/>
      <c r="AR82" s="374"/>
      <c r="AS82" s="374"/>
      <c r="AT82" s="374"/>
      <c r="BC82" s="374"/>
      <c r="BD82" s="374"/>
      <c r="BE82" s="374"/>
      <c r="BF82" s="374"/>
      <c r="BO82" s="374"/>
      <c r="BP82" s="374"/>
      <c r="BQ82" s="374"/>
      <c r="BR82" s="374"/>
      <c r="CA82" s="374"/>
      <c r="CB82" s="374"/>
      <c r="CC82" s="374"/>
      <c r="CD82" s="374"/>
      <c r="CM82" s="374"/>
      <c r="CN82" s="374"/>
      <c r="CO82" s="374"/>
      <c r="CP82" s="374"/>
      <c r="CY82" s="374"/>
      <c r="CZ82" s="374"/>
      <c r="DA82" s="374"/>
      <c r="DB82" s="374"/>
      <c r="DC82" s="374"/>
    </row>
    <row r="83" spans="2:109" ht="13.2" x14ac:dyDescent="0.2">
      <c r="B83" s="338"/>
      <c r="C83" s="309"/>
      <c r="D83" s="309"/>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39"/>
    </row>
    <row r="84" spans="2:109" ht="13.2" x14ac:dyDescent="0.2">
      <c r="DD84" s="253"/>
      <c r="DE84" s="253"/>
    </row>
    <row r="85" spans="2:109" ht="13.2" x14ac:dyDescent="0.2">
      <c r="DD85" s="253"/>
      <c r="DE85" s="253"/>
    </row>
  </sheetData>
  <sheetProtection algorithmName="SHA-512" hashValue="24VS+6BfJyIDfeZN/76J1hnQrzkMzptexhj3J0F4NH7vYqVSA3F00/rGjIRf5T3/L7A7DjAuBTILIkS6z/rq+w==" saltValue="Sl4kRE/zISo/Azw7hCcY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2" zoomScale="70" zoomScaleNormal="70" zoomScaleSheetLayoutView="70" workbookViewId="0">
      <selection activeCell="BX55" sqref="BX55:CE56"/>
    </sheetView>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1:34"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3.2" x14ac:dyDescent="0.2">
      <c r="S2" s="251"/>
      <c r="AH2" s="251"/>
    </row>
    <row r="3" spans="1: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1:34" ht="13.2" x14ac:dyDescent="0.2"/>
    <row r="5" spans="1:34" ht="13.2" x14ac:dyDescent="0.2"/>
    <row r="6" spans="1:34" ht="13.2" x14ac:dyDescent="0.2"/>
    <row r="7" spans="1:34" ht="13.2" x14ac:dyDescent="0.2"/>
    <row r="8" spans="1:34" ht="13.2" x14ac:dyDescent="0.2"/>
    <row r="9" spans="1:34" ht="13.2" x14ac:dyDescent="0.2">
      <c r="AH9" s="25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509</v>
      </c>
    </row>
  </sheetData>
  <sheetProtection algorithmName="SHA-512" hashValue="pMrhnjEg9CAPRGS/MI9vTvcYaURMD/MA4HHSLpMtw/4mun2KOqQvj6cvdH+sd2wnNdUteJ2ATgVc92JEhOxXZw==" saltValue="DzG5mMGmKyAKrwm3vAqXW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2:34"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2:34" ht="13.2" x14ac:dyDescent="0.2">
      <c r="S2" s="251"/>
      <c r="AH2" s="251"/>
    </row>
    <row r="3" spans="2: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2:34" ht="13.2" x14ac:dyDescent="0.2"/>
    <row r="5" spans="2:34" ht="13.2" x14ac:dyDescent="0.2"/>
    <row r="6" spans="2:34" ht="13.2" x14ac:dyDescent="0.2"/>
    <row r="7" spans="2:34" ht="13.2" x14ac:dyDescent="0.2"/>
    <row r="8" spans="2:34" ht="13.2" x14ac:dyDescent="0.2"/>
    <row r="9" spans="2:34" ht="13.2" x14ac:dyDescent="0.2">
      <c r="AH9" s="25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c r="AG59" s="251"/>
      <c r="AH59" s="251"/>
    </row>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509</v>
      </c>
    </row>
  </sheetData>
  <sheetProtection algorithmName="SHA-512" hashValue="UingaflXq/uQggq411/iB6YHz1tsVrYCruyfSwFYTp2IQZLQLTVBduh0Rn6ZIPKQLCtiLCezz/14FCqtFLqB1g==" saltValue="mltL9HxIOPFKwbu9o81nO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54</v>
      </c>
      <c r="E2" s="145"/>
      <c r="F2" s="146" t="s">
        <v>559</v>
      </c>
      <c r="G2" s="147"/>
      <c r="H2" s="148"/>
    </row>
    <row r="3" spans="1:8" x14ac:dyDescent="0.2">
      <c r="A3" s="144" t="s">
        <v>552</v>
      </c>
      <c r="B3" s="149"/>
      <c r="C3" s="150"/>
      <c r="D3" s="151">
        <v>33699</v>
      </c>
      <c r="E3" s="152"/>
      <c r="F3" s="153">
        <v>54684</v>
      </c>
      <c r="G3" s="154"/>
      <c r="H3" s="155"/>
    </row>
    <row r="4" spans="1:8" x14ac:dyDescent="0.2">
      <c r="A4" s="156"/>
      <c r="B4" s="157"/>
      <c r="C4" s="158"/>
      <c r="D4" s="159">
        <v>16476</v>
      </c>
      <c r="E4" s="160"/>
      <c r="F4" s="161">
        <v>32829</v>
      </c>
      <c r="G4" s="162"/>
      <c r="H4" s="163"/>
    </row>
    <row r="5" spans="1:8" x14ac:dyDescent="0.2">
      <c r="A5" s="144" t="s">
        <v>554</v>
      </c>
      <c r="B5" s="149"/>
      <c r="C5" s="150"/>
      <c r="D5" s="151">
        <v>26557</v>
      </c>
      <c r="E5" s="152"/>
      <c r="F5" s="153">
        <v>62383</v>
      </c>
      <c r="G5" s="154"/>
      <c r="H5" s="155"/>
    </row>
    <row r="6" spans="1:8" x14ac:dyDescent="0.2">
      <c r="A6" s="156"/>
      <c r="B6" s="157"/>
      <c r="C6" s="158"/>
      <c r="D6" s="159">
        <v>18439</v>
      </c>
      <c r="E6" s="160"/>
      <c r="F6" s="161">
        <v>35325</v>
      </c>
      <c r="G6" s="162"/>
      <c r="H6" s="163"/>
    </row>
    <row r="7" spans="1:8" x14ac:dyDescent="0.2">
      <c r="A7" s="144" t="s">
        <v>555</v>
      </c>
      <c r="B7" s="149"/>
      <c r="C7" s="150"/>
      <c r="D7" s="151">
        <v>32573</v>
      </c>
      <c r="E7" s="152"/>
      <c r="F7" s="153">
        <v>63812</v>
      </c>
      <c r="G7" s="154"/>
      <c r="H7" s="155"/>
    </row>
    <row r="8" spans="1:8" x14ac:dyDescent="0.2">
      <c r="A8" s="156"/>
      <c r="B8" s="157"/>
      <c r="C8" s="158"/>
      <c r="D8" s="159">
        <v>11216</v>
      </c>
      <c r="E8" s="160"/>
      <c r="F8" s="161">
        <v>33848</v>
      </c>
      <c r="G8" s="162"/>
      <c r="H8" s="163"/>
    </row>
    <row r="9" spans="1:8" x14ac:dyDescent="0.2">
      <c r="A9" s="144" t="s">
        <v>556</v>
      </c>
      <c r="B9" s="149"/>
      <c r="C9" s="150"/>
      <c r="D9" s="151">
        <v>18576</v>
      </c>
      <c r="E9" s="152"/>
      <c r="F9" s="153">
        <v>45945</v>
      </c>
      <c r="G9" s="154"/>
      <c r="H9" s="155"/>
    </row>
    <row r="10" spans="1:8" x14ac:dyDescent="0.2">
      <c r="A10" s="156"/>
      <c r="B10" s="157"/>
      <c r="C10" s="158"/>
      <c r="D10" s="159">
        <v>11360</v>
      </c>
      <c r="E10" s="160"/>
      <c r="F10" s="161">
        <v>25180</v>
      </c>
      <c r="G10" s="162"/>
      <c r="H10" s="163"/>
    </row>
    <row r="11" spans="1:8" x14ac:dyDescent="0.2">
      <c r="A11" s="144" t="s">
        <v>557</v>
      </c>
      <c r="B11" s="149"/>
      <c r="C11" s="150"/>
      <c r="D11" s="151">
        <v>24133</v>
      </c>
      <c r="E11" s="152"/>
      <c r="F11" s="153">
        <v>44475</v>
      </c>
      <c r="G11" s="154"/>
      <c r="H11" s="155"/>
    </row>
    <row r="12" spans="1:8" x14ac:dyDescent="0.2">
      <c r="A12" s="156"/>
      <c r="B12" s="157"/>
      <c r="C12" s="164"/>
      <c r="D12" s="159">
        <v>17785</v>
      </c>
      <c r="E12" s="160"/>
      <c r="F12" s="161">
        <v>24780</v>
      </c>
      <c r="G12" s="162"/>
      <c r="H12" s="163"/>
    </row>
    <row r="13" spans="1:8" x14ac:dyDescent="0.2">
      <c r="A13" s="144"/>
      <c r="B13" s="149"/>
      <c r="C13" s="150"/>
      <c r="D13" s="151">
        <v>27108</v>
      </c>
      <c r="E13" s="152"/>
      <c r="F13" s="153">
        <v>54260</v>
      </c>
      <c r="G13" s="165"/>
      <c r="H13" s="155"/>
    </row>
    <row r="14" spans="1:8" x14ac:dyDescent="0.2">
      <c r="A14" s="156"/>
      <c r="B14" s="157"/>
      <c r="C14" s="158"/>
      <c r="D14" s="159">
        <v>15055</v>
      </c>
      <c r="E14" s="160"/>
      <c r="F14" s="161">
        <v>30392</v>
      </c>
      <c r="G14" s="162"/>
      <c r="H14" s="163"/>
    </row>
    <row r="17" spans="1:11" x14ac:dyDescent="0.2">
      <c r="A17" s="140" t="s">
        <v>55</v>
      </c>
    </row>
    <row r="18" spans="1:11" x14ac:dyDescent="0.2">
      <c r="A18" s="166"/>
      <c r="B18" s="166" t="str">
        <f>実質収支比率等に係る経年分析!F$46</f>
        <v>H30</v>
      </c>
      <c r="C18" s="166" t="str">
        <f>実質収支比率等に係る経年分析!G$46</f>
        <v>R01</v>
      </c>
      <c r="D18" s="166" t="str">
        <f>実質収支比率等に係る経年分析!H$46</f>
        <v>R02</v>
      </c>
      <c r="E18" s="166" t="str">
        <f>実質収支比率等に係る経年分析!I$46</f>
        <v>R03</v>
      </c>
      <c r="F18" s="166" t="str">
        <f>実質収支比率等に係る経年分析!J$46</f>
        <v>R04</v>
      </c>
    </row>
    <row r="19" spans="1:11" x14ac:dyDescent="0.2">
      <c r="A19" s="166" t="s">
        <v>56</v>
      </c>
      <c r="B19" s="166">
        <f>ROUND(VALUE(SUBSTITUTE(実質収支比率等に係る経年分析!F$48,"▲","-")),2)</f>
        <v>5.09</v>
      </c>
      <c r="C19" s="166">
        <f>ROUND(VALUE(SUBSTITUTE(実質収支比率等に係る経年分析!G$48,"▲","-")),2)</f>
        <v>6.22</v>
      </c>
      <c r="D19" s="166">
        <f>ROUND(VALUE(SUBSTITUTE(実質収支比率等に係る経年分析!H$48,"▲","-")),2)</f>
        <v>9.25</v>
      </c>
      <c r="E19" s="166">
        <f>ROUND(VALUE(SUBSTITUTE(実質収支比率等に係る経年分析!I$48,"▲","-")),2)</f>
        <v>12.35</v>
      </c>
      <c r="F19" s="166">
        <f>ROUND(VALUE(SUBSTITUTE(実質収支比率等に係る経年分析!J$48,"▲","-")),2)</f>
        <v>10.47</v>
      </c>
    </row>
    <row r="20" spans="1:11" x14ac:dyDescent="0.2">
      <c r="A20" s="166" t="s">
        <v>57</v>
      </c>
      <c r="B20" s="166">
        <f>ROUND(VALUE(SUBSTITUTE(実質収支比率等に係る経年分析!F$47,"▲","-")),2)</f>
        <v>11.31</v>
      </c>
      <c r="C20" s="166">
        <f>ROUND(VALUE(SUBSTITUTE(実質収支比率等に係る経年分析!G$47,"▲","-")),2)</f>
        <v>8.4</v>
      </c>
      <c r="D20" s="166">
        <f>ROUND(VALUE(SUBSTITUTE(実質収支比率等に係る経年分析!H$47,"▲","-")),2)</f>
        <v>12.38</v>
      </c>
      <c r="E20" s="166">
        <f>ROUND(VALUE(SUBSTITUTE(実質収支比率等に係る経年分析!I$47,"▲","-")),2)</f>
        <v>16.989999999999998</v>
      </c>
      <c r="F20" s="166">
        <f>ROUND(VALUE(SUBSTITUTE(実質収支比率等に係る経年分析!J$47,"▲","-")),2)</f>
        <v>24.29</v>
      </c>
    </row>
    <row r="21" spans="1:11" x14ac:dyDescent="0.2">
      <c r="A21" s="166" t="s">
        <v>58</v>
      </c>
      <c r="B21" s="166">
        <f>IF(ISNUMBER(VALUE(SUBSTITUTE(実質収支比率等に係る経年分析!F$49,"▲","-"))),ROUND(VALUE(SUBSTITUTE(実質収支比率等に係る経年分析!F$49,"▲","-")),2),NA())</f>
        <v>3.05</v>
      </c>
      <c r="C21" s="166">
        <f>IF(ISNUMBER(VALUE(SUBSTITUTE(実質収支比率等に係る経年分析!G$49,"▲","-"))),ROUND(VALUE(SUBSTITUTE(実質収支比率等に係る経年分析!G$49,"▲","-")),2),NA())</f>
        <v>-1.64</v>
      </c>
      <c r="D21" s="166">
        <f>IF(ISNUMBER(VALUE(SUBSTITUTE(実質収支比率等に係る経年分析!H$49,"▲","-"))),ROUND(VALUE(SUBSTITUTE(実質収支比率等に係る経年分析!H$49,"▲","-")),2),NA())</f>
        <v>7.42</v>
      </c>
      <c r="E21" s="166">
        <f>IF(ISNUMBER(VALUE(SUBSTITUTE(実質収支比率等に係る経年分析!I$49,"▲","-"))),ROUND(VALUE(SUBSTITUTE(実質収支比率等に係る経年分析!I$49,"▲","-")),2),NA())</f>
        <v>8.5399999999999991</v>
      </c>
      <c r="F21" s="166">
        <f>IF(ISNUMBER(VALUE(SUBSTITUTE(実質収支比率等に係る経年分析!J$49,"▲","-"))),ROUND(VALUE(SUBSTITUTE(実質収支比率等に係る経年分析!J$49,"▲","-")),2),NA())</f>
        <v>4.75</v>
      </c>
    </row>
    <row r="24" spans="1:11" x14ac:dyDescent="0.2">
      <c r="A24" s="140" t="s">
        <v>59</v>
      </c>
    </row>
    <row r="25" spans="1:11" x14ac:dyDescent="0.2">
      <c r="A25" s="167"/>
      <c r="B25" s="167" t="str">
        <f>連結実質赤字比率に係る赤字・黒字の構成分析!F$33</f>
        <v>H30</v>
      </c>
      <c r="C25" s="167"/>
      <c r="D25" s="167" t="str">
        <f>連結実質赤字比率に係る赤字・黒字の構成分析!G$33</f>
        <v>R01</v>
      </c>
      <c r="E25" s="167"/>
      <c r="F25" s="167" t="str">
        <f>連結実質赤字比率に係る赤字・黒字の構成分析!H$33</f>
        <v>R02</v>
      </c>
      <c r="G25" s="167"/>
      <c r="H25" s="167" t="str">
        <f>連結実質赤字比率に係る赤字・黒字の構成分析!I$33</f>
        <v>R03</v>
      </c>
      <c r="I25" s="167"/>
      <c r="J25" s="167" t="str">
        <f>連結実質赤字比率に係る赤字・黒字の構成分析!J$33</f>
        <v>R04</v>
      </c>
      <c r="K25" s="167"/>
    </row>
    <row r="26" spans="1:11" x14ac:dyDescent="0.2">
      <c r="A26" s="167"/>
      <c r="B26" s="167" t="s">
        <v>60</v>
      </c>
      <c r="C26" s="167" t="s">
        <v>61</v>
      </c>
      <c r="D26" s="167" t="s">
        <v>60</v>
      </c>
      <c r="E26" s="167" t="s">
        <v>61</v>
      </c>
      <c r="F26" s="167" t="s">
        <v>60</v>
      </c>
      <c r="G26" s="167" t="s">
        <v>61</v>
      </c>
      <c r="H26" s="167" t="s">
        <v>60</v>
      </c>
      <c r="I26" s="167" t="s">
        <v>61</v>
      </c>
      <c r="J26" s="167" t="s">
        <v>60</v>
      </c>
      <c r="K26" s="167" t="s">
        <v>61</v>
      </c>
    </row>
    <row r="27" spans="1:11" x14ac:dyDescent="0.2">
      <c r="A27" s="167" t="str">
        <f>IF(連結実質赤字比率に係る赤字・黒字の構成分析!C$43="",NA(),連結実質赤字比率に係る赤字・黒字の構成分析!C$43)</f>
        <v>その他会計（黒字）</v>
      </c>
      <c r="B27" s="167" t="e">
        <f>IF(ROUND(VALUE(SUBSTITUTE(連結実質赤字比率に係る赤字・黒字の構成分析!F$43,"▲", "-")), 2) &lt; 0, ABS(ROUND(VALUE(SUBSTITUTE(連結実質赤字比率に係る赤字・黒字の構成分析!F$43,"▲", "-")), 2)), NA())</f>
        <v>#VALUE!</v>
      </c>
      <c r="C27" s="167" t="e">
        <f>IF(ROUND(VALUE(SUBSTITUTE(連結実質赤字比率に係る赤字・黒字の構成分析!F$43,"▲", "-")), 2) &gt;= 0, ABS(ROUND(VALUE(SUBSTITUTE(連結実質赤字比率に係る赤字・黒字の構成分析!F$43,"▲", "-")), 2)), NA())</f>
        <v>#VALUE!</v>
      </c>
      <c r="D27" s="167" t="e">
        <f>IF(ROUND(VALUE(SUBSTITUTE(連結実質赤字比率に係る赤字・黒字の構成分析!G$43,"▲", "-")), 2) &lt; 0, ABS(ROUND(VALUE(SUBSTITUTE(連結実質赤字比率に係る赤字・黒字の構成分析!G$43,"▲", "-")), 2)), NA())</f>
        <v>#VALUE!</v>
      </c>
      <c r="E27" s="167" t="e">
        <f>IF(ROUND(VALUE(SUBSTITUTE(連結実質赤字比率に係る赤字・黒字の構成分析!G$43,"▲", "-")), 2) &gt;= 0, ABS(ROUND(VALUE(SUBSTITUTE(連結実質赤字比率に係る赤字・黒字の構成分析!G$43,"▲", "-")), 2)), NA())</f>
        <v>#VALUE!</v>
      </c>
      <c r="F27" s="167" t="e">
        <f>IF(ROUND(VALUE(SUBSTITUTE(連結実質赤字比率に係る赤字・黒字の構成分析!H$43,"▲", "-")), 2) &lt; 0, ABS(ROUND(VALUE(SUBSTITUTE(連結実質赤字比率に係る赤字・黒字の構成分析!H$43,"▲", "-")), 2)), NA())</f>
        <v>#VALUE!</v>
      </c>
      <c r="G27" s="167" t="e">
        <f>IF(ROUND(VALUE(SUBSTITUTE(連結実質赤字比率に係る赤字・黒字の構成分析!H$43,"▲", "-")), 2) &gt;= 0, ABS(ROUND(VALUE(SUBSTITUTE(連結実質赤字比率に係る赤字・黒字の構成分析!H$43,"▲", "-")), 2)), NA())</f>
        <v>#VALUE!</v>
      </c>
      <c r="H27" s="167" t="e">
        <f>IF(ROUND(VALUE(SUBSTITUTE(連結実質赤字比率に係る赤字・黒字の構成分析!I$43,"▲", "-")), 2) &lt; 0, ABS(ROUND(VALUE(SUBSTITUTE(連結実質赤字比率に係る赤字・黒字の構成分析!I$43,"▲", "-")), 2)), NA())</f>
        <v>#VALUE!</v>
      </c>
      <c r="I27" s="167" t="e">
        <f>IF(ROUND(VALUE(SUBSTITUTE(連結実質赤字比率に係る赤字・黒字の構成分析!I$43,"▲", "-")), 2) &gt;= 0, ABS(ROUND(VALUE(SUBSTITUTE(連結実質赤字比率に係る赤字・黒字の構成分析!I$43,"▲", "-")), 2)), NA())</f>
        <v>#VALUE!</v>
      </c>
      <c r="J27" s="167" t="e">
        <f>IF(ROUND(VALUE(SUBSTITUTE(連結実質赤字比率に係る赤字・黒字の構成分析!J$43,"▲", "-")), 2) &lt; 0, ABS(ROUND(VALUE(SUBSTITUTE(連結実質赤字比率に係る赤字・黒字の構成分析!J$43,"▲", "-")), 2)), NA())</f>
        <v>#VALUE!</v>
      </c>
      <c r="K27" s="167" t="e">
        <f>IF(ROUND(VALUE(SUBSTITUTE(連結実質赤字比率に係る赤字・黒字の構成分析!J$43,"▲", "-")), 2) &gt;= 0, ABS(ROUND(VALUE(SUBSTITUTE(連結実質赤字比率に係る赤字・黒字の構成分析!J$43,"▲", "-")), 2)), NA())</f>
        <v>#VALUE!</v>
      </c>
    </row>
    <row r="28" spans="1:11" x14ac:dyDescent="0.2">
      <c r="A28" s="167" t="str">
        <f>IF(連結実質赤字比率に係る赤字・黒字の構成分析!C$42="",NA(),連結実質赤字比率に係る赤字・黒字の構成分析!C$42)</f>
        <v>その他会計（赤字）</v>
      </c>
      <c r="B28" s="167" t="e">
        <f>IF(ROUND(VALUE(SUBSTITUTE(連結実質赤字比率に係る赤字・黒字の構成分析!F$42,"▲", "-")), 2) &lt; 0, ABS(ROUND(VALUE(SUBSTITUTE(連結実質赤字比率に係る赤字・黒字の構成分析!F$42,"▲", "-")), 2)), NA())</f>
        <v>#VALUE!</v>
      </c>
      <c r="C28" s="167" t="e">
        <f>IF(ROUND(VALUE(SUBSTITUTE(連結実質赤字比率に係る赤字・黒字の構成分析!F$42,"▲", "-")), 2) &gt;= 0, ABS(ROUND(VALUE(SUBSTITUTE(連結実質赤字比率に係る赤字・黒字の構成分析!F$42,"▲", "-")), 2)), NA())</f>
        <v>#VALUE!</v>
      </c>
      <c r="D28" s="167" t="e">
        <f>IF(ROUND(VALUE(SUBSTITUTE(連結実質赤字比率に係る赤字・黒字の構成分析!G$42,"▲", "-")), 2) &lt; 0, ABS(ROUND(VALUE(SUBSTITUTE(連結実質赤字比率に係る赤字・黒字の構成分析!G$42,"▲", "-")), 2)), NA())</f>
        <v>#VALUE!</v>
      </c>
      <c r="E28" s="167" t="e">
        <f>IF(ROUND(VALUE(SUBSTITUTE(連結実質赤字比率に係る赤字・黒字の構成分析!G$42,"▲", "-")), 2) &gt;= 0, ABS(ROUND(VALUE(SUBSTITUTE(連結実質赤字比率に係る赤字・黒字の構成分析!G$42,"▲", "-")), 2)), NA())</f>
        <v>#VALUE!</v>
      </c>
      <c r="F28" s="167" t="e">
        <f>IF(ROUND(VALUE(SUBSTITUTE(連結実質赤字比率に係る赤字・黒字の構成分析!H$42,"▲", "-")), 2) &lt; 0, ABS(ROUND(VALUE(SUBSTITUTE(連結実質赤字比率に係る赤字・黒字の構成分析!H$42,"▲", "-")), 2)), NA())</f>
        <v>#VALUE!</v>
      </c>
      <c r="G28" s="167" t="e">
        <f>IF(ROUND(VALUE(SUBSTITUTE(連結実質赤字比率に係る赤字・黒字の構成分析!H$42,"▲", "-")), 2) &gt;= 0, ABS(ROUND(VALUE(SUBSTITUTE(連結実質赤字比率に係る赤字・黒字の構成分析!H$42,"▲", "-")), 2)), NA())</f>
        <v>#VALUE!</v>
      </c>
      <c r="H28" s="167" t="e">
        <f>IF(ROUND(VALUE(SUBSTITUTE(連結実質赤字比率に係る赤字・黒字の構成分析!I$42,"▲", "-")), 2) &lt; 0, ABS(ROUND(VALUE(SUBSTITUTE(連結実質赤字比率に係る赤字・黒字の構成分析!I$42,"▲", "-")), 2)), NA())</f>
        <v>#VALUE!</v>
      </c>
      <c r="I28" s="167" t="e">
        <f>IF(ROUND(VALUE(SUBSTITUTE(連結実質赤字比率に係る赤字・黒字の構成分析!I$42,"▲", "-")), 2) &gt;= 0, ABS(ROUND(VALUE(SUBSTITUTE(連結実質赤字比率に係る赤字・黒字の構成分析!I$42,"▲", "-")), 2)), NA())</f>
        <v>#VALUE!</v>
      </c>
      <c r="J28" s="167" t="e">
        <f>IF(ROUND(VALUE(SUBSTITUTE(連結実質赤字比率に係る赤字・黒字の構成分析!J$42,"▲", "-")), 2) &lt; 0, ABS(ROUND(VALUE(SUBSTITUTE(連結実質赤字比率に係る赤字・黒字の構成分析!J$42,"▲", "-")), 2)), NA())</f>
        <v>#VALUE!</v>
      </c>
      <c r="K28" s="167" t="e">
        <f>IF(ROUND(VALUE(SUBSTITUTE(連結実質赤字比率に係る赤字・黒字の構成分析!J$42,"▲", "-")), 2) &gt;= 0, ABS(ROUND(VALUE(SUBSTITUTE(連結実質赤字比率に係る赤字・黒字の構成分析!J$42,"▲", "-")), 2)), NA())</f>
        <v>#VALUE!</v>
      </c>
    </row>
    <row r="29" spans="1:11" x14ac:dyDescent="0.2">
      <c r="A29" s="167" t="e">
        <f>IF(連結実質赤字比率に係る赤字・黒字の構成分析!C$41="",NA(),連結実質赤字比率に係る赤字・黒字の構成分析!C$41)</f>
        <v>#N/A</v>
      </c>
      <c r="B29" s="167" t="e">
        <f>IF(ROUND(VALUE(SUBSTITUTE(連結実質赤字比率に係る赤字・黒字の構成分析!F$41,"▲", "-")), 2) &lt; 0, ABS(ROUND(VALUE(SUBSTITUTE(連結実質赤字比率に係る赤字・黒字の構成分析!F$41,"▲", "-")), 2)), NA())</f>
        <v>#VALUE!</v>
      </c>
      <c r="C29" s="167" t="e">
        <f>IF(ROUND(VALUE(SUBSTITUTE(連結実質赤字比率に係る赤字・黒字の構成分析!F$41,"▲", "-")), 2) &gt;= 0, ABS(ROUND(VALUE(SUBSTITUTE(連結実質赤字比率に係る赤字・黒字の構成分析!F$41,"▲", "-")), 2)), NA())</f>
        <v>#VALUE!</v>
      </c>
      <c r="D29" s="167" t="e">
        <f>IF(ROUND(VALUE(SUBSTITUTE(連結実質赤字比率に係る赤字・黒字の構成分析!G$41,"▲", "-")), 2) &lt; 0, ABS(ROUND(VALUE(SUBSTITUTE(連結実質赤字比率に係る赤字・黒字の構成分析!G$41,"▲", "-")), 2)), NA())</f>
        <v>#VALUE!</v>
      </c>
      <c r="E29" s="167" t="e">
        <f>IF(ROUND(VALUE(SUBSTITUTE(連結実質赤字比率に係る赤字・黒字の構成分析!G$41,"▲", "-")), 2) &gt;= 0, ABS(ROUND(VALUE(SUBSTITUTE(連結実質赤字比率に係る赤字・黒字の構成分析!G$41,"▲", "-")), 2)), NA())</f>
        <v>#VALUE!</v>
      </c>
      <c r="F29" s="167" t="e">
        <f>IF(ROUND(VALUE(SUBSTITUTE(連結実質赤字比率に係る赤字・黒字の構成分析!H$41,"▲", "-")), 2) &lt; 0, ABS(ROUND(VALUE(SUBSTITUTE(連結実質赤字比率に係る赤字・黒字の構成分析!H$41,"▲", "-")), 2)), NA())</f>
        <v>#VALUE!</v>
      </c>
      <c r="G29" s="167" t="e">
        <f>IF(ROUND(VALUE(SUBSTITUTE(連結実質赤字比率に係る赤字・黒字の構成分析!H$41,"▲", "-")), 2) &gt;= 0, ABS(ROUND(VALUE(SUBSTITUTE(連結実質赤字比率に係る赤字・黒字の構成分析!H$41,"▲", "-")), 2)), NA())</f>
        <v>#VALUE!</v>
      </c>
      <c r="H29" s="167" t="e">
        <f>IF(ROUND(VALUE(SUBSTITUTE(連結実質赤字比率に係る赤字・黒字の構成分析!I$41,"▲", "-")), 2) &lt; 0, ABS(ROUND(VALUE(SUBSTITUTE(連結実質赤字比率に係る赤字・黒字の構成分析!I$41,"▲", "-")), 2)), NA())</f>
        <v>#VALUE!</v>
      </c>
      <c r="I29" s="167" t="e">
        <f>IF(ROUND(VALUE(SUBSTITUTE(連結実質赤字比率に係る赤字・黒字の構成分析!I$41,"▲", "-")), 2) &gt;= 0, ABS(ROUND(VALUE(SUBSTITUTE(連結実質赤字比率に係る赤字・黒字の構成分析!I$41,"▲", "-")), 2)), NA())</f>
        <v>#VALUE!</v>
      </c>
      <c r="J29" s="167" t="e">
        <f>IF(ROUND(VALUE(SUBSTITUTE(連結実質赤字比率に係る赤字・黒字の構成分析!J$41,"▲", "-")), 2) &lt; 0, ABS(ROUND(VALUE(SUBSTITUTE(連結実質赤字比率に係る赤字・黒字の構成分析!J$41,"▲", "-")), 2)), NA())</f>
        <v>#VALUE!</v>
      </c>
      <c r="K29" s="167" t="e">
        <f>IF(ROUND(VALUE(SUBSTITUTE(連結実質赤字比率に係る赤字・黒字の構成分析!J$41,"▲", "-")), 2) &gt;= 0, ABS(ROUND(VALUE(SUBSTITUTE(連結実質赤字比率に係る赤字・黒字の構成分析!J$41,"▲", "-")), 2)), NA())</f>
        <v>#VALUE!</v>
      </c>
    </row>
    <row r="30" spans="1:11" x14ac:dyDescent="0.2">
      <c r="A30" s="167" t="str">
        <f>IF(連結実質赤字比率に係る赤字・黒字の構成分析!C$40="",NA(),連結実質赤字比率に係る赤字・黒字の構成分析!C$40)</f>
        <v>羽村市後期高齢者医療会計</v>
      </c>
      <c r="B30" s="167" t="e">
        <f>IF(ROUND(VALUE(SUBSTITUTE(連結実質赤字比率に係る赤字・黒字の構成分析!F$40,"▲", "-")), 2) &lt; 0, ABS(ROUND(VALUE(SUBSTITUTE(連結実質赤字比率に係る赤字・黒字の構成分析!F$40,"▲", "-")), 2)), NA())</f>
        <v>#N/A</v>
      </c>
      <c r="C30" s="167">
        <f>IF(ROUND(VALUE(SUBSTITUTE(連結実質赤字比率に係る赤字・黒字の構成分析!F$40,"▲", "-")), 2) &gt;= 0, ABS(ROUND(VALUE(SUBSTITUTE(連結実質赤字比率に係る赤字・黒字の構成分析!F$40,"▲", "-")), 2)), NA())</f>
        <v>0.25</v>
      </c>
      <c r="D30" s="167" t="e">
        <f>IF(ROUND(VALUE(SUBSTITUTE(連結実質赤字比率に係る赤字・黒字の構成分析!G$40,"▲", "-")), 2) &lt; 0, ABS(ROUND(VALUE(SUBSTITUTE(連結実質赤字比率に係る赤字・黒字の構成分析!G$40,"▲", "-")), 2)), NA())</f>
        <v>#N/A</v>
      </c>
      <c r="E30" s="167">
        <f>IF(ROUND(VALUE(SUBSTITUTE(連結実質赤字比率に係る赤字・黒字の構成分析!G$40,"▲", "-")), 2) &gt;= 0, ABS(ROUND(VALUE(SUBSTITUTE(連結実質赤字比率に係る赤字・黒字の構成分析!G$40,"▲", "-")), 2)), NA())</f>
        <v>0.27</v>
      </c>
      <c r="F30" s="167" t="e">
        <f>IF(ROUND(VALUE(SUBSTITUTE(連結実質赤字比率に係る赤字・黒字の構成分析!H$40,"▲", "-")), 2) &lt; 0, ABS(ROUND(VALUE(SUBSTITUTE(連結実質赤字比率に係る赤字・黒字の構成分析!H$40,"▲", "-")), 2)), NA())</f>
        <v>#N/A</v>
      </c>
      <c r="G30" s="167">
        <f>IF(ROUND(VALUE(SUBSTITUTE(連結実質赤字比率に係る赤字・黒字の構成分析!H$40,"▲", "-")), 2) &gt;= 0, ABS(ROUND(VALUE(SUBSTITUTE(連結実質赤字比率に係る赤字・黒字の構成分析!H$40,"▲", "-")), 2)), NA())</f>
        <v>0.21</v>
      </c>
      <c r="H30" s="167" t="e">
        <f>IF(ROUND(VALUE(SUBSTITUTE(連結実質赤字比率に係る赤字・黒字の構成分析!I$40,"▲", "-")), 2) &lt; 0, ABS(ROUND(VALUE(SUBSTITUTE(連結実質赤字比率に係る赤字・黒字の構成分析!I$40,"▲", "-")), 2)), NA())</f>
        <v>#N/A</v>
      </c>
      <c r="I30" s="167">
        <f>IF(ROUND(VALUE(SUBSTITUTE(連結実質赤字比率に係る赤字・黒字の構成分析!I$40,"▲", "-")), 2) &gt;= 0, ABS(ROUND(VALUE(SUBSTITUTE(連結実質赤字比率に係る赤字・黒字の構成分析!I$40,"▲", "-")), 2)), NA())</f>
        <v>0.4</v>
      </c>
      <c r="J30" s="167" t="e">
        <f>IF(ROUND(VALUE(SUBSTITUTE(連結実質赤字比率に係る赤字・黒字の構成分析!J$40,"▲", "-")), 2) &lt; 0, ABS(ROUND(VALUE(SUBSTITUTE(連結実質赤字比率に係る赤字・黒字の構成分析!J$40,"▲", "-")), 2)), NA())</f>
        <v>#N/A</v>
      </c>
      <c r="K30" s="167">
        <f>IF(ROUND(VALUE(SUBSTITUTE(連結実質赤字比率に係る赤字・黒字の構成分析!J$40,"▲", "-")), 2) &gt;= 0, ABS(ROUND(VALUE(SUBSTITUTE(連結実質赤字比率に係る赤字・黒字の構成分析!J$40,"▲", "-")), 2)), NA())</f>
        <v>0.12</v>
      </c>
    </row>
    <row r="31" spans="1:11" x14ac:dyDescent="0.2">
      <c r="A31" s="167" t="str">
        <f>IF(連結実質赤字比率に係る赤字・黒字の構成分析!C$39="",NA(),連結実質赤字比率に係る赤字・黒字の構成分析!C$39)</f>
        <v>羽村市福生都市計画事業羽村駅西口土地区画整理事業会計</v>
      </c>
      <c r="B31" s="167" t="e">
        <f>IF(ROUND(VALUE(SUBSTITUTE(連結実質赤字比率に係る赤字・黒字の構成分析!F$39,"▲", "-")), 2) &lt; 0, ABS(ROUND(VALUE(SUBSTITUTE(連結実質赤字比率に係る赤字・黒字の構成分析!F$39,"▲", "-")), 2)), NA())</f>
        <v>#N/A</v>
      </c>
      <c r="C31" s="167">
        <f>IF(ROUND(VALUE(SUBSTITUTE(連結実質赤字比率に係る赤字・黒字の構成分析!F$39,"▲", "-")), 2) &gt;= 0, ABS(ROUND(VALUE(SUBSTITUTE(連結実質赤字比率に係る赤字・黒字の構成分析!F$39,"▲", "-")), 2)), NA())</f>
        <v>0.72</v>
      </c>
      <c r="D31" s="167" t="e">
        <f>IF(ROUND(VALUE(SUBSTITUTE(連結実質赤字比率に係る赤字・黒字の構成分析!G$39,"▲", "-")), 2) &lt; 0, ABS(ROUND(VALUE(SUBSTITUTE(連結実質赤字比率に係る赤字・黒字の構成分析!G$39,"▲", "-")), 2)), NA())</f>
        <v>#N/A</v>
      </c>
      <c r="E31" s="167">
        <f>IF(ROUND(VALUE(SUBSTITUTE(連結実質赤字比率に係る赤字・黒字の構成分析!G$39,"▲", "-")), 2) &gt;= 0, ABS(ROUND(VALUE(SUBSTITUTE(連結実質赤字比率に係る赤字・黒字の構成分析!G$39,"▲", "-")), 2)), NA())</f>
        <v>0.83</v>
      </c>
      <c r="F31" s="167" t="e">
        <f>IF(ROUND(VALUE(SUBSTITUTE(連結実質赤字比率に係る赤字・黒字の構成分析!H$39,"▲", "-")), 2) &lt; 0, ABS(ROUND(VALUE(SUBSTITUTE(連結実質赤字比率に係る赤字・黒字の構成分析!H$39,"▲", "-")), 2)), NA())</f>
        <v>#N/A</v>
      </c>
      <c r="G31" s="167">
        <f>IF(ROUND(VALUE(SUBSTITUTE(連結実質赤字比率に係る赤字・黒字の構成分析!H$39,"▲", "-")), 2) &gt;= 0, ABS(ROUND(VALUE(SUBSTITUTE(連結実質赤字比率に係る赤字・黒字の構成分析!H$39,"▲", "-")), 2)), NA())</f>
        <v>0.87</v>
      </c>
      <c r="H31" s="167" t="e">
        <f>IF(ROUND(VALUE(SUBSTITUTE(連結実質赤字比率に係る赤字・黒字の構成分析!I$39,"▲", "-")), 2) &lt; 0, ABS(ROUND(VALUE(SUBSTITUTE(連結実質赤字比率に係る赤字・黒字の構成分析!I$39,"▲", "-")), 2)), NA())</f>
        <v>#N/A</v>
      </c>
      <c r="I31" s="167">
        <f>IF(ROUND(VALUE(SUBSTITUTE(連結実質赤字比率に係る赤字・黒字の構成分析!I$39,"▲", "-")), 2) &gt;= 0, ABS(ROUND(VALUE(SUBSTITUTE(連結実質赤字比率に係る赤字・黒字の構成分析!I$39,"▲", "-")), 2)), NA())</f>
        <v>0.67</v>
      </c>
      <c r="J31" s="167" t="e">
        <f>IF(ROUND(VALUE(SUBSTITUTE(連結実質赤字比率に係る赤字・黒字の構成分析!J$39,"▲", "-")), 2) &lt; 0, ABS(ROUND(VALUE(SUBSTITUTE(連結実質赤字比率に係る赤字・黒字の構成分析!J$39,"▲", "-")), 2)), NA())</f>
        <v>#N/A</v>
      </c>
      <c r="K31" s="167">
        <f>IF(ROUND(VALUE(SUBSTITUTE(連結実質赤字比率に係る赤字・黒字の構成分析!J$39,"▲", "-")), 2) &gt;= 0, ABS(ROUND(VALUE(SUBSTITUTE(連結実質赤字比率に係る赤字・黒字の構成分析!J$39,"▲", "-")), 2)), NA())</f>
        <v>0.41</v>
      </c>
    </row>
    <row r="32" spans="1:11" x14ac:dyDescent="0.2">
      <c r="A32" s="167" t="str">
        <f>IF(連結実質赤字比率に係る赤字・黒字の構成分析!C$38="",NA(),連結実質赤字比率に係る赤字・黒字の構成分析!C$38)</f>
        <v>羽村市介護保険事業会計</v>
      </c>
      <c r="B32" s="167" t="e">
        <f>IF(ROUND(VALUE(SUBSTITUTE(連結実質赤字比率に係る赤字・黒字の構成分析!F$38,"▲", "-")), 2) &lt; 0, ABS(ROUND(VALUE(SUBSTITUTE(連結実質赤字比率に係る赤字・黒字の構成分析!F$38,"▲", "-")), 2)), NA())</f>
        <v>#N/A</v>
      </c>
      <c r="C32" s="167">
        <f>IF(ROUND(VALUE(SUBSTITUTE(連結実質赤字比率に係る赤字・黒字の構成分析!F$38,"▲", "-")), 2) &gt;= 0, ABS(ROUND(VALUE(SUBSTITUTE(連結実質赤字比率に係る赤字・黒字の構成分析!F$38,"▲", "-")), 2)), NA())</f>
        <v>0.68</v>
      </c>
      <c r="D32" s="167" t="e">
        <f>IF(ROUND(VALUE(SUBSTITUTE(連結実質赤字比率に係る赤字・黒字の構成分析!G$38,"▲", "-")), 2) &lt; 0, ABS(ROUND(VALUE(SUBSTITUTE(連結実質赤字比率に係る赤字・黒字の構成分析!G$38,"▲", "-")), 2)), NA())</f>
        <v>#N/A</v>
      </c>
      <c r="E32" s="167">
        <f>IF(ROUND(VALUE(SUBSTITUTE(連結実質赤字比率に係る赤字・黒字の構成分析!G$38,"▲", "-")), 2) &gt;= 0, ABS(ROUND(VALUE(SUBSTITUTE(連結実質赤字比率に係る赤字・黒字の構成分析!G$38,"▲", "-")), 2)), NA())</f>
        <v>1.1100000000000001</v>
      </c>
      <c r="F32" s="167" t="e">
        <f>IF(ROUND(VALUE(SUBSTITUTE(連結実質赤字比率に係る赤字・黒字の構成分析!H$38,"▲", "-")), 2) &lt; 0, ABS(ROUND(VALUE(SUBSTITUTE(連結実質赤字比率に係る赤字・黒字の構成分析!H$38,"▲", "-")), 2)), NA())</f>
        <v>#N/A</v>
      </c>
      <c r="G32" s="167">
        <f>IF(ROUND(VALUE(SUBSTITUTE(連結実質赤字比率に係る赤字・黒字の構成分析!H$38,"▲", "-")), 2) &gt;= 0, ABS(ROUND(VALUE(SUBSTITUTE(連結実質赤字比率に係る赤字・黒字の構成分析!H$38,"▲", "-")), 2)), NA())</f>
        <v>1.21</v>
      </c>
      <c r="H32" s="167" t="e">
        <f>IF(ROUND(VALUE(SUBSTITUTE(連結実質赤字比率に係る赤字・黒字の構成分析!I$38,"▲", "-")), 2) &lt; 0, ABS(ROUND(VALUE(SUBSTITUTE(連結実質赤字比率に係る赤字・黒字の構成分析!I$38,"▲", "-")), 2)), NA())</f>
        <v>#N/A</v>
      </c>
      <c r="I32" s="167">
        <f>IF(ROUND(VALUE(SUBSTITUTE(連結実質赤字比率に係る赤字・黒字の構成分析!I$38,"▲", "-")), 2) &gt;= 0, ABS(ROUND(VALUE(SUBSTITUTE(連結実質赤字比率に係る赤字・黒字の構成分析!I$38,"▲", "-")), 2)), NA())</f>
        <v>0.77</v>
      </c>
      <c r="J32" s="167" t="e">
        <f>IF(ROUND(VALUE(SUBSTITUTE(連結実質赤字比率に係る赤字・黒字の構成分析!J$38,"▲", "-")), 2) &lt; 0, ABS(ROUND(VALUE(SUBSTITUTE(連結実質赤字比率に係る赤字・黒字の構成分析!J$38,"▲", "-")), 2)), NA())</f>
        <v>#N/A</v>
      </c>
      <c r="K32" s="167">
        <f>IF(ROUND(VALUE(SUBSTITUTE(連結実質赤字比率に係る赤字・黒字の構成分析!J$38,"▲", "-")), 2) &gt;= 0, ABS(ROUND(VALUE(SUBSTITUTE(連結実質赤字比率に係る赤字・黒字の構成分析!J$38,"▲", "-")), 2)), NA())</f>
        <v>0.87</v>
      </c>
    </row>
    <row r="33" spans="1:16" x14ac:dyDescent="0.2">
      <c r="A33" s="167" t="str">
        <f>IF(連結実質赤字比率に係る赤字・黒字の構成分析!C$37="",NA(),連結実質赤字比率に係る赤字・黒字の構成分析!C$37)</f>
        <v>羽村市下水道事業会計</v>
      </c>
      <c r="B33" s="167" t="e">
        <f>IF(ROUND(VALUE(SUBSTITUTE(連結実質赤字比率に係る赤字・黒字の構成分析!F$37,"▲", "-")), 2) &lt; 0, ABS(ROUND(VALUE(SUBSTITUTE(連結実質赤字比率に係る赤字・黒字の構成分析!F$37,"▲", "-")), 2)), NA())</f>
        <v>#N/A</v>
      </c>
      <c r="C33" s="167">
        <f>IF(ROUND(VALUE(SUBSTITUTE(連結実質赤字比率に係る赤字・黒字の構成分析!F$37,"▲", "-")), 2) &gt;= 0, ABS(ROUND(VALUE(SUBSTITUTE(連結実質赤字比率に係る赤字・黒字の構成分析!F$37,"▲", "-")), 2)), NA())</f>
        <v>0.32</v>
      </c>
      <c r="D33" s="167" t="e">
        <f>IF(ROUND(VALUE(SUBSTITUTE(連結実質赤字比率に係る赤字・黒字の構成分析!G$37,"▲", "-")), 2) &lt; 0, ABS(ROUND(VALUE(SUBSTITUTE(連結実質赤字比率に係る赤字・黒字の構成分析!G$37,"▲", "-")), 2)), NA())</f>
        <v>#N/A</v>
      </c>
      <c r="E33" s="167">
        <f>IF(ROUND(VALUE(SUBSTITUTE(連結実質赤字比率に係る赤字・黒字の構成分析!G$37,"▲", "-")), 2) &gt;= 0, ABS(ROUND(VALUE(SUBSTITUTE(連結実質赤字比率に係る赤字・黒字の構成分析!G$37,"▲", "-")), 2)), NA())</f>
        <v>0.63</v>
      </c>
      <c r="F33" s="167" t="e">
        <f>IF(ROUND(VALUE(SUBSTITUTE(連結実質赤字比率に係る赤字・黒字の構成分析!H$37,"▲", "-")), 2) &lt; 0, ABS(ROUND(VALUE(SUBSTITUTE(連結実質赤字比率に係る赤字・黒字の構成分析!H$37,"▲", "-")), 2)), NA())</f>
        <v>#N/A</v>
      </c>
      <c r="G33" s="167">
        <f>IF(ROUND(VALUE(SUBSTITUTE(連結実質赤字比率に係る赤字・黒字の構成分析!H$37,"▲", "-")), 2) &gt;= 0, ABS(ROUND(VALUE(SUBSTITUTE(連結実質赤字比率に係る赤字・黒字の構成分析!H$37,"▲", "-")), 2)), NA())</f>
        <v>0.12</v>
      </c>
      <c r="H33" s="167" t="e">
        <f>IF(ROUND(VALUE(SUBSTITUTE(連結実質赤字比率に係る赤字・黒字の構成分析!I$37,"▲", "-")), 2) &lt; 0, ABS(ROUND(VALUE(SUBSTITUTE(連結実質赤字比率に係る赤字・黒字の構成分析!I$37,"▲", "-")), 2)), NA())</f>
        <v>#N/A</v>
      </c>
      <c r="I33" s="167">
        <f>IF(ROUND(VALUE(SUBSTITUTE(連結実質赤字比率に係る赤字・黒字の構成分析!I$37,"▲", "-")), 2) &gt;= 0, ABS(ROUND(VALUE(SUBSTITUTE(連結実質赤字比率に係る赤字・黒字の構成分析!I$37,"▲", "-")), 2)), NA())</f>
        <v>0.97</v>
      </c>
      <c r="J33" s="167" t="e">
        <f>IF(ROUND(VALUE(SUBSTITUTE(連結実質赤字比率に係る赤字・黒字の構成分析!J$37,"▲", "-")), 2) &lt; 0, ABS(ROUND(VALUE(SUBSTITUTE(連結実質赤字比率に係る赤字・黒字の構成分析!J$37,"▲", "-")), 2)), NA())</f>
        <v>#N/A</v>
      </c>
      <c r="K33" s="167">
        <f>IF(ROUND(VALUE(SUBSTITUTE(連結実質赤字比率に係る赤字・黒字の構成分析!J$37,"▲", "-")), 2) &gt;= 0, ABS(ROUND(VALUE(SUBSTITUTE(連結実質赤字比率に係る赤字・黒字の構成分析!J$37,"▲", "-")), 2)), NA())</f>
        <v>1.24</v>
      </c>
    </row>
    <row r="34" spans="1:16" x14ac:dyDescent="0.2">
      <c r="A34" s="167" t="str">
        <f>IF(連結実質赤字比率に係る赤字・黒字の構成分析!C$36="",NA(),連結実質赤字比率に係る赤字・黒字の構成分析!C$36)</f>
        <v>羽村市国民健康保険事業会計</v>
      </c>
      <c r="B34" s="167" t="e">
        <f>IF(ROUND(VALUE(SUBSTITUTE(連結実質赤字比率に係る赤字・黒字の構成分析!F$36,"▲", "-")), 2) &lt; 0, ABS(ROUND(VALUE(SUBSTITUTE(連結実質赤字比率に係る赤字・黒字の構成分析!F$36,"▲", "-")), 2)), NA())</f>
        <v>#N/A</v>
      </c>
      <c r="C34" s="167">
        <f>IF(ROUND(VALUE(SUBSTITUTE(連結実質赤字比率に係る赤字・黒字の構成分析!F$36,"▲", "-")), 2) &gt;= 0, ABS(ROUND(VALUE(SUBSTITUTE(連結実質赤字比率に係る赤字・黒字の構成分析!F$36,"▲", "-")), 2)), NA())</f>
        <v>1.4</v>
      </c>
      <c r="D34" s="167" t="e">
        <f>IF(ROUND(VALUE(SUBSTITUTE(連結実質赤字比率に係る赤字・黒字の構成分析!G$36,"▲", "-")), 2) &lt; 0, ABS(ROUND(VALUE(SUBSTITUTE(連結実質赤字比率に係る赤字・黒字の構成分析!G$36,"▲", "-")), 2)), NA())</f>
        <v>#N/A</v>
      </c>
      <c r="E34" s="167">
        <f>IF(ROUND(VALUE(SUBSTITUTE(連結実質赤字比率に係る赤字・黒字の構成分析!G$36,"▲", "-")), 2) &gt;= 0, ABS(ROUND(VALUE(SUBSTITUTE(連結実質赤字比率に係る赤字・黒字の構成分析!G$36,"▲", "-")), 2)), NA())</f>
        <v>1.42</v>
      </c>
      <c r="F34" s="167" t="e">
        <f>IF(ROUND(VALUE(SUBSTITUTE(連結実質赤字比率に係る赤字・黒字の構成分析!H$36,"▲", "-")), 2) &lt; 0, ABS(ROUND(VALUE(SUBSTITUTE(連結実質赤字比率に係る赤字・黒字の構成分析!H$36,"▲", "-")), 2)), NA())</f>
        <v>#N/A</v>
      </c>
      <c r="G34" s="167">
        <f>IF(ROUND(VALUE(SUBSTITUTE(連結実質赤字比率に係る赤字・黒字の構成分析!H$36,"▲", "-")), 2) &gt;= 0, ABS(ROUND(VALUE(SUBSTITUTE(連結実質赤字比率に係る赤字・黒字の構成分析!H$36,"▲", "-")), 2)), NA())</f>
        <v>1.57</v>
      </c>
      <c r="H34" s="167" t="e">
        <f>IF(ROUND(VALUE(SUBSTITUTE(連結実質赤字比率に係る赤字・黒字の構成分析!I$36,"▲", "-")), 2) &lt; 0, ABS(ROUND(VALUE(SUBSTITUTE(連結実質赤字比率に係る赤字・黒字の構成分析!I$36,"▲", "-")), 2)), NA())</f>
        <v>#N/A</v>
      </c>
      <c r="I34" s="167">
        <f>IF(ROUND(VALUE(SUBSTITUTE(連結実質赤字比率に係る赤字・黒字の構成分析!I$36,"▲", "-")), 2) &gt;= 0, ABS(ROUND(VALUE(SUBSTITUTE(連結実質赤字比率に係る赤字・黒字の構成分析!I$36,"▲", "-")), 2)), NA())</f>
        <v>1.32</v>
      </c>
      <c r="J34" s="167" t="e">
        <f>IF(ROUND(VALUE(SUBSTITUTE(連結実質赤字比率に係る赤字・黒字の構成分析!J$36,"▲", "-")), 2) &lt; 0, ABS(ROUND(VALUE(SUBSTITUTE(連結実質赤字比率に係る赤字・黒字の構成分析!J$36,"▲", "-")), 2)), NA())</f>
        <v>#N/A</v>
      </c>
      <c r="K34" s="167">
        <f>IF(ROUND(VALUE(SUBSTITUTE(連結実質赤字比率に係る赤字・黒字の構成分析!J$36,"▲", "-")), 2) &gt;= 0, ABS(ROUND(VALUE(SUBSTITUTE(連結実質赤字比率に係る赤字・黒字の構成分析!J$36,"▲", "-")), 2)), NA())</f>
        <v>1.59</v>
      </c>
    </row>
    <row r="35" spans="1:16" x14ac:dyDescent="0.2">
      <c r="A35" s="167" t="str">
        <f>IF(連結実質赤字比率に係る赤字・黒字の構成分析!C$35="",NA(),連結実質赤字比率に係る赤字・黒字の構成分析!C$35)</f>
        <v>羽村市水道事業会計</v>
      </c>
      <c r="B35" s="167" t="e">
        <f>IF(ROUND(VALUE(SUBSTITUTE(連結実質赤字比率に係る赤字・黒字の構成分析!F$35,"▲", "-")), 2) &lt; 0, ABS(ROUND(VALUE(SUBSTITUTE(連結実質赤字比率に係る赤字・黒字の構成分析!F$35,"▲", "-")), 2)), NA())</f>
        <v>#N/A</v>
      </c>
      <c r="C35" s="167">
        <f>IF(ROUND(VALUE(SUBSTITUTE(連結実質赤字比率に係る赤字・黒字の構成分析!F$35,"▲", "-")), 2) &gt;= 0, ABS(ROUND(VALUE(SUBSTITUTE(連結実質赤字比率に係る赤字・黒字の構成分析!F$35,"▲", "-")), 2)), NA())</f>
        <v>3.58</v>
      </c>
      <c r="D35" s="167" t="e">
        <f>IF(ROUND(VALUE(SUBSTITUTE(連結実質赤字比率に係る赤字・黒字の構成分析!G$35,"▲", "-")), 2) &lt; 0, ABS(ROUND(VALUE(SUBSTITUTE(連結実質赤字比率に係る赤字・黒字の構成分析!G$35,"▲", "-")), 2)), NA())</f>
        <v>#N/A</v>
      </c>
      <c r="E35" s="167">
        <f>IF(ROUND(VALUE(SUBSTITUTE(連結実質赤字比率に係る赤字・黒字の構成分析!G$35,"▲", "-")), 2) &gt;= 0, ABS(ROUND(VALUE(SUBSTITUTE(連結実質赤字比率に係る赤字・黒字の構成分析!G$35,"▲", "-")), 2)), NA())</f>
        <v>3.21</v>
      </c>
      <c r="F35" s="167" t="e">
        <f>IF(ROUND(VALUE(SUBSTITUTE(連結実質赤字比率に係る赤字・黒字の構成分析!H$35,"▲", "-")), 2) &lt; 0, ABS(ROUND(VALUE(SUBSTITUTE(連結実質赤字比率に係る赤字・黒字の構成分析!H$35,"▲", "-")), 2)), NA())</f>
        <v>#N/A</v>
      </c>
      <c r="G35" s="167">
        <f>IF(ROUND(VALUE(SUBSTITUTE(連結実質赤字比率に係る赤字・黒字の構成分析!H$35,"▲", "-")), 2) &gt;= 0, ABS(ROUND(VALUE(SUBSTITUTE(連結実質赤字比率に係る赤字・黒字の構成分析!H$35,"▲", "-")), 2)), NA())</f>
        <v>3.56</v>
      </c>
      <c r="H35" s="167" t="e">
        <f>IF(ROUND(VALUE(SUBSTITUTE(連結実質赤字比率に係る赤字・黒字の構成分析!I$35,"▲", "-")), 2) &lt; 0, ABS(ROUND(VALUE(SUBSTITUTE(連結実質赤字比率に係る赤字・黒字の構成分析!I$35,"▲", "-")), 2)), NA())</f>
        <v>#N/A</v>
      </c>
      <c r="I35" s="167">
        <f>IF(ROUND(VALUE(SUBSTITUTE(連結実質赤字比率に係る赤字・黒字の構成分析!I$35,"▲", "-")), 2) &gt;= 0, ABS(ROUND(VALUE(SUBSTITUTE(連結実質赤字比率に係る赤字・黒字の構成分析!I$35,"▲", "-")), 2)), NA())</f>
        <v>3.37</v>
      </c>
      <c r="J35" s="167" t="e">
        <f>IF(ROUND(VALUE(SUBSTITUTE(連結実質赤字比率に係る赤字・黒字の構成分析!J$35,"▲", "-")), 2) &lt; 0, ABS(ROUND(VALUE(SUBSTITUTE(連結実質赤字比率に係る赤字・黒字の構成分析!J$35,"▲", "-")), 2)), NA())</f>
        <v>#N/A</v>
      </c>
      <c r="K35" s="167">
        <f>IF(ROUND(VALUE(SUBSTITUTE(連結実質赤字比率に係る赤字・黒字の構成分析!J$35,"▲", "-")), 2) &gt;= 0, ABS(ROUND(VALUE(SUBSTITUTE(連結実質赤字比率に係る赤字・黒字の構成分析!J$35,"▲", "-")), 2)), NA())</f>
        <v>3.5</v>
      </c>
    </row>
    <row r="36" spans="1:16" x14ac:dyDescent="0.2">
      <c r="A36" s="167" t="str">
        <f>IF(連結実質赤字比率に係る赤字・黒字の構成分析!C$34="",NA(),連結実質赤字比率に係る赤字・黒字の構成分析!C$34)</f>
        <v>一般会計</v>
      </c>
      <c r="B36" s="167" t="e">
        <f>IF(ROUND(VALUE(SUBSTITUTE(連結実質赤字比率に係る赤字・黒字の構成分析!F$34,"▲", "-")), 2) &lt; 0, ABS(ROUND(VALUE(SUBSTITUTE(連結実質赤字比率に係る赤字・黒字の構成分析!F$34,"▲", "-")), 2)), NA())</f>
        <v>#N/A</v>
      </c>
      <c r="C36" s="167">
        <f>IF(ROUND(VALUE(SUBSTITUTE(連結実質赤字比率に係る赤字・黒字の構成分析!F$34,"▲", "-")), 2) &gt;= 0, ABS(ROUND(VALUE(SUBSTITUTE(連結実質赤字比率に係る赤字・黒字の構成分析!F$34,"▲", "-")), 2)), NA())</f>
        <v>4.3600000000000003</v>
      </c>
      <c r="D36" s="167" t="e">
        <f>IF(ROUND(VALUE(SUBSTITUTE(連結実質赤字比率に係る赤字・黒字の構成分析!G$34,"▲", "-")), 2) &lt; 0, ABS(ROUND(VALUE(SUBSTITUTE(連結実質赤字比率に係る赤字・黒字の構成分析!G$34,"▲", "-")), 2)), NA())</f>
        <v>#N/A</v>
      </c>
      <c r="E36" s="167">
        <f>IF(ROUND(VALUE(SUBSTITUTE(連結実質赤字比率に係る赤字・黒字の構成分析!G$34,"▲", "-")), 2) &gt;= 0, ABS(ROUND(VALUE(SUBSTITUTE(連結実質赤字比率に係る赤字・黒字の構成分析!G$34,"▲", "-")), 2)), NA())</f>
        <v>5.38</v>
      </c>
      <c r="F36" s="167" t="e">
        <f>IF(ROUND(VALUE(SUBSTITUTE(連結実質赤字比率に係る赤字・黒字の構成分析!H$34,"▲", "-")), 2) &lt; 0, ABS(ROUND(VALUE(SUBSTITUTE(連結実質赤字比率に係る赤字・黒字の構成分析!H$34,"▲", "-")), 2)), NA())</f>
        <v>#N/A</v>
      </c>
      <c r="G36" s="167">
        <f>IF(ROUND(VALUE(SUBSTITUTE(連結実質赤字比率に係る赤字・黒字の構成分析!H$34,"▲", "-")), 2) &gt;= 0, ABS(ROUND(VALUE(SUBSTITUTE(連結実質赤字比率に係る赤字・黒字の構成分析!H$34,"▲", "-")), 2)), NA())</f>
        <v>8.36</v>
      </c>
      <c r="H36" s="167" t="e">
        <f>IF(ROUND(VALUE(SUBSTITUTE(連結実質赤字比率に係る赤字・黒字の構成分析!I$34,"▲", "-")), 2) &lt; 0, ABS(ROUND(VALUE(SUBSTITUTE(連結実質赤字比率に係る赤字・黒字の構成分析!I$34,"▲", "-")), 2)), NA())</f>
        <v>#N/A</v>
      </c>
      <c r="I36" s="167">
        <f>IF(ROUND(VALUE(SUBSTITUTE(連結実質赤字比率に係る赤字・黒字の構成分析!I$34,"▲", "-")), 2) &gt;= 0, ABS(ROUND(VALUE(SUBSTITUTE(連結実質赤字比率に係る赤字・黒字の構成分析!I$34,"▲", "-")), 2)), NA())</f>
        <v>11.67</v>
      </c>
      <c r="J36" s="167" t="e">
        <f>IF(ROUND(VALUE(SUBSTITUTE(連結実質赤字比率に係る赤字・黒字の構成分析!J$34,"▲", "-")), 2) &lt; 0, ABS(ROUND(VALUE(SUBSTITUTE(連結実質赤字比率に係る赤字・黒字の構成分析!J$34,"▲", "-")), 2)), NA())</f>
        <v>#N/A</v>
      </c>
      <c r="K36" s="167">
        <f>IF(ROUND(VALUE(SUBSTITUTE(連結実質赤字比率に係る赤字・黒字の構成分析!J$34,"▲", "-")), 2) &gt;= 0, ABS(ROUND(VALUE(SUBSTITUTE(連結実質赤字比率に係る赤字・黒字の構成分析!J$34,"▲", "-")), 2)), NA())</f>
        <v>10.039999999999999</v>
      </c>
    </row>
    <row r="39" spans="1:16" x14ac:dyDescent="0.2">
      <c r="A39" s="140" t="s">
        <v>62</v>
      </c>
    </row>
    <row r="40" spans="1:16" x14ac:dyDescent="0.2">
      <c r="A40" s="168"/>
      <c r="B40" s="168" t="str">
        <f>'実質公債費比率（分子）の構造'!K$44</f>
        <v>H30</v>
      </c>
      <c r="C40" s="168"/>
      <c r="D40" s="168"/>
      <c r="E40" s="168" t="str">
        <f>'実質公債費比率（分子）の構造'!L$44</f>
        <v>R01</v>
      </c>
      <c r="F40" s="168"/>
      <c r="G40" s="168"/>
      <c r="H40" s="168" t="str">
        <f>'実質公債費比率（分子）の構造'!M$44</f>
        <v>R02</v>
      </c>
      <c r="I40" s="168"/>
      <c r="J40" s="168"/>
      <c r="K40" s="168" t="str">
        <f>'実質公債費比率（分子）の構造'!N$44</f>
        <v>R03</v>
      </c>
      <c r="L40" s="168"/>
      <c r="M40" s="168"/>
      <c r="N40" s="168" t="str">
        <f>'実質公債費比率（分子）の構造'!O$44</f>
        <v>R04</v>
      </c>
      <c r="O40" s="168"/>
      <c r="P40" s="168"/>
    </row>
    <row r="41" spans="1:16" x14ac:dyDescent="0.2">
      <c r="A41" s="168"/>
      <c r="B41" s="168" t="s">
        <v>63</v>
      </c>
      <c r="C41" s="168"/>
      <c r="D41" s="168" t="s">
        <v>64</v>
      </c>
      <c r="E41" s="168" t="s">
        <v>63</v>
      </c>
      <c r="F41" s="168"/>
      <c r="G41" s="168" t="s">
        <v>64</v>
      </c>
      <c r="H41" s="168" t="s">
        <v>63</v>
      </c>
      <c r="I41" s="168"/>
      <c r="J41" s="168" t="s">
        <v>64</v>
      </c>
      <c r="K41" s="168" t="s">
        <v>63</v>
      </c>
      <c r="L41" s="168"/>
      <c r="M41" s="168" t="s">
        <v>64</v>
      </c>
      <c r="N41" s="168" t="s">
        <v>63</v>
      </c>
      <c r="O41" s="168"/>
      <c r="P41" s="168" t="s">
        <v>64</v>
      </c>
    </row>
    <row r="42" spans="1:16" x14ac:dyDescent="0.2">
      <c r="A42" s="168" t="s">
        <v>65</v>
      </c>
      <c r="B42" s="168"/>
      <c r="C42" s="168"/>
      <c r="D42" s="168">
        <f>'実質公債費比率（分子）の構造'!K$52</f>
        <v>1529</v>
      </c>
      <c r="E42" s="168"/>
      <c r="F42" s="168"/>
      <c r="G42" s="168">
        <f>'実質公債費比率（分子）の構造'!L$52</f>
        <v>1502</v>
      </c>
      <c r="H42" s="168"/>
      <c r="I42" s="168"/>
      <c r="J42" s="168">
        <f>'実質公債費比率（分子）の構造'!M$52</f>
        <v>1221</v>
      </c>
      <c r="K42" s="168"/>
      <c r="L42" s="168"/>
      <c r="M42" s="168">
        <f>'実質公債費比率（分子）の構造'!N$52</f>
        <v>1195</v>
      </c>
      <c r="N42" s="168"/>
      <c r="O42" s="168"/>
      <c r="P42" s="168">
        <f>'実質公債費比率（分子）の構造'!O$52</f>
        <v>1202</v>
      </c>
    </row>
    <row r="43" spans="1:16" x14ac:dyDescent="0.2">
      <c r="A43" s="168" t="s">
        <v>66</v>
      </c>
      <c r="B43" s="168" t="str">
        <f>'実質公債費比率（分子）の構造'!K$51</f>
        <v>-</v>
      </c>
      <c r="C43" s="168"/>
      <c r="D43" s="168"/>
      <c r="E43" s="168" t="str">
        <f>'実質公債費比率（分子）の構造'!L$51</f>
        <v>-</v>
      </c>
      <c r="F43" s="168"/>
      <c r="G43" s="168"/>
      <c r="H43" s="168" t="str">
        <f>'実質公債費比率（分子）の構造'!M$51</f>
        <v>-</v>
      </c>
      <c r="I43" s="168"/>
      <c r="J43" s="168"/>
      <c r="K43" s="168" t="str">
        <f>'実質公債費比率（分子）の構造'!N$51</f>
        <v>-</v>
      </c>
      <c r="L43" s="168"/>
      <c r="M43" s="168"/>
      <c r="N43" s="168" t="str">
        <f>'実質公債費比率（分子）の構造'!O$51</f>
        <v>-</v>
      </c>
      <c r="O43" s="168"/>
      <c r="P43" s="168"/>
    </row>
    <row r="44" spans="1:16" x14ac:dyDescent="0.2">
      <c r="A44" s="168" t="s">
        <v>67</v>
      </c>
      <c r="B44" s="168">
        <f>'実質公債費比率（分子）の構造'!K$50</f>
        <v>3</v>
      </c>
      <c r="C44" s="168"/>
      <c r="D44" s="168"/>
      <c r="E44" s="168">
        <f>'実質公債費比率（分子）の構造'!L$50</f>
        <v>81</v>
      </c>
      <c r="F44" s="168"/>
      <c r="G44" s="168"/>
      <c r="H44" s="168">
        <f>'実質公債費比率（分子）の構造'!M$50</f>
        <v>1</v>
      </c>
      <c r="I44" s="168"/>
      <c r="J44" s="168"/>
      <c r="K44" s="168">
        <f>'実質公債費比率（分子）の構造'!N$50</f>
        <v>1</v>
      </c>
      <c r="L44" s="168"/>
      <c r="M44" s="168"/>
      <c r="N44" s="168">
        <f>'実質公債費比率（分子）の構造'!O$50</f>
        <v>2</v>
      </c>
      <c r="O44" s="168"/>
      <c r="P44" s="168"/>
    </row>
    <row r="45" spans="1:16" x14ac:dyDescent="0.2">
      <c r="A45" s="168" t="s">
        <v>68</v>
      </c>
      <c r="B45" s="168">
        <f>'実質公債費比率（分子）の構造'!K$49</f>
        <v>183</v>
      </c>
      <c r="C45" s="168"/>
      <c r="D45" s="168"/>
      <c r="E45" s="168">
        <f>'実質公債費比率（分子）の構造'!L$49</f>
        <v>197</v>
      </c>
      <c r="F45" s="168"/>
      <c r="G45" s="168"/>
      <c r="H45" s="168">
        <f>'実質公債費比率（分子）の構造'!M$49</f>
        <v>202</v>
      </c>
      <c r="I45" s="168"/>
      <c r="J45" s="168"/>
      <c r="K45" s="168">
        <f>'実質公債費比率（分子）の構造'!N$49</f>
        <v>179</v>
      </c>
      <c r="L45" s="168"/>
      <c r="M45" s="168"/>
      <c r="N45" s="168">
        <f>'実質公債費比率（分子）の構造'!O$49</f>
        <v>183</v>
      </c>
      <c r="O45" s="168"/>
      <c r="P45" s="168"/>
    </row>
    <row r="46" spans="1:16" x14ac:dyDescent="0.2">
      <c r="A46" s="168" t="s">
        <v>69</v>
      </c>
      <c r="B46" s="168">
        <f>'実質公債費比率（分子）の構造'!K$48</f>
        <v>356</v>
      </c>
      <c r="C46" s="168"/>
      <c r="D46" s="168"/>
      <c r="E46" s="168">
        <f>'実質公債費比率（分子）の構造'!L$48</f>
        <v>354</v>
      </c>
      <c r="F46" s="168"/>
      <c r="G46" s="168"/>
      <c r="H46" s="168">
        <f>'実質公債費比率（分子）の構造'!M$48</f>
        <v>79</v>
      </c>
      <c r="I46" s="168"/>
      <c r="J46" s="168"/>
      <c r="K46" s="168">
        <f>'実質公債費比率（分子）の構造'!N$48</f>
        <v>69</v>
      </c>
      <c r="L46" s="168"/>
      <c r="M46" s="168"/>
      <c r="N46" s="168">
        <f>'実質公債費比率（分子）の構造'!O$48</f>
        <v>56</v>
      </c>
      <c r="O46" s="168"/>
      <c r="P46" s="168"/>
    </row>
    <row r="47" spans="1:16" x14ac:dyDescent="0.2">
      <c r="A47" s="168" t="s">
        <v>70</v>
      </c>
      <c r="B47" s="168" t="str">
        <f>'実質公債費比率（分子）の構造'!K$47</f>
        <v>-</v>
      </c>
      <c r="C47" s="168"/>
      <c r="D47" s="168"/>
      <c r="E47" s="168" t="str">
        <f>'実質公債費比率（分子）の構造'!L$47</f>
        <v>-</v>
      </c>
      <c r="F47" s="168"/>
      <c r="G47" s="168"/>
      <c r="H47" s="168" t="str">
        <f>'実質公債費比率（分子）の構造'!M$47</f>
        <v>-</v>
      </c>
      <c r="I47" s="168"/>
      <c r="J47" s="168"/>
      <c r="K47" s="168" t="str">
        <f>'実質公債費比率（分子）の構造'!N$47</f>
        <v>-</v>
      </c>
      <c r="L47" s="168"/>
      <c r="M47" s="168"/>
      <c r="N47" s="168" t="str">
        <f>'実質公債費比率（分子）の構造'!O$47</f>
        <v>-</v>
      </c>
      <c r="O47" s="168"/>
      <c r="P47" s="168"/>
    </row>
    <row r="48" spans="1:16" x14ac:dyDescent="0.2">
      <c r="A48" s="168" t="s">
        <v>71</v>
      </c>
      <c r="B48" s="168" t="str">
        <f>'実質公債費比率（分子）の構造'!K$46</f>
        <v>-</v>
      </c>
      <c r="C48" s="168"/>
      <c r="D48" s="168"/>
      <c r="E48" s="168" t="str">
        <f>'実質公債費比率（分子）の構造'!L$46</f>
        <v>-</v>
      </c>
      <c r="F48" s="168"/>
      <c r="G48" s="168"/>
      <c r="H48" s="168" t="str">
        <f>'実質公債費比率（分子）の構造'!M$46</f>
        <v>-</v>
      </c>
      <c r="I48" s="168"/>
      <c r="J48" s="168"/>
      <c r="K48" s="168" t="str">
        <f>'実質公債費比率（分子）の構造'!N$46</f>
        <v>-</v>
      </c>
      <c r="L48" s="168"/>
      <c r="M48" s="168"/>
      <c r="N48" s="168" t="str">
        <f>'実質公債費比率（分子）の構造'!O$46</f>
        <v>-</v>
      </c>
      <c r="O48" s="168"/>
      <c r="P48" s="168"/>
    </row>
    <row r="49" spans="1:16" x14ac:dyDescent="0.2">
      <c r="A49" s="168" t="s">
        <v>72</v>
      </c>
      <c r="B49" s="168">
        <f>'実質公債費比率（分子）の構造'!K$45</f>
        <v>1123</v>
      </c>
      <c r="C49" s="168"/>
      <c r="D49" s="168"/>
      <c r="E49" s="168">
        <f>'実質公債費比率（分子）の構造'!L$45</f>
        <v>998</v>
      </c>
      <c r="F49" s="168"/>
      <c r="G49" s="168"/>
      <c r="H49" s="168">
        <f>'実質公債費比率（分子）の構造'!M$45</f>
        <v>994</v>
      </c>
      <c r="I49" s="168"/>
      <c r="J49" s="168"/>
      <c r="K49" s="168">
        <f>'実質公債費比率（分子）の構造'!N$45</f>
        <v>959</v>
      </c>
      <c r="L49" s="168"/>
      <c r="M49" s="168"/>
      <c r="N49" s="168">
        <f>'実質公債費比率（分子）の構造'!O$45</f>
        <v>1007</v>
      </c>
      <c r="O49" s="168"/>
      <c r="P49" s="168"/>
    </row>
    <row r="50" spans="1:16" x14ac:dyDescent="0.2">
      <c r="A50" s="168" t="s">
        <v>73</v>
      </c>
      <c r="B50" s="168" t="e">
        <f>NA()</f>
        <v>#N/A</v>
      </c>
      <c r="C50" s="168">
        <f>IF(ISNUMBER('実質公債費比率（分子）の構造'!K$53),'実質公債費比率（分子）の構造'!K$53,NA())</f>
        <v>136</v>
      </c>
      <c r="D50" s="168" t="e">
        <f>NA()</f>
        <v>#N/A</v>
      </c>
      <c r="E50" s="168" t="e">
        <f>NA()</f>
        <v>#N/A</v>
      </c>
      <c r="F50" s="168">
        <f>IF(ISNUMBER('実質公債費比率（分子）の構造'!L$53),'実質公債費比率（分子）の構造'!L$53,NA())</f>
        <v>128</v>
      </c>
      <c r="G50" s="168" t="e">
        <f>NA()</f>
        <v>#N/A</v>
      </c>
      <c r="H50" s="168" t="e">
        <f>NA()</f>
        <v>#N/A</v>
      </c>
      <c r="I50" s="168">
        <f>IF(ISNUMBER('実質公債費比率（分子）の構造'!M$53),'実質公債費比率（分子）の構造'!M$53,NA())</f>
        <v>55</v>
      </c>
      <c r="J50" s="168" t="e">
        <f>NA()</f>
        <v>#N/A</v>
      </c>
      <c r="K50" s="168" t="e">
        <f>NA()</f>
        <v>#N/A</v>
      </c>
      <c r="L50" s="168">
        <f>IF(ISNUMBER('実質公債費比率（分子）の構造'!N$53),'実質公債費比率（分子）の構造'!N$53,NA())</f>
        <v>13</v>
      </c>
      <c r="M50" s="168" t="e">
        <f>NA()</f>
        <v>#N/A</v>
      </c>
      <c r="N50" s="168" t="e">
        <f>NA()</f>
        <v>#N/A</v>
      </c>
      <c r="O50" s="168">
        <f>IF(ISNUMBER('実質公債費比率（分子）の構造'!O$53),'実質公債費比率（分子）の構造'!O$53,NA())</f>
        <v>46</v>
      </c>
      <c r="P50" s="168" t="e">
        <f>NA()</f>
        <v>#N/A</v>
      </c>
    </row>
    <row r="53" spans="1:16" x14ac:dyDescent="0.2">
      <c r="A53" s="140" t="s">
        <v>74</v>
      </c>
    </row>
    <row r="54" spans="1:16" x14ac:dyDescent="0.2">
      <c r="A54" s="167"/>
      <c r="B54" s="167" t="str">
        <f>'将来負担比率（分子）の構造'!I$40</f>
        <v>H30</v>
      </c>
      <c r="C54" s="167"/>
      <c r="D54" s="167"/>
      <c r="E54" s="167" t="str">
        <f>'将来負担比率（分子）の構造'!J$40</f>
        <v>R01</v>
      </c>
      <c r="F54" s="167"/>
      <c r="G54" s="167"/>
      <c r="H54" s="167" t="str">
        <f>'将来負担比率（分子）の構造'!K$40</f>
        <v>R02</v>
      </c>
      <c r="I54" s="167"/>
      <c r="J54" s="167"/>
      <c r="K54" s="167" t="str">
        <f>'将来負担比率（分子）の構造'!L$40</f>
        <v>R03</v>
      </c>
      <c r="L54" s="167"/>
      <c r="M54" s="167"/>
      <c r="N54" s="167" t="str">
        <f>'将来負担比率（分子）の構造'!M$40</f>
        <v>R04</v>
      </c>
      <c r="O54" s="167"/>
      <c r="P54" s="167"/>
    </row>
    <row r="55" spans="1:16" x14ac:dyDescent="0.2">
      <c r="A55" s="167"/>
      <c r="B55" s="167" t="s">
        <v>75</v>
      </c>
      <c r="C55" s="167"/>
      <c r="D55" s="167" t="s">
        <v>76</v>
      </c>
      <c r="E55" s="167" t="s">
        <v>75</v>
      </c>
      <c r="F55" s="167"/>
      <c r="G55" s="167" t="s">
        <v>76</v>
      </c>
      <c r="H55" s="167" t="s">
        <v>75</v>
      </c>
      <c r="I55" s="167"/>
      <c r="J55" s="167" t="s">
        <v>76</v>
      </c>
      <c r="K55" s="167" t="s">
        <v>75</v>
      </c>
      <c r="L55" s="167"/>
      <c r="M55" s="167" t="s">
        <v>76</v>
      </c>
      <c r="N55" s="167" t="s">
        <v>75</v>
      </c>
      <c r="O55" s="167"/>
      <c r="P55" s="167" t="s">
        <v>76</v>
      </c>
    </row>
    <row r="56" spans="1:16" x14ac:dyDescent="0.2">
      <c r="A56" s="167" t="s">
        <v>45</v>
      </c>
      <c r="B56" s="167"/>
      <c r="C56" s="167"/>
      <c r="D56" s="167">
        <f>'将来負担比率（分子）の構造'!I$52</f>
        <v>9427</v>
      </c>
      <c r="E56" s="167"/>
      <c r="F56" s="167"/>
      <c r="G56" s="167">
        <f>'将来負担比率（分子）の構造'!J$52</f>
        <v>9066</v>
      </c>
      <c r="H56" s="167"/>
      <c r="I56" s="167"/>
      <c r="J56" s="167">
        <f>'将来負担比率（分子）の構造'!K$52</f>
        <v>8695</v>
      </c>
      <c r="K56" s="167"/>
      <c r="L56" s="167"/>
      <c r="M56" s="167">
        <f>'将来負担比率（分子）の構造'!L$52</f>
        <v>8604</v>
      </c>
      <c r="N56" s="167"/>
      <c r="O56" s="167"/>
      <c r="P56" s="167">
        <f>'将来負担比率（分子）の構造'!M$52</f>
        <v>8071</v>
      </c>
    </row>
    <row r="57" spans="1:16" x14ac:dyDescent="0.2">
      <c r="A57" s="167" t="s">
        <v>44</v>
      </c>
      <c r="B57" s="167"/>
      <c r="C57" s="167"/>
      <c r="D57" s="167">
        <f>'将来負担比率（分子）の構造'!I$51</f>
        <v>4919</v>
      </c>
      <c r="E57" s="167"/>
      <c r="F57" s="167"/>
      <c r="G57" s="167">
        <f>'将来負担比率（分子）の構造'!J$51</f>
        <v>4608</v>
      </c>
      <c r="H57" s="167"/>
      <c r="I57" s="167"/>
      <c r="J57" s="167">
        <f>'将来負担比率（分子）の構造'!K$51</f>
        <v>4176</v>
      </c>
      <c r="K57" s="167"/>
      <c r="L57" s="167"/>
      <c r="M57" s="167">
        <f>'将来負担比率（分子）の構造'!L$51</f>
        <v>4254</v>
      </c>
      <c r="N57" s="167"/>
      <c r="O57" s="167"/>
      <c r="P57" s="167">
        <f>'将来負担比率（分子）の構造'!M$51</f>
        <v>4563</v>
      </c>
    </row>
    <row r="58" spans="1:16" x14ac:dyDescent="0.2">
      <c r="A58" s="167" t="s">
        <v>43</v>
      </c>
      <c r="B58" s="167"/>
      <c r="C58" s="167"/>
      <c r="D58" s="167">
        <f>'将来負担比率（分子）の構造'!I$50</f>
        <v>2636</v>
      </c>
      <c r="E58" s="167"/>
      <c r="F58" s="167"/>
      <c r="G58" s="167">
        <f>'将来負担比率（分子）の構造'!J$50</f>
        <v>1898</v>
      </c>
      <c r="H58" s="167"/>
      <c r="I58" s="167"/>
      <c r="J58" s="167">
        <f>'将来負担比率（分子）の構造'!K$50</f>
        <v>2227</v>
      </c>
      <c r="K58" s="167"/>
      <c r="L58" s="167"/>
      <c r="M58" s="167">
        <f>'将来負担比率（分子）の構造'!L$50</f>
        <v>3272</v>
      </c>
      <c r="N58" s="167"/>
      <c r="O58" s="167"/>
      <c r="P58" s="167">
        <f>'将来負担比率（分子）の構造'!M$50</f>
        <v>4733</v>
      </c>
    </row>
    <row r="59" spans="1:16" x14ac:dyDescent="0.2">
      <c r="A59" s="167" t="s">
        <v>41</v>
      </c>
      <c r="B59" s="167" t="str">
        <f>'将来負担比率（分子）の構造'!I$49</f>
        <v>-</v>
      </c>
      <c r="C59" s="167"/>
      <c r="D59" s="167"/>
      <c r="E59" s="167" t="str">
        <f>'将来負担比率（分子）の構造'!J$49</f>
        <v>-</v>
      </c>
      <c r="F59" s="167"/>
      <c r="G59" s="167"/>
      <c r="H59" s="167" t="str">
        <f>'将来負担比率（分子）の構造'!K$49</f>
        <v>-</v>
      </c>
      <c r="I59" s="167"/>
      <c r="J59" s="167"/>
      <c r="K59" s="167" t="str">
        <f>'将来負担比率（分子）の構造'!L$49</f>
        <v>-</v>
      </c>
      <c r="L59" s="167"/>
      <c r="M59" s="167"/>
      <c r="N59" s="167" t="str">
        <f>'将来負担比率（分子）の構造'!M$49</f>
        <v>-</v>
      </c>
      <c r="O59" s="167"/>
      <c r="P59" s="167"/>
    </row>
    <row r="60" spans="1:16" x14ac:dyDescent="0.2">
      <c r="A60" s="167" t="s">
        <v>40</v>
      </c>
      <c r="B60" s="167" t="str">
        <f>'将来負担比率（分子）の構造'!I$48</f>
        <v>-</v>
      </c>
      <c r="C60" s="167"/>
      <c r="D60" s="167"/>
      <c r="E60" s="167" t="str">
        <f>'将来負担比率（分子）の構造'!J$48</f>
        <v>-</v>
      </c>
      <c r="F60" s="167"/>
      <c r="G60" s="167"/>
      <c r="H60" s="167" t="str">
        <f>'将来負担比率（分子）の構造'!K$48</f>
        <v>-</v>
      </c>
      <c r="I60" s="167"/>
      <c r="J60" s="167"/>
      <c r="K60" s="167" t="str">
        <f>'将来負担比率（分子）の構造'!L$48</f>
        <v>-</v>
      </c>
      <c r="L60" s="167"/>
      <c r="M60" s="167"/>
      <c r="N60" s="167" t="str">
        <f>'将来負担比率（分子）の構造'!M$48</f>
        <v>-</v>
      </c>
      <c r="O60" s="167"/>
      <c r="P60" s="167"/>
    </row>
    <row r="61" spans="1:16" x14ac:dyDescent="0.2">
      <c r="A61" s="167" t="s">
        <v>38</v>
      </c>
      <c r="B61" s="167" t="str">
        <f>'将来負担比率（分子）の構造'!I$46</f>
        <v>-</v>
      </c>
      <c r="C61" s="167"/>
      <c r="D61" s="167"/>
      <c r="E61" s="167" t="str">
        <f>'将来負担比率（分子）の構造'!J$46</f>
        <v>-</v>
      </c>
      <c r="F61" s="167"/>
      <c r="G61" s="167"/>
      <c r="H61" s="167" t="str">
        <f>'将来負担比率（分子）の構造'!K$46</f>
        <v>-</v>
      </c>
      <c r="I61" s="167"/>
      <c r="J61" s="167"/>
      <c r="K61" s="167" t="str">
        <f>'将来負担比率（分子）の構造'!L$46</f>
        <v>-</v>
      </c>
      <c r="L61" s="167"/>
      <c r="M61" s="167"/>
      <c r="N61" s="167" t="str">
        <f>'将来負担比率（分子）の構造'!M$46</f>
        <v>-</v>
      </c>
      <c r="O61" s="167"/>
      <c r="P61" s="167"/>
    </row>
    <row r="62" spans="1:16" x14ac:dyDescent="0.2">
      <c r="A62" s="167" t="s">
        <v>37</v>
      </c>
      <c r="B62" s="167">
        <f>'将来負担比率（分子）の構造'!I$45</f>
        <v>1217</v>
      </c>
      <c r="C62" s="167"/>
      <c r="D62" s="167"/>
      <c r="E62" s="167">
        <f>'将来負担比率（分子）の構造'!J$45</f>
        <v>1304</v>
      </c>
      <c r="F62" s="167"/>
      <c r="G62" s="167"/>
      <c r="H62" s="167">
        <f>'将来負担比率（分子）の構造'!K$45</f>
        <v>1358</v>
      </c>
      <c r="I62" s="167"/>
      <c r="J62" s="167"/>
      <c r="K62" s="167">
        <f>'将来負担比率（分子）の構造'!L$45</f>
        <v>1402</v>
      </c>
      <c r="L62" s="167"/>
      <c r="M62" s="167"/>
      <c r="N62" s="167">
        <f>'将来負担比率（分子）の構造'!M$45</f>
        <v>1439</v>
      </c>
      <c r="O62" s="167"/>
      <c r="P62" s="167"/>
    </row>
    <row r="63" spans="1:16" x14ac:dyDescent="0.2">
      <c r="A63" s="167" t="s">
        <v>36</v>
      </c>
      <c r="B63" s="167">
        <f>'将来負担比率（分子）の構造'!I$44</f>
        <v>1703</v>
      </c>
      <c r="C63" s="167"/>
      <c r="D63" s="167"/>
      <c r="E63" s="167">
        <f>'将来負担比率（分子）の構造'!J$44</f>
        <v>1501</v>
      </c>
      <c r="F63" s="167"/>
      <c r="G63" s="167"/>
      <c r="H63" s="167">
        <f>'将来負担比率（分子）の構造'!K$44</f>
        <v>1360</v>
      </c>
      <c r="I63" s="167"/>
      <c r="J63" s="167"/>
      <c r="K63" s="167">
        <f>'将来負担比率（分子）の構造'!L$44</f>
        <v>1286</v>
      </c>
      <c r="L63" s="167"/>
      <c r="M63" s="167"/>
      <c r="N63" s="167">
        <f>'将来負担比率（分子）の構造'!M$44</f>
        <v>1393</v>
      </c>
      <c r="O63" s="167"/>
      <c r="P63" s="167"/>
    </row>
    <row r="64" spans="1:16" x14ac:dyDescent="0.2">
      <c r="A64" s="167" t="s">
        <v>35</v>
      </c>
      <c r="B64" s="167">
        <f>'将来負担比率（分子）の構造'!I$43</f>
        <v>3336</v>
      </c>
      <c r="C64" s="167"/>
      <c r="D64" s="167"/>
      <c r="E64" s="167">
        <f>'将来負担比率（分子）の構造'!J$43</f>
        <v>3206</v>
      </c>
      <c r="F64" s="167"/>
      <c r="G64" s="167"/>
      <c r="H64" s="167">
        <f>'将来負担比率（分子）の構造'!K$43</f>
        <v>2276</v>
      </c>
      <c r="I64" s="167"/>
      <c r="J64" s="167"/>
      <c r="K64" s="167">
        <f>'将来負担比率（分子）の構造'!L$43</f>
        <v>1971</v>
      </c>
      <c r="L64" s="167"/>
      <c r="M64" s="167"/>
      <c r="N64" s="167">
        <f>'将来負担比率（分子）の構造'!M$43</f>
        <v>1826</v>
      </c>
      <c r="O64" s="167"/>
      <c r="P64" s="167"/>
    </row>
    <row r="65" spans="1:16" x14ac:dyDescent="0.2">
      <c r="A65" s="167" t="s">
        <v>34</v>
      </c>
      <c r="B65" s="167">
        <f>'将来負担比率（分子）の構造'!I$42</f>
        <v>1065</v>
      </c>
      <c r="C65" s="167"/>
      <c r="D65" s="167"/>
      <c r="E65" s="167">
        <f>'将来負担比率（分子）の構造'!J$42</f>
        <v>867</v>
      </c>
      <c r="F65" s="167"/>
      <c r="G65" s="167"/>
      <c r="H65" s="167">
        <f>'将来負担比率（分子）の構造'!K$42</f>
        <v>867</v>
      </c>
      <c r="I65" s="167"/>
      <c r="J65" s="167"/>
      <c r="K65" s="167">
        <f>'将来負担比率（分子）の構造'!L$42</f>
        <v>867</v>
      </c>
      <c r="L65" s="167"/>
      <c r="M65" s="167"/>
      <c r="N65" s="167">
        <f>'将来負担比率（分子）の構造'!M$42</f>
        <v>867</v>
      </c>
      <c r="O65" s="167"/>
      <c r="P65" s="167"/>
    </row>
    <row r="66" spans="1:16" x14ac:dyDescent="0.2">
      <c r="A66" s="167" t="s">
        <v>33</v>
      </c>
      <c r="B66" s="167">
        <f>'将来負担比率（分子）の構造'!I$41</f>
        <v>10445</v>
      </c>
      <c r="C66" s="167"/>
      <c r="D66" s="167"/>
      <c r="E66" s="167">
        <f>'将来負担比率（分子）の構造'!J$41</f>
        <v>10248</v>
      </c>
      <c r="F66" s="167"/>
      <c r="G66" s="167"/>
      <c r="H66" s="167">
        <f>'将来負担比率（分子）の構造'!K$41</f>
        <v>10265</v>
      </c>
      <c r="I66" s="167"/>
      <c r="J66" s="167"/>
      <c r="K66" s="167">
        <f>'将来負担比率（分子）の構造'!L$41</f>
        <v>10641</v>
      </c>
      <c r="L66" s="167"/>
      <c r="M66" s="167"/>
      <c r="N66" s="167">
        <f>'将来負担比率（分子）の構造'!M$41</f>
        <v>10601</v>
      </c>
      <c r="O66" s="167"/>
      <c r="P66" s="167"/>
    </row>
    <row r="67" spans="1:16" x14ac:dyDescent="0.2">
      <c r="A67" s="167" t="s">
        <v>77</v>
      </c>
      <c r="B67" s="167" t="e">
        <f>NA()</f>
        <v>#N/A</v>
      </c>
      <c r="C67" s="167">
        <f>IF(ISNUMBER('将来負担比率（分子）の構造'!I$53), IF('将来負担比率（分子）の構造'!I$53 &lt; 0, 0, '将来負担比率（分子）の構造'!I$53), NA())</f>
        <v>784</v>
      </c>
      <c r="D67" s="167" t="e">
        <f>NA()</f>
        <v>#N/A</v>
      </c>
      <c r="E67" s="167" t="e">
        <f>NA()</f>
        <v>#N/A</v>
      </c>
      <c r="F67" s="167">
        <f>IF(ISNUMBER('将来負担比率（分子）の構造'!J$53), IF('将来負担比率（分子）の構造'!J$53 &lt; 0, 0, '将来負担比率（分子）の構造'!J$53), NA())</f>
        <v>1555</v>
      </c>
      <c r="G67" s="167" t="e">
        <f>NA()</f>
        <v>#N/A</v>
      </c>
      <c r="H67" s="167" t="e">
        <f>NA()</f>
        <v>#N/A</v>
      </c>
      <c r="I67" s="167">
        <f>IF(ISNUMBER('将来負担比率（分子）の構造'!K$53), IF('将来負担比率（分子）の構造'!K$53 &lt; 0, 0, '将来負担比率（分子）の構造'!K$53), NA())</f>
        <v>1028</v>
      </c>
      <c r="J67" s="167" t="e">
        <f>NA()</f>
        <v>#N/A</v>
      </c>
      <c r="K67" s="167" t="e">
        <f>NA()</f>
        <v>#N/A</v>
      </c>
      <c r="L67" s="167">
        <f>IF(ISNUMBER('将来負担比率（分子）の構造'!L$53), IF('将来負担比率（分子）の構造'!L$53 &lt; 0, 0, '将来負担比率（分子）の構造'!L$53), NA())</f>
        <v>38</v>
      </c>
      <c r="M67" s="167" t="e">
        <f>NA()</f>
        <v>#N/A</v>
      </c>
      <c r="N67" s="167" t="e">
        <f>NA()</f>
        <v>#N/A</v>
      </c>
      <c r="O67" s="167">
        <f>IF(ISNUMBER('将来負担比率（分子）の構造'!M$53), IF('将来負担比率（分子）の構造'!M$53 &lt; 0, 0, '将来負担比率（分子）の構造'!M$53), NA())</f>
        <v>0</v>
      </c>
      <c r="P67" s="167" t="e">
        <f>NA()</f>
        <v>#N/A</v>
      </c>
    </row>
    <row r="70" spans="1:16" x14ac:dyDescent="0.2">
      <c r="A70" s="169" t="s">
        <v>78</v>
      </c>
      <c r="B70" s="169"/>
      <c r="C70" s="169"/>
      <c r="D70" s="169"/>
      <c r="E70" s="169"/>
      <c r="F70" s="169"/>
    </row>
    <row r="71" spans="1:16" x14ac:dyDescent="0.2">
      <c r="A71" s="170"/>
      <c r="B71" s="170" t="str">
        <f>基金残高に係る経年分析!F54</f>
        <v>R02</v>
      </c>
      <c r="C71" s="170" t="str">
        <f>基金残高に係る経年分析!G54</f>
        <v>R03</v>
      </c>
      <c r="D71" s="170" t="str">
        <f>基金残高に係る経年分析!H54</f>
        <v>R04</v>
      </c>
    </row>
    <row r="72" spans="1:16" x14ac:dyDescent="0.2">
      <c r="A72" s="170" t="s">
        <v>79</v>
      </c>
      <c r="B72" s="171">
        <f>基金残高に係る経年分析!F55</f>
        <v>1435</v>
      </c>
      <c r="C72" s="171">
        <f>基金残高に係る経年分析!G55</f>
        <v>2048</v>
      </c>
      <c r="D72" s="171">
        <f>基金残高に係る経年分析!H55</f>
        <v>2862</v>
      </c>
    </row>
    <row r="73" spans="1:16" x14ac:dyDescent="0.2">
      <c r="A73" s="170" t="s">
        <v>80</v>
      </c>
      <c r="B73" s="171">
        <f>基金残高に係る経年分析!F56</f>
        <v>2</v>
      </c>
      <c r="C73" s="171">
        <f>基金残高に係る経年分析!G56</f>
        <v>251</v>
      </c>
      <c r="D73" s="171">
        <f>基金残高に係る経年分析!H56</f>
        <v>251</v>
      </c>
    </row>
    <row r="74" spans="1:16" x14ac:dyDescent="0.2">
      <c r="A74" s="170" t="s">
        <v>81</v>
      </c>
      <c r="B74" s="171">
        <f>基金残高に係る経年分析!F57</f>
        <v>588</v>
      </c>
      <c r="C74" s="171">
        <f>基金残高に係る経年分析!G57</f>
        <v>671</v>
      </c>
      <c r="D74" s="171">
        <f>基金残高に係る経年分析!H57</f>
        <v>1347</v>
      </c>
    </row>
  </sheetData>
  <sheetProtection algorithmName="SHA-512" hashValue="cvQb1p1LZ2d8NFFvfAgLQ2AJDCcDNlpaD96+dhb6Sx29cnL3RWKISRxy9dMQGEFCypMM4YSGg2X9BnYYSg8hyw==" saltValue="y9eQ1GNbpgoi73CT8Uysq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6" customWidth="1"/>
    <col min="2" max="2" width="2.33203125" style="206" customWidth="1"/>
    <col min="3" max="16" width="2.6640625" style="206" customWidth="1"/>
    <col min="17" max="17" width="2.33203125" style="206" customWidth="1"/>
    <col min="18" max="95" width="1.6640625" style="206" customWidth="1"/>
    <col min="96" max="133" width="1.6640625" style="218" customWidth="1"/>
    <col min="134" max="143" width="1.6640625" style="206" customWidth="1"/>
    <col min="144" max="16384" width="0" style="206" hidden="1"/>
  </cols>
  <sheetData>
    <row r="1" spans="2:143" ht="22.5" customHeight="1" thickBot="1" x14ac:dyDescent="0.25">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728" t="s">
        <v>215</v>
      </c>
      <c r="DI1" s="729"/>
      <c r="DJ1" s="729"/>
      <c r="DK1" s="729"/>
      <c r="DL1" s="729"/>
      <c r="DM1" s="729"/>
      <c r="DN1" s="730"/>
      <c r="DO1" s="206"/>
      <c r="DP1" s="728" t="s">
        <v>216</v>
      </c>
      <c r="DQ1" s="729"/>
      <c r="DR1" s="729"/>
      <c r="DS1" s="729"/>
      <c r="DT1" s="729"/>
      <c r="DU1" s="729"/>
      <c r="DV1" s="729"/>
      <c r="DW1" s="729"/>
      <c r="DX1" s="729"/>
      <c r="DY1" s="729"/>
      <c r="DZ1" s="729"/>
      <c r="EA1" s="729"/>
      <c r="EB1" s="729"/>
      <c r="EC1" s="730"/>
      <c r="ED1" s="205"/>
      <c r="EE1" s="205"/>
      <c r="EF1" s="205"/>
      <c r="EG1" s="205"/>
      <c r="EH1" s="205"/>
      <c r="EI1" s="205"/>
      <c r="EJ1" s="205"/>
      <c r="EK1" s="205"/>
      <c r="EL1" s="205"/>
      <c r="EM1" s="205"/>
    </row>
    <row r="2" spans="2:143" ht="22.5" customHeight="1" x14ac:dyDescent="0.2">
      <c r="B2" s="207" t="s">
        <v>217</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x14ac:dyDescent="0.2">
      <c r="B3" s="684" t="s">
        <v>218</v>
      </c>
      <c r="C3" s="685"/>
      <c r="D3" s="685"/>
      <c r="E3" s="685"/>
      <c r="F3" s="685"/>
      <c r="G3" s="685"/>
      <c r="H3" s="685"/>
      <c r="I3" s="685"/>
      <c r="J3" s="685"/>
      <c r="K3" s="685"/>
      <c r="L3" s="685"/>
      <c r="M3" s="685"/>
      <c r="N3" s="685"/>
      <c r="O3" s="685"/>
      <c r="P3" s="685"/>
      <c r="Q3" s="685"/>
      <c r="R3" s="685"/>
      <c r="S3" s="685"/>
      <c r="T3" s="685"/>
      <c r="U3" s="685"/>
      <c r="V3" s="685"/>
      <c r="W3" s="685"/>
      <c r="X3" s="685"/>
      <c r="Y3" s="685"/>
      <c r="Z3" s="685"/>
      <c r="AA3" s="685"/>
      <c r="AB3" s="685"/>
      <c r="AC3" s="685"/>
      <c r="AD3" s="685"/>
      <c r="AE3" s="685"/>
      <c r="AF3" s="685"/>
      <c r="AG3" s="685"/>
      <c r="AH3" s="685"/>
      <c r="AI3" s="685"/>
      <c r="AJ3" s="685"/>
      <c r="AK3" s="685"/>
      <c r="AL3" s="685"/>
      <c r="AM3" s="685"/>
      <c r="AN3" s="685"/>
      <c r="AO3" s="685"/>
      <c r="AP3" s="684" t="s">
        <v>219</v>
      </c>
      <c r="AQ3" s="685"/>
      <c r="AR3" s="685"/>
      <c r="AS3" s="685"/>
      <c r="AT3" s="685"/>
      <c r="AU3" s="685"/>
      <c r="AV3" s="685"/>
      <c r="AW3" s="685"/>
      <c r="AX3" s="685"/>
      <c r="AY3" s="685"/>
      <c r="AZ3" s="685"/>
      <c r="BA3" s="685"/>
      <c r="BB3" s="685"/>
      <c r="BC3" s="685"/>
      <c r="BD3" s="685"/>
      <c r="BE3" s="685"/>
      <c r="BF3" s="685"/>
      <c r="BG3" s="685"/>
      <c r="BH3" s="685"/>
      <c r="BI3" s="685"/>
      <c r="BJ3" s="685"/>
      <c r="BK3" s="685"/>
      <c r="BL3" s="685"/>
      <c r="BM3" s="685"/>
      <c r="BN3" s="685"/>
      <c r="BO3" s="685"/>
      <c r="BP3" s="685"/>
      <c r="BQ3" s="685"/>
      <c r="BR3" s="685"/>
      <c r="BS3" s="685"/>
      <c r="BT3" s="685"/>
      <c r="BU3" s="685"/>
      <c r="BV3" s="685"/>
      <c r="BW3" s="685"/>
      <c r="BX3" s="685"/>
      <c r="BY3" s="685"/>
      <c r="BZ3" s="685"/>
      <c r="CA3" s="685"/>
      <c r="CB3" s="686"/>
      <c r="CD3" s="684" t="s">
        <v>220</v>
      </c>
      <c r="CE3" s="685"/>
      <c r="CF3" s="685"/>
      <c r="CG3" s="685"/>
      <c r="CH3" s="685"/>
      <c r="CI3" s="685"/>
      <c r="CJ3" s="685"/>
      <c r="CK3" s="685"/>
      <c r="CL3" s="685"/>
      <c r="CM3" s="685"/>
      <c r="CN3" s="685"/>
      <c r="CO3" s="685"/>
      <c r="CP3" s="685"/>
      <c r="CQ3" s="685"/>
      <c r="CR3" s="685"/>
      <c r="CS3" s="685"/>
      <c r="CT3" s="685"/>
      <c r="CU3" s="685"/>
      <c r="CV3" s="685"/>
      <c r="CW3" s="685"/>
      <c r="CX3" s="685"/>
      <c r="CY3" s="685"/>
      <c r="CZ3" s="685"/>
      <c r="DA3" s="685"/>
      <c r="DB3" s="685"/>
      <c r="DC3" s="685"/>
      <c r="DD3" s="685"/>
      <c r="DE3" s="685"/>
      <c r="DF3" s="685"/>
      <c r="DG3" s="685"/>
      <c r="DH3" s="685"/>
      <c r="DI3" s="685"/>
      <c r="DJ3" s="685"/>
      <c r="DK3" s="685"/>
      <c r="DL3" s="685"/>
      <c r="DM3" s="685"/>
      <c r="DN3" s="685"/>
      <c r="DO3" s="685"/>
      <c r="DP3" s="685"/>
      <c r="DQ3" s="685"/>
      <c r="DR3" s="685"/>
      <c r="DS3" s="685"/>
      <c r="DT3" s="685"/>
      <c r="DU3" s="685"/>
      <c r="DV3" s="685"/>
      <c r="DW3" s="685"/>
      <c r="DX3" s="685"/>
      <c r="DY3" s="685"/>
      <c r="DZ3" s="685"/>
      <c r="EA3" s="685"/>
      <c r="EB3" s="685"/>
      <c r="EC3" s="686"/>
    </row>
    <row r="4" spans="2:143" ht="11.25" customHeight="1" x14ac:dyDescent="0.2">
      <c r="B4" s="684" t="s">
        <v>1</v>
      </c>
      <c r="C4" s="685"/>
      <c r="D4" s="685"/>
      <c r="E4" s="685"/>
      <c r="F4" s="685"/>
      <c r="G4" s="685"/>
      <c r="H4" s="685"/>
      <c r="I4" s="685"/>
      <c r="J4" s="685"/>
      <c r="K4" s="685"/>
      <c r="L4" s="685"/>
      <c r="M4" s="685"/>
      <c r="N4" s="685"/>
      <c r="O4" s="685"/>
      <c r="P4" s="685"/>
      <c r="Q4" s="686"/>
      <c r="R4" s="684" t="s">
        <v>221</v>
      </c>
      <c r="S4" s="685"/>
      <c r="T4" s="685"/>
      <c r="U4" s="685"/>
      <c r="V4" s="685"/>
      <c r="W4" s="685"/>
      <c r="X4" s="685"/>
      <c r="Y4" s="686"/>
      <c r="Z4" s="684" t="s">
        <v>222</v>
      </c>
      <c r="AA4" s="685"/>
      <c r="AB4" s="685"/>
      <c r="AC4" s="686"/>
      <c r="AD4" s="684" t="s">
        <v>223</v>
      </c>
      <c r="AE4" s="685"/>
      <c r="AF4" s="685"/>
      <c r="AG4" s="685"/>
      <c r="AH4" s="685"/>
      <c r="AI4" s="685"/>
      <c r="AJ4" s="685"/>
      <c r="AK4" s="686"/>
      <c r="AL4" s="684" t="s">
        <v>222</v>
      </c>
      <c r="AM4" s="685"/>
      <c r="AN4" s="685"/>
      <c r="AO4" s="686"/>
      <c r="AP4" s="731" t="s">
        <v>224</v>
      </c>
      <c r="AQ4" s="731"/>
      <c r="AR4" s="731"/>
      <c r="AS4" s="731"/>
      <c r="AT4" s="731"/>
      <c r="AU4" s="731"/>
      <c r="AV4" s="731"/>
      <c r="AW4" s="731"/>
      <c r="AX4" s="731"/>
      <c r="AY4" s="731"/>
      <c r="AZ4" s="731"/>
      <c r="BA4" s="731"/>
      <c r="BB4" s="731"/>
      <c r="BC4" s="731"/>
      <c r="BD4" s="731"/>
      <c r="BE4" s="731"/>
      <c r="BF4" s="731"/>
      <c r="BG4" s="731" t="s">
        <v>225</v>
      </c>
      <c r="BH4" s="731"/>
      <c r="BI4" s="731"/>
      <c r="BJ4" s="731"/>
      <c r="BK4" s="731"/>
      <c r="BL4" s="731"/>
      <c r="BM4" s="731"/>
      <c r="BN4" s="731"/>
      <c r="BO4" s="731" t="s">
        <v>222</v>
      </c>
      <c r="BP4" s="731"/>
      <c r="BQ4" s="731"/>
      <c r="BR4" s="731"/>
      <c r="BS4" s="731" t="s">
        <v>226</v>
      </c>
      <c r="BT4" s="731"/>
      <c r="BU4" s="731"/>
      <c r="BV4" s="731"/>
      <c r="BW4" s="731"/>
      <c r="BX4" s="731"/>
      <c r="BY4" s="731"/>
      <c r="BZ4" s="731"/>
      <c r="CA4" s="731"/>
      <c r="CB4" s="731"/>
      <c r="CD4" s="684" t="s">
        <v>227</v>
      </c>
      <c r="CE4" s="685"/>
      <c r="CF4" s="685"/>
      <c r="CG4" s="685"/>
      <c r="CH4" s="685"/>
      <c r="CI4" s="685"/>
      <c r="CJ4" s="685"/>
      <c r="CK4" s="685"/>
      <c r="CL4" s="685"/>
      <c r="CM4" s="685"/>
      <c r="CN4" s="685"/>
      <c r="CO4" s="685"/>
      <c r="CP4" s="685"/>
      <c r="CQ4" s="685"/>
      <c r="CR4" s="685"/>
      <c r="CS4" s="685"/>
      <c r="CT4" s="685"/>
      <c r="CU4" s="685"/>
      <c r="CV4" s="685"/>
      <c r="CW4" s="685"/>
      <c r="CX4" s="685"/>
      <c r="CY4" s="685"/>
      <c r="CZ4" s="685"/>
      <c r="DA4" s="685"/>
      <c r="DB4" s="685"/>
      <c r="DC4" s="685"/>
      <c r="DD4" s="685"/>
      <c r="DE4" s="685"/>
      <c r="DF4" s="685"/>
      <c r="DG4" s="685"/>
      <c r="DH4" s="685"/>
      <c r="DI4" s="685"/>
      <c r="DJ4" s="685"/>
      <c r="DK4" s="685"/>
      <c r="DL4" s="685"/>
      <c r="DM4" s="685"/>
      <c r="DN4" s="685"/>
      <c r="DO4" s="685"/>
      <c r="DP4" s="685"/>
      <c r="DQ4" s="685"/>
      <c r="DR4" s="685"/>
      <c r="DS4" s="685"/>
      <c r="DT4" s="685"/>
      <c r="DU4" s="685"/>
      <c r="DV4" s="685"/>
      <c r="DW4" s="685"/>
      <c r="DX4" s="685"/>
      <c r="DY4" s="685"/>
      <c r="DZ4" s="685"/>
      <c r="EA4" s="685"/>
      <c r="EB4" s="685"/>
      <c r="EC4" s="686"/>
    </row>
    <row r="5" spans="2:143" ht="11.25" customHeight="1" x14ac:dyDescent="0.2">
      <c r="B5" s="690" t="s">
        <v>228</v>
      </c>
      <c r="C5" s="691"/>
      <c r="D5" s="691"/>
      <c r="E5" s="691"/>
      <c r="F5" s="691"/>
      <c r="G5" s="691"/>
      <c r="H5" s="691"/>
      <c r="I5" s="691"/>
      <c r="J5" s="691"/>
      <c r="K5" s="691"/>
      <c r="L5" s="691"/>
      <c r="M5" s="691"/>
      <c r="N5" s="691"/>
      <c r="O5" s="691"/>
      <c r="P5" s="691"/>
      <c r="Q5" s="692"/>
      <c r="R5" s="687">
        <v>10334299</v>
      </c>
      <c r="S5" s="688"/>
      <c r="T5" s="688"/>
      <c r="U5" s="688"/>
      <c r="V5" s="688"/>
      <c r="W5" s="688"/>
      <c r="X5" s="688"/>
      <c r="Y5" s="713"/>
      <c r="Z5" s="726">
        <v>38</v>
      </c>
      <c r="AA5" s="726"/>
      <c r="AB5" s="726"/>
      <c r="AC5" s="726"/>
      <c r="AD5" s="727">
        <v>9490365</v>
      </c>
      <c r="AE5" s="727"/>
      <c r="AF5" s="727"/>
      <c r="AG5" s="727"/>
      <c r="AH5" s="727"/>
      <c r="AI5" s="727"/>
      <c r="AJ5" s="727"/>
      <c r="AK5" s="727"/>
      <c r="AL5" s="714">
        <v>76.3</v>
      </c>
      <c r="AM5" s="696"/>
      <c r="AN5" s="696"/>
      <c r="AO5" s="715"/>
      <c r="AP5" s="690" t="s">
        <v>229</v>
      </c>
      <c r="AQ5" s="691"/>
      <c r="AR5" s="691"/>
      <c r="AS5" s="691"/>
      <c r="AT5" s="691"/>
      <c r="AU5" s="691"/>
      <c r="AV5" s="691"/>
      <c r="AW5" s="691"/>
      <c r="AX5" s="691"/>
      <c r="AY5" s="691"/>
      <c r="AZ5" s="691"/>
      <c r="BA5" s="691"/>
      <c r="BB5" s="691"/>
      <c r="BC5" s="691"/>
      <c r="BD5" s="691"/>
      <c r="BE5" s="691"/>
      <c r="BF5" s="692"/>
      <c r="BG5" s="632">
        <v>9490365</v>
      </c>
      <c r="BH5" s="633"/>
      <c r="BI5" s="633"/>
      <c r="BJ5" s="633"/>
      <c r="BK5" s="633"/>
      <c r="BL5" s="633"/>
      <c r="BM5" s="633"/>
      <c r="BN5" s="634"/>
      <c r="BO5" s="670">
        <v>91.8</v>
      </c>
      <c r="BP5" s="670"/>
      <c r="BQ5" s="670"/>
      <c r="BR5" s="670"/>
      <c r="BS5" s="671">
        <v>46383</v>
      </c>
      <c r="BT5" s="671"/>
      <c r="BU5" s="671"/>
      <c r="BV5" s="671"/>
      <c r="BW5" s="671"/>
      <c r="BX5" s="671"/>
      <c r="BY5" s="671"/>
      <c r="BZ5" s="671"/>
      <c r="CA5" s="671"/>
      <c r="CB5" s="711"/>
      <c r="CD5" s="684" t="s">
        <v>224</v>
      </c>
      <c r="CE5" s="685"/>
      <c r="CF5" s="685"/>
      <c r="CG5" s="685"/>
      <c r="CH5" s="685"/>
      <c r="CI5" s="685"/>
      <c r="CJ5" s="685"/>
      <c r="CK5" s="685"/>
      <c r="CL5" s="685"/>
      <c r="CM5" s="685"/>
      <c r="CN5" s="685"/>
      <c r="CO5" s="685"/>
      <c r="CP5" s="685"/>
      <c r="CQ5" s="686"/>
      <c r="CR5" s="684" t="s">
        <v>230</v>
      </c>
      <c r="CS5" s="685"/>
      <c r="CT5" s="685"/>
      <c r="CU5" s="685"/>
      <c r="CV5" s="685"/>
      <c r="CW5" s="685"/>
      <c r="CX5" s="685"/>
      <c r="CY5" s="686"/>
      <c r="CZ5" s="684" t="s">
        <v>222</v>
      </c>
      <c r="DA5" s="685"/>
      <c r="DB5" s="685"/>
      <c r="DC5" s="686"/>
      <c r="DD5" s="684" t="s">
        <v>231</v>
      </c>
      <c r="DE5" s="685"/>
      <c r="DF5" s="685"/>
      <c r="DG5" s="685"/>
      <c r="DH5" s="685"/>
      <c r="DI5" s="685"/>
      <c r="DJ5" s="685"/>
      <c r="DK5" s="685"/>
      <c r="DL5" s="685"/>
      <c r="DM5" s="685"/>
      <c r="DN5" s="685"/>
      <c r="DO5" s="685"/>
      <c r="DP5" s="686"/>
      <c r="DQ5" s="684" t="s">
        <v>232</v>
      </c>
      <c r="DR5" s="685"/>
      <c r="DS5" s="685"/>
      <c r="DT5" s="685"/>
      <c r="DU5" s="685"/>
      <c r="DV5" s="685"/>
      <c r="DW5" s="685"/>
      <c r="DX5" s="685"/>
      <c r="DY5" s="685"/>
      <c r="DZ5" s="685"/>
      <c r="EA5" s="685"/>
      <c r="EB5" s="685"/>
      <c r="EC5" s="686"/>
    </row>
    <row r="6" spans="2:143" ht="11.25" customHeight="1" x14ac:dyDescent="0.2">
      <c r="B6" s="629" t="s">
        <v>233</v>
      </c>
      <c r="C6" s="630"/>
      <c r="D6" s="630"/>
      <c r="E6" s="630"/>
      <c r="F6" s="630"/>
      <c r="G6" s="630"/>
      <c r="H6" s="630"/>
      <c r="I6" s="630"/>
      <c r="J6" s="630"/>
      <c r="K6" s="630"/>
      <c r="L6" s="630"/>
      <c r="M6" s="630"/>
      <c r="N6" s="630"/>
      <c r="O6" s="630"/>
      <c r="P6" s="630"/>
      <c r="Q6" s="631"/>
      <c r="R6" s="632">
        <v>105789</v>
      </c>
      <c r="S6" s="633"/>
      <c r="T6" s="633"/>
      <c r="U6" s="633"/>
      <c r="V6" s="633"/>
      <c r="W6" s="633"/>
      <c r="X6" s="633"/>
      <c r="Y6" s="634"/>
      <c r="Z6" s="670">
        <v>0.4</v>
      </c>
      <c r="AA6" s="670"/>
      <c r="AB6" s="670"/>
      <c r="AC6" s="670"/>
      <c r="AD6" s="671">
        <v>105789</v>
      </c>
      <c r="AE6" s="671"/>
      <c r="AF6" s="671"/>
      <c r="AG6" s="671"/>
      <c r="AH6" s="671"/>
      <c r="AI6" s="671"/>
      <c r="AJ6" s="671"/>
      <c r="AK6" s="671"/>
      <c r="AL6" s="635">
        <v>0.9</v>
      </c>
      <c r="AM6" s="636"/>
      <c r="AN6" s="636"/>
      <c r="AO6" s="672"/>
      <c r="AP6" s="629" t="s">
        <v>234</v>
      </c>
      <c r="AQ6" s="630"/>
      <c r="AR6" s="630"/>
      <c r="AS6" s="630"/>
      <c r="AT6" s="630"/>
      <c r="AU6" s="630"/>
      <c r="AV6" s="630"/>
      <c r="AW6" s="630"/>
      <c r="AX6" s="630"/>
      <c r="AY6" s="630"/>
      <c r="AZ6" s="630"/>
      <c r="BA6" s="630"/>
      <c r="BB6" s="630"/>
      <c r="BC6" s="630"/>
      <c r="BD6" s="630"/>
      <c r="BE6" s="630"/>
      <c r="BF6" s="631"/>
      <c r="BG6" s="632">
        <v>9490365</v>
      </c>
      <c r="BH6" s="633"/>
      <c r="BI6" s="633"/>
      <c r="BJ6" s="633"/>
      <c r="BK6" s="633"/>
      <c r="BL6" s="633"/>
      <c r="BM6" s="633"/>
      <c r="BN6" s="634"/>
      <c r="BO6" s="670">
        <v>91.8</v>
      </c>
      <c r="BP6" s="670"/>
      <c r="BQ6" s="670"/>
      <c r="BR6" s="670"/>
      <c r="BS6" s="671">
        <v>46383</v>
      </c>
      <c r="BT6" s="671"/>
      <c r="BU6" s="671"/>
      <c r="BV6" s="671"/>
      <c r="BW6" s="671"/>
      <c r="BX6" s="671"/>
      <c r="BY6" s="671"/>
      <c r="BZ6" s="671"/>
      <c r="CA6" s="671"/>
      <c r="CB6" s="711"/>
      <c r="CD6" s="690" t="s">
        <v>235</v>
      </c>
      <c r="CE6" s="691"/>
      <c r="CF6" s="691"/>
      <c r="CG6" s="691"/>
      <c r="CH6" s="691"/>
      <c r="CI6" s="691"/>
      <c r="CJ6" s="691"/>
      <c r="CK6" s="691"/>
      <c r="CL6" s="691"/>
      <c r="CM6" s="691"/>
      <c r="CN6" s="691"/>
      <c r="CO6" s="691"/>
      <c r="CP6" s="691"/>
      <c r="CQ6" s="692"/>
      <c r="CR6" s="632">
        <v>231964</v>
      </c>
      <c r="CS6" s="633"/>
      <c r="CT6" s="633"/>
      <c r="CU6" s="633"/>
      <c r="CV6" s="633"/>
      <c r="CW6" s="633"/>
      <c r="CX6" s="633"/>
      <c r="CY6" s="634"/>
      <c r="CZ6" s="714">
        <v>0.9</v>
      </c>
      <c r="DA6" s="696"/>
      <c r="DB6" s="696"/>
      <c r="DC6" s="716"/>
      <c r="DD6" s="638" t="s">
        <v>236</v>
      </c>
      <c r="DE6" s="633"/>
      <c r="DF6" s="633"/>
      <c r="DG6" s="633"/>
      <c r="DH6" s="633"/>
      <c r="DI6" s="633"/>
      <c r="DJ6" s="633"/>
      <c r="DK6" s="633"/>
      <c r="DL6" s="633"/>
      <c r="DM6" s="633"/>
      <c r="DN6" s="633"/>
      <c r="DO6" s="633"/>
      <c r="DP6" s="634"/>
      <c r="DQ6" s="638">
        <v>231964</v>
      </c>
      <c r="DR6" s="633"/>
      <c r="DS6" s="633"/>
      <c r="DT6" s="633"/>
      <c r="DU6" s="633"/>
      <c r="DV6" s="633"/>
      <c r="DW6" s="633"/>
      <c r="DX6" s="633"/>
      <c r="DY6" s="633"/>
      <c r="DZ6" s="633"/>
      <c r="EA6" s="633"/>
      <c r="EB6" s="633"/>
      <c r="EC6" s="669"/>
    </row>
    <row r="7" spans="2:143" ht="11.25" customHeight="1" x14ac:dyDescent="0.2">
      <c r="B7" s="629" t="s">
        <v>237</v>
      </c>
      <c r="C7" s="630"/>
      <c r="D7" s="630"/>
      <c r="E7" s="630"/>
      <c r="F7" s="630"/>
      <c r="G7" s="630"/>
      <c r="H7" s="630"/>
      <c r="I7" s="630"/>
      <c r="J7" s="630"/>
      <c r="K7" s="630"/>
      <c r="L7" s="630"/>
      <c r="M7" s="630"/>
      <c r="N7" s="630"/>
      <c r="O7" s="630"/>
      <c r="P7" s="630"/>
      <c r="Q7" s="631"/>
      <c r="R7" s="632">
        <v>13249</v>
      </c>
      <c r="S7" s="633"/>
      <c r="T7" s="633"/>
      <c r="U7" s="633"/>
      <c r="V7" s="633"/>
      <c r="W7" s="633"/>
      <c r="X7" s="633"/>
      <c r="Y7" s="634"/>
      <c r="Z7" s="670">
        <v>0</v>
      </c>
      <c r="AA7" s="670"/>
      <c r="AB7" s="670"/>
      <c r="AC7" s="670"/>
      <c r="AD7" s="671">
        <v>13249</v>
      </c>
      <c r="AE7" s="671"/>
      <c r="AF7" s="671"/>
      <c r="AG7" s="671"/>
      <c r="AH7" s="671"/>
      <c r="AI7" s="671"/>
      <c r="AJ7" s="671"/>
      <c r="AK7" s="671"/>
      <c r="AL7" s="635">
        <v>0.1</v>
      </c>
      <c r="AM7" s="636"/>
      <c r="AN7" s="636"/>
      <c r="AO7" s="672"/>
      <c r="AP7" s="629" t="s">
        <v>238</v>
      </c>
      <c r="AQ7" s="630"/>
      <c r="AR7" s="630"/>
      <c r="AS7" s="630"/>
      <c r="AT7" s="630"/>
      <c r="AU7" s="630"/>
      <c r="AV7" s="630"/>
      <c r="AW7" s="630"/>
      <c r="AX7" s="630"/>
      <c r="AY7" s="630"/>
      <c r="AZ7" s="630"/>
      <c r="BA7" s="630"/>
      <c r="BB7" s="630"/>
      <c r="BC7" s="630"/>
      <c r="BD7" s="630"/>
      <c r="BE7" s="630"/>
      <c r="BF7" s="631"/>
      <c r="BG7" s="632">
        <v>4030006</v>
      </c>
      <c r="BH7" s="633"/>
      <c r="BI7" s="633"/>
      <c r="BJ7" s="633"/>
      <c r="BK7" s="633"/>
      <c r="BL7" s="633"/>
      <c r="BM7" s="633"/>
      <c r="BN7" s="634"/>
      <c r="BO7" s="670">
        <v>39</v>
      </c>
      <c r="BP7" s="670"/>
      <c r="BQ7" s="670"/>
      <c r="BR7" s="670"/>
      <c r="BS7" s="671">
        <v>46383</v>
      </c>
      <c r="BT7" s="671"/>
      <c r="BU7" s="671"/>
      <c r="BV7" s="671"/>
      <c r="BW7" s="671"/>
      <c r="BX7" s="671"/>
      <c r="BY7" s="671"/>
      <c r="BZ7" s="671"/>
      <c r="CA7" s="671"/>
      <c r="CB7" s="711"/>
      <c r="CD7" s="629" t="s">
        <v>239</v>
      </c>
      <c r="CE7" s="630"/>
      <c r="CF7" s="630"/>
      <c r="CG7" s="630"/>
      <c r="CH7" s="630"/>
      <c r="CI7" s="630"/>
      <c r="CJ7" s="630"/>
      <c r="CK7" s="630"/>
      <c r="CL7" s="630"/>
      <c r="CM7" s="630"/>
      <c r="CN7" s="630"/>
      <c r="CO7" s="630"/>
      <c r="CP7" s="630"/>
      <c r="CQ7" s="631"/>
      <c r="CR7" s="632">
        <v>3523981</v>
      </c>
      <c r="CS7" s="633"/>
      <c r="CT7" s="633"/>
      <c r="CU7" s="633"/>
      <c r="CV7" s="633"/>
      <c r="CW7" s="633"/>
      <c r="CX7" s="633"/>
      <c r="CY7" s="634"/>
      <c r="CZ7" s="670">
        <v>13.6</v>
      </c>
      <c r="DA7" s="670"/>
      <c r="DB7" s="670"/>
      <c r="DC7" s="670"/>
      <c r="DD7" s="638">
        <v>10440</v>
      </c>
      <c r="DE7" s="633"/>
      <c r="DF7" s="633"/>
      <c r="DG7" s="633"/>
      <c r="DH7" s="633"/>
      <c r="DI7" s="633"/>
      <c r="DJ7" s="633"/>
      <c r="DK7" s="633"/>
      <c r="DL7" s="633"/>
      <c r="DM7" s="633"/>
      <c r="DN7" s="633"/>
      <c r="DO7" s="633"/>
      <c r="DP7" s="634"/>
      <c r="DQ7" s="638">
        <v>3287711</v>
      </c>
      <c r="DR7" s="633"/>
      <c r="DS7" s="633"/>
      <c r="DT7" s="633"/>
      <c r="DU7" s="633"/>
      <c r="DV7" s="633"/>
      <c r="DW7" s="633"/>
      <c r="DX7" s="633"/>
      <c r="DY7" s="633"/>
      <c r="DZ7" s="633"/>
      <c r="EA7" s="633"/>
      <c r="EB7" s="633"/>
      <c r="EC7" s="669"/>
    </row>
    <row r="8" spans="2:143" ht="11.25" customHeight="1" x14ac:dyDescent="0.2">
      <c r="B8" s="629" t="s">
        <v>240</v>
      </c>
      <c r="C8" s="630"/>
      <c r="D8" s="630"/>
      <c r="E8" s="630"/>
      <c r="F8" s="630"/>
      <c r="G8" s="630"/>
      <c r="H8" s="630"/>
      <c r="I8" s="630"/>
      <c r="J8" s="630"/>
      <c r="K8" s="630"/>
      <c r="L8" s="630"/>
      <c r="M8" s="630"/>
      <c r="N8" s="630"/>
      <c r="O8" s="630"/>
      <c r="P8" s="630"/>
      <c r="Q8" s="631"/>
      <c r="R8" s="632">
        <v>70332</v>
      </c>
      <c r="S8" s="633"/>
      <c r="T8" s="633"/>
      <c r="U8" s="633"/>
      <c r="V8" s="633"/>
      <c r="W8" s="633"/>
      <c r="X8" s="633"/>
      <c r="Y8" s="634"/>
      <c r="Z8" s="670">
        <v>0.3</v>
      </c>
      <c r="AA8" s="670"/>
      <c r="AB8" s="670"/>
      <c r="AC8" s="670"/>
      <c r="AD8" s="671">
        <v>70332</v>
      </c>
      <c r="AE8" s="671"/>
      <c r="AF8" s="671"/>
      <c r="AG8" s="671"/>
      <c r="AH8" s="671"/>
      <c r="AI8" s="671"/>
      <c r="AJ8" s="671"/>
      <c r="AK8" s="671"/>
      <c r="AL8" s="635">
        <v>0.6</v>
      </c>
      <c r="AM8" s="636"/>
      <c r="AN8" s="636"/>
      <c r="AO8" s="672"/>
      <c r="AP8" s="629" t="s">
        <v>241</v>
      </c>
      <c r="AQ8" s="630"/>
      <c r="AR8" s="630"/>
      <c r="AS8" s="630"/>
      <c r="AT8" s="630"/>
      <c r="AU8" s="630"/>
      <c r="AV8" s="630"/>
      <c r="AW8" s="630"/>
      <c r="AX8" s="630"/>
      <c r="AY8" s="630"/>
      <c r="AZ8" s="630"/>
      <c r="BA8" s="630"/>
      <c r="BB8" s="630"/>
      <c r="BC8" s="630"/>
      <c r="BD8" s="630"/>
      <c r="BE8" s="630"/>
      <c r="BF8" s="631"/>
      <c r="BG8" s="632">
        <v>103246</v>
      </c>
      <c r="BH8" s="633"/>
      <c r="BI8" s="633"/>
      <c r="BJ8" s="633"/>
      <c r="BK8" s="633"/>
      <c r="BL8" s="633"/>
      <c r="BM8" s="633"/>
      <c r="BN8" s="634"/>
      <c r="BO8" s="670">
        <v>1</v>
      </c>
      <c r="BP8" s="670"/>
      <c r="BQ8" s="670"/>
      <c r="BR8" s="670"/>
      <c r="BS8" s="671" t="s">
        <v>236</v>
      </c>
      <c r="BT8" s="671"/>
      <c r="BU8" s="671"/>
      <c r="BV8" s="671"/>
      <c r="BW8" s="671"/>
      <c r="BX8" s="671"/>
      <c r="BY8" s="671"/>
      <c r="BZ8" s="671"/>
      <c r="CA8" s="671"/>
      <c r="CB8" s="711"/>
      <c r="CD8" s="629" t="s">
        <v>242</v>
      </c>
      <c r="CE8" s="630"/>
      <c r="CF8" s="630"/>
      <c r="CG8" s="630"/>
      <c r="CH8" s="630"/>
      <c r="CI8" s="630"/>
      <c r="CJ8" s="630"/>
      <c r="CK8" s="630"/>
      <c r="CL8" s="630"/>
      <c r="CM8" s="630"/>
      <c r="CN8" s="630"/>
      <c r="CO8" s="630"/>
      <c r="CP8" s="630"/>
      <c r="CQ8" s="631"/>
      <c r="CR8" s="632">
        <v>11697396</v>
      </c>
      <c r="CS8" s="633"/>
      <c r="CT8" s="633"/>
      <c r="CU8" s="633"/>
      <c r="CV8" s="633"/>
      <c r="CW8" s="633"/>
      <c r="CX8" s="633"/>
      <c r="CY8" s="634"/>
      <c r="CZ8" s="670">
        <v>45.1</v>
      </c>
      <c r="DA8" s="670"/>
      <c r="DB8" s="670"/>
      <c r="DC8" s="670"/>
      <c r="DD8" s="638">
        <v>15423</v>
      </c>
      <c r="DE8" s="633"/>
      <c r="DF8" s="633"/>
      <c r="DG8" s="633"/>
      <c r="DH8" s="633"/>
      <c r="DI8" s="633"/>
      <c r="DJ8" s="633"/>
      <c r="DK8" s="633"/>
      <c r="DL8" s="633"/>
      <c r="DM8" s="633"/>
      <c r="DN8" s="633"/>
      <c r="DO8" s="633"/>
      <c r="DP8" s="634"/>
      <c r="DQ8" s="638">
        <v>5371693</v>
      </c>
      <c r="DR8" s="633"/>
      <c r="DS8" s="633"/>
      <c r="DT8" s="633"/>
      <c r="DU8" s="633"/>
      <c r="DV8" s="633"/>
      <c r="DW8" s="633"/>
      <c r="DX8" s="633"/>
      <c r="DY8" s="633"/>
      <c r="DZ8" s="633"/>
      <c r="EA8" s="633"/>
      <c r="EB8" s="633"/>
      <c r="EC8" s="669"/>
    </row>
    <row r="9" spans="2:143" ht="11.25" customHeight="1" x14ac:dyDescent="0.2">
      <c r="B9" s="629" t="s">
        <v>243</v>
      </c>
      <c r="C9" s="630"/>
      <c r="D9" s="630"/>
      <c r="E9" s="630"/>
      <c r="F9" s="630"/>
      <c r="G9" s="630"/>
      <c r="H9" s="630"/>
      <c r="I9" s="630"/>
      <c r="J9" s="630"/>
      <c r="K9" s="630"/>
      <c r="L9" s="630"/>
      <c r="M9" s="630"/>
      <c r="N9" s="630"/>
      <c r="O9" s="630"/>
      <c r="P9" s="630"/>
      <c r="Q9" s="631"/>
      <c r="R9" s="632">
        <v>53766</v>
      </c>
      <c r="S9" s="633"/>
      <c r="T9" s="633"/>
      <c r="U9" s="633"/>
      <c r="V9" s="633"/>
      <c r="W9" s="633"/>
      <c r="X9" s="633"/>
      <c r="Y9" s="634"/>
      <c r="Z9" s="670">
        <v>0.2</v>
      </c>
      <c r="AA9" s="670"/>
      <c r="AB9" s="670"/>
      <c r="AC9" s="670"/>
      <c r="AD9" s="671">
        <v>53766</v>
      </c>
      <c r="AE9" s="671"/>
      <c r="AF9" s="671"/>
      <c r="AG9" s="671"/>
      <c r="AH9" s="671"/>
      <c r="AI9" s="671"/>
      <c r="AJ9" s="671"/>
      <c r="AK9" s="671"/>
      <c r="AL9" s="635">
        <v>0.4</v>
      </c>
      <c r="AM9" s="636"/>
      <c r="AN9" s="636"/>
      <c r="AO9" s="672"/>
      <c r="AP9" s="629" t="s">
        <v>244</v>
      </c>
      <c r="AQ9" s="630"/>
      <c r="AR9" s="630"/>
      <c r="AS9" s="630"/>
      <c r="AT9" s="630"/>
      <c r="AU9" s="630"/>
      <c r="AV9" s="630"/>
      <c r="AW9" s="630"/>
      <c r="AX9" s="630"/>
      <c r="AY9" s="630"/>
      <c r="AZ9" s="630"/>
      <c r="BA9" s="630"/>
      <c r="BB9" s="630"/>
      <c r="BC9" s="630"/>
      <c r="BD9" s="630"/>
      <c r="BE9" s="630"/>
      <c r="BF9" s="631"/>
      <c r="BG9" s="632">
        <v>3470505</v>
      </c>
      <c r="BH9" s="633"/>
      <c r="BI9" s="633"/>
      <c r="BJ9" s="633"/>
      <c r="BK9" s="633"/>
      <c r="BL9" s="633"/>
      <c r="BM9" s="633"/>
      <c r="BN9" s="634"/>
      <c r="BO9" s="670">
        <v>33.6</v>
      </c>
      <c r="BP9" s="670"/>
      <c r="BQ9" s="670"/>
      <c r="BR9" s="670"/>
      <c r="BS9" s="671" t="s">
        <v>236</v>
      </c>
      <c r="BT9" s="671"/>
      <c r="BU9" s="671"/>
      <c r="BV9" s="671"/>
      <c r="BW9" s="671"/>
      <c r="BX9" s="671"/>
      <c r="BY9" s="671"/>
      <c r="BZ9" s="671"/>
      <c r="CA9" s="671"/>
      <c r="CB9" s="711"/>
      <c r="CD9" s="629" t="s">
        <v>245</v>
      </c>
      <c r="CE9" s="630"/>
      <c r="CF9" s="630"/>
      <c r="CG9" s="630"/>
      <c r="CH9" s="630"/>
      <c r="CI9" s="630"/>
      <c r="CJ9" s="630"/>
      <c r="CK9" s="630"/>
      <c r="CL9" s="630"/>
      <c r="CM9" s="630"/>
      <c r="CN9" s="630"/>
      <c r="CO9" s="630"/>
      <c r="CP9" s="630"/>
      <c r="CQ9" s="631"/>
      <c r="CR9" s="632">
        <v>2998681</v>
      </c>
      <c r="CS9" s="633"/>
      <c r="CT9" s="633"/>
      <c r="CU9" s="633"/>
      <c r="CV9" s="633"/>
      <c r="CW9" s="633"/>
      <c r="CX9" s="633"/>
      <c r="CY9" s="634"/>
      <c r="CZ9" s="670">
        <v>11.6</v>
      </c>
      <c r="DA9" s="670"/>
      <c r="DB9" s="670"/>
      <c r="DC9" s="670"/>
      <c r="DD9" s="638">
        <v>1300</v>
      </c>
      <c r="DE9" s="633"/>
      <c r="DF9" s="633"/>
      <c r="DG9" s="633"/>
      <c r="DH9" s="633"/>
      <c r="DI9" s="633"/>
      <c r="DJ9" s="633"/>
      <c r="DK9" s="633"/>
      <c r="DL9" s="633"/>
      <c r="DM9" s="633"/>
      <c r="DN9" s="633"/>
      <c r="DO9" s="633"/>
      <c r="DP9" s="634"/>
      <c r="DQ9" s="638">
        <v>1722218</v>
      </c>
      <c r="DR9" s="633"/>
      <c r="DS9" s="633"/>
      <c r="DT9" s="633"/>
      <c r="DU9" s="633"/>
      <c r="DV9" s="633"/>
      <c r="DW9" s="633"/>
      <c r="DX9" s="633"/>
      <c r="DY9" s="633"/>
      <c r="DZ9" s="633"/>
      <c r="EA9" s="633"/>
      <c r="EB9" s="633"/>
      <c r="EC9" s="669"/>
    </row>
    <row r="10" spans="2:143" ht="11.25" customHeight="1" x14ac:dyDescent="0.2">
      <c r="B10" s="629" t="s">
        <v>246</v>
      </c>
      <c r="C10" s="630"/>
      <c r="D10" s="630"/>
      <c r="E10" s="630"/>
      <c r="F10" s="630"/>
      <c r="G10" s="630"/>
      <c r="H10" s="630"/>
      <c r="I10" s="630"/>
      <c r="J10" s="630"/>
      <c r="K10" s="630"/>
      <c r="L10" s="630"/>
      <c r="M10" s="630"/>
      <c r="N10" s="630"/>
      <c r="O10" s="630"/>
      <c r="P10" s="630"/>
      <c r="Q10" s="631"/>
      <c r="R10" s="632" t="s">
        <v>236</v>
      </c>
      <c r="S10" s="633"/>
      <c r="T10" s="633"/>
      <c r="U10" s="633"/>
      <c r="V10" s="633"/>
      <c r="W10" s="633"/>
      <c r="X10" s="633"/>
      <c r="Y10" s="634"/>
      <c r="Z10" s="670" t="s">
        <v>236</v>
      </c>
      <c r="AA10" s="670"/>
      <c r="AB10" s="670"/>
      <c r="AC10" s="670"/>
      <c r="AD10" s="671" t="s">
        <v>236</v>
      </c>
      <c r="AE10" s="671"/>
      <c r="AF10" s="671"/>
      <c r="AG10" s="671"/>
      <c r="AH10" s="671"/>
      <c r="AI10" s="671"/>
      <c r="AJ10" s="671"/>
      <c r="AK10" s="671"/>
      <c r="AL10" s="635" t="s">
        <v>236</v>
      </c>
      <c r="AM10" s="636"/>
      <c r="AN10" s="636"/>
      <c r="AO10" s="672"/>
      <c r="AP10" s="629" t="s">
        <v>247</v>
      </c>
      <c r="AQ10" s="630"/>
      <c r="AR10" s="630"/>
      <c r="AS10" s="630"/>
      <c r="AT10" s="630"/>
      <c r="AU10" s="630"/>
      <c r="AV10" s="630"/>
      <c r="AW10" s="630"/>
      <c r="AX10" s="630"/>
      <c r="AY10" s="630"/>
      <c r="AZ10" s="630"/>
      <c r="BA10" s="630"/>
      <c r="BB10" s="630"/>
      <c r="BC10" s="630"/>
      <c r="BD10" s="630"/>
      <c r="BE10" s="630"/>
      <c r="BF10" s="631"/>
      <c r="BG10" s="632">
        <v>160028</v>
      </c>
      <c r="BH10" s="633"/>
      <c r="BI10" s="633"/>
      <c r="BJ10" s="633"/>
      <c r="BK10" s="633"/>
      <c r="BL10" s="633"/>
      <c r="BM10" s="633"/>
      <c r="BN10" s="634"/>
      <c r="BO10" s="670">
        <v>1.5</v>
      </c>
      <c r="BP10" s="670"/>
      <c r="BQ10" s="670"/>
      <c r="BR10" s="670"/>
      <c r="BS10" s="671" t="s">
        <v>236</v>
      </c>
      <c r="BT10" s="671"/>
      <c r="BU10" s="671"/>
      <c r="BV10" s="671"/>
      <c r="BW10" s="671"/>
      <c r="BX10" s="671"/>
      <c r="BY10" s="671"/>
      <c r="BZ10" s="671"/>
      <c r="CA10" s="671"/>
      <c r="CB10" s="711"/>
      <c r="CD10" s="629" t="s">
        <v>248</v>
      </c>
      <c r="CE10" s="630"/>
      <c r="CF10" s="630"/>
      <c r="CG10" s="630"/>
      <c r="CH10" s="630"/>
      <c r="CI10" s="630"/>
      <c r="CJ10" s="630"/>
      <c r="CK10" s="630"/>
      <c r="CL10" s="630"/>
      <c r="CM10" s="630"/>
      <c r="CN10" s="630"/>
      <c r="CO10" s="630"/>
      <c r="CP10" s="630"/>
      <c r="CQ10" s="631"/>
      <c r="CR10" s="632">
        <v>160560</v>
      </c>
      <c r="CS10" s="633"/>
      <c r="CT10" s="633"/>
      <c r="CU10" s="633"/>
      <c r="CV10" s="633"/>
      <c r="CW10" s="633"/>
      <c r="CX10" s="633"/>
      <c r="CY10" s="634"/>
      <c r="CZ10" s="670">
        <v>0.6</v>
      </c>
      <c r="DA10" s="670"/>
      <c r="DB10" s="670"/>
      <c r="DC10" s="670"/>
      <c r="DD10" s="638">
        <v>14884</v>
      </c>
      <c r="DE10" s="633"/>
      <c r="DF10" s="633"/>
      <c r="DG10" s="633"/>
      <c r="DH10" s="633"/>
      <c r="DI10" s="633"/>
      <c r="DJ10" s="633"/>
      <c r="DK10" s="633"/>
      <c r="DL10" s="633"/>
      <c r="DM10" s="633"/>
      <c r="DN10" s="633"/>
      <c r="DO10" s="633"/>
      <c r="DP10" s="634"/>
      <c r="DQ10" s="638">
        <v>131492</v>
      </c>
      <c r="DR10" s="633"/>
      <c r="DS10" s="633"/>
      <c r="DT10" s="633"/>
      <c r="DU10" s="633"/>
      <c r="DV10" s="633"/>
      <c r="DW10" s="633"/>
      <c r="DX10" s="633"/>
      <c r="DY10" s="633"/>
      <c r="DZ10" s="633"/>
      <c r="EA10" s="633"/>
      <c r="EB10" s="633"/>
      <c r="EC10" s="669"/>
    </row>
    <row r="11" spans="2:143" ht="11.25" customHeight="1" x14ac:dyDescent="0.2">
      <c r="B11" s="629" t="s">
        <v>249</v>
      </c>
      <c r="C11" s="630"/>
      <c r="D11" s="630"/>
      <c r="E11" s="630"/>
      <c r="F11" s="630"/>
      <c r="G11" s="630"/>
      <c r="H11" s="630"/>
      <c r="I11" s="630"/>
      <c r="J11" s="630"/>
      <c r="K11" s="630"/>
      <c r="L11" s="630"/>
      <c r="M11" s="630"/>
      <c r="N11" s="630"/>
      <c r="O11" s="630"/>
      <c r="P11" s="630"/>
      <c r="Q11" s="631"/>
      <c r="R11" s="632">
        <v>1356247</v>
      </c>
      <c r="S11" s="633"/>
      <c r="T11" s="633"/>
      <c r="U11" s="633"/>
      <c r="V11" s="633"/>
      <c r="W11" s="633"/>
      <c r="X11" s="633"/>
      <c r="Y11" s="634"/>
      <c r="Z11" s="635">
        <v>5</v>
      </c>
      <c r="AA11" s="636"/>
      <c r="AB11" s="636"/>
      <c r="AC11" s="637"/>
      <c r="AD11" s="638">
        <v>1356247</v>
      </c>
      <c r="AE11" s="633"/>
      <c r="AF11" s="633"/>
      <c r="AG11" s="633"/>
      <c r="AH11" s="633"/>
      <c r="AI11" s="633"/>
      <c r="AJ11" s="633"/>
      <c r="AK11" s="634"/>
      <c r="AL11" s="635">
        <v>10.9</v>
      </c>
      <c r="AM11" s="636"/>
      <c r="AN11" s="636"/>
      <c r="AO11" s="672"/>
      <c r="AP11" s="629" t="s">
        <v>250</v>
      </c>
      <c r="AQ11" s="630"/>
      <c r="AR11" s="630"/>
      <c r="AS11" s="630"/>
      <c r="AT11" s="630"/>
      <c r="AU11" s="630"/>
      <c r="AV11" s="630"/>
      <c r="AW11" s="630"/>
      <c r="AX11" s="630"/>
      <c r="AY11" s="630"/>
      <c r="AZ11" s="630"/>
      <c r="BA11" s="630"/>
      <c r="BB11" s="630"/>
      <c r="BC11" s="630"/>
      <c r="BD11" s="630"/>
      <c r="BE11" s="630"/>
      <c r="BF11" s="631"/>
      <c r="BG11" s="632">
        <v>296227</v>
      </c>
      <c r="BH11" s="633"/>
      <c r="BI11" s="633"/>
      <c r="BJ11" s="633"/>
      <c r="BK11" s="633"/>
      <c r="BL11" s="633"/>
      <c r="BM11" s="633"/>
      <c r="BN11" s="634"/>
      <c r="BO11" s="670">
        <v>2.9</v>
      </c>
      <c r="BP11" s="670"/>
      <c r="BQ11" s="670"/>
      <c r="BR11" s="670"/>
      <c r="BS11" s="671">
        <v>46383</v>
      </c>
      <c r="BT11" s="671"/>
      <c r="BU11" s="671"/>
      <c r="BV11" s="671"/>
      <c r="BW11" s="671"/>
      <c r="BX11" s="671"/>
      <c r="BY11" s="671"/>
      <c r="BZ11" s="671"/>
      <c r="CA11" s="671"/>
      <c r="CB11" s="711"/>
      <c r="CD11" s="629" t="s">
        <v>251</v>
      </c>
      <c r="CE11" s="630"/>
      <c r="CF11" s="630"/>
      <c r="CG11" s="630"/>
      <c r="CH11" s="630"/>
      <c r="CI11" s="630"/>
      <c r="CJ11" s="630"/>
      <c r="CK11" s="630"/>
      <c r="CL11" s="630"/>
      <c r="CM11" s="630"/>
      <c r="CN11" s="630"/>
      <c r="CO11" s="630"/>
      <c r="CP11" s="630"/>
      <c r="CQ11" s="631"/>
      <c r="CR11" s="632">
        <v>35512</v>
      </c>
      <c r="CS11" s="633"/>
      <c r="CT11" s="633"/>
      <c r="CU11" s="633"/>
      <c r="CV11" s="633"/>
      <c r="CW11" s="633"/>
      <c r="CX11" s="633"/>
      <c r="CY11" s="634"/>
      <c r="CZ11" s="670">
        <v>0.1</v>
      </c>
      <c r="DA11" s="670"/>
      <c r="DB11" s="670"/>
      <c r="DC11" s="670"/>
      <c r="DD11" s="638" t="s">
        <v>236</v>
      </c>
      <c r="DE11" s="633"/>
      <c r="DF11" s="633"/>
      <c r="DG11" s="633"/>
      <c r="DH11" s="633"/>
      <c r="DI11" s="633"/>
      <c r="DJ11" s="633"/>
      <c r="DK11" s="633"/>
      <c r="DL11" s="633"/>
      <c r="DM11" s="633"/>
      <c r="DN11" s="633"/>
      <c r="DO11" s="633"/>
      <c r="DP11" s="634"/>
      <c r="DQ11" s="638">
        <v>31887</v>
      </c>
      <c r="DR11" s="633"/>
      <c r="DS11" s="633"/>
      <c r="DT11" s="633"/>
      <c r="DU11" s="633"/>
      <c r="DV11" s="633"/>
      <c r="DW11" s="633"/>
      <c r="DX11" s="633"/>
      <c r="DY11" s="633"/>
      <c r="DZ11" s="633"/>
      <c r="EA11" s="633"/>
      <c r="EB11" s="633"/>
      <c r="EC11" s="669"/>
    </row>
    <row r="12" spans="2:143" ht="11.25" customHeight="1" x14ac:dyDescent="0.2">
      <c r="B12" s="629" t="s">
        <v>252</v>
      </c>
      <c r="C12" s="630"/>
      <c r="D12" s="630"/>
      <c r="E12" s="630"/>
      <c r="F12" s="630"/>
      <c r="G12" s="630"/>
      <c r="H12" s="630"/>
      <c r="I12" s="630"/>
      <c r="J12" s="630"/>
      <c r="K12" s="630"/>
      <c r="L12" s="630"/>
      <c r="M12" s="630"/>
      <c r="N12" s="630"/>
      <c r="O12" s="630"/>
      <c r="P12" s="630"/>
      <c r="Q12" s="631"/>
      <c r="R12" s="632" t="s">
        <v>236</v>
      </c>
      <c r="S12" s="633"/>
      <c r="T12" s="633"/>
      <c r="U12" s="633"/>
      <c r="V12" s="633"/>
      <c r="W12" s="633"/>
      <c r="X12" s="633"/>
      <c r="Y12" s="634"/>
      <c r="Z12" s="670" t="s">
        <v>236</v>
      </c>
      <c r="AA12" s="670"/>
      <c r="AB12" s="670"/>
      <c r="AC12" s="670"/>
      <c r="AD12" s="671" t="s">
        <v>236</v>
      </c>
      <c r="AE12" s="671"/>
      <c r="AF12" s="671"/>
      <c r="AG12" s="671"/>
      <c r="AH12" s="671"/>
      <c r="AI12" s="671"/>
      <c r="AJ12" s="671"/>
      <c r="AK12" s="671"/>
      <c r="AL12" s="635" t="s">
        <v>236</v>
      </c>
      <c r="AM12" s="636"/>
      <c r="AN12" s="636"/>
      <c r="AO12" s="672"/>
      <c r="AP12" s="629" t="s">
        <v>253</v>
      </c>
      <c r="AQ12" s="630"/>
      <c r="AR12" s="630"/>
      <c r="AS12" s="630"/>
      <c r="AT12" s="630"/>
      <c r="AU12" s="630"/>
      <c r="AV12" s="630"/>
      <c r="AW12" s="630"/>
      <c r="AX12" s="630"/>
      <c r="AY12" s="630"/>
      <c r="AZ12" s="630"/>
      <c r="BA12" s="630"/>
      <c r="BB12" s="630"/>
      <c r="BC12" s="630"/>
      <c r="BD12" s="630"/>
      <c r="BE12" s="630"/>
      <c r="BF12" s="631"/>
      <c r="BG12" s="632">
        <v>4903625</v>
      </c>
      <c r="BH12" s="633"/>
      <c r="BI12" s="633"/>
      <c r="BJ12" s="633"/>
      <c r="BK12" s="633"/>
      <c r="BL12" s="633"/>
      <c r="BM12" s="633"/>
      <c r="BN12" s="634"/>
      <c r="BO12" s="670">
        <v>47.5</v>
      </c>
      <c r="BP12" s="670"/>
      <c r="BQ12" s="670"/>
      <c r="BR12" s="670"/>
      <c r="BS12" s="671" t="s">
        <v>236</v>
      </c>
      <c r="BT12" s="671"/>
      <c r="BU12" s="671"/>
      <c r="BV12" s="671"/>
      <c r="BW12" s="671"/>
      <c r="BX12" s="671"/>
      <c r="BY12" s="671"/>
      <c r="BZ12" s="671"/>
      <c r="CA12" s="671"/>
      <c r="CB12" s="711"/>
      <c r="CD12" s="629" t="s">
        <v>254</v>
      </c>
      <c r="CE12" s="630"/>
      <c r="CF12" s="630"/>
      <c r="CG12" s="630"/>
      <c r="CH12" s="630"/>
      <c r="CI12" s="630"/>
      <c r="CJ12" s="630"/>
      <c r="CK12" s="630"/>
      <c r="CL12" s="630"/>
      <c r="CM12" s="630"/>
      <c r="CN12" s="630"/>
      <c r="CO12" s="630"/>
      <c r="CP12" s="630"/>
      <c r="CQ12" s="631"/>
      <c r="CR12" s="632">
        <v>426597</v>
      </c>
      <c r="CS12" s="633"/>
      <c r="CT12" s="633"/>
      <c r="CU12" s="633"/>
      <c r="CV12" s="633"/>
      <c r="CW12" s="633"/>
      <c r="CX12" s="633"/>
      <c r="CY12" s="634"/>
      <c r="CZ12" s="670">
        <v>1.6</v>
      </c>
      <c r="DA12" s="670"/>
      <c r="DB12" s="670"/>
      <c r="DC12" s="670"/>
      <c r="DD12" s="638" t="s">
        <v>236</v>
      </c>
      <c r="DE12" s="633"/>
      <c r="DF12" s="633"/>
      <c r="DG12" s="633"/>
      <c r="DH12" s="633"/>
      <c r="DI12" s="633"/>
      <c r="DJ12" s="633"/>
      <c r="DK12" s="633"/>
      <c r="DL12" s="633"/>
      <c r="DM12" s="633"/>
      <c r="DN12" s="633"/>
      <c r="DO12" s="633"/>
      <c r="DP12" s="634"/>
      <c r="DQ12" s="638">
        <v>332248</v>
      </c>
      <c r="DR12" s="633"/>
      <c r="DS12" s="633"/>
      <c r="DT12" s="633"/>
      <c r="DU12" s="633"/>
      <c r="DV12" s="633"/>
      <c r="DW12" s="633"/>
      <c r="DX12" s="633"/>
      <c r="DY12" s="633"/>
      <c r="DZ12" s="633"/>
      <c r="EA12" s="633"/>
      <c r="EB12" s="633"/>
      <c r="EC12" s="669"/>
    </row>
    <row r="13" spans="2:143" ht="11.25" customHeight="1" x14ac:dyDescent="0.2">
      <c r="B13" s="629" t="s">
        <v>255</v>
      </c>
      <c r="C13" s="630"/>
      <c r="D13" s="630"/>
      <c r="E13" s="630"/>
      <c r="F13" s="630"/>
      <c r="G13" s="630"/>
      <c r="H13" s="630"/>
      <c r="I13" s="630"/>
      <c r="J13" s="630"/>
      <c r="K13" s="630"/>
      <c r="L13" s="630"/>
      <c r="M13" s="630"/>
      <c r="N13" s="630"/>
      <c r="O13" s="630"/>
      <c r="P13" s="630"/>
      <c r="Q13" s="631"/>
      <c r="R13" s="632" t="s">
        <v>236</v>
      </c>
      <c r="S13" s="633"/>
      <c r="T13" s="633"/>
      <c r="U13" s="633"/>
      <c r="V13" s="633"/>
      <c r="W13" s="633"/>
      <c r="X13" s="633"/>
      <c r="Y13" s="634"/>
      <c r="Z13" s="670" t="s">
        <v>236</v>
      </c>
      <c r="AA13" s="670"/>
      <c r="AB13" s="670"/>
      <c r="AC13" s="670"/>
      <c r="AD13" s="671" t="s">
        <v>236</v>
      </c>
      <c r="AE13" s="671"/>
      <c r="AF13" s="671"/>
      <c r="AG13" s="671"/>
      <c r="AH13" s="671"/>
      <c r="AI13" s="671"/>
      <c r="AJ13" s="671"/>
      <c r="AK13" s="671"/>
      <c r="AL13" s="635" t="s">
        <v>236</v>
      </c>
      <c r="AM13" s="636"/>
      <c r="AN13" s="636"/>
      <c r="AO13" s="672"/>
      <c r="AP13" s="629" t="s">
        <v>256</v>
      </c>
      <c r="AQ13" s="630"/>
      <c r="AR13" s="630"/>
      <c r="AS13" s="630"/>
      <c r="AT13" s="630"/>
      <c r="AU13" s="630"/>
      <c r="AV13" s="630"/>
      <c r="AW13" s="630"/>
      <c r="AX13" s="630"/>
      <c r="AY13" s="630"/>
      <c r="AZ13" s="630"/>
      <c r="BA13" s="630"/>
      <c r="BB13" s="630"/>
      <c r="BC13" s="630"/>
      <c r="BD13" s="630"/>
      <c r="BE13" s="630"/>
      <c r="BF13" s="631"/>
      <c r="BG13" s="632">
        <v>4822908</v>
      </c>
      <c r="BH13" s="633"/>
      <c r="BI13" s="633"/>
      <c r="BJ13" s="633"/>
      <c r="BK13" s="633"/>
      <c r="BL13" s="633"/>
      <c r="BM13" s="633"/>
      <c r="BN13" s="634"/>
      <c r="BO13" s="670">
        <v>46.7</v>
      </c>
      <c r="BP13" s="670"/>
      <c r="BQ13" s="670"/>
      <c r="BR13" s="670"/>
      <c r="BS13" s="671" t="s">
        <v>236</v>
      </c>
      <c r="BT13" s="671"/>
      <c r="BU13" s="671"/>
      <c r="BV13" s="671"/>
      <c r="BW13" s="671"/>
      <c r="BX13" s="671"/>
      <c r="BY13" s="671"/>
      <c r="BZ13" s="671"/>
      <c r="CA13" s="671"/>
      <c r="CB13" s="711"/>
      <c r="CD13" s="629" t="s">
        <v>257</v>
      </c>
      <c r="CE13" s="630"/>
      <c r="CF13" s="630"/>
      <c r="CG13" s="630"/>
      <c r="CH13" s="630"/>
      <c r="CI13" s="630"/>
      <c r="CJ13" s="630"/>
      <c r="CK13" s="630"/>
      <c r="CL13" s="630"/>
      <c r="CM13" s="630"/>
      <c r="CN13" s="630"/>
      <c r="CO13" s="630"/>
      <c r="CP13" s="630"/>
      <c r="CQ13" s="631"/>
      <c r="CR13" s="632">
        <v>2309009</v>
      </c>
      <c r="CS13" s="633"/>
      <c r="CT13" s="633"/>
      <c r="CU13" s="633"/>
      <c r="CV13" s="633"/>
      <c r="CW13" s="633"/>
      <c r="CX13" s="633"/>
      <c r="CY13" s="634"/>
      <c r="CZ13" s="670">
        <v>8.9</v>
      </c>
      <c r="DA13" s="670"/>
      <c r="DB13" s="670"/>
      <c r="DC13" s="670"/>
      <c r="DD13" s="638">
        <v>1015273</v>
      </c>
      <c r="DE13" s="633"/>
      <c r="DF13" s="633"/>
      <c r="DG13" s="633"/>
      <c r="DH13" s="633"/>
      <c r="DI13" s="633"/>
      <c r="DJ13" s="633"/>
      <c r="DK13" s="633"/>
      <c r="DL13" s="633"/>
      <c r="DM13" s="633"/>
      <c r="DN13" s="633"/>
      <c r="DO13" s="633"/>
      <c r="DP13" s="634"/>
      <c r="DQ13" s="638">
        <v>1158591</v>
      </c>
      <c r="DR13" s="633"/>
      <c r="DS13" s="633"/>
      <c r="DT13" s="633"/>
      <c r="DU13" s="633"/>
      <c r="DV13" s="633"/>
      <c r="DW13" s="633"/>
      <c r="DX13" s="633"/>
      <c r="DY13" s="633"/>
      <c r="DZ13" s="633"/>
      <c r="EA13" s="633"/>
      <c r="EB13" s="633"/>
      <c r="EC13" s="669"/>
    </row>
    <row r="14" spans="2:143" ht="11.25" customHeight="1" x14ac:dyDescent="0.2">
      <c r="B14" s="629" t="s">
        <v>258</v>
      </c>
      <c r="C14" s="630"/>
      <c r="D14" s="630"/>
      <c r="E14" s="630"/>
      <c r="F14" s="630"/>
      <c r="G14" s="630"/>
      <c r="H14" s="630"/>
      <c r="I14" s="630"/>
      <c r="J14" s="630"/>
      <c r="K14" s="630"/>
      <c r="L14" s="630"/>
      <c r="M14" s="630"/>
      <c r="N14" s="630"/>
      <c r="O14" s="630"/>
      <c r="P14" s="630"/>
      <c r="Q14" s="631"/>
      <c r="R14" s="632">
        <v>5</v>
      </c>
      <c r="S14" s="633"/>
      <c r="T14" s="633"/>
      <c r="U14" s="633"/>
      <c r="V14" s="633"/>
      <c r="W14" s="633"/>
      <c r="X14" s="633"/>
      <c r="Y14" s="634"/>
      <c r="Z14" s="670">
        <v>0</v>
      </c>
      <c r="AA14" s="670"/>
      <c r="AB14" s="670"/>
      <c r="AC14" s="670"/>
      <c r="AD14" s="671">
        <v>5</v>
      </c>
      <c r="AE14" s="671"/>
      <c r="AF14" s="671"/>
      <c r="AG14" s="671"/>
      <c r="AH14" s="671"/>
      <c r="AI14" s="671"/>
      <c r="AJ14" s="671"/>
      <c r="AK14" s="671"/>
      <c r="AL14" s="635">
        <v>0</v>
      </c>
      <c r="AM14" s="636"/>
      <c r="AN14" s="636"/>
      <c r="AO14" s="672"/>
      <c r="AP14" s="629" t="s">
        <v>259</v>
      </c>
      <c r="AQ14" s="630"/>
      <c r="AR14" s="630"/>
      <c r="AS14" s="630"/>
      <c r="AT14" s="630"/>
      <c r="AU14" s="630"/>
      <c r="AV14" s="630"/>
      <c r="AW14" s="630"/>
      <c r="AX14" s="630"/>
      <c r="AY14" s="630"/>
      <c r="AZ14" s="630"/>
      <c r="BA14" s="630"/>
      <c r="BB14" s="630"/>
      <c r="BC14" s="630"/>
      <c r="BD14" s="630"/>
      <c r="BE14" s="630"/>
      <c r="BF14" s="631"/>
      <c r="BG14" s="632">
        <v>121216</v>
      </c>
      <c r="BH14" s="633"/>
      <c r="BI14" s="633"/>
      <c r="BJ14" s="633"/>
      <c r="BK14" s="633"/>
      <c r="BL14" s="633"/>
      <c r="BM14" s="633"/>
      <c r="BN14" s="634"/>
      <c r="BO14" s="670">
        <v>1.2</v>
      </c>
      <c r="BP14" s="670"/>
      <c r="BQ14" s="670"/>
      <c r="BR14" s="670"/>
      <c r="BS14" s="671" t="s">
        <v>236</v>
      </c>
      <c r="BT14" s="671"/>
      <c r="BU14" s="671"/>
      <c r="BV14" s="671"/>
      <c r="BW14" s="671"/>
      <c r="BX14" s="671"/>
      <c r="BY14" s="671"/>
      <c r="BZ14" s="671"/>
      <c r="CA14" s="671"/>
      <c r="CB14" s="711"/>
      <c r="CD14" s="629" t="s">
        <v>260</v>
      </c>
      <c r="CE14" s="630"/>
      <c r="CF14" s="630"/>
      <c r="CG14" s="630"/>
      <c r="CH14" s="630"/>
      <c r="CI14" s="630"/>
      <c r="CJ14" s="630"/>
      <c r="CK14" s="630"/>
      <c r="CL14" s="630"/>
      <c r="CM14" s="630"/>
      <c r="CN14" s="630"/>
      <c r="CO14" s="630"/>
      <c r="CP14" s="630"/>
      <c r="CQ14" s="631"/>
      <c r="CR14" s="632">
        <v>762080</v>
      </c>
      <c r="CS14" s="633"/>
      <c r="CT14" s="633"/>
      <c r="CU14" s="633"/>
      <c r="CV14" s="633"/>
      <c r="CW14" s="633"/>
      <c r="CX14" s="633"/>
      <c r="CY14" s="634"/>
      <c r="CZ14" s="670">
        <v>2.9</v>
      </c>
      <c r="DA14" s="670"/>
      <c r="DB14" s="670"/>
      <c r="DC14" s="670"/>
      <c r="DD14" s="638">
        <v>3421</v>
      </c>
      <c r="DE14" s="633"/>
      <c r="DF14" s="633"/>
      <c r="DG14" s="633"/>
      <c r="DH14" s="633"/>
      <c r="DI14" s="633"/>
      <c r="DJ14" s="633"/>
      <c r="DK14" s="633"/>
      <c r="DL14" s="633"/>
      <c r="DM14" s="633"/>
      <c r="DN14" s="633"/>
      <c r="DO14" s="633"/>
      <c r="DP14" s="634"/>
      <c r="DQ14" s="638">
        <v>270500</v>
      </c>
      <c r="DR14" s="633"/>
      <c r="DS14" s="633"/>
      <c r="DT14" s="633"/>
      <c r="DU14" s="633"/>
      <c r="DV14" s="633"/>
      <c r="DW14" s="633"/>
      <c r="DX14" s="633"/>
      <c r="DY14" s="633"/>
      <c r="DZ14" s="633"/>
      <c r="EA14" s="633"/>
      <c r="EB14" s="633"/>
      <c r="EC14" s="669"/>
    </row>
    <row r="15" spans="2:143" ht="11.25" customHeight="1" x14ac:dyDescent="0.2">
      <c r="B15" s="629" t="s">
        <v>261</v>
      </c>
      <c r="C15" s="630"/>
      <c r="D15" s="630"/>
      <c r="E15" s="630"/>
      <c r="F15" s="630"/>
      <c r="G15" s="630"/>
      <c r="H15" s="630"/>
      <c r="I15" s="630"/>
      <c r="J15" s="630"/>
      <c r="K15" s="630"/>
      <c r="L15" s="630"/>
      <c r="M15" s="630"/>
      <c r="N15" s="630"/>
      <c r="O15" s="630"/>
      <c r="P15" s="630"/>
      <c r="Q15" s="631"/>
      <c r="R15" s="632" t="s">
        <v>236</v>
      </c>
      <c r="S15" s="633"/>
      <c r="T15" s="633"/>
      <c r="U15" s="633"/>
      <c r="V15" s="633"/>
      <c r="W15" s="633"/>
      <c r="X15" s="633"/>
      <c r="Y15" s="634"/>
      <c r="Z15" s="670" t="s">
        <v>236</v>
      </c>
      <c r="AA15" s="670"/>
      <c r="AB15" s="670"/>
      <c r="AC15" s="670"/>
      <c r="AD15" s="671" t="s">
        <v>236</v>
      </c>
      <c r="AE15" s="671"/>
      <c r="AF15" s="671"/>
      <c r="AG15" s="671"/>
      <c r="AH15" s="671"/>
      <c r="AI15" s="671"/>
      <c r="AJ15" s="671"/>
      <c r="AK15" s="671"/>
      <c r="AL15" s="635" t="s">
        <v>236</v>
      </c>
      <c r="AM15" s="636"/>
      <c r="AN15" s="636"/>
      <c r="AO15" s="672"/>
      <c r="AP15" s="629" t="s">
        <v>262</v>
      </c>
      <c r="AQ15" s="630"/>
      <c r="AR15" s="630"/>
      <c r="AS15" s="630"/>
      <c r="AT15" s="630"/>
      <c r="AU15" s="630"/>
      <c r="AV15" s="630"/>
      <c r="AW15" s="630"/>
      <c r="AX15" s="630"/>
      <c r="AY15" s="630"/>
      <c r="AZ15" s="630"/>
      <c r="BA15" s="630"/>
      <c r="BB15" s="630"/>
      <c r="BC15" s="630"/>
      <c r="BD15" s="630"/>
      <c r="BE15" s="630"/>
      <c r="BF15" s="631"/>
      <c r="BG15" s="632">
        <v>435518</v>
      </c>
      <c r="BH15" s="633"/>
      <c r="BI15" s="633"/>
      <c r="BJ15" s="633"/>
      <c r="BK15" s="633"/>
      <c r="BL15" s="633"/>
      <c r="BM15" s="633"/>
      <c r="BN15" s="634"/>
      <c r="BO15" s="670">
        <v>4.2</v>
      </c>
      <c r="BP15" s="670"/>
      <c r="BQ15" s="670"/>
      <c r="BR15" s="670"/>
      <c r="BS15" s="671" t="s">
        <v>236</v>
      </c>
      <c r="BT15" s="671"/>
      <c r="BU15" s="671"/>
      <c r="BV15" s="671"/>
      <c r="BW15" s="671"/>
      <c r="BX15" s="671"/>
      <c r="BY15" s="671"/>
      <c r="BZ15" s="671"/>
      <c r="CA15" s="671"/>
      <c r="CB15" s="711"/>
      <c r="CD15" s="629" t="s">
        <v>263</v>
      </c>
      <c r="CE15" s="630"/>
      <c r="CF15" s="630"/>
      <c r="CG15" s="630"/>
      <c r="CH15" s="630"/>
      <c r="CI15" s="630"/>
      <c r="CJ15" s="630"/>
      <c r="CK15" s="630"/>
      <c r="CL15" s="630"/>
      <c r="CM15" s="630"/>
      <c r="CN15" s="630"/>
      <c r="CO15" s="630"/>
      <c r="CP15" s="630"/>
      <c r="CQ15" s="631"/>
      <c r="CR15" s="632">
        <v>2784559</v>
      </c>
      <c r="CS15" s="633"/>
      <c r="CT15" s="633"/>
      <c r="CU15" s="633"/>
      <c r="CV15" s="633"/>
      <c r="CW15" s="633"/>
      <c r="CX15" s="633"/>
      <c r="CY15" s="634"/>
      <c r="CZ15" s="670">
        <v>10.7</v>
      </c>
      <c r="DA15" s="670"/>
      <c r="DB15" s="670"/>
      <c r="DC15" s="670"/>
      <c r="DD15" s="638">
        <v>254630</v>
      </c>
      <c r="DE15" s="633"/>
      <c r="DF15" s="633"/>
      <c r="DG15" s="633"/>
      <c r="DH15" s="633"/>
      <c r="DI15" s="633"/>
      <c r="DJ15" s="633"/>
      <c r="DK15" s="633"/>
      <c r="DL15" s="633"/>
      <c r="DM15" s="633"/>
      <c r="DN15" s="633"/>
      <c r="DO15" s="633"/>
      <c r="DP15" s="634"/>
      <c r="DQ15" s="638">
        <v>2233044</v>
      </c>
      <c r="DR15" s="633"/>
      <c r="DS15" s="633"/>
      <c r="DT15" s="633"/>
      <c r="DU15" s="633"/>
      <c r="DV15" s="633"/>
      <c r="DW15" s="633"/>
      <c r="DX15" s="633"/>
      <c r="DY15" s="633"/>
      <c r="DZ15" s="633"/>
      <c r="EA15" s="633"/>
      <c r="EB15" s="633"/>
      <c r="EC15" s="669"/>
    </row>
    <row r="16" spans="2:143" ht="11.25" customHeight="1" x14ac:dyDescent="0.2">
      <c r="B16" s="629" t="s">
        <v>264</v>
      </c>
      <c r="C16" s="630"/>
      <c r="D16" s="630"/>
      <c r="E16" s="630"/>
      <c r="F16" s="630"/>
      <c r="G16" s="630"/>
      <c r="H16" s="630"/>
      <c r="I16" s="630"/>
      <c r="J16" s="630"/>
      <c r="K16" s="630"/>
      <c r="L16" s="630"/>
      <c r="M16" s="630"/>
      <c r="N16" s="630"/>
      <c r="O16" s="630"/>
      <c r="P16" s="630"/>
      <c r="Q16" s="631"/>
      <c r="R16" s="632">
        <v>27410</v>
      </c>
      <c r="S16" s="633"/>
      <c r="T16" s="633"/>
      <c r="U16" s="633"/>
      <c r="V16" s="633"/>
      <c r="W16" s="633"/>
      <c r="X16" s="633"/>
      <c r="Y16" s="634"/>
      <c r="Z16" s="670">
        <v>0.1</v>
      </c>
      <c r="AA16" s="670"/>
      <c r="AB16" s="670"/>
      <c r="AC16" s="670"/>
      <c r="AD16" s="671">
        <v>27410</v>
      </c>
      <c r="AE16" s="671"/>
      <c r="AF16" s="671"/>
      <c r="AG16" s="671"/>
      <c r="AH16" s="671"/>
      <c r="AI16" s="671"/>
      <c r="AJ16" s="671"/>
      <c r="AK16" s="671"/>
      <c r="AL16" s="635">
        <v>0.2</v>
      </c>
      <c r="AM16" s="636"/>
      <c r="AN16" s="636"/>
      <c r="AO16" s="672"/>
      <c r="AP16" s="629" t="s">
        <v>265</v>
      </c>
      <c r="AQ16" s="630"/>
      <c r="AR16" s="630"/>
      <c r="AS16" s="630"/>
      <c r="AT16" s="630"/>
      <c r="AU16" s="630"/>
      <c r="AV16" s="630"/>
      <c r="AW16" s="630"/>
      <c r="AX16" s="630"/>
      <c r="AY16" s="630"/>
      <c r="AZ16" s="630"/>
      <c r="BA16" s="630"/>
      <c r="BB16" s="630"/>
      <c r="BC16" s="630"/>
      <c r="BD16" s="630"/>
      <c r="BE16" s="630"/>
      <c r="BF16" s="631"/>
      <c r="BG16" s="632" t="s">
        <v>236</v>
      </c>
      <c r="BH16" s="633"/>
      <c r="BI16" s="633"/>
      <c r="BJ16" s="633"/>
      <c r="BK16" s="633"/>
      <c r="BL16" s="633"/>
      <c r="BM16" s="633"/>
      <c r="BN16" s="634"/>
      <c r="BO16" s="670" t="s">
        <v>236</v>
      </c>
      <c r="BP16" s="670"/>
      <c r="BQ16" s="670"/>
      <c r="BR16" s="670"/>
      <c r="BS16" s="671" t="s">
        <v>236</v>
      </c>
      <c r="BT16" s="671"/>
      <c r="BU16" s="671"/>
      <c r="BV16" s="671"/>
      <c r="BW16" s="671"/>
      <c r="BX16" s="671"/>
      <c r="BY16" s="671"/>
      <c r="BZ16" s="671"/>
      <c r="CA16" s="671"/>
      <c r="CB16" s="711"/>
      <c r="CD16" s="629" t="s">
        <v>266</v>
      </c>
      <c r="CE16" s="630"/>
      <c r="CF16" s="630"/>
      <c r="CG16" s="630"/>
      <c r="CH16" s="630"/>
      <c r="CI16" s="630"/>
      <c r="CJ16" s="630"/>
      <c r="CK16" s="630"/>
      <c r="CL16" s="630"/>
      <c r="CM16" s="630"/>
      <c r="CN16" s="630"/>
      <c r="CO16" s="630"/>
      <c r="CP16" s="630"/>
      <c r="CQ16" s="631"/>
      <c r="CR16" s="632" t="s">
        <v>236</v>
      </c>
      <c r="CS16" s="633"/>
      <c r="CT16" s="633"/>
      <c r="CU16" s="633"/>
      <c r="CV16" s="633"/>
      <c r="CW16" s="633"/>
      <c r="CX16" s="633"/>
      <c r="CY16" s="634"/>
      <c r="CZ16" s="670" t="s">
        <v>236</v>
      </c>
      <c r="DA16" s="670"/>
      <c r="DB16" s="670"/>
      <c r="DC16" s="670"/>
      <c r="DD16" s="638" t="s">
        <v>236</v>
      </c>
      <c r="DE16" s="633"/>
      <c r="DF16" s="633"/>
      <c r="DG16" s="633"/>
      <c r="DH16" s="633"/>
      <c r="DI16" s="633"/>
      <c r="DJ16" s="633"/>
      <c r="DK16" s="633"/>
      <c r="DL16" s="633"/>
      <c r="DM16" s="633"/>
      <c r="DN16" s="633"/>
      <c r="DO16" s="633"/>
      <c r="DP16" s="634"/>
      <c r="DQ16" s="638" t="s">
        <v>236</v>
      </c>
      <c r="DR16" s="633"/>
      <c r="DS16" s="633"/>
      <c r="DT16" s="633"/>
      <c r="DU16" s="633"/>
      <c r="DV16" s="633"/>
      <c r="DW16" s="633"/>
      <c r="DX16" s="633"/>
      <c r="DY16" s="633"/>
      <c r="DZ16" s="633"/>
      <c r="EA16" s="633"/>
      <c r="EB16" s="633"/>
      <c r="EC16" s="669"/>
    </row>
    <row r="17" spans="2:133" ht="11.25" customHeight="1" x14ac:dyDescent="0.2">
      <c r="B17" s="629" t="s">
        <v>267</v>
      </c>
      <c r="C17" s="630"/>
      <c r="D17" s="630"/>
      <c r="E17" s="630"/>
      <c r="F17" s="630"/>
      <c r="G17" s="630"/>
      <c r="H17" s="630"/>
      <c r="I17" s="630"/>
      <c r="J17" s="630"/>
      <c r="K17" s="630"/>
      <c r="L17" s="630"/>
      <c r="M17" s="630"/>
      <c r="N17" s="630"/>
      <c r="O17" s="630"/>
      <c r="P17" s="630"/>
      <c r="Q17" s="631"/>
      <c r="R17" s="632">
        <v>222017</v>
      </c>
      <c r="S17" s="633"/>
      <c r="T17" s="633"/>
      <c r="U17" s="633"/>
      <c r="V17" s="633"/>
      <c r="W17" s="633"/>
      <c r="X17" s="633"/>
      <c r="Y17" s="634"/>
      <c r="Z17" s="670">
        <v>0.8</v>
      </c>
      <c r="AA17" s="670"/>
      <c r="AB17" s="670"/>
      <c r="AC17" s="670"/>
      <c r="AD17" s="671">
        <v>222017</v>
      </c>
      <c r="AE17" s="671"/>
      <c r="AF17" s="671"/>
      <c r="AG17" s="671"/>
      <c r="AH17" s="671"/>
      <c r="AI17" s="671"/>
      <c r="AJ17" s="671"/>
      <c r="AK17" s="671"/>
      <c r="AL17" s="635">
        <v>1.8</v>
      </c>
      <c r="AM17" s="636"/>
      <c r="AN17" s="636"/>
      <c r="AO17" s="672"/>
      <c r="AP17" s="629" t="s">
        <v>268</v>
      </c>
      <c r="AQ17" s="630"/>
      <c r="AR17" s="630"/>
      <c r="AS17" s="630"/>
      <c r="AT17" s="630"/>
      <c r="AU17" s="630"/>
      <c r="AV17" s="630"/>
      <c r="AW17" s="630"/>
      <c r="AX17" s="630"/>
      <c r="AY17" s="630"/>
      <c r="AZ17" s="630"/>
      <c r="BA17" s="630"/>
      <c r="BB17" s="630"/>
      <c r="BC17" s="630"/>
      <c r="BD17" s="630"/>
      <c r="BE17" s="630"/>
      <c r="BF17" s="631"/>
      <c r="BG17" s="632" t="s">
        <v>236</v>
      </c>
      <c r="BH17" s="633"/>
      <c r="BI17" s="633"/>
      <c r="BJ17" s="633"/>
      <c r="BK17" s="633"/>
      <c r="BL17" s="633"/>
      <c r="BM17" s="633"/>
      <c r="BN17" s="634"/>
      <c r="BO17" s="670" t="s">
        <v>236</v>
      </c>
      <c r="BP17" s="670"/>
      <c r="BQ17" s="670"/>
      <c r="BR17" s="670"/>
      <c r="BS17" s="671" t="s">
        <v>236</v>
      </c>
      <c r="BT17" s="671"/>
      <c r="BU17" s="671"/>
      <c r="BV17" s="671"/>
      <c r="BW17" s="671"/>
      <c r="BX17" s="671"/>
      <c r="BY17" s="671"/>
      <c r="BZ17" s="671"/>
      <c r="CA17" s="671"/>
      <c r="CB17" s="711"/>
      <c r="CD17" s="629" t="s">
        <v>269</v>
      </c>
      <c r="CE17" s="630"/>
      <c r="CF17" s="630"/>
      <c r="CG17" s="630"/>
      <c r="CH17" s="630"/>
      <c r="CI17" s="630"/>
      <c r="CJ17" s="630"/>
      <c r="CK17" s="630"/>
      <c r="CL17" s="630"/>
      <c r="CM17" s="630"/>
      <c r="CN17" s="630"/>
      <c r="CO17" s="630"/>
      <c r="CP17" s="630"/>
      <c r="CQ17" s="631"/>
      <c r="CR17" s="632">
        <v>1006709</v>
      </c>
      <c r="CS17" s="633"/>
      <c r="CT17" s="633"/>
      <c r="CU17" s="633"/>
      <c r="CV17" s="633"/>
      <c r="CW17" s="633"/>
      <c r="CX17" s="633"/>
      <c r="CY17" s="634"/>
      <c r="CZ17" s="670">
        <v>3.9</v>
      </c>
      <c r="DA17" s="670"/>
      <c r="DB17" s="670"/>
      <c r="DC17" s="670"/>
      <c r="DD17" s="638" t="s">
        <v>236</v>
      </c>
      <c r="DE17" s="633"/>
      <c r="DF17" s="633"/>
      <c r="DG17" s="633"/>
      <c r="DH17" s="633"/>
      <c r="DI17" s="633"/>
      <c r="DJ17" s="633"/>
      <c r="DK17" s="633"/>
      <c r="DL17" s="633"/>
      <c r="DM17" s="633"/>
      <c r="DN17" s="633"/>
      <c r="DO17" s="633"/>
      <c r="DP17" s="634"/>
      <c r="DQ17" s="638">
        <v>1006709</v>
      </c>
      <c r="DR17" s="633"/>
      <c r="DS17" s="633"/>
      <c r="DT17" s="633"/>
      <c r="DU17" s="633"/>
      <c r="DV17" s="633"/>
      <c r="DW17" s="633"/>
      <c r="DX17" s="633"/>
      <c r="DY17" s="633"/>
      <c r="DZ17" s="633"/>
      <c r="EA17" s="633"/>
      <c r="EB17" s="633"/>
      <c r="EC17" s="669"/>
    </row>
    <row r="18" spans="2:133" ht="11.25" customHeight="1" x14ac:dyDescent="0.2">
      <c r="B18" s="629" t="s">
        <v>270</v>
      </c>
      <c r="C18" s="630"/>
      <c r="D18" s="630"/>
      <c r="E18" s="630"/>
      <c r="F18" s="630"/>
      <c r="G18" s="630"/>
      <c r="H18" s="630"/>
      <c r="I18" s="630"/>
      <c r="J18" s="630"/>
      <c r="K18" s="630"/>
      <c r="L18" s="630"/>
      <c r="M18" s="630"/>
      <c r="N18" s="630"/>
      <c r="O18" s="630"/>
      <c r="P18" s="630"/>
      <c r="Q18" s="631"/>
      <c r="R18" s="632">
        <v>62077</v>
      </c>
      <c r="S18" s="633"/>
      <c r="T18" s="633"/>
      <c r="U18" s="633"/>
      <c r="V18" s="633"/>
      <c r="W18" s="633"/>
      <c r="X18" s="633"/>
      <c r="Y18" s="634"/>
      <c r="Z18" s="670">
        <v>0.2</v>
      </c>
      <c r="AA18" s="670"/>
      <c r="AB18" s="670"/>
      <c r="AC18" s="670"/>
      <c r="AD18" s="671">
        <v>62077</v>
      </c>
      <c r="AE18" s="671"/>
      <c r="AF18" s="671"/>
      <c r="AG18" s="671"/>
      <c r="AH18" s="671"/>
      <c r="AI18" s="671"/>
      <c r="AJ18" s="671"/>
      <c r="AK18" s="671"/>
      <c r="AL18" s="635">
        <v>0.5</v>
      </c>
      <c r="AM18" s="636"/>
      <c r="AN18" s="636"/>
      <c r="AO18" s="672"/>
      <c r="AP18" s="629" t="s">
        <v>271</v>
      </c>
      <c r="AQ18" s="630"/>
      <c r="AR18" s="630"/>
      <c r="AS18" s="630"/>
      <c r="AT18" s="630"/>
      <c r="AU18" s="630"/>
      <c r="AV18" s="630"/>
      <c r="AW18" s="630"/>
      <c r="AX18" s="630"/>
      <c r="AY18" s="630"/>
      <c r="AZ18" s="630"/>
      <c r="BA18" s="630"/>
      <c r="BB18" s="630"/>
      <c r="BC18" s="630"/>
      <c r="BD18" s="630"/>
      <c r="BE18" s="630"/>
      <c r="BF18" s="631"/>
      <c r="BG18" s="632" t="s">
        <v>236</v>
      </c>
      <c r="BH18" s="633"/>
      <c r="BI18" s="633"/>
      <c r="BJ18" s="633"/>
      <c r="BK18" s="633"/>
      <c r="BL18" s="633"/>
      <c r="BM18" s="633"/>
      <c r="BN18" s="634"/>
      <c r="BO18" s="670" t="s">
        <v>236</v>
      </c>
      <c r="BP18" s="670"/>
      <c r="BQ18" s="670"/>
      <c r="BR18" s="670"/>
      <c r="BS18" s="671" t="s">
        <v>236</v>
      </c>
      <c r="BT18" s="671"/>
      <c r="BU18" s="671"/>
      <c r="BV18" s="671"/>
      <c r="BW18" s="671"/>
      <c r="BX18" s="671"/>
      <c r="BY18" s="671"/>
      <c r="BZ18" s="671"/>
      <c r="CA18" s="671"/>
      <c r="CB18" s="711"/>
      <c r="CD18" s="629" t="s">
        <v>272</v>
      </c>
      <c r="CE18" s="630"/>
      <c r="CF18" s="630"/>
      <c r="CG18" s="630"/>
      <c r="CH18" s="630"/>
      <c r="CI18" s="630"/>
      <c r="CJ18" s="630"/>
      <c r="CK18" s="630"/>
      <c r="CL18" s="630"/>
      <c r="CM18" s="630"/>
      <c r="CN18" s="630"/>
      <c r="CO18" s="630"/>
      <c r="CP18" s="630"/>
      <c r="CQ18" s="631"/>
      <c r="CR18" s="632" t="s">
        <v>236</v>
      </c>
      <c r="CS18" s="633"/>
      <c r="CT18" s="633"/>
      <c r="CU18" s="633"/>
      <c r="CV18" s="633"/>
      <c r="CW18" s="633"/>
      <c r="CX18" s="633"/>
      <c r="CY18" s="634"/>
      <c r="CZ18" s="670" t="s">
        <v>236</v>
      </c>
      <c r="DA18" s="670"/>
      <c r="DB18" s="670"/>
      <c r="DC18" s="670"/>
      <c r="DD18" s="638" t="s">
        <v>236</v>
      </c>
      <c r="DE18" s="633"/>
      <c r="DF18" s="633"/>
      <c r="DG18" s="633"/>
      <c r="DH18" s="633"/>
      <c r="DI18" s="633"/>
      <c r="DJ18" s="633"/>
      <c r="DK18" s="633"/>
      <c r="DL18" s="633"/>
      <c r="DM18" s="633"/>
      <c r="DN18" s="633"/>
      <c r="DO18" s="633"/>
      <c r="DP18" s="634"/>
      <c r="DQ18" s="638" t="s">
        <v>236</v>
      </c>
      <c r="DR18" s="633"/>
      <c r="DS18" s="633"/>
      <c r="DT18" s="633"/>
      <c r="DU18" s="633"/>
      <c r="DV18" s="633"/>
      <c r="DW18" s="633"/>
      <c r="DX18" s="633"/>
      <c r="DY18" s="633"/>
      <c r="DZ18" s="633"/>
      <c r="EA18" s="633"/>
      <c r="EB18" s="633"/>
      <c r="EC18" s="669"/>
    </row>
    <row r="19" spans="2:133" ht="11.25" customHeight="1" x14ac:dyDescent="0.2">
      <c r="B19" s="629" t="s">
        <v>273</v>
      </c>
      <c r="C19" s="630"/>
      <c r="D19" s="630"/>
      <c r="E19" s="630"/>
      <c r="F19" s="630"/>
      <c r="G19" s="630"/>
      <c r="H19" s="630"/>
      <c r="I19" s="630"/>
      <c r="J19" s="630"/>
      <c r="K19" s="630"/>
      <c r="L19" s="630"/>
      <c r="M19" s="630"/>
      <c r="N19" s="630"/>
      <c r="O19" s="630"/>
      <c r="P19" s="630"/>
      <c r="Q19" s="631"/>
      <c r="R19" s="632">
        <v>59228</v>
      </c>
      <c r="S19" s="633"/>
      <c r="T19" s="633"/>
      <c r="U19" s="633"/>
      <c r="V19" s="633"/>
      <c r="W19" s="633"/>
      <c r="X19" s="633"/>
      <c r="Y19" s="634"/>
      <c r="Z19" s="670">
        <v>0.2</v>
      </c>
      <c r="AA19" s="670"/>
      <c r="AB19" s="670"/>
      <c r="AC19" s="670"/>
      <c r="AD19" s="671">
        <v>59228</v>
      </c>
      <c r="AE19" s="671"/>
      <c r="AF19" s="671"/>
      <c r="AG19" s="671"/>
      <c r="AH19" s="671"/>
      <c r="AI19" s="671"/>
      <c r="AJ19" s="671"/>
      <c r="AK19" s="671"/>
      <c r="AL19" s="635">
        <v>0.5</v>
      </c>
      <c r="AM19" s="636"/>
      <c r="AN19" s="636"/>
      <c r="AO19" s="672"/>
      <c r="AP19" s="629" t="s">
        <v>274</v>
      </c>
      <c r="AQ19" s="630"/>
      <c r="AR19" s="630"/>
      <c r="AS19" s="630"/>
      <c r="AT19" s="630"/>
      <c r="AU19" s="630"/>
      <c r="AV19" s="630"/>
      <c r="AW19" s="630"/>
      <c r="AX19" s="630"/>
      <c r="AY19" s="630"/>
      <c r="AZ19" s="630"/>
      <c r="BA19" s="630"/>
      <c r="BB19" s="630"/>
      <c r="BC19" s="630"/>
      <c r="BD19" s="630"/>
      <c r="BE19" s="630"/>
      <c r="BF19" s="631"/>
      <c r="BG19" s="632">
        <v>843934</v>
      </c>
      <c r="BH19" s="633"/>
      <c r="BI19" s="633"/>
      <c r="BJ19" s="633"/>
      <c r="BK19" s="633"/>
      <c r="BL19" s="633"/>
      <c r="BM19" s="633"/>
      <c r="BN19" s="634"/>
      <c r="BO19" s="670">
        <v>8.1999999999999993</v>
      </c>
      <c r="BP19" s="670"/>
      <c r="BQ19" s="670"/>
      <c r="BR19" s="670"/>
      <c r="BS19" s="671" t="s">
        <v>236</v>
      </c>
      <c r="BT19" s="671"/>
      <c r="BU19" s="671"/>
      <c r="BV19" s="671"/>
      <c r="BW19" s="671"/>
      <c r="BX19" s="671"/>
      <c r="BY19" s="671"/>
      <c r="BZ19" s="671"/>
      <c r="CA19" s="671"/>
      <c r="CB19" s="711"/>
      <c r="CD19" s="629" t="s">
        <v>275</v>
      </c>
      <c r="CE19" s="630"/>
      <c r="CF19" s="630"/>
      <c r="CG19" s="630"/>
      <c r="CH19" s="630"/>
      <c r="CI19" s="630"/>
      <c r="CJ19" s="630"/>
      <c r="CK19" s="630"/>
      <c r="CL19" s="630"/>
      <c r="CM19" s="630"/>
      <c r="CN19" s="630"/>
      <c r="CO19" s="630"/>
      <c r="CP19" s="630"/>
      <c r="CQ19" s="631"/>
      <c r="CR19" s="632" t="s">
        <v>236</v>
      </c>
      <c r="CS19" s="633"/>
      <c r="CT19" s="633"/>
      <c r="CU19" s="633"/>
      <c r="CV19" s="633"/>
      <c r="CW19" s="633"/>
      <c r="CX19" s="633"/>
      <c r="CY19" s="634"/>
      <c r="CZ19" s="670" t="s">
        <v>236</v>
      </c>
      <c r="DA19" s="670"/>
      <c r="DB19" s="670"/>
      <c r="DC19" s="670"/>
      <c r="DD19" s="638" t="s">
        <v>236</v>
      </c>
      <c r="DE19" s="633"/>
      <c r="DF19" s="633"/>
      <c r="DG19" s="633"/>
      <c r="DH19" s="633"/>
      <c r="DI19" s="633"/>
      <c r="DJ19" s="633"/>
      <c r="DK19" s="633"/>
      <c r="DL19" s="633"/>
      <c r="DM19" s="633"/>
      <c r="DN19" s="633"/>
      <c r="DO19" s="633"/>
      <c r="DP19" s="634"/>
      <c r="DQ19" s="638" t="s">
        <v>236</v>
      </c>
      <c r="DR19" s="633"/>
      <c r="DS19" s="633"/>
      <c r="DT19" s="633"/>
      <c r="DU19" s="633"/>
      <c r="DV19" s="633"/>
      <c r="DW19" s="633"/>
      <c r="DX19" s="633"/>
      <c r="DY19" s="633"/>
      <c r="DZ19" s="633"/>
      <c r="EA19" s="633"/>
      <c r="EB19" s="633"/>
      <c r="EC19" s="669"/>
    </row>
    <row r="20" spans="2:133" ht="11.25" customHeight="1" x14ac:dyDescent="0.2">
      <c r="B20" s="699" t="s">
        <v>276</v>
      </c>
      <c r="C20" s="700"/>
      <c r="D20" s="700"/>
      <c r="E20" s="700"/>
      <c r="F20" s="700"/>
      <c r="G20" s="700"/>
      <c r="H20" s="700"/>
      <c r="I20" s="700"/>
      <c r="J20" s="700"/>
      <c r="K20" s="700"/>
      <c r="L20" s="700"/>
      <c r="M20" s="700"/>
      <c r="N20" s="700"/>
      <c r="O20" s="700"/>
      <c r="P20" s="700"/>
      <c r="Q20" s="701"/>
      <c r="R20" s="632">
        <v>2849</v>
      </c>
      <c r="S20" s="633"/>
      <c r="T20" s="633"/>
      <c r="U20" s="633"/>
      <c r="V20" s="633"/>
      <c r="W20" s="633"/>
      <c r="X20" s="633"/>
      <c r="Y20" s="634"/>
      <c r="Z20" s="670">
        <v>0</v>
      </c>
      <c r="AA20" s="670"/>
      <c r="AB20" s="670"/>
      <c r="AC20" s="670"/>
      <c r="AD20" s="671">
        <v>2849</v>
      </c>
      <c r="AE20" s="671"/>
      <c r="AF20" s="671"/>
      <c r="AG20" s="671"/>
      <c r="AH20" s="671"/>
      <c r="AI20" s="671"/>
      <c r="AJ20" s="671"/>
      <c r="AK20" s="671"/>
      <c r="AL20" s="635">
        <v>0</v>
      </c>
      <c r="AM20" s="636"/>
      <c r="AN20" s="636"/>
      <c r="AO20" s="672"/>
      <c r="AP20" s="629" t="s">
        <v>277</v>
      </c>
      <c r="AQ20" s="630"/>
      <c r="AR20" s="630"/>
      <c r="AS20" s="630"/>
      <c r="AT20" s="630"/>
      <c r="AU20" s="630"/>
      <c r="AV20" s="630"/>
      <c r="AW20" s="630"/>
      <c r="AX20" s="630"/>
      <c r="AY20" s="630"/>
      <c r="AZ20" s="630"/>
      <c r="BA20" s="630"/>
      <c r="BB20" s="630"/>
      <c r="BC20" s="630"/>
      <c r="BD20" s="630"/>
      <c r="BE20" s="630"/>
      <c r="BF20" s="631"/>
      <c r="BG20" s="632">
        <v>843934</v>
      </c>
      <c r="BH20" s="633"/>
      <c r="BI20" s="633"/>
      <c r="BJ20" s="633"/>
      <c r="BK20" s="633"/>
      <c r="BL20" s="633"/>
      <c r="BM20" s="633"/>
      <c r="BN20" s="634"/>
      <c r="BO20" s="670">
        <v>8.1999999999999993</v>
      </c>
      <c r="BP20" s="670"/>
      <c r="BQ20" s="670"/>
      <c r="BR20" s="670"/>
      <c r="BS20" s="671" t="s">
        <v>236</v>
      </c>
      <c r="BT20" s="671"/>
      <c r="BU20" s="671"/>
      <c r="BV20" s="671"/>
      <c r="BW20" s="671"/>
      <c r="BX20" s="671"/>
      <c r="BY20" s="671"/>
      <c r="BZ20" s="671"/>
      <c r="CA20" s="671"/>
      <c r="CB20" s="711"/>
      <c r="CD20" s="629" t="s">
        <v>278</v>
      </c>
      <c r="CE20" s="630"/>
      <c r="CF20" s="630"/>
      <c r="CG20" s="630"/>
      <c r="CH20" s="630"/>
      <c r="CI20" s="630"/>
      <c r="CJ20" s="630"/>
      <c r="CK20" s="630"/>
      <c r="CL20" s="630"/>
      <c r="CM20" s="630"/>
      <c r="CN20" s="630"/>
      <c r="CO20" s="630"/>
      <c r="CP20" s="630"/>
      <c r="CQ20" s="631"/>
      <c r="CR20" s="632">
        <v>25937048</v>
      </c>
      <c r="CS20" s="633"/>
      <c r="CT20" s="633"/>
      <c r="CU20" s="633"/>
      <c r="CV20" s="633"/>
      <c r="CW20" s="633"/>
      <c r="CX20" s="633"/>
      <c r="CY20" s="634"/>
      <c r="CZ20" s="670">
        <v>100</v>
      </c>
      <c r="DA20" s="670"/>
      <c r="DB20" s="670"/>
      <c r="DC20" s="670"/>
      <c r="DD20" s="638">
        <v>1315371</v>
      </c>
      <c r="DE20" s="633"/>
      <c r="DF20" s="633"/>
      <c r="DG20" s="633"/>
      <c r="DH20" s="633"/>
      <c r="DI20" s="633"/>
      <c r="DJ20" s="633"/>
      <c r="DK20" s="633"/>
      <c r="DL20" s="633"/>
      <c r="DM20" s="633"/>
      <c r="DN20" s="633"/>
      <c r="DO20" s="633"/>
      <c r="DP20" s="634"/>
      <c r="DQ20" s="638">
        <v>15778057</v>
      </c>
      <c r="DR20" s="633"/>
      <c r="DS20" s="633"/>
      <c r="DT20" s="633"/>
      <c r="DU20" s="633"/>
      <c r="DV20" s="633"/>
      <c r="DW20" s="633"/>
      <c r="DX20" s="633"/>
      <c r="DY20" s="633"/>
      <c r="DZ20" s="633"/>
      <c r="EA20" s="633"/>
      <c r="EB20" s="633"/>
      <c r="EC20" s="669"/>
    </row>
    <row r="21" spans="2:133" ht="11.25" customHeight="1" x14ac:dyDescent="0.2">
      <c r="B21" s="629" t="s">
        <v>279</v>
      </c>
      <c r="C21" s="630"/>
      <c r="D21" s="630"/>
      <c r="E21" s="630"/>
      <c r="F21" s="630"/>
      <c r="G21" s="630"/>
      <c r="H21" s="630"/>
      <c r="I21" s="630"/>
      <c r="J21" s="630"/>
      <c r="K21" s="630"/>
      <c r="L21" s="630"/>
      <c r="M21" s="630"/>
      <c r="N21" s="630"/>
      <c r="O21" s="630"/>
      <c r="P21" s="630"/>
      <c r="Q21" s="631"/>
      <c r="R21" s="632">
        <v>764623</v>
      </c>
      <c r="S21" s="633"/>
      <c r="T21" s="633"/>
      <c r="U21" s="633"/>
      <c r="V21" s="633"/>
      <c r="W21" s="633"/>
      <c r="X21" s="633"/>
      <c r="Y21" s="634"/>
      <c r="Z21" s="670">
        <v>2.8</v>
      </c>
      <c r="AA21" s="670"/>
      <c r="AB21" s="670"/>
      <c r="AC21" s="670"/>
      <c r="AD21" s="671">
        <v>688200</v>
      </c>
      <c r="AE21" s="671"/>
      <c r="AF21" s="671"/>
      <c r="AG21" s="671"/>
      <c r="AH21" s="671"/>
      <c r="AI21" s="671"/>
      <c r="AJ21" s="671"/>
      <c r="AK21" s="671"/>
      <c r="AL21" s="635">
        <v>5.5</v>
      </c>
      <c r="AM21" s="636"/>
      <c r="AN21" s="636"/>
      <c r="AO21" s="672"/>
      <c r="AP21" s="629" t="s">
        <v>280</v>
      </c>
      <c r="AQ21" s="709"/>
      <c r="AR21" s="709"/>
      <c r="AS21" s="709"/>
      <c r="AT21" s="709"/>
      <c r="AU21" s="709"/>
      <c r="AV21" s="709"/>
      <c r="AW21" s="709"/>
      <c r="AX21" s="709"/>
      <c r="AY21" s="709"/>
      <c r="AZ21" s="709"/>
      <c r="BA21" s="709"/>
      <c r="BB21" s="709"/>
      <c r="BC21" s="709"/>
      <c r="BD21" s="709"/>
      <c r="BE21" s="709"/>
      <c r="BF21" s="710"/>
      <c r="BG21" s="632" t="s">
        <v>236</v>
      </c>
      <c r="BH21" s="633"/>
      <c r="BI21" s="633"/>
      <c r="BJ21" s="633"/>
      <c r="BK21" s="633"/>
      <c r="BL21" s="633"/>
      <c r="BM21" s="633"/>
      <c r="BN21" s="634"/>
      <c r="BO21" s="670" t="s">
        <v>236</v>
      </c>
      <c r="BP21" s="670"/>
      <c r="BQ21" s="670"/>
      <c r="BR21" s="670"/>
      <c r="BS21" s="671" t="s">
        <v>236</v>
      </c>
      <c r="BT21" s="671"/>
      <c r="BU21" s="671"/>
      <c r="BV21" s="671"/>
      <c r="BW21" s="671"/>
      <c r="BX21" s="671"/>
      <c r="BY21" s="671"/>
      <c r="BZ21" s="671"/>
      <c r="CA21" s="671"/>
      <c r="CB21" s="711"/>
      <c r="CD21" s="613"/>
      <c r="CE21" s="614"/>
      <c r="CF21" s="614"/>
      <c r="CG21" s="614"/>
      <c r="CH21" s="614"/>
      <c r="CI21" s="614"/>
      <c r="CJ21" s="614"/>
      <c r="CK21" s="614"/>
      <c r="CL21" s="614"/>
      <c r="CM21" s="614"/>
      <c r="CN21" s="614"/>
      <c r="CO21" s="614"/>
      <c r="CP21" s="614"/>
      <c r="CQ21" s="615"/>
      <c r="CR21" s="717"/>
      <c r="CS21" s="718"/>
      <c r="CT21" s="718"/>
      <c r="CU21" s="718"/>
      <c r="CV21" s="718"/>
      <c r="CW21" s="718"/>
      <c r="CX21" s="718"/>
      <c r="CY21" s="719"/>
      <c r="CZ21" s="720"/>
      <c r="DA21" s="720"/>
      <c r="DB21" s="720"/>
      <c r="DC21" s="720"/>
      <c r="DD21" s="721"/>
      <c r="DE21" s="718"/>
      <c r="DF21" s="718"/>
      <c r="DG21" s="718"/>
      <c r="DH21" s="718"/>
      <c r="DI21" s="718"/>
      <c r="DJ21" s="718"/>
      <c r="DK21" s="718"/>
      <c r="DL21" s="718"/>
      <c r="DM21" s="718"/>
      <c r="DN21" s="718"/>
      <c r="DO21" s="718"/>
      <c r="DP21" s="719"/>
      <c r="DQ21" s="721"/>
      <c r="DR21" s="718"/>
      <c r="DS21" s="718"/>
      <c r="DT21" s="718"/>
      <c r="DU21" s="718"/>
      <c r="DV21" s="718"/>
      <c r="DW21" s="718"/>
      <c r="DX21" s="718"/>
      <c r="DY21" s="718"/>
      <c r="DZ21" s="718"/>
      <c r="EA21" s="718"/>
      <c r="EB21" s="718"/>
      <c r="EC21" s="725"/>
    </row>
    <row r="22" spans="2:133" ht="11.25" customHeight="1" x14ac:dyDescent="0.2">
      <c r="B22" s="629" t="s">
        <v>281</v>
      </c>
      <c r="C22" s="630"/>
      <c r="D22" s="630"/>
      <c r="E22" s="630"/>
      <c r="F22" s="630"/>
      <c r="G22" s="630"/>
      <c r="H22" s="630"/>
      <c r="I22" s="630"/>
      <c r="J22" s="630"/>
      <c r="K22" s="630"/>
      <c r="L22" s="630"/>
      <c r="M22" s="630"/>
      <c r="N22" s="630"/>
      <c r="O22" s="630"/>
      <c r="P22" s="630"/>
      <c r="Q22" s="631"/>
      <c r="R22" s="632">
        <v>688200</v>
      </c>
      <c r="S22" s="633"/>
      <c r="T22" s="633"/>
      <c r="U22" s="633"/>
      <c r="V22" s="633"/>
      <c r="W22" s="633"/>
      <c r="X22" s="633"/>
      <c r="Y22" s="634"/>
      <c r="Z22" s="670">
        <v>2.5</v>
      </c>
      <c r="AA22" s="670"/>
      <c r="AB22" s="670"/>
      <c r="AC22" s="670"/>
      <c r="AD22" s="671">
        <v>688200</v>
      </c>
      <c r="AE22" s="671"/>
      <c r="AF22" s="671"/>
      <c r="AG22" s="671"/>
      <c r="AH22" s="671"/>
      <c r="AI22" s="671"/>
      <c r="AJ22" s="671"/>
      <c r="AK22" s="671"/>
      <c r="AL22" s="635">
        <v>5.5</v>
      </c>
      <c r="AM22" s="636"/>
      <c r="AN22" s="636"/>
      <c r="AO22" s="672"/>
      <c r="AP22" s="629" t="s">
        <v>282</v>
      </c>
      <c r="AQ22" s="709"/>
      <c r="AR22" s="709"/>
      <c r="AS22" s="709"/>
      <c r="AT22" s="709"/>
      <c r="AU22" s="709"/>
      <c r="AV22" s="709"/>
      <c r="AW22" s="709"/>
      <c r="AX22" s="709"/>
      <c r="AY22" s="709"/>
      <c r="AZ22" s="709"/>
      <c r="BA22" s="709"/>
      <c r="BB22" s="709"/>
      <c r="BC22" s="709"/>
      <c r="BD22" s="709"/>
      <c r="BE22" s="709"/>
      <c r="BF22" s="710"/>
      <c r="BG22" s="632" t="s">
        <v>236</v>
      </c>
      <c r="BH22" s="633"/>
      <c r="BI22" s="633"/>
      <c r="BJ22" s="633"/>
      <c r="BK22" s="633"/>
      <c r="BL22" s="633"/>
      <c r="BM22" s="633"/>
      <c r="BN22" s="634"/>
      <c r="BO22" s="670" t="s">
        <v>236</v>
      </c>
      <c r="BP22" s="670"/>
      <c r="BQ22" s="670"/>
      <c r="BR22" s="670"/>
      <c r="BS22" s="671" t="s">
        <v>236</v>
      </c>
      <c r="BT22" s="671"/>
      <c r="BU22" s="671"/>
      <c r="BV22" s="671"/>
      <c r="BW22" s="671"/>
      <c r="BX22" s="671"/>
      <c r="BY22" s="671"/>
      <c r="BZ22" s="671"/>
      <c r="CA22" s="671"/>
      <c r="CB22" s="711"/>
      <c r="CD22" s="684" t="s">
        <v>283</v>
      </c>
      <c r="CE22" s="685"/>
      <c r="CF22" s="685"/>
      <c r="CG22" s="685"/>
      <c r="CH22" s="685"/>
      <c r="CI22" s="685"/>
      <c r="CJ22" s="685"/>
      <c r="CK22" s="685"/>
      <c r="CL22" s="685"/>
      <c r="CM22" s="685"/>
      <c r="CN22" s="685"/>
      <c r="CO22" s="685"/>
      <c r="CP22" s="685"/>
      <c r="CQ22" s="685"/>
      <c r="CR22" s="685"/>
      <c r="CS22" s="685"/>
      <c r="CT22" s="685"/>
      <c r="CU22" s="685"/>
      <c r="CV22" s="685"/>
      <c r="CW22" s="685"/>
      <c r="CX22" s="685"/>
      <c r="CY22" s="685"/>
      <c r="CZ22" s="685"/>
      <c r="DA22" s="685"/>
      <c r="DB22" s="685"/>
      <c r="DC22" s="685"/>
      <c r="DD22" s="685"/>
      <c r="DE22" s="685"/>
      <c r="DF22" s="685"/>
      <c r="DG22" s="685"/>
      <c r="DH22" s="685"/>
      <c r="DI22" s="685"/>
      <c r="DJ22" s="685"/>
      <c r="DK22" s="685"/>
      <c r="DL22" s="685"/>
      <c r="DM22" s="685"/>
      <c r="DN22" s="685"/>
      <c r="DO22" s="685"/>
      <c r="DP22" s="685"/>
      <c r="DQ22" s="685"/>
      <c r="DR22" s="685"/>
      <c r="DS22" s="685"/>
      <c r="DT22" s="685"/>
      <c r="DU22" s="685"/>
      <c r="DV22" s="685"/>
      <c r="DW22" s="685"/>
      <c r="DX22" s="685"/>
      <c r="DY22" s="685"/>
      <c r="DZ22" s="685"/>
      <c r="EA22" s="685"/>
      <c r="EB22" s="685"/>
      <c r="EC22" s="686"/>
    </row>
    <row r="23" spans="2:133" ht="11.25" customHeight="1" x14ac:dyDescent="0.2">
      <c r="B23" s="629" t="s">
        <v>284</v>
      </c>
      <c r="C23" s="630"/>
      <c r="D23" s="630"/>
      <c r="E23" s="630"/>
      <c r="F23" s="630"/>
      <c r="G23" s="630"/>
      <c r="H23" s="630"/>
      <c r="I23" s="630"/>
      <c r="J23" s="630"/>
      <c r="K23" s="630"/>
      <c r="L23" s="630"/>
      <c r="M23" s="630"/>
      <c r="N23" s="630"/>
      <c r="O23" s="630"/>
      <c r="P23" s="630"/>
      <c r="Q23" s="631"/>
      <c r="R23" s="632">
        <v>76361</v>
      </c>
      <c r="S23" s="633"/>
      <c r="T23" s="633"/>
      <c r="U23" s="633"/>
      <c r="V23" s="633"/>
      <c r="W23" s="633"/>
      <c r="X23" s="633"/>
      <c r="Y23" s="634"/>
      <c r="Z23" s="670">
        <v>0.3</v>
      </c>
      <c r="AA23" s="670"/>
      <c r="AB23" s="670"/>
      <c r="AC23" s="670"/>
      <c r="AD23" s="671" t="s">
        <v>236</v>
      </c>
      <c r="AE23" s="671"/>
      <c r="AF23" s="671"/>
      <c r="AG23" s="671"/>
      <c r="AH23" s="671"/>
      <c r="AI23" s="671"/>
      <c r="AJ23" s="671"/>
      <c r="AK23" s="671"/>
      <c r="AL23" s="635" t="s">
        <v>236</v>
      </c>
      <c r="AM23" s="636"/>
      <c r="AN23" s="636"/>
      <c r="AO23" s="672"/>
      <c r="AP23" s="629" t="s">
        <v>285</v>
      </c>
      <c r="AQ23" s="709"/>
      <c r="AR23" s="709"/>
      <c r="AS23" s="709"/>
      <c r="AT23" s="709"/>
      <c r="AU23" s="709"/>
      <c r="AV23" s="709"/>
      <c r="AW23" s="709"/>
      <c r="AX23" s="709"/>
      <c r="AY23" s="709"/>
      <c r="AZ23" s="709"/>
      <c r="BA23" s="709"/>
      <c r="BB23" s="709"/>
      <c r="BC23" s="709"/>
      <c r="BD23" s="709"/>
      <c r="BE23" s="709"/>
      <c r="BF23" s="710"/>
      <c r="BG23" s="632">
        <v>843934</v>
      </c>
      <c r="BH23" s="633"/>
      <c r="BI23" s="633"/>
      <c r="BJ23" s="633"/>
      <c r="BK23" s="633"/>
      <c r="BL23" s="633"/>
      <c r="BM23" s="633"/>
      <c r="BN23" s="634"/>
      <c r="BO23" s="670">
        <v>8.1999999999999993</v>
      </c>
      <c r="BP23" s="670"/>
      <c r="BQ23" s="670"/>
      <c r="BR23" s="670"/>
      <c r="BS23" s="671" t="s">
        <v>236</v>
      </c>
      <c r="BT23" s="671"/>
      <c r="BU23" s="671"/>
      <c r="BV23" s="671"/>
      <c r="BW23" s="671"/>
      <c r="BX23" s="671"/>
      <c r="BY23" s="671"/>
      <c r="BZ23" s="671"/>
      <c r="CA23" s="671"/>
      <c r="CB23" s="711"/>
      <c r="CD23" s="684" t="s">
        <v>224</v>
      </c>
      <c r="CE23" s="685"/>
      <c r="CF23" s="685"/>
      <c r="CG23" s="685"/>
      <c r="CH23" s="685"/>
      <c r="CI23" s="685"/>
      <c r="CJ23" s="685"/>
      <c r="CK23" s="685"/>
      <c r="CL23" s="685"/>
      <c r="CM23" s="685"/>
      <c r="CN23" s="685"/>
      <c r="CO23" s="685"/>
      <c r="CP23" s="685"/>
      <c r="CQ23" s="686"/>
      <c r="CR23" s="684" t="s">
        <v>286</v>
      </c>
      <c r="CS23" s="685"/>
      <c r="CT23" s="685"/>
      <c r="CU23" s="685"/>
      <c r="CV23" s="685"/>
      <c r="CW23" s="685"/>
      <c r="CX23" s="685"/>
      <c r="CY23" s="686"/>
      <c r="CZ23" s="684" t="s">
        <v>287</v>
      </c>
      <c r="DA23" s="685"/>
      <c r="DB23" s="685"/>
      <c r="DC23" s="686"/>
      <c r="DD23" s="684" t="s">
        <v>288</v>
      </c>
      <c r="DE23" s="685"/>
      <c r="DF23" s="685"/>
      <c r="DG23" s="685"/>
      <c r="DH23" s="685"/>
      <c r="DI23" s="685"/>
      <c r="DJ23" s="685"/>
      <c r="DK23" s="686"/>
      <c r="DL23" s="722" t="s">
        <v>289</v>
      </c>
      <c r="DM23" s="723"/>
      <c r="DN23" s="723"/>
      <c r="DO23" s="723"/>
      <c r="DP23" s="723"/>
      <c r="DQ23" s="723"/>
      <c r="DR23" s="723"/>
      <c r="DS23" s="723"/>
      <c r="DT23" s="723"/>
      <c r="DU23" s="723"/>
      <c r="DV23" s="724"/>
      <c r="DW23" s="684" t="s">
        <v>290</v>
      </c>
      <c r="DX23" s="685"/>
      <c r="DY23" s="685"/>
      <c r="DZ23" s="685"/>
      <c r="EA23" s="685"/>
      <c r="EB23" s="685"/>
      <c r="EC23" s="686"/>
    </row>
    <row r="24" spans="2:133" ht="11.25" customHeight="1" x14ac:dyDescent="0.2">
      <c r="B24" s="629" t="s">
        <v>291</v>
      </c>
      <c r="C24" s="630"/>
      <c r="D24" s="630"/>
      <c r="E24" s="630"/>
      <c r="F24" s="630"/>
      <c r="G24" s="630"/>
      <c r="H24" s="630"/>
      <c r="I24" s="630"/>
      <c r="J24" s="630"/>
      <c r="K24" s="630"/>
      <c r="L24" s="630"/>
      <c r="M24" s="630"/>
      <c r="N24" s="630"/>
      <c r="O24" s="630"/>
      <c r="P24" s="630"/>
      <c r="Q24" s="631"/>
      <c r="R24" s="632">
        <v>62</v>
      </c>
      <c r="S24" s="633"/>
      <c r="T24" s="633"/>
      <c r="U24" s="633"/>
      <c r="V24" s="633"/>
      <c r="W24" s="633"/>
      <c r="X24" s="633"/>
      <c r="Y24" s="634"/>
      <c r="Z24" s="670">
        <v>0</v>
      </c>
      <c r="AA24" s="670"/>
      <c r="AB24" s="670"/>
      <c r="AC24" s="670"/>
      <c r="AD24" s="671" t="s">
        <v>236</v>
      </c>
      <c r="AE24" s="671"/>
      <c r="AF24" s="671"/>
      <c r="AG24" s="671"/>
      <c r="AH24" s="671"/>
      <c r="AI24" s="671"/>
      <c r="AJ24" s="671"/>
      <c r="AK24" s="671"/>
      <c r="AL24" s="635" t="s">
        <v>236</v>
      </c>
      <c r="AM24" s="636"/>
      <c r="AN24" s="636"/>
      <c r="AO24" s="672"/>
      <c r="AP24" s="629" t="s">
        <v>292</v>
      </c>
      <c r="AQ24" s="709"/>
      <c r="AR24" s="709"/>
      <c r="AS24" s="709"/>
      <c r="AT24" s="709"/>
      <c r="AU24" s="709"/>
      <c r="AV24" s="709"/>
      <c r="AW24" s="709"/>
      <c r="AX24" s="709"/>
      <c r="AY24" s="709"/>
      <c r="AZ24" s="709"/>
      <c r="BA24" s="709"/>
      <c r="BB24" s="709"/>
      <c r="BC24" s="709"/>
      <c r="BD24" s="709"/>
      <c r="BE24" s="709"/>
      <c r="BF24" s="710"/>
      <c r="BG24" s="632" t="s">
        <v>236</v>
      </c>
      <c r="BH24" s="633"/>
      <c r="BI24" s="633"/>
      <c r="BJ24" s="633"/>
      <c r="BK24" s="633"/>
      <c r="BL24" s="633"/>
      <c r="BM24" s="633"/>
      <c r="BN24" s="634"/>
      <c r="BO24" s="670" t="s">
        <v>236</v>
      </c>
      <c r="BP24" s="670"/>
      <c r="BQ24" s="670"/>
      <c r="BR24" s="670"/>
      <c r="BS24" s="671" t="s">
        <v>236</v>
      </c>
      <c r="BT24" s="671"/>
      <c r="BU24" s="671"/>
      <c r="BV24" s="671"/>
      <c r="BW24" s="671"/>
      <c r="BX24" s="671"/>
      <c r="BY24" s="671"/>
      <c r="BZ24" s="671"/>
      <c r="CA24" s="671"/>
      <c r="CB24" s="711"/>
      <c r="CD24" s="690" t="s">
        <v>293</v>
      </c>
      <c r="CE24" s="691"/>
      <c r="CF24" s="691"/>
      <c r="CG24" s="691"/>
      <c r="CH24" s="691"/>
      <c r="CI24" s="691"/>
      <c r="CJ24" s="691"/>
      <c r="CK24" s="691"/>
      <c r="CL24" s="691"/>
      <c r="CM24" s="691"/>
      <c r="CN24" s="691"/>
      <c r="CO24" s="691"/>
      <c r="CP24" s="691"/>
      <c r="CQ24" s="692"/>
      <c r="CR24" s="687">
        <v>12801232</v>
      </c>
      <c r="CS24" s="688"/>
      <c r="CT24" s="688"/>
      <c r="CU24" s="688"/>
      <c r="CV24" s="688"/>
      <c r="CW24" s="688"/>
      <c r="CX24" s="688"/>
      <c r="CY24" s="713"/>
      <c r="CZ24" s="714">
        <v>49.4</v>
      </c>
      <c r="DA24" s="696"/>
      <c r="DB24" s="696"/>
      <c r="DC24" s="716"/>
      <c r="DD24" s="712">
        <v>6555895</v>
      </c>
      <c r="DE24" s="688"/>
      <c r="DF24" s="688"/>
      <c r="DG24" s="688"/>
      <c r="DH24" s="688"/>
      <c r="DI24" s="688"/>
      <c r="DJ24" s="688"/>
      <c r="DK24" s="713"/>
      <c r="DL24" s="712">
        <v>6432623</v>
      </c>
      <c r="DM24" s="688"/>
      <c r="DN24" s="688"/>
      <c r="DO24" s="688"/>
      <c r="DP24" s="688"/>
      <c r="DQ24" s="688"/>
      <c r="DR24" s="688"/>
      <c r="DS24" s="688"/>
      <c r="DT24" s="688"/>
      <c r="DU24" s="688"/>
      <c r="DV24" s="713"/>
      <c r="DW24" s="714">
        <v>50.9</v>
      </c>
      <c r="DX24" s="696"/>
      <c r="DY24" s="696"/>
      <c r="DZ24" s="696"/>
      <c r="EA24" s="696"/>
      <c r="EB24" s="696"/>
      <c r="EC24" s="715"/>
    </row>
    <row r="25" spans="2:133" ht="11.25" customHeight="1" x14ac:dyDescent="0.2">
      <c r="B25" s="629" t="s">
        <v>294</v>
      </c>
      <c r="C25" s="630"/>
      <c r="D25" s="630"/>
      <c r="E25" s="630"/>
      <c r="F25" s="630"/>
      <c r="G25" s="630"/>
      <c r="H25" s="630"/>
      <c r="I25" s="630"/>
      <c r="J25" s="630"/>
      <c r="K25" s="630"/>
      <c r="L25" s="630"/>
      <c r="M25" s="630"/>
      <c r="N25" s="630"/>
      <c r="O25" s="630"/>
      <c r="P25" s="630"/>
      <c r="Q25" s="631"/>
      <c r="R25" s="632">
        <v>13009814</v>
      </c>
      <c r="S25" s="633"/>
      <c r="T25" s="633"/>
      <c r="U25" s="633"/>
      <c r="V25" s="633"/>
      <c r="W25" s="633"/>
      <c r="X25" s="633"/>
      <c r="Y25" s="634"/>
      <c r="Z25" s="670">
        <v>47.9</v>
      </c>
      <c r="AA25" s="670"/>
      <c r="AB25" s="670"/>
      <c r="AC25" s="670"/>
      <c r="AD25" s="671">
        <v>12089457</v>
      </c>
      <c r="AE25" s="671"/>
      <c r="AF25" s="671"/>
      <c r="AG25" s="671"/>
      <c r="AH25" s="671"/>
      <c r="AI25" s="671"/>
      <c r="AJ25" s="671"/>
      <c r="AK25" s="671"/>
      <c r="AL25" s="635">
        <v>97.2</v>
      </c>
      <c r="AM25" s="636"/>
      <c r="AN25" s="636"/>
      <c r="AO25" s="672"/>
      <c r="AP25" s="629" t="s">
        <v>295</v>
      </c>
      <c r="AQ25" s="709"/>
      <c r="AR25" s="709"/>
      <c r="AS25" s="709"/>
      <c r="AT25" s="709"/>
      <c r="AU25" s="709"/>
      <c r="AV25" s="709"/>
      <c r="AW25" s="709"/>
      <c r="AX25" s="709"/>
      <c r="AY25" s="709"/>
      <c r="AZ25" s="709"/>
      <c r="BA25" s="709"/>
      <c r="BB25" s="709"/>
      <c r="BC25" s="709"/>
      <c r="BD25" s="709"/>
      <c r="BE25" s="709"/>
      <c r="BF25" s="710"/>
      <c r="BG25" s="632" t="s">
        <v>236</v>
      </c>
      <c r="BH25" s="633"/>
      <c r="BI25" s="633"/>
      <c r="BJ25" s="633"/>
      <c r="BK25" s="633"/>
      <c r="BL25" s="633"/>
      <c r="BM25" s="633"/>
      <c r="BN25" s="634"/>
      <c r="BO25" s="670" t="s">
        <v>236</v>
      </c>
      <c r="BP25" s="670"/>
      <c r="BQ25" s="670"/>
      <c r="BR25" s="670"/>
      <c r="BS25" s="671" t="s">
        <v>236</v>
      </c>
      <c r="BT25" s="671"/>
      <c r="BU25" s="671"/>
      <c r="BV25" s="671"/>
      <c r="BW25" s="671"/>
      <c r="BX25" s="671"/>
      <c r="BY25" s="671"/>
      <c r="BZ25" s="671"/>
      <c r="CA25" s="671"/>
      <c r="CB25" s="711"/>
      <c r="CD25" s="629" t="s">
        <v>296</v>
      </c>
      <c r="CE25" s="630"/>
      <c r="CF25" s="630"/>
      <c r="CG25" s="630"/>
      <c r="CH25" s="630"/>
      <c r="CI25" s="630"/>
      <c r="CJ25" s="630"/>
      <c r="CK25" s="630"/>
      <c r="CL25" s="630"/>
      <c r="CM25" s="630"/>
      <c r="CN25" s="630"/>
      <c r="CO25" s="630"/>
      <c r="CP25" s="630"/>
      <c r="CQ25" s="631"/>
      <c r="CR25" s="632">
        <v>3663503</v>
      </c>
      <c r="CS25" s="645"/>
      <c r="CT25" s="645"/>
      <c r="CU25" s="645"/>
      <c r="CV25" s="645"/>
      <c r="CW25" s="645"/>
      <c r="CX25" s="645"/>
      <c r="CY25" s="646"/>
      <c r="CZ25" s="635">
        <v>14.1</v>
      </c>
      <c r="DA25" s="647"/>
      <c r="DB25" s="647"/>
      <c r="DC25" s="648"/>
      <c r="DD25" s="638">
        <v>3132734</v>
      </c>
      <c r="DE25" s="645"/>
      <c r="DF25" s="645"/>
      <c r="DG25" s="645"/>
      <c r="DH25" s="645"/>
      <c r="DI25" s="645"/>
      <c r="DJ25" s="645"/>
      <c r="DK25" s="646"/>
      <c r="DL25" s="638">
        <v>3053992</v>
      </c>
      <c r="DM25" s="645"/>
      <c r="DN25" s="645"/>
      <c r="DO25" s="645"/>
      <c r="DP25" s="645"/>
      <c r="DQ25" s="645"/>
      <c r="DR25" s="645"/>
      <c r="DS25" s="645"/>
      <c r="DT25" s="645"/>
      <c r="DU25" s="645"/>
      <c r="DV25" s="646"/>
      <c r="DW25" s="635">
        <v>24.2</v>
      </c>
      <c r="DX25" s="647"/>
      <c r="DY25" s="647"/>
      <c r="DZ25" s="647"/>
      <c r="EA25" s="647"/>
      <c r="EB25" s="647"/>
      <c r="EC25" s="659"/>
    </row>
    <row r="26" spans="2:133" ht="11.25" customHeight="1" x14ac:dyDescent="0.2">
      <c r="B26" s="629" t="s">
        <v>297</v>
      </c>
      <c r="C26" s="630"/>
      <c r="D26" s="630"/>
      <c r="E26" s="630"/>
      <c r="F26" s="630"/>
      <c r="G26" s="630"/>
      <c r="H26" s="630"/>
      <c r="I26" s="630"/>
      <c r="J26" s="630"/>
      <c r="K26" s="630"/>
      <c r="L26" s="630"/>
      <c r="M26" s="630"/>
      <c r="N26" s="630"/>
      <c r="O26" s="630"/>
      <c r="P26" s="630"/>
      <c r="Q26" s="631"/>
      <c r="R26" s="632">
        <v>6052</v>
      </c>
      <c r="S26" s="633"/>
      <c r="T26" s="633"/>
      <c r="U26" s="633"/>
      <c r="V26" s="633"/>
      <c r="W26" s="633"/>
      <c r="X26" s="633"/>
      <c r="Y26" s="634"/>
      <c r="Z26" s="670">
        <v>0</v>
      </c>
      <c r="AA26" s="670"/>
      <c r="AB26" s="670"/>
      <c r="AC26" s="670"/>
      <c r="AD26" s="671">
        <v>6052</v>
      </c>
      <c r="AE26" s="671"/>
      <c r="AF26" s="671"/>
      <c r="AG26" s="671"/>
      <c r="AH26" s="671"/>
      <c r="AI26" s="671"/>
      <c r="AJ26" s="671"/>
      <c r="AK26" s="671"/>
      <c r="AL26" s="635">
        <v>0</v>
      </c>
      <c r="AM26" s="636"/>
      <c r="AN26" s="636"/>
      <c r="AO26" s="672"/>
      <c r="AP26" s="629" t="s">
        <v>298</v>
      </c>
      <c r="AQ26" s="709"/>
      <c r="AR26" s="709"/>
      <c r="AS26" s="709"/>
      <c r="AT26" s="709"/>
      <c r="AU26" s="709"/>
      <c r="AV26" s="709"/>
      <c r="AW26" s="709"/>
      <c r="AX26" s="709"/>
      <c r="AY26" s="709"/>
      <c r="AZ26" s="709"/>
      <c r="BA26" s="709"/>
      <c r="BB26" s="709"/>
      <c r="BC26" s="709"/>
      <c r="BD26" s="709"/>
      <c r="BE26" s="709"/>
      <c r="BF26" s="710"/>
      <c r="BG26" s="632" t="s">
        <v>236</v>
      </c>
      <c r="BH26" s="633"/>
      <c r="BI26" s="633"/>
      <c r="BJ26" s="633"/>
      <c r="BK26" s="633"/>
      <c r="BL26" s="633"/>
      <c r="BM26" s="633"/>
      <c r="BN26" s="634"/>
      <c r="BO26" s="670" t="s">
        <v>236</v>
      </c>
      <c r="BP26" s="670"/>
      <c r="BQ26" s="670"/>
      <c r="BR26" s="670"/>
      <c r="BS26" s="671" t="s">
        <v>236</v>
      </c>
      <c r="BT26" s="671"/>
      <c r="BU26" s="671"/>
      <c r="BV26" s="671"/>
      <c r="BW26" s="671"/>
      <c r="BX26" s="671"/>
      <c r="BY26" s="671"/>
      <c r="BZ26" s="671"/>
      <c r="CA26" s="671"/>
      <c r="CB26" s="711"/>
      <c r="CD26" s="629" t="s">
        <v>299</v>
      </c>
      <c r="CE26" s="630"/>
      <c r="CF26" s="630"/>
      <c r="CG26" s="630"/>
      <c r="CH26" s="630"/>
      <c r="CI26" s="630"/>
      <c r="CJ26" s="630"/>
      <c r="CK26" s="630"/>
      <c r="CL26" s="630"/>
      <c r="CM26" s="630"/>
      <c r="CN26" s="630"/>
      <c r="CO26" s="630"/>
      <c r="CP26" s="630"/>
      <c r="CQ26" s="631"/>
      <c r="CR26" s="632">
        <v>2074131</v>
      </c>
      <c r="CS26" s="633"/>
      <c r="CT26" s="633"/>
      <c r="CU26" s="633"/>
      <c r="CV26" s="633"/>
      <c r="CW26" s="633"/>
      <c r="CX26" s="633"/>
      <c r="CY26" s="634"/>
      <c r="CZ26" s="635">
        <v>8</v>
      </c>
      <c r="DA26" s="647"/>
      <c r="DB26" s="647"/>
      <c r="DC26" s="648"/>
      <c r="DD26" s="638">
        <v>1826106</v>
      </c>
      <c r="DE26" s="633"/>
      <c r="DF26" s="633"/>
      <c r="DG26" s="633"/>
      <c r="DH26" s="633"/>
      <c r="DI26" s="633"/>
      <c r="DJ26" s="633"/>
      <c r="DK26" s="634"/>
      <c r="DL26" s="638" t="s">
        <v>236</v>
      </c>
      <c r="DM26" s="633"/>
      <c r="DN26" s="633"/>
      <c r="DO26" s="633"/>
      <c r="DP26" s="633"/>
      <c r="DQ26" s="633"/>
      <c r="DR26" s="633"/>
      <c r="DS26" s="633"/>
      <c r="DT26" s="633"/>
      <c r="DU26" s="633"/>
      <c r="DV26" s="634"/>
      <c r="DW26" s="635" t="s">
        <v>236</v>
      </c>
      <c r="DX26" s="647"/>
      <c r="DY26" s="647"/>
      <c r="DZ26" s="647"/>
      <c r="EA26" s="647"/>
      <c r="EB26" s="647"/>
      <c r="EC26" s="659"/>
    </row>
    <row r="27" spans="2:133" ht="11.25" customHeight="1" x14ac:dyDescent="0.2">
      <c r="B27" s="629" t="s">
        <v>300</v>
      </c>
      <c r="C27" s="630"/>
      <c r="D27" s="630"/>
      <c r="E27" s="630"/>
      <c r="F27" s="630"/>
      <c r="G27" s="630"/>
      <c r="H27" s="630"/>
      <c r="I27" s="630"/>
      <c r="J27" s="630"/>
      <c r="K27" s="630"/>
      <c r="L27" s="630"/>
      <c r="M27" s="630"/>
      <c r="N27" s="630"/>
      <c r="O27" s="630"/>
      <c r="P27" s="630"/>
      <c r="Q27" s="631"/>
      <c r="R27" s="632">
        <v>99190</v>
      </c>
      <c r="S27" s="633"/>
      <c r="T27" s="633"/>
      <c r="U27" s="633"/>
      <c r="V27" s="633"/>
      <c r="W27" s="633"/>
      <c r="X27" s="633"/>
      <c r="Y27" s="634"/>
      <c r="Z27" s="670">
        <v>0.4</v>
      </c>
      <c r="AA27" s="670"/>
      <c r="AB27" s="670"/>
      <c r="AC27" s="670"/>
      <c r="AD27" s="671">
        <v>10923</v>
      </c>
      <c r="AE27" s="671"/>
      <c r="AF27" s="671"/>
      <c r="AG27" s="671"/>
      <c r="AH27" s="671"/>
      <c r="AI27" s="671"/>
      <c r="AJ27" s="671"/>
      <c r="AK27" s="671"/>
      <c r="AL27" s="635">
        <v>0.1</v>
      </c>
      <c r="AM27" s="636"/>
      <c r="AN27" s="636"/>
      <c r="AO27" s="672"/>
      <c r="AP27" s="629" t="s">
        <v>301</v>
      </c>
      <c r="AQ27" s="630"/>
      <c r="AR27" s="630"/>
      <c r="AS27" s="630"/>
      <c r="AT27" s="630"/>
      <c r="AU27" s="630"/>
      <c r="AV27" s="630"/>
      <c r="AW27" s="630"/>
      <c r="AX27" s="630"/>
      <c r="AY27" s="630"/>
      <c r="AZ27" s="630"/>
      <c r="BA27" s="630"/>
      <c r="BB27" s="630"/>
      <c r="BC27" s="630"/>
      <c r="BD27" s="630"/>
      <c r="BE27" s="630"/>
      <c r="BF27" s="631"/>
      <c r="BG27" s="632">
        <v>10334299</v>
      </c>
      <c r="BH27" s="633"/>
      <c r="BI27" s="633"/>
      <c r="BJ27" s="633"/>
      <c r="BK27" s="633"/>
      <c r="BL27" s="633"/>
      <c r="BM27" s="633"/>
      <c r="BN27" s="634"/>
      <c r="BO27" s="670">
        <v>100</v>
      </c>
      <c r="BP27" s="670"/>
      <c r="BQ27" s="670"/>
      <c r="BR27" s="670"/>
      <c r="BS27" s="671">
        <v>46383</v>
      </c>
      <c r="BT27" s="671"/>
      <c r="BU27" s="671"/>
      <c r="BV27" s="671"/>
      <c r="BW27" s="671"/>
      <c r="BX27" s="671"/>
      <c r="BY27" s="671"/>
      <c r="BZ27" s="671"/>
      <c r="CA27" s="671"/>
      <c r="CB27" s="711"/>
      <c r="CD27" s="629" t="s">
        <v>302</v>
      </c>
      <c r="CE27" s="630"/>
      <c r="CF27" s="630"/>
      <c r="CG27" s="630"/>
      <c r="CH27" s="630"/>
      <c r="CI27" s="630"/>
      <c r="CJ27" s="630"/>
      <c r="CK27" s="630"/>
      <c r="CL27" s="630"/>
      <c r="CM27" s="630"/>
      <c r="CN27" s="630"/>
      <c r="CO27" s="630"/>
      <c r="CP27" s="630"/>
      <c r="CQ27" s="631"/>
      <c r="CR27" s="632">
        <v>8131020</v>
      </c>
      <c r="CS27" s="645"/>
      <c r="CT27" s="645"/>
      <c r="CU27" s="645"/>
      <c r="CV27" s="645"/>
      <c r="CW27" s="645"/>
      <c r="CX27" s="645"/>
      <c r="CY27" s="646"/>
      <c r="CZ27" s="635">
        <v>31.3</v>
      </c>
      <c r="DA27" s="647"/>
      <c r="DB27" s="647"/>
      <c r="DC27" s="648"/>
      <c r="DD27" s="638">
        <v>2416452</v>
      </c>
      <c r="DE27" s="645"/>
      <c r="DF27" s="645"/>
      <c r="DG27" s="645"/>
      <c r="DH27" s="645"/>
      <c r="DI27" s="645"/>
      <c r="DJ27" s="645"/>
      <c r="DK27" s="646"/>
      <c r="DL27" s="638">
        <v>2371922</v>
      </c>
      <c r="DM27" s="645"/>
      <c r="DN27" s="645"/>
      <c r="DO27" s="645"/>
      <c r="DP27" s="645"/>
      <c r="DQ27" s="645"/>
      <c r="DR27" s="645"/>
      <c r="DS27" s="645"/>
      <c r="DT27" s="645"/>
      <c r="DU27" s="645"/>
      <c r="DV27" s="646"/>
      <c r="DW27" s="635">
        <v>18.8</v>
      </c>
      <c r="DX27" s="647"/>
      <c r="DY27" s="647"/>
      <c r="DZ27" s="647"/>
      <c r="EA27" s="647"/>
      <c r="EB27" s="647"/>
      <c r="EC27" s="659"/>
    </row>
    <row r="28" spans="2:133" ht="11.25" customHeight="1" x14ac:dyDescent="0.2">
      <c r="B28" s="629" t="s">
        <v>303</v>
      </c>
      <c r="C28" s="630"/>
      <c r="D28" s="630"/>
      <c r="E28" s="630"/>
      <c r="F28" s="630"/>
      <c r="G28" s="630"/>
      <c r="H28" s="630"/>
      <c r="I28" s="630"/>
      <c r="J28" s="630"/>
      <c r="K28" s="630"/>
      <c r="L28" s="630"/>
      <c r="M28" s="630"/>
      <c r="N28" s="630"/>
      <c r="O28" s="630"/>
      <c r="P28" s="630"/>
      <c r="Q28" s="631"/>
      <c r="R28" s="632">
        <v>173581</v>
      </c>
      <c r="S28" s="633"/>
      <c r="T28" s="633"/>
      <c r="U28" s="633"/>
      <c r="V28" s="633"/>
      <c r="W28" s="633"/>
      <c r="X28" s="633"/>
      <c r="Y28" s="634"/>
      <c r="Z28" s="670">
        <v>0.6</v>
      </c>
      <c r="AA28" s="670"/>
      <c r="AB28" s="670"/>
      <c r="AC28" s="670"/>
      <c r="AD28" s="671">
        <v>28657</v>
      </c>
      <c r="AE28" s="671"/>
      <c r="AF28" s="671"/>
      <c r="AG28" s="671"/>
      <c r="AH28" s="671"/>
      <c r="AI28" s="671"/>
      <c r="AJ28" s="671"/>
      <c r="AK28" s="671"/>
      <c r="AL28" s="635">
        <v>0.2</v>
      </c>
      <c r="AM28" s="636"/>
      <c r="AN28" s="636"/>
      <c r="AO28" s="672"/>
      <c r="AP28" s="629"/>
      <c r="AQ28" s="630"/>
      <c r="AR28" s="630"/>
      <c r="AS28" s="630"/>
      <c r="AT28" s="630"/>
      <c r="AU28" s="630"/>
      <c r="AV28" s="630"/>
      <c r="AW28" s="630"/>
      <c r="AX28" s="630"/>
      <c r="AY28" s="630"/>
      <c r="AZ28" s="630"/>
      <c r="BA28" s="630"/>
      <c r="BB28" s="630"/>
      <c r="BC28" s="630"/>
      <c r="BD28" s="630"/>
      <c r="BE28" s="630"/>
      <c r="BF28" s="631"/>
      <c r="BG28" s="632"/>
      <c r="BH28" s="633"/>
      <c r="BI28" s="633"/>
      <c r="BJ28" s="633"/>
      <c r="BK28" s="633"/>
      <c r="BL28" s="633"/>
      <c r="BM28" s="633"/>
      <c r="BN28" s="634"/>
      <c r="BO28" s="670"/>
      <c r="BP28" s="670"/>
      <c r="BQ28" s="670"/>
      <c r="BR28" s="670"/>
      <c r="BS28" s="638"/>
      <c r="BT28" s="633"/>
      <c r="BU28" s="633"/>
      <c r="BV28" s="633"/>
      <c r="BW28" s="633"/>
      <c r="BX28" s="633"/>
      <c r="BY28" s="633"/>
      <c r="BZ28" s="633"/>
      <c r="CA28" s="633"/>
      <c r="CB28" s="669"/>
      <c r="CD28" s="629" t="s">
        <v>304</v>
      </c>
      <c r="CE28" s="630"/>
      <c r="CF28" s="630"/>
      <c r="CG28" s="630"/>
      <c r="CH28" s="630"/>
      <c r="CI28" s="630"/>
      <c r="CJ28" s="630"/>
      <c r="CK28" s="630"/>
      <c r="CL28" s="630"/>
      <c r="CM28" s="630"/>
      <c r="CN28" s="630"/>
      <c r="CO28" s="630"/>
      <c r="CP28" s="630"/>
      <c r="CQ28" s="631"/>
      <c r="CR28" s="632">
        <v>1006709</v>
      </c>
      <c r="CS28" s="633"/>
      <c r="CT28" s="633"/>
      <c r="CU28" s="633"/>
      <c r="CV28" s="633"/>
      <c r="CW28" s="633"/>
      <c r="CX28" s="633"/>
      <c r="CY28" s="634"/>
      <c r="CZ28" s="635">
        <v>3.9</v>
      </c>
      <c r="DA28" s="647"/>
      <c r="DB28" s="647"/>
      <c r="DC28" s="648"/>
      <c r="DD28" s="638">
        <v>1006709</v>
      </c>
      <c r="DE28" s="633"/>
      <c r="DF28" s="633"/>
      <c r="DG28" s="633"/>
      <c r="DH28" s="633"/>
      <c r="DI28" s="633"/>
      <c r="DJ28" s="633"/>
      <c r="DK28" s="634"/>
      <c r="DL28" s="638">
        <v>1006709</v>
      </c>
      <c r="DM28" s="633"/>
      <c r="DN28" s="633"/>
      <c r="DO28" s="633"/>
      <c r="DP28" s="633"/>
      <c r="DQ28" s="633"/>
      <c r="DR28" s="633"/>
      <c r="DS28" s="633"/>
      <c r="DT28" s="633"/>
      <c r="DU28" s="633"/>
      <c r="DV28" s="634"/>
      <c r="DW28" s="635">
        <v>8</v>
      </c>
      <c r="DX28" s="647"/>
      <c r="DY28" s="647"/>
      <c r="DZ28" s="647"/>
      <c r="EA28" s="647"/>
      <c r="EB28" s="647"/>
      <c r="EC28" s="659"/>
    </row>
    <row r="29" spans="2:133" ht="11.25" customHeight="1" x14ac:dyDescent="0.2">
      <c r="B29" s="629" t="s">
        <v>305</v>
      </c>
      <c r="C29" s="630"/>
      <c r="D29" s="630"/>
      <c r="E29" s="630"/>
      <c r="F29" s="630"/>
      <c r="G29" s="630"/>
      <c r="H29" s="630"/>
      <c r="I29" s="630"/>
      <c r="J29" s="630"/>
      <c r="K29" s="630"/>
      <c r="L29" s="630"/>
      <c r="M29" s="630"/>
      <c r="N29" s="630"/>
      <c r="O29" s="630"/>
      <c r="P29" s="630"/>
      <c r="Q29" s="631"/>
      <c r="R29" s="632">
        <v>203264</v>
      </c>
      <c r="S29" s="633"/>
      <c r="T29" s="633"/>
      <c r="U29" s="633"/>
      <c r="V29" s="633"/>
      <c r="W29" s="633"/>
      <c r="X29" s="633"/>
      <c r="Y29" s="634"/>
      <c r="Z29" s="670">
        <v>0.7</v>
      </c>
      <c r="AA29" s="670"/>
      <c r="AB29" s="670"/>
      <c r="AC29" s="670"/>
      <c r="AD29" s="671" t="s">
        <v>236</v>
      </c>
      <c r="AE29" s="671"/>
      <c r="AF29" s="671"/>
      <c r="AG29" s="671"/>
      <c r="AH29" s="671"/>
      <c r="AI29" s="671"/>
      <c r="AJ29" s="671"/>
      <c r="AK29" s="671"/>
      <c r="AL29" s="635" t="s">
        <v>236</v>
      </c>
      <c r="AM29" s="636"/>
      <c r="AN29" s="636"/>
      <c r="AO29" s="672"/>
      <c r="AP29" s="613"/>
      <c r="AQ29" s="614"/>
      <c r="AR29" s="614"/>
      <c r="AS29" s="614"/>
      <c r="AT29" s="614"/>
      <c r="AU29" s="614"/>
      <c r="AV29" s="614"/>
      <c r="AW29" s="614"/>
      <c r="AX29" s="614"/>
      <c r="AY29" s="614"/>
      <c r="AZ29" s="614"/>
      <c r="BA29" s="614"/>
      <c r="BB29" s="614"/>
      <c r="BC29" s="614"/>
      <c r="BD29" s="614"/>
      <c r="BE29" s="614"/>
      <c r="BF29" s="615"/>
      <c r="BG29" s="632"/>
      <c r="BH29" s="633"/>
      <c r="BI29" s="633"/>
      <c r="BJ29" s="633"/>
      <c r="BK29" s="633"/>
      <c r="BL29" s="633"/>
      <c r="BM29" s="633"/>
      <c r="BN29" s="634"/>
      <c r="BO29" s="670"/>
      <c r="BP29" s="670"/>
      <c r="BQ29" s="670"/>
      <c r="BR29" s="670"/>
      <c r="BS29" s="671"/>
      <c r="BT29" s="671"/>
      <c r="BU29" s="671"/>
      <c r="BV29" s="671"/>
      <c r="BW29" s="671"/>
      <c r="BX29" s="671"/>
      <c r="BY29" s="671"/>
      <c r="BZ29" s="671"/>
      <c r="CA29" s="671"/>
      <c r="CB29" s="711"/>
      <c r="CD29" s="651" t="s">
        <v>306</v>
      </c>
      <c r="CE29" s="652"/>
      <c r="CF29" s="629" t="s">
        <v>307</v>
      </c>
      <c r="CG29" s="630"/>
      <c r="CH29" s="630"/>
      <c r="CI29" s="630"/>
      <c r="CJ29" s="630"/>
      <c r="CK29" s="630"/>
      <c r="CL29" s="630"/>
      <c r="CM29" s="630"/>
      <c r="CN29" s="630"/>
      <c r="CO29" s="630"/>
      <c r="CP29" s="630"/>
      <c r="CQ29" s="631"/>
      <c r="CR29" s="632">
        <v>1006709</v>
      </c>
      <c r="CS29" s="645"/>
      <c r="CT29" s="645"/>
      <c r="CU29" s="645"/>
      <c r="CV29" s="645"/>
      <c r="CW29" s="645"/>
      <c r="CX29" s="645"/>
      <c r="CY29" s="646"/>
      <c r="CZ29" s="635">
        <v>3.9</v>
      </c>
      <c r="DA29" s="647"/>
      <c r="DB29" s="647"/>
      <c r="DC29" s="648"/>
      <c r="DD29" s="638">
        <v>1006709</v>
      </c>
      <c r="DE29" s="645"/>
      <c r="DF29" s="645"/>
      <c r="DG29" s="645"/>
      <c r="DH29" s="645"/>
      <c r="DI29" s="645"/>
      <c r="DJ29" s="645"/>
      <c r="DK29" s="646"/>
      <c r="DL29" s="638">
        <v>1006709</v>
      </c>
      <c r="DM29" s="645"/>
      <c r="DN29" s="645"/>
      <c r="DO29" s="645"/>
      <c r="DP29" s="645"/>
      <c r="DQ29" s="645"/>
      <c r="DR29" s="645"/>
      <c r="DS29" s="645"/>
      <c r="DT29" s="645"/>
      <c r="DU29" s="645"/>
      <c r="DV29" s="646"/>
      <c r="DW29" s="635">
        <v>8</v>
      </c>
      <c r="DX29" s="647"/>
      <c r="DY29" s="647"/>
      <c r="DZ29" s="647"/>
      <c r="EA29" s="647"/>
      <c r="EB29" s="647"/>
      <c r="EC29" s="659"/>
    </row>
    <row r="30" spans="2:133" ht="11.25" customHeight="1" x14ac:dyDescent="0.2">
      <c r="B30" s="629" t="s">
        <v>308</v>
      </c>
      <c r="C30" s="630"/>
      <c r="D30" s="630"/>
      <c r="E30" s="630"/>
      <c r="F30" s="630"/>
      <c r="G30" s="630"/>
      <c r="H30" s="630"/>
      <c r="I30" s="630"/>
      <c r="J30" s="630"/>
      <c r="K30" s="630"/>
      <c r="L30" s="630"/>
      <c r="M30" s="630"/>
      <c r="N30" s="630"/>
      <c r="O30" s="630"/>
      <c r="P30" s="630"/>
      <c r="Q30" s="631"/>
      <c r="R30" s="632">
        <v>6094197</v>
      </c>
      <c r="S30" s="633"/>
      <c r="T30" s="633"/>
      <c r="U30" s="633"/>
      <c r="V30" s="633"/>
      <c r="W30" s="633"/>
      <c r="X30" s="633"/>
      <c r="Y30" s="634"/>
      <c r="Z30" s="670">
        <v>22.4</v>
      </c>
      <c r="AA30" s="670"/>
      <c r="AB30" s="670"/>
      <c r="AC30" s="670"/>
      <c r="AD30" s="671" t="s">
        <v>236</v>
      </c>
      <c r="AE30" s="671"/>
      <c r="AF30" s="671"/>
      <c r="AG30" s="671"/>
      <c r="AH30" s="671"/>
      <c r="AI30" s="671"/>
      <c r="AJ30" s="671"/>
      <c r="AK30" s="671"/>
      <c r="AL30" s="635" t="s">
        <v>236</v>
      </c>
      <c r="AM30" s="636"/>
      <c r="AN30" s="636"/>
      <c r="AO30" s="672"/>
      <c r="AP30" s="684" t="s">
        <v>224</v>
      </c>
      <c r="AQ30" s="685"/>
      <c r="AR30" s="685"/>
      <c r="AS30" s="685"/>
      <c r="AT30" s="685"/>
      <c r="AU30" s="685"/>
      <c r="AV30" s="685"/>
      <c r="AW30" s="685"/>
      <c r="AX30" s="685"/>
      <c r="AY30" s="685"/>
      <c r="AZ30" s="685"/>
      <c r="BA30" s="685"/>
      <c r="BB30" s="685"/>
      <c r="BC30" s="685"/>
      <c r="BD30" s="685"/>
      <c r="BE30" s="685"/>
      <c r="BF30" s="686"/>
      <c r="BG30" s="684" t="s">
        <v>309</v>
      </c>
      <c r="BH30" s="702"/>
      <c r="BI30" s="702"/>
      <c r="BJ30" s="702"/>
      <c r="BK30" s="702"/>
      <c r="BL30" s="702"/>
      <c r="BM30" s="702"/>
      <c r="BN30" s="702"/>
      <c r="BO30" s="702"/>
      <c r="BP30" s="702"/>
      <c r="BQ30" s="703"/>
      <c r="BR30" s="684" t="s">
        <v>310</v>
      </c>
      <c r="BS30" s="702"/>
      <c r="BT30" s="702"/>
      <c r="BU30" s="702"/>
      <c r="BV30" s="702"/>
      <c r="BW30" s="702"/>
      <c r="BX30" s="702"/>
      <c r="BY30" s="702"/>
      <c r="BZ30" s="702"/>
      <c r="CA30" s="702"/>
      <c r="CB30" s="703"/>
      <c r="CD30" s="653"/>
      <c r="CE30" s="654"/>
      <c r="CF30" s="629" t="s">
        <v>311</v>
      </c>
      <c r="CG30" s="630"/>
      <c r="CH30" s="630"/>
      <c r="CI30" s="630"/>
      <c r="CJ30" s="630"/>
      <c r="CK30" s="630"/>
      <c r="CL30" s="630"/>
      <c r="CM30" s="630"/>
      <c r="CN30" s="630"/>
      <c r="CO30" s="630"/>
      <c r="CP30" s="630"/>
      <c r="CQ30" s="631"/>
      <c r="CR30" s="632">
        <v>973527</v>
      </c>
      <c r="CS30" s="633"/>
      <c r="CT30" s="633"/>
      <c r="CU30" s="633"/>
      <c r="CV30" s="633"/>
      <c r="CW30" s="633"/>
      <c r="CX30" s="633"/>
      <c r="CY30" s="634"/>
      <c r="CZ30" s="635">
        <v>3.8</v>
      </c>
      <c r="DA30" s="647"/>
      <c r="DB30" s="647"/>
      <c r="DC30" s="648"/>
      <c r="DD30" s="638">
        <v>973527</v>
      </c>
      <c r="DE30" s="633"/>
      <c r="DF30" s="633"/>
      <c r="DG30" s="633"/>
      <c r="DH30" s="633"/>
      <c r="DI30" s="633"/>
      <c r="DJ30" s="633"/>
      <c r="DK30" s="634"/>
      <c r="DL30" s="638">
        <v>973527</v>
      </c>
      <c r="DM30" s="633"/>
      <c r="DN30" s="633"/>
      <c r="DO30" s="633"/>
      <c r="DP30" s="633"/>
      <c r="DQ30" s="633"/>
      <c r="DR30" s="633"/>
      <c r="DS30" s="633"/>
      <c r="DT30" s="633"/>
      <c r="DU30" s="633"/>
      <c r="DV30" s="634"/>
      <c r="DW30" s="635">
        <v>7.7</v>
      </c>
      <c r="DX30" s="647"/>
      <c r="DY30" s="647"/>
      <c r="DZ30" s="647"/>
      <c r="EA30" s="647"/>
      <c r="EB30" s="647"/>
      <c r="EC30" s="659"/>
    </row>
    <row r="31" spans="2:133" ht="11.25" customHeight="1" x14ac:dyDescent="0.2">
      <c r="B31" s="699" t="s">
        <v>312</v>
      </c>
      <c r="C31" s="700"/>
      <c r="D31" s="700"/>
      <c r="E31" s="700"/>
      <c r="F31" s="700"/>
      <c r="G31" s="700"/>
      <c r="H31" s="700"/>
      <c r="I31" s="700"/>
      <c r="J31" s="700"/>
      <c r="K31" s="700"/>
      <c r="L31" s="700"/>
      <c r="M31" s="700"/>
      <c r="N31" s="700"/>
      <c r="O31" s="700"/>
      <c r="P31" s="700"/>
      <c r="Q31" s="701"/>
      <c r="R31" s="632">
        <v>274691</v>
      </c>
      <c r="S31" s="633"/>
      <c r="T31" s="633"/>
      <c r="U31" s="633"/>
      <c r="V31" s="633"/>
      <c r="W31" s="633"/>
      <c r="X31" s="633"/>
      <c r="Y31" s="634"/>
      <c r="Z31" s="670">
        <v>1</v>
      </c>
      <c r="AA31" s="670"/>
      <c r="AB31" s="670"/>
      <c r="AC31" s="670"/>
      <c r="AD31" s="671">
        <v>274691</v>
      </c>
      <c r="AE31" s="671"/>
      <c r="AF31" s="671"/>
      <c r="AG31" s="671"/>
      <c r="AH31" s="671"/>
      <c r="AI31" s="671"/>
      <c r="AJ31" s="671"/>
      <c r="AK31" s="671"/>
      <c r="AL31" s="635">
        <v>2.2000000000000002</v>
      </c>
      <c r="AM31" s="636"/>
      <c r="AN31" s="636"/>
      <c r="AO31" s="672"/>
      <c r="AP31" s="704" t="s">
        <v>313</v>
      </c>
      <c r="AQ31" s="705"/>
      <c r="AR31" s="705"/>
      <c r="AS31" s="705"/>
      <c r="AT31" s="706" t="s">
        <v>314</v>
      </c>
      <c r="AU31" s="210"/>
      <c r="AV31" s="210"/>
      <c r="AW31" s="210"/>
      <c r="AX31" s="690" t="s">
        <v>190</v>
      </c>
      <c r="AY31" s="691"/>
      <c r="AZ31" s="691"/>
      <c r="BA31" s="691"/>
      <c r="BB31" s="691"/>
      <c r="BC31" s="691"/>
      <c r="BD31" s="691"/>
      <c r="BE31" s="691"/>
      <c r="BF31" s="692"/>
      <c r="BG31" s="694">
        <v>99.4</v>
      </c>
      <c r="BH31" s="695"/>
      <c r="BI31" s="695"/>
      <c r="BJ31" s="695"/>
      <c r="BK31" s="695"/>
      <c r="BL31" s="695"/>
      <c r="BM31" s="696">
        <v>98.4</v>
      </c>
      <c r="BN31" s="695"/>
      <c r="BO31" s="695"/>
      <c r="BP31" s="695"/>
      <c r="BQ31" s="697"/>
      <c r="BR31" s="694">
        <v>99.5</v>
      </c>
      <c r="BS31" s="695"/>
      <c r="BT31" s="695"/>
      <c r="BU31" s="695"/>
      <c r="BV31" s="695"/>
      <c r="BW31" s="695"/>
      <c r="BX31" s="696">
        <v>98.4</v>
      </c>
      <c r="BY31" s="695"/>
      <c r="BZ31" s="695"/>
      <c r="CA31" s="695"/>
      <c r="CB31" s="697"/>
      <c r="CD31" s="653"/>
      <c r="CE31" s="654"/>
      <c r="CF31" s="629" t="s">
        <v>315</v>
      </c>
      <c r="CG31" s="630"/>
      <c r="CH31" s="630"/>
      <c r="CI31" s="630"/>
      <c r="CJ31" s="630"/>
      <c r="CK31" s="630"/>
      <c r="CL31" s="630"/>
      <c r="CM31" s="630"/>
      <c r="CN31" s="630"/>
      <c r="CO31" s="630"/>
      <c r="CP31" s="630"/>
      <c r="CQ31" s="631"/>
      <c r="CR31" s="632">
        <v>33182</v>
      </c>
      <c r="CS31" s="645"/>
      <c r="CT31" s="645"/>
      <c r="CU31" s="645"/>
      <c r="CV31" s="645"/>
      <c r="CW31" s="645"/>
      <c r="CX31" s="645"/>
      <c r="CY31" s="646"/>
      <c r="CZ31" s="635">
        <v>0.1</v>
      </c>
      <c r="DA31" s="647"/>
      <c r="DB31" s="647"/>
      <c r="DC31" s="648"/>
      <c r="DD31" s="638">
        <v>33182</v>
      </c>
      <c r="DE31" s="645"/>
      <c r="DF31" s="645"/>
      <c r="DG31" s="645"/>
      <c r="DH31" s="645"/>
      <c r="DI31" s="645"/>
      <c r="DJ31" s="645"/>
      <c r="DK31" s="646"/>
      <c r="DL31" s="638">
        <v>33182</v>
      </c>
      <c r="DM31" s="645"/>
      <c r="DN31" s="645"/>
      <c r="DO31" s="645"/>
      <c r="DP31" s="645"/>
      <c r="DQ31" s="645"/>
      <c r="DR31" s="645"/>
      <c r="DS31" s="645"/>
      <c r="DT31" s="645"/>
      <c r="DU31" s="645"/>
      <c r="DV31" s="646"/>
      <c r="DW31" s="635">
        <v>0.3</v>
      </c>
      <c r="DX31" s="647"/>
      <c r="DY31" s="647"/>
      <c r="DZ31" s="647"/>
      <c r="EA31" s="647"/>
      <c r="EB31" s="647"/>
      <c r="EC31" s="659"/>
    </row>
    <row r="32" spans="2:133" ht="11.25" customHeight="1" x14ac:dyDescent="0.2">
      <c r="B32" s="629" t="s">
        <v>316</v>
      </c>
      <c r="C32" s="630"/>
      <c r="D32" s="630"/>
      <c r="E32" s="630"/>
      <c r="F32" s="630"/>
      <c r="G32" s="630"/>
      <c r="H32" s="630"/>
      <c r="I32" s="630"/>
      <c r="J32" s="630"/>
      <c r="K32" s="630"/>
      <c r="L32" s="630"/>
      <c r="M32" s="630"/>
      <c r="N32" s="630"/>
      <c r="O32" s="630"/>
      <c r="P32" s="630"/>
      <c r="Q32" s="631"/>
      <c r="R32" s="632">
        <v>3767474</v>
      </c>
      <c r="S32" s="633"/>
      <c r="T32" s="633"/>
      <c r="U32" s="633"/>
      <c r="V32" s="633"/>
      <c r="W32" s="633"/>
      <c r="X32" s="633"/>
      <c r="Y32" s="634"/>
      <c r="Z32" s="670">
        <v>13.9</v>
      </c>
      <c r="AA32" s="670"/>
      <c r="AB32" s="670"/>
      <c r="AC32" s="670"/>
      <c r="AD32" s="671" t="s">
        <v>236</v>
      </c>
      <c r="AE32" s="671"/>
      <c r="AF32" s="671"/>
      <c r="AG32" s="671"/>
      <c r="AH32" s="671"/>
      <c r="AI32" s="671"/>
      <c r="AJ32" s="671"/>
      <c r="AK32" s="671"/>
      <c r="AL32" s="635" t="s">
        <v>236</v>
      </c>
      <c r="AM32" s="636"/>
      <c r="AN32" s="636"/>
      <c r="AO32" s="672"/>
      <c r="AP32" s="673"/>
      <c r="AQ32" s="674"/>
      <c r="AR32" s="674"/>
      <c r="AS32" s="674"/>
      <c r="AT32" s="707"/>
      <c r="AU32" s="206" t="s">
        <v>317</v>
      </c>
      <c r="AX32" s="629" t="s">
        <v>318</v>
      </c>
      <c r="AY32" s="630"/>
      <c r="AZ32" s="630"/>
      <c r="BA32" s="630"/>
      <c r="BB32" s="630"/>
      <c r="BC32" s="630"/>
      <c r="BD32" s="630"/>
      <c r="BE32" s="630"/>
      <c r="BF32" s="631"/>
      <c r="BG32" s="698">
        <v>99.2</v>
      </c>
      <c r="BH32" s="645"/>
      <c r="BI32" s="645"/>
      <c r="BJ32" s="645"/>
      <c r="BK32" s="645"/>
      <c r="BL32" s="645"/>
      <c r="BM32" s="636">
        <v>98.1</v>
      </c>
      <c r="BN32" s="645"/>
      <c r="BO32" s="645"/>
      <c r="BP32" s="645"/>
      <c r="BQ32" s="668"/>
      <c r="BR32" s="698">
        <v>99.3</v>
      </c>
      <c r="BS32" s="645"/>
      <c r="BT32" s="645"/>
      <c r="BU32" s="645"/>
      <c r="BV32" s="645"/>
      <c r="BW32" s="645"/>
      <c r="BX32" s="636">
        <v>98</v>
      </c>
      <c r="BY32" s="645"/>
      <c r="BZ32" s="645"/>
      <c r="CA32" s="645"/>
      <c r="CB32" s="668"/>
      <c r="CD32" s="655"/>
      <c r="CE32" s="656"/>
      <c r="CF32" s="629" t="s">
        <v>319</v>
      </c>
      <c r="CG32" s="630"/>
      <c r="CH32" s="630"/>
      <c r="CI32" s="630"/>
      <c r="CJ32" s="630"/>
      <c r="CK32" s="630"/>
      <c r="CL32" s="630"/>
      <c r="CM32" s="630"/>
      <c r="CN32" s="630"/>
      <c r="CO32" s="630"/>
      <c r="CP32" s="630"/>
      <c r="CQ32" s="631"/>
      <c r="CR32" s="632" t="s">
        <v>236</v>
      </c>
      <c r="CS32" s="633"/>
      <c r="CT32" s="633"/>
      <c r="CU32" s="633"/>
      <c r="CV32" s="633"/>
      <c r="CW32" s="633"/>
      <c r="CX32" s="633"/>
      <c r="CY32" s="634"/>
      <c r="CZ32" s="635" t="s">
        <v>236</v>
      </c>
      <c r="DA32" s="647"/>
      <c r="DB32" s="647"/>
      <c r="DC32" s="648"/>
      <c r="DD32" s="638" t="s">
        <v>236</v>
      </c>
      <c r="DE32" s="633"/>
      <c r="DF32" s="633"/>
      <c r="DG32" s="633"/>
      <c r="DH32" s="633"/>
      <c r="DI32" s="633"/>
      <c r="DJ32" s="633"/>
      <c r="DK32" s="634"/>
      <c r="DL32" s="638" t="s">
        <v>236</v>
      </c>
      <c r="DM32" s="633"/>
      <c r="DN32" s="633"/>
      <c r="DO32" s="633"/>
      <c r="DP32" s="633"/>
      <c r="DQ32" s="633"/>
      <c r="DR32" s="633"/>
      <c r="DS32" s="633"/>
      <c r="DT32" s="633"/>
      <c r="DU32" s="633"/>
      <c r="DV32" s="634"/>
      <c r="DW32" s="635" t="s">
        <v>236</v>
      </c>
      <c r="DX32" s="647"/>
      <c r="DY32" s="647"/>
      <c r="DZ32" s="647"/>
      <c r="EA32" s="647"/>
      <c r="EB32" s="647"/>
      <c r="EC32" s="659"/>
    </row>
    <row r="33" spans="2:133" ht="11.25" customHeight="1" x14ac:dyDescent="0.2">
      <c r="B33" s="629" t="s">
        <v>320</v>
      </c>
      <c r="C33" s="630"/>
      <c r="D33" s="630"/>
      <c r="E33" s="630"/>
      <c r="F33" s="630"/>
      <c r="G33" s="630"/>
      <c r="H33" s="630"/>
      <c r="I33" s="630"/>
      <c r="J33" s="630"/>
      <c r="K33" s="630"/>
      <c r="L33" s="630"/>
      <c r="M33" s="630"/>
      <c r="N33" s="630"/>
      <c r="O33" s="630"/>
      <c r="P33" s="630"/>
      <c r="Q33" s="631"/>
      <c r="R33" s="632">
        <v>455776</v>
      </c>
      <c r="S33" s="633"/>
      <c r="T33" s="633"/>
      <c r="U33" s="633"/>
      <c r="V33" s="633"/>
      <c r="W33" s="633"/>
      <c r="X33" s="633"/>
      <c r="Y33" s="634"/>
      <c r="Z33" s="670">
        <v>1.7</v>
      </c>
      <c r="AA33" s="670"/>
      <c r="AB33" s="670"/>
      <c r="AC33" s="670"/>
      <c r="AD33" s="671">
        <v>10724</v>
      </c>
      <c r="AE33" s="671"/>
      <c r="AF33" s="671"/>
      <c r="AG33" s="671"/>
      <c r="AH33" s="671"/>
      <c r="AI33" s="671"/>
      <c r="AJ33" s="671"/>
      <c r="AK33" s="671"/>
      <c r="AL33" s="635">
        <v>0.1</v>
      </c>
      <c r="AM33" s="636"/>
      <c r="AN33" s="636"/>
      <c r="AO33" s="672"/>
      <c r="AP33" s="675"/>
      <c r="AQ33" s="676"/>
      <c r="AR33" s="676"/>
      <c r="AS33" s="676"/>
      <c r="AT33" s="708"/>
      <c r="AU33" s="211"/>
      <c r="AV33" s="211"/>
      <c r="AW33" s="211"/>
      <c r="AX33" s="613" t="s">
        <v>321</v>
      </c>
      <c r="AY33" s="614"/>
      <c r="AZ33" s="614"/>
      <c r="BA33" s="614"/>
      <c r="BB33" s="614"/>
      <c r="BC33" s="614"/>
      <c r="BD33" s="614"/>
      <c r="BE33" s="614"/>
      <c r="BF33" s="615"/>
      <c r="BG33" s="693">
        <v>99.6</v>
      </c>
      <c r="BH33" s="617"/>
      <c r="BI33" s="617"/>
      <c r="BJ33" s="617"/>
      <c r="BK33" s="617"/>
      <c r="BL33" s="617"/>
      <c r="BM33" s="663">
        <v>98.4</v>
      </c>
      <c r="BN33" s="617"/>
      <c r="BO33" s="617"/>
      <c r="BP33" s="617"/>
      <c r="BQ33" s="680"/>
      <c r="BR33" s="693">
        <v>99.5</v>
      </c>
      <c r="BS33" s="617"/>
      <c r="BT33" s="617"/>
      <c r="BU33" s="617"/>
      <c r="BV33" s="617"/>
      <c r="BW33" s="617"/>
      <c r="BX33" s="663">
        <v>98.6</v>
      </c>
      <c r="BY33" s="617"/>
      <c r="BZ33" s="617"/>
      <c r="CA33" s="617"/>
      <c r="CB33" s="680"/>
      <c r="CD33" s="629" t="s">
        <v>322</v>
      </c>
      <c r="CE33" s="630"/>
      <c r="CF33" s="630"/>
      <c r="CG33" s="630"/>
      <c r="CH33" s="630"/>
      <c r="CI33" s="630"/>
      <c r="CJ33" s="630"/>
      <c r="CK33" s="630"/>
      <c r="CL33" s="630"/>
      <c r="CM33" s="630"/>
      <c r="CN33" s="630"/>
      <c r="CO33" s="630"/>
      <c r="CP33" s="630"/>
      <c r="CQ33" s="631"/>
      <c r="CR33" s="632">
        <v>11820445</v>
      </c>
      <c r="CS33" s="645"/>
      <c r="CT33" s="645"/>
      <c r="CU33" s="645"/>
      <c r="CV33" s="645"/>
      <c r="CW33" s="645"/>
      <c r="CX33" s="645"/>
      <c r="CY33" s="646"/>
      <c r="CZ33" s="635">
        <v>45.6</v>
      </c>
      <c r="DA33" s="647"/>
      <c r="DB33" s="647"/>
      <c r="DC33" s="648"/>
      <c r="DD33" s="638">
        <v>8998036</v>
      </c>
      <c r="DE33" s="645"/>
      <c r="DF33" s="645"/>
      <c r="DG33" s="645"/>
      <c r="DH33" s="645"/>
      <c r="DI33" s="645"/>
      <c r="DJ33" s="645"/>
      <c r="DK33" s="646"/>
      <c r="DL33" s="638">
        <v>5636797</v>
      </c>
      <c r="DM33" s="645"/>
      <c r="DN33" s="645"/>
      <c r="DO33" s="645"/>
      <c r="DP33" s="645"/>
      <c r="DQ33" s="645"/>
      <c r="DR33" s="645"/>
      <c r="DS33" s="645"/>
      <c r="DT33" s="645"/>
      <c r="DU33" s="645"/>
      <c r="DV33" s="646"/>
      <c r="DW33" s="635">
        <v>44.6</v>
      </c>
      <c r="DX33" s="647"/>
      <c r="DY33" s="647"/>
      <c r="DZ33" s="647"/>
      <c r="EA33" s="647"/>
      <c r="EB33" s="647"/>
      <c r="EC33" s="659"/>
    </row>
    <row r="34" spans="2:133" ht="11.25" customHeight="1" x14ac:dyDescent="0.2">
      <c r="B34" s="629" t="s">
        <v>323</v>
      </c>
      <c r="C34" s="630"/>
      <c r="D34" s="630"/>
      <c r="E34" s="630"/>
      <c r="F34" s="630"/>
      <c r="G34" s="630"/>
      <c r="H34" s="630"/>
      <c r="I34" s="630"/>
      <c r="J34" s="630"/>
      <c r="K34" s="630"/>
      <c r="L34" s="630"/>
      <c r="M34" s="630"/>
      <c r="N34" s="630"/>
      <c r="O34" s="630"/>
      <c r="P34" s="630"/>
      <c r="Q34" s="631"/>
      <c r="R34" s="632">
        <v>5822</v>
      </c>
      <c r="S34" s="633"/>
      <c r="T34" s="633"/>
      <c r="U34" s="633"/>
      <c r="V34" s="633"/>
      <c r="W34" s="633"/>
      <c r="X34" s="633"/>
      <c r="Y34" s="634"/>
      <c r="Z34" s="670">
        <v>0</v>
      </c>
      <c r="AA34" s="670"/>
      <c r="AB34" s="670"/>
      <c r="AC34" s="670"/>
      <c r="AD34" s="671" t="s">
        <v>236</v>
      </c>
      <c r="AE34" s="671"/>
      <c r="AF34" s="671"/>
      <c r="AG34" s="671"/>
      <c r="AH34" s="671"/>
      <c r="AI34" s="671"/>
      <c r="AJ34" s="671"/>
      <c r="AK34" s="671"/>
      <c r="AL34" s="635" t="s">
        <v>236</v>
      </c>
      <c r="AM34" s="636"/>
      <c r="AN34" s="636"/>
      <c r="AO34" s="672"/>
      <c r="AP34" s="212"/>
      <c r="AQ34" s="213"/>
      <c r="AS34" s="210"/>
      <c r="AT34" s="210"/>
      <c r="AU34" s="210"/>
      <c r="AV34" s="210"/>
      <c r="AW34" s="210"/>
      <c r="AX34" s="210"/>
      <c r="AY34" s="210"/>
      <c r="AZ34" s="210"/>
      <c r="BA34" s="210"/>
      <c r="BB34" s="210"/>
      <c r="BC34" s="210"/>
      <c r="BD34" s="210"/>
      <c r="BE34" s="210"/>
      <c r="BF34" s="210"/>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D34" s="629" t="s">
        <v>324</v>
      </c>
      <c r="CE34" s="630"/>
      <c r="CF34" s="630"/>
      <c r="CG34" s="630"/>
      <c r="CH34" s="630"/>
      <c r="CI34" s="630"/>
      <c r="CJ34" s="630"/>
      <c r="CK34" s="630"/>
      <c r="CL34" s="630"/>
      <c r="CM34" s="630"/>
      <c r="CN34" s="630"/>
      <c r="CO34" s="630"/>
      <c r="CP34" s="630"/>
      <c r="CQ34" s="631"/>
      <c r="CR34" s="632">
        <v>4042393</v>
      </c>
      <c r="CS34" s="633"/>
      <c r="CT34" s="633"/>
      <c r="CU34" s="633"/>
      <c r="CV34" s="633"/>
      <c r="CW34" s="633"/>
      <c r="CX34" s="633"/>
      <c r="CY34" s="634"/>
      <c r="CZ34" s="635">
        <v>15.6</v>
      </c>
      <c r="DA34" s="647"/>
      <c r="DB34" s="647"/>
      <c r="DC34" s="648"/>
      <c r="DD34" s="638">
        <v>2530696</v>
      </c>
      <c r="DE34" s="633"/>
      <c r="DF34" s="633"/>
      <c r="DG34" s="633"/>
      <c r="DH34" s="633"/>
      <c r="DI34" s="633"/>
      <c r="DJ34" s="633"/>
      <c r="DK34" s="634"/>
      <c r="DL34" s="638">
        <v>2219930</v>
      </c>
      <c r="DM34" s="633"/>
      <c r="DN34" s="633"/>
      <c r="DO34" s="633"/>
      <c r="DP34" s="633"/>
      <c r="DQ34" s="633"/>
      <c r="DR34" s="633"/>
      <c r="DS34" s="633"/>
      <c r="DT34" s="633"/>
      <c r="DU34" s="633"/>
      <c r="DV34" s="634"/>
      <c r="DW34" s="635">
        <v>17.600000000000001</v>
      </c>
      <c r="DX34" s="647"/>
      <c r="DY34" s="647"/>
      <c r="DZ34" s="647"/>
      <c r="EA34" s="647"/>
      <c r="EB34" s="647"/>
      <c r="EC34" s="659"/>
    </row>
    <row r="35" spans="2:133" ht="11.25" customHeight="1" x14ac:dyDescent="0.2">
      <c r="B35" s="629" t="s">
        <v>325</v>
      </c>
      <c r="C35" s="630"/>
      <c r="D35" s="630"/>
      <c r="E35" s="630"/>
      <c r="F35" s="630"/>
      <c r="G35" s="630"/>
      <c r="H35" s="630"/>
      <c r="I35" s="630"/>
      <c r="J35" s="630"/>
      <c r="K35" s="630"/>
      <c r="L35" s="630"/>
      <c r="M35" s="630"/>
      <c r="N35" s="630"/>
      <c r="O35" s="630"/>
      <c r="P35" s="630"/>
      <c r="Q35" s="631"/>
      <c r="R35" s="632">
        <v>364533</v>
      </c>
      <c r="S35" s="633"/>
      <c r="T35" s="633"/>
      <c r="U35" s="633"/>
      <c r="V35" s="633"/>
      <c r="W35" s="633"/>
      <c r="X35" s="633"/>
      <c r="Y35" s="634"/>
      <c r="Z35" s="670">
        <v>1.3</v>
      </c>
      <c r="AA35" s="670"/>
      <c r="AB35" s="670"/>
      <c r="AC35" s="670"/>
      <c r="AD35" s="671" t="s">
        <v>236</v>
      </c>
      <c r="AE35" s="671"/>
      <c r="AF35" s="671"/>
      <c r="AG35" s="671"/>
      <c r="AH35" s="671"/>
      <c r="AI35" s="671"/>
      <c r="AJ35" s="671"/>
      <c r="AK35" s="671"/>
      <c r="AL35" s="635" t="s">
        <v>236</v>
      </c>
      <c r="AM35" s="636"/>
      <c r="AN35" s="636"/>
      <c r="AO35" s="672"/>
      <c r="AP35" s="214"/>
      <c r="AQ35" s="684" t="s">
        <v>326</v>
      </c>
      <c r="AR35" s="685"/>
      <c r="AS35" s="685"/>
      <c r="AT35" s="685"/>
      <c r="AU35" s="685"/>
      <c r="AV35" s="685"/>
      <c r="AW35" s="685"/>
      <c r="AX35" s="685"/>
      <c r="AY35" s="685"/>
      <c r="AZ35" s="685"/>
      <c r="BA35" s="685"/>
      <c r="BB35" s="685"/>
      <c r="BC35" s="685"/>
      <c r="BD35" s="685"/>
      <c r="BE35" s="685"/>
      <c r="BF35" s="686"/>
      <c r="BG35" s="684" t="s">
        <v>327</v>
      </c>
      <c r="BH35" s="685"/>
      <c r="BI35" s="685"/>
      <c r="BJ35" s="685"/>
      <c r="BK35" s="685"/>
      <c r="BL35" s="685"/>
      <c r="BM35" s="685"/>
      <c r="BN35" s="685"/>
      <c r="BO35" s="685"/>
      <c r="BP35" s="685"/>
      <c r="BQ35" s="685"/>
      <c r="BR35" s="685"/>
      <c r="BS35" s="685"/>
      <c r="BT35" s="685"/>
      <c r="BU35" s="685"/>
      <c r="BV35" s="685"/>
      <c r="BW35" s="685"/>
      <c r="BX35" s="685"/>
      <c r="BY35" s="685"/>
      <c r="BZ35" s="685"/>
      <c r="CA35" s="685"/>
      <c r="CB35" s="686"/>
      <c r="CD35" s="629" t="s">
        <v>328</v>
      </c>
      <c r="CE35" s="630"/>
      <c r="CF35" s="630"/>
      <c r="CG35" s="630"/>
      <c r="CH35" s="630"/>
      <c r="CI35" s="630"/>
      <c r="CJ35" s="630"/>
      <c r="CK35" s="630"/>
      <c r="CL35" s="630"/>
      <c r="CM35" s="630"/>
      <c r="CN35" s="630"/>
      <c r="CO35" s="630"/>
      <c r="CP35" s="630"/>
      <c r="CQ35" s="631"/>
      <c r="CR35" s="632">
        <v>151892</v>
      </c>
      <c r="CS35" s="645"/>
      <c r="CT35" s="645"/>
      <c r="CU35" s="645"/>
      <c r="CV35" s="645"/>
      <c r="CW35" s="645"/>
      <c r="CX35" s="645"/>
      <c r="CY35" s="646"/>
      <c r="CZ35" s="635">
        <v>0.6</v>
      </c>
      <c r="DA35" s="647"/>
      <c r="DB35" s="647"/>
      <c r="DC35" s="648"/>
      <c r="DD35" s="638">
        <v>96011</v>
      </c>
      <c r="DE35" s="645"/>
      <c r="DF35" s="645"/>
      <c r="DG35" s="645"/>
      <c r="DH35" s="645"/>
      <c r="DI35" s="645"/>
      <c r="DJ35" s="645"/>
      <c r="DK35" s="646"/>
      <c r="DL35" s="638">
        <v>95681</v>
      </c>
      <c r="DM35" s="645"/>
      <c r="DN35" s="645"/>
      <c r="DO35" s="645"/>
      <c r="DP35" s="645"/>
      <c r="DQ35" s="645"/>
      <c r="DR35" s="645"/>
      <c r="DS35" s="645"/>
      <c r="DT35" s="645"/>
      <c r="DU35" s="645"/>
      <c r="DV35" s="646"/>
      <c r="DW35" s="635">
        <v>0.8</v>
      </c>
      <c r="DX35" s="647"/>
      <c r="DY35" s="647"/>
      <c r="DZ35" s="647"/>
      <c r="EA35" s="647"/>
      <c r="EB35" s="647"/>
      <c r="EC35" s="659"/>
    </row>
    <row r="36" spans="2:133" ht="11.25" customHeight="1" x14ac:dyDescent="0.2">
      <c r="B36" s="629" t="s">
        <v>329</v>
      </c>
      <c r="C36" s="630"/>
      <c r="D36" s="630"/>
      <c r="E36" s="630"/>
      <c r="F36" s="630"/>
      <c r="G36" s="630"/>
      <c r="H36" s="630"/>
      <c r="I36" s="630"/>
      <c r="J36" s="630"/>
      <c r="K36" s="630"/>
      <c r="L36" s="630"/>
      <c r="M36" s="630"/>
      <c r="N36" s="630"/>
      <c r="O36" s="630"/>
      <c r="P36" s="630"/>
      <c r="Q36" s="631"/>
      <c r="R36" s="632">
        <v>1514742</v>
      </c>
      <c r="S36" s="633"/>
      <c r="T36" s="633"/>
      <c r="U36" s="633"/>
      <c r="V36" s="633"/>
      <c r="W36" s="633"/>
      <c r="X36" s="633"/>
      <c r="Y36" s="634"/>
      <c r="Z36" s="670">
        <v>5.6</v>
      </c>
      <c r="AA36" s="670"/>
      <c r="AB36" s="670"/>
      <c r="AC36" s="670"/>
      <c r="AD36" s="671" t="s">
        <v>236</v>
      </c>
      <c r="AE36" s="671"/>
      <c r="AF36" s="671"/>
      <c r="AG36" s="671"/>
      <c r="AH36" s="671"/>
      <c r="AI36" s="671"/>
      <c r="AJ36" s="671"/>
      <c r="AK36" s="671"/>
      <c r="AL36" s="635" t="s">
        <v>236</v>
      </c>
      <c r="AM36" s="636"/>
      <c r="AN36" s="636"/>
      <c r="AO36" s="672"/>
      <c r="AP36" s="214"/>
      <c r="AQ36" s="681" t="s">
        <v>330</v>
      </c>
      <c r="AR36" s="682"/>
      <c r="AS36" s="682"/>
      <c r="AT36" s="682"/>
      <c r="AU36" s="682"/>
      <c r="AV36" s="682"/>
      <c r="AW36" s="682"/>
      <c r="AX36" s="682"/>
      <c r="AY36" s="683"/>
      <c r="AZ36" s="687">
        <v>2759615</v>
      </c>
      <c r="BA36" s="688"/>
      <c r="BB36" s="688"/>
      <c r="BC36" s="688"/>
      <c r="BD36" s="688"/>
      <c r="BE36" s="688"/>
      <c r="BF36" s="689"/>
      <c r="BG36" s="690" t="s">
        <v>331</v>
      </c>
      <c r="BH36" s="691"/>
      <c r="BI36" s="691"/>
      <c r="BJ36" s="691"/>
      <c r="BK36" s="691"/>
      <c r="BL36" s="691"/>
      <c r="BM36" s="691"/>
      <c r="BN36" s="691"/>
      <c r="BO36" s="691"/>
      <c r="BP36" s="691"/>
      <c r="BQ36" s="691"/>
      <c r="BR36" s="691"/>
      <c r="BS36" s="691"/>
      <c r="BT36" s="691"/>
      <c r="BU36" s="692"/>
      <c r="BV36" s="687">
        <v>188096</v>
      </c>
      <c r="BW36" s="688"/>
      <c r="BX36" s="688"/>
      <c r="BY36" s="688"/>
      <c r="BZ36" s="688"/>
      <c r="CA36" s="688"/>
      <c r="CB36" s="689"/>
      <c r="CD36" s="629" t="s">
        <v>332</v>
      </c>
      <c r="CE36" s="630"/>
      <c r="CF36" s="630"/>
      <c r="CG36" s="630"/>
      <c r="CH36" s="630"/>
      <c r="CI36" s="630"/>
      <c r="CJ36" s="630"/>
      <c r="CK36" s="630"/>
      <c r="CL36" s="630"/>
      <c r="CM36" s="630"/>
      <c r="CN36" s="630"/>
      <c r="CO36" s="630"/>
      <c r="CP36" s="630"/>
      <c r="CQ36" s="631"/>
      <c r="CR36" s="632">
        <v>3809264</v>
      </c>
      <c r="CS36" s="633"/>
      <c r="CT36" s="633"/>
      <c r="CU36" s="633"/>
      <c r="CV36" s="633"/>
      <c r="CW36" s="633"/>
      <c r="CX36" s="633"/>
      <c r="CY36" s="634"/>
      <c r="CZ36" s="635">
        <v>14.7</v>
      </c>
      <c r="DA36" s="647"/>
      <c r="DB36" s="647"/>
      <c r="DC36" s="648"/>
      <c r="DD36" s="638">
        <v>2821320</v>
      </c>
      <c r="DE36" s="633"/>
      <c r="DF36" s="633"/>
      <c r="DG36" s="633"/>
      <c r="DH36" s="633"/>
      <c r="DI36" s="633"/>
      <c r="DJ36" s="633"/>
      <c r="DK36" s="634"/>
      <c r="DL36" s="638">
        <v>1951002</v>
      </c>
      <c r="DM36" s="633"/>
      <c r="DN36" s="633"/>
      <c r="DO36" s="633"/>
      <c r="DP36" s="633"/>
      <c r="DQ36" s="633"/>
      <c r="DR36" s="633"/>
      <c r="DS36" s="633"/>
      <c r="DT36" s="633"/>
      <c r="DU36" s="633"/>
      <c r="DV36" s="634"/>
      <c r="DW36" s="635">
        <v>15.4</v>
      </c>
      <c r="DX36" s="647"/>
      <c r="DY36" s="647"/>
      <c r="DZ36" s="647"/>
      <c r="EA36" s="647"/>
      <c r="EB36" s="647"/>
      <c r="EC36" s="659"/>
    </row>
    <row r="37" spans="2:133" ht="11.25" customHeight="1" x14ac:dyDescent="0.2">
      <c r="B37" s="629" t="s">
        <v>333</v>
      </c>
      <c r="C37" s="630"/>
      <c r="D37" s="630"/>
      <c r="E37" s="630"/>
      <c r="F37" s="630"/>
      <c r="G37" s="630"/>
      <c r="H37" s="630"/>
      <c r="I37" s="630"/>
      <c r="J37" s="630"/>
      <c r="K37" s="630"/>
      <c r="L37" s="630"/>
      <c r="M37" s="630"/>
      <c r="N37" s="630"/>
      <c r="O37" s="630"/>
      <c r="P37" s="630"/>
      <c r="Q37" s="631"/>
      <c r="R37" s="632">
        <v>268634</v>
      </c>
      <c r="S37" s="633"/>
      <c r="T37" s="633"/>
      <c r="U37" s="633"/>
      <c r="V37" s="633"/>
      <c r="W37" s="633"/>
      <c r="X37" s="633"/>
      <c r="Y37" s="634"/>
      <c r="Z37" s="670">
        <v>1</v>
      </c>
      <c r="AA37" s="670"/>
      <c r="AB37" s="670"/>
      <c r="AC37" s="670"/>
      <c r="AD37" s="671">
        <v>14670</v>
      </c>
      <c r="AE37" s="671"/>
      <c r="AF37" s="671"/>
      <c r="AG37" s="671"/>
      <c r="AH37" s="671"/>
      <c r="AI37" s="671"/>
      <c r="AJ37" s="671"/>
      <c r="AK37" s="671"/>
      <c r="AL37" s="635">
        <v>0.1</v>
      </c>
      <c r="AM37" s="636"/>
      <c r="AN37" s="636"/>
      <c r="AO37" s="672"/>
      <c r="AQ37" s="665" t="s">
        <v>334</v>
      </c>
      <c r="AR37" s="666"/>
      <c r="AS37" s="666"/>
      <c r="AT37" s="666"/>
      <c r="AU37" s="666"/>
      <c r="AV37" s="666"/>
      <c r="AW37" s="666"/>
      <c r="AX37" s="666"/>
      <c r="AY37" s="667"/>
      <c r="AZ37" s="632">
        <v>362270</v>
      </c>
      <c r="BA37" s="633"/>
      <c r="BB37" s="633"/>
      <c r="BC37" s="633"/>
      <c r="BD37" s="645"/>
      <c r="BE37" s="645"/>
      <c r="BF37" s="668"/>
      <c r="BG37" s="629" t="s">
        <v>335</v>
      </c>
      <c r="BH37" s="630"/>
      <c r="BI37" s="630"/>
      <c r="BJ37" s="630"/>
      <c r="BK37" s="630"/>
      <c r="BL37" s="630"/>
      <c r="BM37" s="630"/>
      <c r="BN37" s="630"/>
      <c r="BO37" s="630"/>
      <c r="BP37" s="630"/>
      <c r="BQ37" s="630"/>
      <c r="BR37" s="630"/>
      <c r="BS37" s="630"/>
      <c r="BT37" s="630"/>
      <c r="BU37" s="631"/>
      <c r="BV37" s="632">
        <v>-255235</v>
      </c>
      <c r="BW37" s="633"/>
      <c r="BX37" s="633"/>
      <c r="BY37" s="633"/>
      <c r="BZ37" s="633"/>
      <c r="CA37" s="633"/>
      <c r="CB37" s="669"/>
      <c r="CD37" s="629" t="s">
        <v>336</v>
      </c>
      <c r="CE37" s="630"/>
      <c r="CF37" s="630"/>
      <c r="CG37" s="630"/>
      <c r="CH37" s="630"/>
      <c r="CI37" s="630"/>
      <c r="CJ37" s="630"/>
      <c r="CK37" s="630"/>
      <c r="CL37" s="630"/>
      <c r="CM37" s="630"/>
      <c r="CN37" s="630"/>
      <c r="CO37" s="630"/>
      <c r="CP37" s="630"/>
      <c r="CQ37" s="631"/>
      <c r="CR37" s="632">
        <v>738593</v>
      </c>
      <c r="CS37" s="645"/>
      <c r="CT37" s="645"/>
      <c r="CU37" s="645"/>
      <c r="CV37" s="645"/>
      <c r="CW37" s="645"/>
      <c r="CX37" s="645"/>
      <c r="CY37" s="646"/>
      <c r="CZ37" s="635">
        <v>2.8</v>
      </c>
      <c r="DA37" s="647"/>
      <c r="DB37" s="647"/>
      <c r="DC37" s="648"/>
      <c r="DD37" s="638">
        <v>641988</v>
      </c>
      <c r="DE37" s="645"/>
      <c r="DF37" s="645"/>
      <c r="DG37" s="645"/>
      <c r="DH37" s="645"/>
      <c r="DI37" s="645"/>
      <c r="DJ37" s="645"/>
      <c r="DK37" s="646"/>
      <c r="DL37" s="638">
        <v>608330</v>
      </c>
      <c r="DM37" s="645"/>
      <c r="DN37" s="645"/>
      <c r="DO37" s="645"/>
      <c r="DP37" s="645"/>
      <c r="DQ37" s="645"/>
      <c r="DR37" s="645"/>
      <c r="DS37" s="645"/>
      <c r="DT37" s="645"/>
      <c r="DU37" s="645"/>
      <c r="DV37" s="646"/>
      <c r="DW37" s="635">
        <v>4.8</v>
      </c>
      <c r="DX37" s="647"/>
      <c r="DY37" s="647"/>
      <c r="DZ37" s="647"/>
      <c r="EA37" s="647"/>
      <c r="EB37" s="647"/>
      <c r="EC37" s="659"/>
    </row>
    <row r="38" spans="2:133" ht="11.25" customHeight="1" x14ac:dyDescent="0.2">
      <c r="B38" s="629" t="s">
        <v>337</v>
      </c>
      <c r="C38" s="630"/>
      <c r="D38" s="630"/>
      <c r="E38" s="630"/>
      <c r="F38" s="630"/>
      <c r="G38" s="630"/>
      <c r="H38" s="630"/>
      <c r="I38" s="630"/>
      <c r="J38" s="630"/>
      <c r="K38" s="630"/>
      <c r="L38" s="630"/>
      <c r="M38" s="630"/>
      <c r="N38" s="630"/>
      <c r="O38" s="630"/>
      <c r="P38" s="630"/>
      <c r="Q38" s="631"/>
      <c r="R38" s="632">
        <v>934000</v>
      </c>
      <c r="S38" s="633"/>
      <c r="T38" s="633"/>
      <c r="U38" s="633"/>
      <c r="V38" s="633"/>
      <c r="W38" s="633"/>
      <c r="X38" s="633"/>
      <c r="Y38" s="634"/>
      <c r="Z38" s="670">
        <v>3.4</v>
      </c>
      <c r="AA38" s="670"/>
      <c r="AB38" s="670"/>
      <c r="AC38" s="670"/>
      <c r="AD38" s="671" t="s">
        <v>236</v>
      </c>
      <c r="AE38" s="671"/>
      <c r="AF38" s="671"/>
      <c r="AG38" s="671"/>
      <c r="AH38" s="671"/>
      <c r="AI38" s="671"/>
      <c r="AJ38" s="671"/>
      <c r="AK38" s="671"/>
      <c r="AL38" s="635" t="s">
        <v>236</v>
      </c>
      <c r="AM38" s="636"/>
      <c r="AN38" s="636"/>
      <c r="AO38" s="672"/>
      <c r="AQ38" s="665" t="s">
        <v>338</v>
      </c>
      <c r="AR38" s="666"/>
      <c r="AS38" s="666"/>
      <c r="AT38" s="666"/>
      <c r="AU38" s="666"/>
      <c r="AV38" s="666"/>
      <c r="AW38" s="666"/>
      <c r="AX38" s="666"/>
      <c r="AY38" s="667"/>
      <c r="AZ38" s="632">
        <v>350948</v>
      </c>
      <c r="BA38" s="633"/>
      <c r="BB38" s="633"/>
      <c r="BC38" s="633"/>
      <c r="BD38" s="645"/>
      <c r="BE38" s="645"/>
      <c r="BF38" s="668"/>
      <c r="BG38" s="629" t="s">
        <v>339</v>
      </c>
      <c r="BH38" s="630"/>
      <c r="BI38" s="630"/>
      <c r="BJ38" s="630"/>
      <c r="BK38" s="630"/>
      <c r="BL38" s="630"/>
      <c r="BM38" s="630"/>
      <c r="BN38" s="630"/>
      <c r="BO38" s="630"/>
      <c r="BP38" s="630"/>
      <c r="BQ38" s="630"/>
      <c r="BR38" s="630"/>
      <c r="BS38" s="630"/>
      <c r="BT38" s="630"/>
      <c r="BU38" s="631"/>
      <c r="BV38" s="632">
        <v>7369</v>
      </c>
      <c r="BW38" s="633"/>
      <c r="BX38" s="633"/>
      <c r="BY38" s="633"/>
      <c r="BZ38" s="633"/>
      <c r="CA38" s="633"/>
      <c r="CB38" s="669"/>
      <c r="CD38" s="629" t="s">
        <v>340</v>
      </c>
      <c r="CE38" s="630"/>
      <c r="CF38" s="630"/>
      <c r="CG38" s="630"/>
      <c r="CH38" s="630"/>
      <c r="CI38" s="630"/>
      <c r="CJ38" s="630"/>
      <c r="CK38" s="630"/>
      <c r="CL38" s="630"/>
      <c r="CM38" s="630"/>
      <c r="CN38" s="630"/>
      <c r="CO38" s="630"/>
      <c r="CP38" s="630"/>
      <c r="CQ38" s="631"/>
      <c r="CR38" s="632">
        <v>2036601</v>
      </c>
      <c r="CS38" s="633"/>
      <c r="CT38" s="633"/>
      <c r="CU38" s="633"/>
      <c r="CV38" s="633"/>
      <c r="CW38" s="633"/>
      <c r="CX38" s="633"/>
      <c r="CY38" s="634"/>
      <c r="CZ38" s="635">
        <v>7.9</v>
      </c>
      <c r="DA38" s="647"/>
      <c r="DB38" s="647"/>
      <c r="DC38" s="648"/>
      <c r="DD38" s="638">
        <v>1772943</v>
      </c>
      <c r="DE38" s="633"/>
      <c r="DF38" s="633"/>
      <c r="DG38" s="633"/>
      <c r="DH38" s="633"/>
      <c r="DI38" s="633"/>
      <c r="DJ38" s="633"/>
      <c r="DK38" s="634"/>
      <c r="DL38" s="638">
        <v>1270182</v>
      </c>
      <c r="DM38" s="633"/>
      <c r="DN38" s="633"/>
      <c r="DO38" s="633"/>
      <c r="DP38" s="633"/>
      <c r="DQ38" s="633"/>
      <c r="DR38" s="633"/>
      <c r="DS38" s="633"/>
      <c r="DT38" s="633"/>
      <c r="DU38" s="633"/>
      <c r="DV38" s="634"/>
      <c r="DW38" s="635">
        <v>10.1</v>
      </c>
      <c r="DX38" s="647"/>
      <c r="DY38" s="647"/>
      <c r="DZ38" s="647"/>
      <c r="EA38" s="647"/>
      <c r="EB38" s="647"/>
      <c r="EC38" s="659"/>
    </row>
    <row r="39" spans="2:133" ht="11.25" customHeight="1" x14ac:dyDescent="0.2">
      <c r="B39" s="629" t="s">
        <v>341</v>
      </c>
      <c r="C39" s="630"/>
      <c r="D39" s="630"/>
      <c r="E39" s="630"/>
      <c r="F39" s="630"/>
      <c r="G39" s="630"/>
      <c r="H39" s="630"/>
      <c r="I39" s="630"/>
      <c r="J39" s="630"/>
      <c r="K39" s="630"/>
      <c r="L39" s="630"/>
      <c r="M39" s="630"/>
      <c r="N39" s="630"/>
      <c r="O39" s="630"/>
      <c r="P39" s="630"/>
      <c r="Q39" s="631"/>
      <c r="R39" s="632" t="s">
        <v>236</v>
      </c>
      <c r="S39" s="633"/>
      <c r="T39" s="633"/>
      <c r="U39" s="633"/>
      <c r="V39" s="633"/>
      <c r="W39" s="633"/>
      <c r="X39" s="633"/>
      <c r="Y39" s="634"/>
      <c r="Z39" s="670" t="s">
        <v>236</v>
      </c>
      <c r="AA39" s="670"/>
      <c r="AB39" s="670"/>
      <c r="AC39" s="670"/>
      <c r="AD39" s="671" t="s">
        <v>236</v>
      </c>
      <c r="AE39" s="671"/>
      <c r="AF39" s="671"/>
      <c r="AG39" s="671"/>
      <c r="AH39" s="671"/>
      <c r="AI39" s="671"/>
      <c r="AJ39" s="671"/>
      <c r="AK39" s="671"/>
      <c r="AL39" s="635" t="s">
        <v>236</v>
      </c>
      <c r="AM39" s="636"/>
      <c r="AN39" s="636"/>
      <c r="AO39" s="672"/>
      <c r="AQ39" s="665" t="s">
        <v>342</v>
      </c>
      <c r="AR39" s="666"/>
      <c r="AS39" s="666"/>
      <c r="AT39" s="666"/>
      <c r="AU39" s="666"/>
      <c r="AV39" s="666"/>
      <c r="AW39" s="666"/>
      <c r="AX39" s="666"/>
      <c r="AY39" s="667"/>
      <c r="AZ39" s="632">
        <v>9796</v>
      </c>
      <c r="BA39" s="633"/>
      <c r="BB39" s="633"/>
      <c r="BC39" s="633"/>
      <c r="BD39" s="645"/>
      <c r="BE39" s="645"/>
      <c r="BF39" s="668"/>
      <c r="BG39" s="629" t="s">
        <v>343</v>
      </c>
      <c r="BH39" s="630"/>
      <c r="BI39" s="630"/>
      <c r="BJ39" s="630"/>
      <c r="BK39" s="630"/>
      <c r="BL39" s="630"/>
      <c r="BM39" s="630"/>
      <c r="BN39" s="630"/>
      <c r="BO39" s="630"/>
      <c r="BP39" s="630"/>
      <c r="BQ39" s="630"/>
      <c r="BR39" s="630"/>
      <c r="BS39" s="630"/>
      <c r="BT39" s="630"/>
      <c r="BU39" s="631"/>
      <c r="BV39" s="632">
        <v>10898</v>
      </c>
      <c r="BW39" s="633"/>
      <c r="BX39" s="633"/>
      <c r="BY39" s="633"/>
      <c r="BZ39" s="633"/>
      <c r="CA39" s="633"/>
      <c r="CB39" s="669"/>
      <c r="CD39" s="629" t="s">
        <v>344</v>
      </c>
      <c r="CE39" s="630"/>
      <c r="CF39" s="630"/>
      <c r="CG39" s="630"/>
      <c r="CH39" s="630"/>
      <c r="CI39" s="630"/>
      <c r="CJ39" s="630"/>
      <c r="CK39" s="630"/>
      <c r="CL39" s="630"/>
      <c r="CM39" s="630"/>
      <c r="CN39" s="630"/>
      <c r="CO39" s="630"/>
      <c r="CP39" s="630"/>
      <c r="CQ39" s="631"/>
      <c r="CR39" s="632">
        <v>1670257</v>
      </c>
      <c r="CS39" s="645"/>
      <c r="CT39" s="645"/>
      <c r="CU39" s="645"/>
      <c r="CV39" s="645"/>
      <c r="CW39" s="645"/>
      <c r="CX39" s="645"/>
      <c r="CY39" s="646"/>
      <c r="CZ39" s="635">
        <v>6.4</v>
      </c>
      <c r="DA39" s="647"/>
      <c r="DB39" s="647"/>
      <c r="DC39" s="648"/>
      <c r="DD39" s="638">
        <v>1667028</v>
      </c>
      <c r="DE39" s="645"/>
      <c r="DF39" s="645"/>
      <c r="DG39" s="645"/>
      <c r="DH39" s="645"/>
      <c r="DI39" s="645"/>
      <c r="DJ39" s="645"/>
      <c r="DK39" s="646"/>
      <c r="DL39" s="638" t="s">
        <v>236</v>
      </c>
      <c r="DM39" s="645"/>
      <c r="DN39" s="645"/>
      <c r="DO39" s="645"/>
      <c r="DP39" s="645"/>
      <c r="DQ39" s="645"/>
      <c r="DR39" s="645"/>
      <c r="DS39" s="645"/>
      <c r="DT39" s="645"/>
      <c r="DU39" s="645"/>
      <c r="DV39" s="646"/>
      <c r="DW39" s="635" t="s">
        <v>236</v>
      </c>
      <c r="DX39" s="647"/>
      <c r="DY39" s="647"/>
      <c r="DZ39" s="647"/>
      <c r="EA39" s="647"/>
      <c r="EB39" s="647"/>
      <c r="EC39" s="659"/>
    </row>
    <row r="40" spans="2:133" ht="11.25" customHeight="1" x14ac:dyDescent="0.2">
      <c r="B40" s="629" t="s">
        <v>345</v>
      </c>
      <c r="C40" s="630"/>
      <c r="D40" s="630"/>
      <c r="E40" s="630"/>
      <c r="F40" s="630"/>
      <c r="G40" s="630"/>
      <c r="H40" s="630"/>
      <c r="I40" s="630"/>
      <c r="J40" s="630"/>
      <c r="K40" s="630"/>
      <c r="L40" s="630"/>
      <c r="M40" s="630"/>
      <c r="N40" s="630"/>
      <c r="O40" s="630"/>
      <c r="P40" s="630"/>
      <c r="Q40" s="631"/>
      <c r="R40" s="632">
        <v>193500</v>
      </c>
      <c r="S40" s="633"/>
      <c r="T40" s="633"/>
      <c r="U40" s="633"/>
      <c r="V40" s="633"/>
      <c r="W40" s="633"/>
      <c r="X40" s="633"/>
      <c r="Y40" s="634"/>
      <c r="Z40" s="670">
        <v>0.7</v>
      </c>
      <c r="AA40" s="670"/>
      <c r="AB40" s="670"/>
      <c r="AC40" s="670"/>
      <c r="AD40" s="671" t="s">
        <v>236</v>
      </c>
      <c r="AE40" s="671"/>
      <c r="AF40" s="671"/>
      <c r="AG40" s="671"/>
      <c r="AH40" s="671"/>
      <c r="AI40" s="671"/>
      <c r="AJ40" s="671"/>
      <c r="AK40" s="671"/>
      <c r="AL40" s="635" t="s">
        <v>236</v>
      </c>
      <c r="AM40" s="636"/>
      <c r="AN40" s="636"/>
      <c r="AO40" s="672"/>
      <c r="AQ40" s="665" t="s">
        <v>346</v>
      </c>
      <c r="AR40" s="666"/>
      <c r="AS40" s="666"/>
      <c r="AT40" s="666"/>
      <c r="AU40" s="666"/>
      <c r="AV40" s="666"/>
      <c r="AW40" s="666"/>
      <c r="AX40" s="666"/>
      <c r="AY40" s="667"/>
      <c r="AZ40" s="632" t="s">
        <v>236</v>
      </c>
      <c r="BA40" s="633"/>
      <c r="BB40" s="633"/>
      <c r="BC40" s="633"/>
      <c r="BD40" s="645"/>
      <c r="BE40" s="645"/>
      <c r="BF40" s="668"/>
      <c r="BG40" s="673" t="s">
        <v>347</v>
      </c>
      <c r="BH40" s="674"/>
      <c r="BI40" s="674"/>
      <c r="BJ40" s="674"/>
      <c r="BK40" s="674"/>
      <c r="BL40" s="215"/>
      <c r="BM40" s="630" t="s">
        <v>348</v>
      </c>
      <c r="BN40" s="630"/>
      <c r="BO40" s="630"/>
      <c r="BP40" s="630"/>
      <c r="BQ40" s="630"/>
      <c r="BR40" s="630"/>
      <c r="BS40" s="630"/>
      <c r="BT40" s="630"/>
      <c r="BU40" s="631"/>
      <c r="BV40" s="632">
        <v>99</v>
      </c>
      <c r="BW40" s="633"/>
      <c r="BX40" s="633"/>
      <c r="BY40" s="633"/>
      <c r="BZ40" s="633"/>
      <c r="CA40" s="633"/>
      <c r="CB40" s="669"/>
      <c r="CD40" s="629" t="s">
        <v>349</v>
      </c>
      <c r="CE40" s="630"/>
      <c r="CF40" s="630"/>
      <c r="CG40" s="630"/>
      <c r="CH40" s="630"/>
      <c r="CI40" s="630"/>
      <c r="CJ40" s="630"/>
      <c r="CK40" s="630"/>
      <c r="CL40" s="630"/>
      <c r="CM40" s="630"/>
      <c r="CN40" s="630"/>
      <c r="CO40" s="630"/>
      <c r="CP40" s="630"/>
      <c r="CQ40" s="631"/>
      <c r="CR40" s="632">
        <v>110038</v>
      </c>
      <c r="CS40" s="633"/>
      <c r="CT40" s="633"/>
      <c r="CU40" s="633"/>
      <c r="CV40" s="633"/>
      <c r="CW40" s="633"/>
      <c r="CX40" s="633"/>
      <c r="CY40" s="634"/>
      <c r="CZ40" s="635">
        <v>0.4</v>
      </c>
      <c r="DA40" s="647"/>
      <c r="DB40" s="647"/>
      <c r="DC40" s="648"/>
      <c r="DD40" s="638">
        <v>110038</v>
      </c>
      <c r="DE40" s="633"/>
      <c r="DF40" s="633"/>
      <c r="DG40" s="633"/>
      <c r="DH40" s="633"/>
      <c r="DI40" s="633"/>
      <c r="DJ40" s="633"/>
      <c r="DK40" s="634"/>
      <c r="DL40" s="638">
        <v>100002</v>
      </c>
      <c r="DM40" s="633"/>
      <c r="DN40" s="633"/>
      <c r="DO40" s="633"/>
      <c r="DP40" s="633"/>
      <c r="DQ40" s="633"/>
      <c r="DR40" s="633"/>
      <c r="DS40" s="633"/>
      <c r="DT40" s="633"/>
      <c r="DU40" s="633"/>
      <c r="DV40" s="634"/>
      <c r="DW40" s="635">
        <v>0.8</v>
      </c>
      <c r="DX40" s="647"/>
      <c r="DY40" s="647"/>
      <c r="DZ40" s="647"/>
      <c r="EA40" s="647"/>
      <c r="EB40" s="647"/>
      <c r="EC40" s="659"/>
    </row>
    <row r="41" spans="2:133" ht="11.25" customHeight="1" x14ac:dyDescent="0.2">
      <c r="B41" s="613" t="s">
        <v>350</v>
      </c>
      <c r="C41" s="614"/>
      <c r="D41" s="614"/>
      <c r="E41" s="614"/>
      <c r="F41" s="614"/>
      <c r="G41" s="614"/>
      <c r="H41" s="614"/>
      <c r="I41" s="614"/>
      <c r="J41" s="614"/>
      <c r="K41" s="614"/>
      <c r="L41" s="614"/>
      <c r="M41" s="614"/>
      <c r="N41" s="614"/>
      <c r="O41" s="614"/>
      <c r="P41" s="614"/>
      <c r="Q41" s="615"/>
      <c r="R41" s="616">
        <v>27171770</v>
      </c>
      <c r="S41" s="657"/>
      <c r="T41" s="657"/>
      <c r="U41" s="657"/>
      <c r="V41" s="657"/>
      <c r="W41" s="657"/>
      <c r="X41" s="657"/>
      <c r="Y41" s="660"/>
      <c r="Z41" s="661">
        <v>100</v>
      </c>
      <c r="AA41" s="661"/>
      <c r="AB41" s="661"/>
      <c r="AC41" s="661"/>
      <c r="AD41" s="662">
        <v>12435174</v>
      </c>
      <c r="AE41" s="662"/>
      <c r="AF41" s="662"/>
      <c r="AG41" s="662"/>
      <c r="AH41" s="662"/>
      <c r="AI41" s="662"/>
      <c r="AJ41" s="662"/>
      <c r="AK41" s="662"/>
      <c r="AL41" s="619">
        <v>100</v>
      </c>
      <c r="AM41" s="663"/>
      <c r="AN41" s="663"/>
      <c r="AO41" s="664"/>
      <c r="AQ41" s="665" t="s">
        <v>351</v>
      </c>
      <c r="AR41" s="666"/>
      <c r="AS41" s="666"/>
      <c r="AT41" s="666"/>
      <c r="AU41" s="666"/>
      <c r="AV41" s="666"/>
      <c r="AW41" s="666"/>
      <c r="AX41" s="666"/>
      <c r="AY41" s="667"/>
      <c r="AZ41" s="632">
        <v>749564</v>
      </c>
      <c r="BA41" s="633"/>
      <c r="BB41" s="633"/>
      <c r="BC41" s="633"/>
      <c r="BD41" s="645"/>
      <c r="BE41" s="645"/>
      <c r="BF41" s="668"/>
      <c r="BG41" s="673"/>
      <c r="BH41" s="674"/>
      <c r="BI41" s="674"/>
      <c r="BJ41" s="674"/>
      <c r="BK41" s="674"/>
      <c r="BL41" s="215"/>
      <c r="BM41" s="630" t="s">
        <v>352</v>
      </c>
      <c r="BN41" s="630"/>
      <c r="BO41" s="630"/>
      <c r="BP41" s="630"/>
      <c r="BQ41" s="630"/>
      <c r="BR41" s="630"/>
      <c r="BS41" s="630"/>
      <c r="BT41" s="630"/>
      <c r="BU41" s="631"/>
      <c r="BV41" s="632" t="s">
        <v>236</v>
      </c>
      <c r="BW41" s="633"/>
      <c r="BX41" s="633"/>
      <c r="BY41" s="633"/>
      <c r="BZ41" s="633"/>
      <c r="CA41" s="633"/>
      <c r="CB41" s="669"/>
      <c r="CD41" s="629" t="s">
        <v>353</v>
      </c>
      <c r="CE41" s="630"/>
      <c r="CF41" s="630"/>
      <c r="CG41" s="630"/>
      <c r="CH41" s="630"/>
      <c r="CI41" s="630"/>
      <c r="CJ41" s="630"/>
      <c r="CK41" s="630"/>
      <c r="CL41" s="630"/>
      <c r="CM41" s="630"/>
      <c r="CN41" s="630"/>
      <c r="CO41" s="630"/>
      <c r="CP41" s="630"/>
      <c r="CQ41" s="631"/>
      <c r="CR41" s="632" t="s">
        <v>236</v>
      </c>
      <c r="CS41" s="645"/>
      <c r="CT41" s="645"/>
      <c r="CU41" s="645"/>
      <c r="CV41" s="645"/>
      <c r="CW41" s="645"/>
      <c r="CX41" s="645"/>
      <c r="CY41" s="646"/>
      <c r="CZ41" s="635" t="s">
        <v>236</v>
      </c>
      <c r="DA41" s="647"/>
      <c r="DB41" s="647"/>
      <c r="DC41" s="648"/>
      <c r="DD41" s="638" t="s">
        <v>236</v>
      </c>
      <c r="DE41" s="645"/>
      <c r="DF41" s="645"/>
      <c r="DG41" s="645"/>
      <c r="DH41" s="645"/>
      <c r="DI41" s="645"/>
      <c r="DJ41" s="645"/>
      <c r="DK41" s="646"/>
      <c r="DL41" s="639"/>
      <c r="DM41" s="640"/>
      <c r="DN41" s="640"/>
      <c r="DO41" s="640"/>
      <c r="DP41" s="640"/>
      <c r="DQ41" s="640"/>
      <c r="DR41" s="640"/>
      <c r="DS41" s="640"/>
      <c r="DT41" s="640"/>
      <c r="DU41" s="640"/>
      <c r="DV41" s="641"/>
      <c r="DW41" s="642"/>
      <c r="DX41" s="643"/>
      <c r="DY41" s="643"/>
      <c r="DZ41" s="643"/>
      <c r="EA41" s="643"/>
      <c r="EB41" s="643"/>
      <c r="EC41" s="644"/>
    </row>
    <row r="42" spans="2:133" ht="11.25" customHeight="1" x14ac:dyDescent="0.2">
      <c r="AQ42" s="677" t="s">
        <v>354</v>
      </c>
      <c r="AR42" s="678"/>
      <c r="AS42" s="678"/>
      <c r="AT42" s="678"/>
      <c r="AU42" s="678"/>
      <c r="AV42" s="678"/>
      <c r="AW42" s="678"/>
      <c r="AX42" s="678"/>
      <c r="AY42" s="679"/>
      <c r="AZ42" s="616">
        <v>1287037</v>
      </c>
      <c r="BA42" s="657"/>
      <c r="BB42" s="657"/>
      <c r="BC42" s="657"/>
      <c r="BD42" s="617"/>
      <c r="BE42" s="617"/>
      <c r="BF42" s="680"/>
      <c r="BG42" s="675"/>
      <c r="BH42" s="676"/>
      <c r="BI42" s="676"/>
      <c r="BJ42" s="676"/>
      <c r="BK42" s="676"/>
      <c r="BL42" s="216"/>
      <c r="BM42" s="614" t="s">
        <v>355</v>
      </c>
      <c r="BN42" s="614"/>
      <c r="BO42" s="614"/>
      <c r="BP42" s="614"/>
      <c r="BQ42" s="614"/>
      <c r="BR42" s="614"/>
      <c r="BS42" s="614"/>
      <c r="BT42" s="614"/>
      <c r="BU42" s="615"/>
      <c r="BV42" s="616">
        <v>330</v>
      </c>
      <c r="BW42" s="657"/>
      <c r="BX42" s="657"/>
      <c r="BY42" s="657"/>
      <c r="BZ42" s="657"/>
      <c r="CA42" s="657"/>
      <c r="CB42" s="658"/>
      <c r="CD42" s="629" t="s">
        <v>356</v>
      </c>
      <c r="CE42" s="630"/>
      <c r="CF42" s="630"/>
      <c r="CG42" s="630"/>
      <c r="CH42" s="630"/>
      <c r="CI42" s="630"/>
      <c r="CJ42" s="630"/>
      <c r="CK42" s="630"/>
      <c r="CL42" s="630"/>
      <c r="CM42" s="630"/>
      <c r="CN42" s="630"/>
      <c r="CO42" s="630"/>
      <c r="CP42" s="630"/>
      <c r="CQ42" s="631"/>
      <c r="CR42" s="632">
        <v>1315371</v>
      </c>
      <c r="CS42" s="645"/>
      <c r="CT42" s="645"/>
      <c r="CU42" s="645"/>
      <c r="CV42" s="645"/>
      <c r="CW42" s="645"/>
      <c r="CX42" s="645"/>
      <c r="CY42" s="646"/>
      <c r="CZ42" s="635">
        <v>5.0999999999999996</v>
      </c>
      <c r="DA42" s="647"/>
      <c r="DB42" s="647"/>
      <c r="DC42" s="648"/>
      <c r="DD42" s="638">
        <v>224126</v>
      </c>
      <c r="DE42" s="645"/>
      <c r="DF42" s="645"/>
      <c r="DG42" s="645"/>
      <c r="DH42" s="645"/>
      <c r="DI42" s="645"/>
      <c r="DJ42" s="645"/>
      <c r="DK42" s="646"/>
      <c r="DL42" s="639"/>
      <c r="DM42" s="640"/>
      <c r="DN42" s="640"/>
      <c r="DO42" s="640"/>
      <c r="DP42" s="640"/>
      <c r="DQ42" s="640"/>
      <c r="DR42" s="640"/>
      <c r="DS42" s="640"/>
      <c r="DT42" s="640"/>
      <c r="DU42" s="640"/>
      <c r="DV42" s="641"/>
      <c r="DW42" s="642"/>
      <c r="DX42" s="643"/>
      <c r="DY42" s="643"/>
      <c r="DZ42" s="643"/>
      <c r="EA42" s="643"/>
      <c r="EB42" s="643"/>
      <c r="EC42" s="644"/>
    </row>
    <row r="43" spans="2:133" ht="11.25" customHeight="1" x14ac:dyDescent="0.2">
      <c r="B43" s="206" t="s">
        <v>357</v>
      </c>
      <c r="CD43" s="629" t="s">
        <v>358</v>
      </c>
      <c r="CE43" s="630"/>
      <c r="CF43" s="630"/>
      <c r="CG43" s="630"/>
      <c r="CH43" s="630"/>
      <c r="CI43" s="630"/>
      <c r="CJ43" s="630"/>
      <c r="CK43" s="630"/>
      <c r="CL43" s="630"/>
      <c r="CM43" s="630"/>
      <c r="CN43" s="630"/>
      <c r="CO43" s="630"/>
      <c r="CP43" s="630"/>
      <c r="CQ43" s="631"/>
      <c r="CR43" s="632">
        <v>39559</v>
      </c>
      <c r="CS43" s="645"/>
      <c r="CT43" s="645"/>
      <c r="CU43" s="645"/>
      <c r="CV43" s="645"/>
      <c r="CW43" s="645"/>
      <c r="CX43" s="645"/>
      <c r="CY43" s="646"/>
      <c r="CZ43" s="635">
        <v>0.2</v>
      </c>
      <c r="DA43" s="647"/>
      <c r="DB43" s="647"/>
      <c r="DC43" s="648"/>
      <c r="DD43" s="638">
        <v>22829</v>
      </c>
      <c r="DE43" s="645"/>
      <c r="DF43" s="645"/>
      <c r="DG43" s="645"/>
      <c r="DH43" s="645"/>
      <c r="DI43" s="645"/>
      <c r="DJ43" s="645"/>
      <c r="DK43" s="646"/>
      <c r="DL43" s="639"/>
      <c r="DM43" s="640"/>
      <c r="DN43" s="640"/>
      <c r="DO43" s="640"/>
      <c r="DP43" s="640"/>
      <c r="DQ43" s="640"/>
      <c r="DR43" s="640"/>
      <c r="DS43" s="640"/>
      <c r="DT43" s="640"/>
      <c r="DU43" s="640"/>
      <c r="DV43" s="641"/>
      <c r="DW43" s="642"/>
      <c r="DX43" s="643"/>
      <c r="DY43" s="643"/>
      <c r="DZ43" s="643"/>
      <c r="EA43" s="643"/>
      <c r="EB43" s="643"/>
      <c r="EC43" s="644"/>
    </row>
    <row r="44" spans="2:133" ht="11.25" customHeight="1" x14ac:dyDescent="0.2">
      <c r="B44" s="649" t="s">
        <v>359</v>
      </c>
      <c r="C44" s="649"/>
      <c r="D44" s="649"/>
      <c r="E44" s="649"/>
      <c r="F44" s="649"/>
      <c r="G44" s="649"/>
      <c r="H44" s="649"/>
      <c r="I44" s="649"/>
      <c r="J44" s="649"/>
      <c r="K44" s="649"/>
      <c r="L44" s="649"/>
      <c r="M44" s="649"/>
      <c r="N44" s="649"/>
      <c r="O44" s="649"/>
      <c r="P44" s="649"/>
      <c r="Q44" s="649"/>
      <c r="R44" s="649"/>
      <c r="S44" s="649"/>
      <c r="T44" s="649"/>
      <c r="U44" s="649"/>
      <c r="V44" s="649"/>
      <c r="W44" s="649"/>
      <c r="X44" s="649"/>
      <c r="Y44" s="649"/>
      <c r="Z44" s="649"/>
      <c r="AA44" s="649"/>
      <c r="AB44" s="649"/>
      <c r="AC44" s="649"/>
      <c r="AD44" s="649"/>
      <c r="AE44" s="649"/>
      <c r="AF44" s="649"/>
      <c r="AG44" s="649"/>
      <c r="AH44" s="649"/>
      <c r="AI44" s="649"/>
      <c r="AJ44" s="649"/>
      <c r="AK44" s="649"/>
      <c r="AL44" s="649"/>
      <c r="AM44" s="649"/>
      <c r="AN44" s="649"/>
      <c r="AO44" s="649"/>
      <c r="AP44" s="649"/>
      <c r="AQ44" s="649"/>
      <c r="AR44" s="649"/>
      <c r="AS44" s="649"/>
      <c r="AT44" s="649"/>
      <c r="AU44" s="649"/>
      <c r="AV44" s="649"/>
      <c r="AW44" s="649"/>
      <c r="AX44" s="649"/>
      <c r="AY44" s="649"/>
      <c r="AZ44" s="649"/>
      <c r="BA44" s="649"/>
      <c r="BB44" s="649"/>
      <c r="BC44" s="649"/>
      <c r="BD44" s="649"/>
      <c r="BE44" s="649"/>
      <c r="BF44" s="649"/>
      <c r="BG44" s="649"/>
      <c r="BH44" s="649"/>
      <c r="BI44" s="649"/>
      <c r="BJ44" s="649"/>
      <c r="BK44" s="649"/>
      <c r="BL44" s="649"/>
      <c r="BM44" s="649"/>
      <c r="BN44" s="649"/>
      <c r="BO44" s="649"/>
      <c r="BP44" s="649"/>
      <c r="BQ44" s="649"/>
      <c r="BR44" s="649"/>
      <c r="BS44" s="649"/>
      <c r="BT44" s="649"/>
      <c r="BU44" s="649"/>
      <c r="BV44" s="649"/>
      <c r="BW44" s="649"/>
      <c r="BX44" s="649"/>
      <c r="BY44" s="649"/>
      <c r="BZ44" s="649"/>
      <c r="CA44" s="649"/>
      <c r="CB44" s="649"/>
      <c r="CC44" s="650"/>
      <c r="CD44" s="651" t="s">
        <v>306</v>
      </c>
      <c r="CE44" s="652"/>
      <c r="CF44" s="629" t="s">
        <v>360</v>
      </c>
      <c r="CG44" s="630"/>
      <c r="CH44" s="630"/>
      <c r="CI44" s="630"/>
      <c r="CJ44" s="630"/>
      <c r="CK44" s="630"/>
      <c r="CL44" s="630"/>
      <c r="CM44" s="630"/>
      <c r="CN44" s="630"/>
      <c r="CO44" s="630"/>
      <c r="CP44" s="630"/>
      <c r="CQ44" s="631"/>
      <c r="CR44" s="632">
        <v>1315371</v>
      </c>
      <c r="CS44" s="633"/>
      <c r="CT44" s="633"/>
      <c r="CU44" s="633"/>
      <c r="CV44" s="633"/>
      <c r="CW44" s="633"/>
      <c r="CX44" s="633"/>
      <c r="CY44" s="634"/>
      <c r="CZ44" s="635">
        <v>5.0999999999999996</v>
      </c>
      <c r="DA44" s="636"/>
      <c r="DB44" s="636"/>
      <c r="DC44" s="637"/>
      <c r="DD44" s="638">
        <v>224126</v>
      </c>
      <c r="DE44" s="633"/>
      <c r="DF44" s="633"/>
      <c r="DG44" s="633"/>
      <c r="DH44" s="633"/>
      <c r="DI44" s="633"/>
      <c r="DJ44" s="633"/>
      <c r="DK44" s="634"/>
      <c r="DL44" s="639"/>
      <c r="DM44" s="640"/>
      <c r="DN44" s="640"/>
      <c r="DO44" s="640"/>
      <c r="DP44" s="640"/>
      <c r="DQ44" s="640"/>
      <c r="DR44" s="640"/>
      <c r="DS44" s="640"/>
      <c r="DT44" s="640"/>
      <c r="DU44" s="640"/>
      <c r="DV44" s="641"/>
      <c r="DW44" s="642"/>
      <c r="DX44" s="643"/>
      <c r="DY44" s="643"/>
      <c r="DZ44" s="643"/>
      <c r="EA44" s="643"/>
      <c r="EB44" s="643"/>
      <c r="EC44" s="644"/>
    </row>
    <row r="45" spans="2:133" ht="11.25" customHeight="1" x14ac:dyDescent="0.2">
      <c r="B45" s="649" t="s">
        <v>361</v>
      </c>
      <c r="C45" s="649"/>
      <c r="D45" s="649"/>
      <c r="E45" s="649"/>
      <c r="F45" s="649"/>
      <c r="G45" s="649"/>
      <c r="H45" s="649"/>
      <c r="I45" s="649"/>
      <c r="J45" s="649"/>
      <c r="K45" s="649"/>
      <c r="L45" s="649"/>
      <c r="M45" s="649"/>
      <c r="N45" s="649"/>
      <c r="O45" s="649"/>
      <c r="P45" s="649"/>
      <c r="Q45" s="649"/>
      <c r="R45" s="649"/>
      <c r="S45" s="649"/>
      <c r="T45" s="649"/>
      <c r="U45" s="649"/>
      <c r="V45" s="649"/>
      <c r="W45" s="649"/>
      <c r="X45" s="649"/>
      <c r="Y45" s="649"/>
      <c r="Z45" s="649"/>
      <c r="AA45" s="649"/>
      <c r="AB45" s="649"/>
      <c r="AC45" s="649"/>
      <c r="AD45" s="649"/>
      <c r="AE45" s="649"/>
      <c r="AF45" s="649"/>
      <c r="AG45" s="649"/>
      <c r="AH45" s="649"/>
      <c r="AI45" s="649"/>
      <c r="AJ45" s="649"/>
      <c r="AK45" s="649"/>
      <c r="AL45" s="649"/>
      <c r="AM45" s="649"/>
      <c r="AN45" s="649"/>
      <c r="AO45" s="649"/>
      <c r="AP45" s="649"/>
      <c r="AQ45" s="649"/>
      <c r="AR45" s="649"/>
      <c r="AS45" s="649"/>
      <c r="AT45" s="649"/>
      <c r="AU45" s="649"/>
      <c r="AV45" s="649"/>
      <c r="AW45" s="649"/>
      <c r="AX45" s="649"/>
      <c r="AY45" s="649"/>
      <c r="AZ45" s="649"/>
      <c r="BA45" s="649"/>
      <c r="BB45" s="649"/>
      <c r="BC45" s="649"/>
      <c r="BD45" s="649"/>
      <c r="BE45" s="649"/>
      <c r="BF45" s="649"/>
      <c r="BG45" s="649"/>
      <c r="BH45" s="649"/>
      <c r="BI45" s="649"/>
      <c r="BJ45" s="649"/>
      <c r="BK45" s="649"/>
      <c r="BL45" s="649"/>
      <c r="BM45" s="649"/>
      <c r="BN45" s="649"/>
      <c r="BO45" s="649"/>
      <c r="BP45" s="649"/>
      <c r="BQ45" s="649"/>
      <c r="BR45" s="649"/>
      <c r="BS45" s="649"/>
      <c r="BT45" s="649"/>
      <c r="BU45" s="649"/>
      <c r="BV45" s="649"/>
      <c r="BW45" s="649"/>
      <c r="BX45" s="649"/>
      <c r="BY45" s="649"/>
      <c r="BZ45" s="649"/>
      <c r="CA45" s="649"/>
      <c r="CB45" s="649"/>
      <c r="CC45" s="650"/>
      <c r="CD45" s="653"/>
      <c r="CE45" s="654"/>
      <c r="CF45" s="629" t="s">
        <v>362</v>
      </c>
      <c r="CG45" s="630"/>
      <c r="CH45" s="630"/>
      <c r="CI45" s="630"/>
      <c r="CJ45" s="630"/>
      <c r="CK45" s="630"/>
      <c r="CL45" s="630"/>
      <c r="CM45" s="630"/>
      <c r="CN45" s="630"/>
      <c r="CO45" s="630"/>
      <c r="CP45" s="630"/>
      <c r="CQ45" s="631"/>
      <c r="CR45" s="632">
        <v>345996</v>
      </c>
      <c r="CS45" s="645"/>
      <c r="CT45" s="645"/>
      <c r="CU45" s="645"/>
      <c r="CV45" s="645"/>
      <c r="CW45" s="645"/>
      <c r="CX45" s="645"/>
      <c r="CY45" s="646"/>
      <c r="CZ45" s="635">
        <v>1.3</v>
      </c>
      <c r="DA45" s="647"/>
      <c r="DB45" s="647"/>
      <c r="DC45" s="648"/>
      <c r="DD45" s="638">
        <v>10939</v>
      </c>
      <c r="DE45" s="645"/>
      <c r="DF45" s="645"/>
      <c r="DG45" s="645"/>
      <c r="DH45" s="645"/>
      <c r="DI45" s="645"/>
      <c r="DJ45" s="645"/>
      <c r="DK45" s="646"/>
      <c r="DL45" s="639"/>
      <c r="DM45" s="640"/>
      <c r="DN45" s="640"/>
      <c r="DO45" s="640"/>
      <c r="DP45" s="640"/>
      <c r="DQ45" s="640"/>
      <c r="DR45" s="640"/>
      <c r="DS45" s="640"/>
      <c r="DT45" s="640"/>
      <c r="DU45" s="640"/>
      <c r="DV45" s="641"/>
      <c r="DW45" s="642"/>
      <c r="DX45" s="643"/>
      <c r="DY45" s="643"/>
      <c r="DZ45" s="643"/>
      <c r="EA45" s="643"/>
      <c r="EB45" s="643"/>
      <c r="EC45" s="644"/>
    </row>
    <row r="46" spans="2:133" ht="11.25" customHeight="1" x14ac:dyDescent="0.2">
      <c r="B46" s="217"/>
      <c r="CD46" s="653"/>
      <c r="CE46" s="654"/>
      <c r="CF46" s="629" t="s">
        <v>363</v>
      </c>
      <c r="CG46" s="630"/>
      <c r="CH46" s="630"/>
      <c r="CI46" s="630"/>
      <c r="CJ46" s="630"/>
      <c r="CK46" s="630"/>
      <c r="CL46" s="630"/>
      <c r="CM46" s="630"/>
      <c r="CN46" s="630"/>
      <c r="CO46" s="630"/>
      <c r="CP46" s="630"/>
      <c r="CQ46" s="631"/>
      <c r="CR46" s="632">
        <v>969375</v>
      </c>
      <c r="CS46" s="633"/>
      <c r="CT46" s="633"/>
      <c r="CU46" s="633"/>
      <c r="CV46" s="633"/>
      <c r="CW46" s="633"/>
      <c r="CX46" s="633"/>
      <c r="CY46" s="634"/>
      <c r="CZ46" s="635">
        <v>3.7</v>
      </c>
      <c r="DA46" s="636"/>
      <c r="DB46" s="636"/>
      <c r="DC46" s="637"/>
      <c r="DD46" s="638">
        <v>213187</v>
      </c>
      <c r="DE46" s="633"/>
      <c r="DF46" s="633"/>
      <c r="DG46" s="633"/>
      <c r="DH46" s="633"/>
      <c r="DI46" s="633"/>
      <c r="DJ46" s="633"/>
      <c r="DK46" s="634"/>
      <c r="DL46" s="639"/>
      <c r="DM46" s="640"/>
      <c r="DN46" s="640"/>
      <c r="DO46" s="640"/>
      <c r="DP46" s="640"/>
      <c r="DQ46" s="640"/>
      <c r="DR46" s="640"/>
      <c r="DS46" s="640"/>
      <c r="DT46" s="640"/>
      <c r="DU46" s="640"/>
      <c r="DV46" s="641"/>
      <c r="DW46" s="642"/>
      <c r="DX46" s="643"/>
      <c r="DY46" s="643"/>
      <c r="DZ46" s="643"/>
      <c r="EA46" s="643"/>
      <c r="EB46" s="643"/>
      <c r="EC46" s="644"/>
    </row>
    <row r="47" spans="2:133" ht="11.25" customHeight="1" x14ac:dyDescent="0.2">
      <c r="B47" s="217"/>
      <c r="CD47" s="653"/>
      <c r="CE47" s="654"/>
      <c r="CF47" s="629" t="s">
        <v>364</v>
      </c>
      <c r="CG47" s="630"/>
      <c r="CH47" s="630"/>
      <c r="CI47" s="630"/>
      <c r="CJ47" s="630"/>
      <c r="CK47" s="630"/>
      <c r="CL47" s="630"/>
      <c r="CM47" s="630"/>
      <c r="CN47" s="630"/>
      <c r="CO47" s="630"/>
      <c r="CP47" s="630"/>
      <c r="CQ47" s="631"/>
      <c r="CR47" s="632" t="s">
        <v>365</v>
      </c>
      <c r="CS47" s="645"/>
      <c r="CT47" s="645"/>
      <c r="CU47" s="645"/>
      <c r="CV47" s="645"/>
      <c r="CW47" s="645"/>
      <c r="CX47" s="645"/>
      <c r="CY47" s="646"/>
      <c r="CZ47" s="635" t="s">
        <v>236</v>
      </c>
      <c r="DA47" s="647"/>
      <c r="DB47" s="647"/>
      <c r="DC47" s="648"/>
      <c r="DD47" s="638" t="s">
        <v>365</v>
      </c>
      <c r="DE47" s="645"/>
      <c r="DF47" s="645"/>
      <c r="DG47" s="645"/>
      <c r="DH47" s="645"/>
      <c r="DI47" s="645"/>
      <c r="DJ47" s="645"/>
      <c r="DK47" s="646"/>
      <c r="DL47" s="639"/>
      <c r="DM47" s="640"/>
      <c r="DN47" s="640"/>
      <c r="DO47" s="640"/>
      <c r="DP47" s="640"/>
      <c r="DQ47" s="640"/>
      <c r="DR47" s="640"/>
      <c r="DS47" s="640"/>
      <c r="DT47" s="640"/>
      <c r="DU47" s="640"/>
      <c r="DV47" s="641"/>
      <c r="DW47" s="642"/>
      <c r="DX47" s="643"/>
      <c r="DY47" s="643"/>
      <c r="DZ47" s="643"/>
      <c r="EA47" s="643"/>
      <c r="EB47" s="643"/>
      <c r="EC47" s="644"/>
    </row>
    <row r="48" spans="2:133" ht="10.8" x14ac:dyDescent="0.2">
      <c r="B48" s="217"/>
      <c r="CD48" s="655"/>
      <c r="CE48" s="656"/>
      <c r="CF48" s="629" t="s">
        <v>366</v>
      </c>
      <c r="CG48" s="630"/>
      <c r="CH48" s="630"/>
      <c r="CI48" s="630"/>
      <c r="CJ48" s="630"/>
      <c r="CK48" s="630"/>
      <c r="CL48" s="630"/>
      <c r="CM48" s="630"/>
      <c r="CN48" s="630"/>
      <c r="CO48" s="630"/>
      <c r="CP48" s="630"/>
      <c r="CQ48" s="631"/>
      <c r="CR48" s="632" t="s">
        <v>365</v>
      </c>
      <c r="CS48" s="633"/>
      <c r="CT48" s="633"/>
      <c r="CU48" s="633"/>
      <c r="CV48" s="633"/>
      <c r="CW48" s="633"/>
      <c r="CX48" s="633"/>
      <c r="CY48" s="634"/>
      <c r="CZ48" s="635" t="s">
        <v>365</v>
      </c>
      <c r="DA48" s="636"/>
      <c r="DB48" s="636"/>
      <c r="DC48" s="637"/>
      <c r="DD48" s="638" t="s">
        <v>236</v>
      </c>
      <c r="DE48" s="633"/>
      <c r="DF48" s="633"/>
      <c r="DG48" s="633"/>
      <c r="DH48" s="633"/>
      <c r="DI48" s="633"/>
      <c r="DJ48" s="633"/>
      <c r="DK48" s="634"/>
      <c r="DL48" s="639"/>
      <c r="DM48" s="640"/>
      <c r="DN48" s="640"/>
      <c r="DO48" s="640"/>
      <c r="DP48" s="640"/>
      <c r="DQ48" s="640"/>
      <c r="DR48" s="640"/>
      <c r="DS48" s="640"/>
      <c r="DT48" s="640"/>
      <c r="DU48" s="640"/>
      <c r="DV48" s="641"/>
      <c r="DW48" s="642"/>
      <c r="DX48" s="643"/>
      <c r="DY48" s="643"/>
      <c r="DZ48" s="643"/>
      <c r="EA48" s="643"/>
      <c r="EB48" s="643"/>
      <c r="EC48" s="644"/>
    </row>
    <row r="49" spans="2:133" ht="11.25" customHeight="1" x14ac:dyDescent="0.2">
      <c r="B49" s="217"/>
      <c r="CD49" s="613" t="s">
        <v>367</v>
      </c>
      <c r="CE49" s="614"/>
      <c r="CF49" s="614"/>
      <c r="CG49" s="614"/>
      <c r="CH49" s="614"/>
      <c r="CI49" s="614"/>
      <c r="CJ49" s="614"/>
      <c r="CK49" s="614"/>
      <c r="CL49" s="614"/>
      <c r="CM49" s="614"/>
      <c r="CN49" s="614"/>
      <c r="CO49" s="614"/>
      <c r="CP49" s="614"/>
      <c r="CQ49" s="615"/>
      <c r="CR49" s="616">
        <v>25937048</v>
      </c>
      <c r="CS49" s="617"/>
      <c r="CT49" s="617"/>
      <c r="CU49" s="617"/>
      <c r="CV49" s="617"/>
      <c r="CW49" s="617"/>
      <c r="CX49" s="617"/>
      <c r="CY49" s="618"/>
      <c r="CZ49" s="619">
        <v>100</v>
      </c>
      <c r="DA49" s="620"/>
      <c r="DB49" s="620"/>
      <c r="DC49" s="621"/>
      <c r="DD49" s="622">
        <v>15778057</v>
      </c>
      <c r="DE49" s="617"/>
      <c r="DF49" s="617"/>
      <c r="DG49" s="617"/>
      <c r="DH49" s="617"/>
      <c r="DI49" s="617"/>
      <c r="DJ49" s="617"/>
      <c r="DK49" s="618"/>
      <c r="DL49" s="623"/>
      <c r="DM49" s="624"/>
      <c r="DN49" s="624"/>
      <c r="DO49" s="624"/>
      <c r="DP49" s="624"/>
      <c r="DQ49" s="624"/>
      <c r="DR49" s="624"/>
      <c r="DS49" s="624"/>
      <c r="DT49" s="624"/>
      <c r="DU49" s="624"/>
      <c r="DV49" s="625"/>
      <c r="DW49" s="626"/>
      <c r="DX49" s="627"/>
      <c r="DY49" s="627"/>
      <c r="DZ49" s="627"/>
      <c r="EA49" s="627"/>
      <c r="EB49" s="627"/>
      <c r="EC49" s="628"/>
    </row>
  </sheetData>
  <sheetProtection algorithmName="SHA-512" hashValue="T6uyMk72JGgHtW2EBgUFMozeFpfBKwyRrtcC04hXBjx290hDzsWcYL4PgdkRtLwYRQtvZj1RTH9JVgL+555WXg==" saltValue="k37aeBTN/hVCkHLrGBHrP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3" customWidth="1"/>
    <col min="131" max="131" width="1.6640625" style="223" customWidth="1"/>
    <col min="132" max="16384" width="9" style="223" hidden="1"/>
  </cols>
  <sheetData>
    <row r="1" spans="1:131" ht="11.25" customHeight="1" thickBot="1" x14ac:dyDescent="0.25">
      <c r="A1" s="219"/>
      <c r="B1" s="219"/>
      <c r="C1" s="219"/>
      <c r="D1" s="219"/>
      <c r="E1" s="219"/>
      <c r="F1" s="219"/>
      <c r="G1" s="219"/>
      <c r="H1" s="219"/>
      <c r="I1" s="219"/>
      <c r="J1" s="219"/>
      <c r="K1" s="219"/>
      <c r="L1" s="219"/>
      <c r="M1" s="219"/>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1"/>
      <c r="DR1" s="221"/>
      <c r="DS1" s="221"/>
      <c r="DT1" s="221"/>
      <c r="DU1" s="221"/>
      <c r="DV1" s="221"/>
      <c r="DW1" s="221"/>
      <c r="DX1" s="221"/>
      <c r="DY1" s="221"/>
      <c r="DZ1" s="221"/>
      <c r="EA1" s="222"/>
    </row>
    <row r="2" spans="1:131" ht="26.25" customHeight="1" thickBot="1" x14ac:dyDescent="0.25">
      <c r="A2" s="1114" t="s">
        <v>368</v>
      </c>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c r="AO2" s="1114"/>
      <c r="AP2" s="1114"/>
      <c r="AQ2" s="1114"/>
      <c r="AR2" s="1114"/>
      <c r="AS2" s="1114"/>
      <c r="AT2" s="1114"/>
      <c r="AU2" s="1114"/>
      <c r="AV2" s="1114"/>
      <c r="AW2" s="1114"/>
      <c r="AX2" s="1114"/>
      <c r="AY2" s="1114"/>
      <c r="AZ2" s="1114"/>
      <c r="BA2" s="1114"/>
      <c r="BB2" s="1114"/>
      <c r="BC2" s="1114"/>
      <c r="BD2" s="1114"/>
      <c r="BE2" s="1114"/>
      <c r="BF2" s="1114"/>
      <c r="BG2" s="1114"/>
      <c r="BH2" s="1114"/>
      <c r="BI2" s="1114"/>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1115" t="s">
        <v>369</v>
      </c>
      <c r="DK2" s="1116"/>
      <c r="DL2" s="1116"/>
      <c r="DM2" s="1116"/>
      <c r="DN2" s="1116"/>
      <c r="DO2" s="1117"/>
      <c r="DP2" s="220"/>
      <c r="DQ2" s="1115" t="s">
        <v>370</v>
      </c>
      <c r="DR2" s="1116"/>
      <c r="DS2" s="1116"/>
      <c r="DT2" s="1116"/>
      <c r="DU2" s="1116"/>
      <c r="DV2" s="1116"/>
      <c r="DW2" s="1116"/>
      <c r="DX2" s="1116"/>
      <c r="DY2" s="1116"/>
      <c r="DZ2" s="1117"/>
      <c r="EA2" s="222"/>
    </row>
    <row r="3" spans="1:131" ht="11.25" customHeight="1" x14ac:dyDescent="0.2">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2"/>
    </row>
    <row r="4" spans="1:131" s="227" customFormat="1" ht="26.25" customHeight="1" thickBot="1" x14ac:dyDescent="0.25">
      <c r="A4" s="1069" t="s">
        <v>371</v>
      </c>
      <c r="B4" s="1069"/>
      <c r="C4" s="1069"/>
      <c r="D4" s="1069"/>
      <c r="E4" s="1069"/>
      <c r="F4" s="1069"/>
      <c r="G4" s="1069"/>
      <c r="H4" s="1069"/>
      <c r="I4" s="1069"/>
      <c r="J4" s="1069"/>
      <c r="K4" s="1069"/>
      <c r="L4" s="1069"/>
      <c r="M4" s="1069"/>
      <c r="N4" s="1069"/>
      <c r="O4" s="1069"/>
      <c r="P4" s="1069"/>
      <c r="Q4" s="1069"/>
      <c r="R4" s="1069"/>
      <c r="S4" s="1069"/>
      <c r="T4" s="1069"/>
      <c r="U4" s="1069"/>
      <c r="V4" s="1069"/>
      <c r="W4" s="1069"/>
      <c r="X4" s="1069"/>
      <c r="Y4" s="1069"/>
      <c r="Z4" s="1069"/>
      <c r="AA4" s="1069"/>
      <c r="AB4" s="1069"/>
      <c r="AC4" s="1069"/>
      <c r="AD4" s="1069"/>
      <c r="AE4" s="1069"/>
      <c r="AF4" s="1069"/>
      <c r="AG4" s="1069"/>
      <c r="AH4" s="1069"/>
      <c r="AI4" s="1069"/>
      <c r="AJ4" s="1069"/>
      <c r="AK4" s="1069"/>
      <c r="AL4" s="1069"/>
      <c r="AM4" s="1069"/>
      <c r="AN4" s="1069"/>
      <c r="AO4" s="1069"/>
      <c r="AP4" s="1069"/>
      <c r="AQ4" s="1069"/>
      <c r="AR4" s="1069"/>
      <c r="AS4" s="1069"/>
      <c r="AT4" s="1069"/>
      <c r="AU4" s="1069"/>
      <c r="AV4" s="1069"/>
      <c r="AW4" s="1069"/>
      <c r="AX4" s="1069"/>
      <c r="AY4" s="1069"/>
      <c r="AZ4" s="224"/>
      <c r="BA4" s="224"/>
      <c r="BB4" s="224"/>
      <c r="BC4" s="224"/>
      <c r="BD4" s="224"/>
      <c r="BE4" s="225"/>
      <c r="BF4" s="225"/>
      <c r="BG4" s="225"/>
      <c r="BH4" s="225"/>
      <c r="BI4" s="225"/>
      <c r="BJ4" s="225"/>
      <c r="BK4" s="225"/>
      <c r="BL4" s="225"/>
      <c r="BM4" s="225"/>
      <c r="BN4" s="225"/>
      <c r="BO4" s="225"/>
      <c r="BP4" s="225"/>
      <c r="BQ4" s="741" t="s">
        <v>372</v>
      </c>
      <c r="BR4" s="741"/>
      <c r="BS4" s="741"/>
      <c r="BT4" s="741"/>
      <c r="BU4" s="741"/>
      <c r="BV4" s="741"/>
      <c r="BW4" s="741"/>
      <c r="BX4" s="741"/>
      <c r="BY4" s="741"/>
      <c r="BZ4" s="741"/>
      <c r="CA4" s="741"/>
      <c r="CB4" s="741"/>
      <c r="CC4" s="741"/>
      <c r="CD4" s="741"/>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226"/>
    </row>
    <row r="5" spans="1:131" s="227" customFormat="1" ht="26.25" customHeight="1" x14ac:dyDescent="0.2">
      <c r="A5" s="1005" t="s">
        <v>373</v>
      </c>
      <c r="B5" s="1006"/>
      <c r="C5" s="1006"/>
      <c r="D5" s="1006"/>
      <c r="E5" s="1006"/>
      <c r="F5" s="1006"/>
      <c r="G5" s="1006"/>
      <c r="H5" s="1006"/>
      <c r="I5" s="1006"/>
      <c r="J5" s="1006"/>
      <c r="K5" s="1006"/>
      <c r="L5" s="1006"/>
      <c r="M5" s="1006"/>
      <c r="N5" s="1006"/>
      <c r="O5" s="1006"/>
      <c r="P5" s="1007"/>
      <c r="Q5" s="1011" t="s">
        <v>374</v>
      </c>
      <c r="R5" s="1012"/>
      <c r="S5" s="1012"/>
      <c r="T5" s="1012"/>
      <c r="U5" s="1013"/>
      <c r="V5" s="1011" t="s">
        <v>375</v>
      </c>
      <c r="W5" s="1012"/>
      <c r="X5" s="1012"/>
      <c r="Y5" s="1012"/>
      <c r="Z5" s="1013"/>
      <c r="AA5" s="1011" t="s">
        <v>376</v>
      </c>
      <c r="AB5" s="1012"/>
      <c r="AC5" s="1012"/>
      <c r="AD5" s="1012"/>
      <c r="AE5" s="1012"/>
      <c r="AF5" s="1118" t="s">
        <v>377</v>
      </c>
      <c r="AG5" s="1012"/>
      <c r="AH5" s="1012"/>
      <c r="AI5" s="1012"/>
      <c r="AJ5" s="1025"/>
      <c r="AK5" s="1012" t="s">
        <v>378</v>
      </c>
      <c r="AL5" s="1012"/>
      <c r="AM5" s="1012"/>
      <c r="AN5" s="1012"/>
      <c r="AO5" s="1013"/>
      <c r="AP5" s="1011" t="s">
        <v>379</v>
      </c>
      <c r="AQ5" s="1012"/>
      <c r="AR5" s="1012"/>
      <c r="AS5" s="1012"/>
      <c r="AT5" s="1013"/>
      <c r="AU5" s="1011" t="s">
        <v>380</v>
      </c>
      <c r="AV5" s="1012"/>
      <c r="AW5" s="1012"/>
      <c r="AX5" s="1012"/>
      <c r="AY5" s="1025"/>
      <c r="AZ5" s="224"/>
      <c r="BA5" s="224"/>
      <c r="BB5" s="224"/>
      <c r="BC5" s="224"/>
      <c r="BD5" s="224"/>
      <c r="BE5" s="225"/>
      <c r="BF5" s="225"/>
      <c r="BG5" s="225"/>
      <c r="BH5" s="225"/>
      <c r="BI5" s="225"/>
      <c r="BJ5" s="225"/>
      <c r="BK5" s="225"/>
      <c r="BL5" s="225"/>
      <c r="BM5" s="225"/>
      <c r="BN5" s="225"/>
      <c r="BO5" s="225"/>
      <c r="BP5" s="225"/>
      <c r="BQ5" s="1005" t="s">
        <v>381</v>
      </c>
      <c r="BR5" s="1006"/>
      <c r="BS5" s="1006"/>
      <c r="BT5" s="1006"/>
      <c r="BU5" s="1006"/>
      <c r="BV5" s="1006"/>
      <c r="BW5" s="1006"/>
      <c r="BX5" s="1006"/>
      <c r="BY5" s="1006"/>
      <c r="BZ5" s="1006"/>
      <c r="CA5" s="1006"/>
      <c r="CB5" s="1006"/>
      <c r="CC5" s="1006"/>
      <c r="CD5" s="1006"/>
      <c r="CE5" s="1006"/>
      <c r="CF5" s="1006"/>
      <c r="CG5" s="1007"/>
      <c r="CH5" s="1011" t="s">
        <v>382</v>
      </c>
      <c r="CI5" s="1012"/>
      <c r="CJ5" s="1012"/>
      <c r="CK5" s="1012"/>
      <c r="CL5" s="1013"/>
      <c r="CM5" s="1011" t="s">
        <v>383</v>
      </c>
      <c r="CN5" s="1012"/>
      <c r="CO5" s="1012"/>
      <c r="CP5" s="1012"/>
      <c r="CQ5" s="1013"/>
      <c r="CR5" s="1011" t="s">
        <v>384</v>
      </c>
      <c r="CS5" s="1012"/>
      <c r="CT5" s="1012"/>
      <c r="CU5" s="1012"/>
      <c r="CV5" s="1013"/>
      <c r="CW5" s="1011" t="s">
        <v>385</v>
      </c>
      <c r="CX5" s="1012"/>
      <c r="CY5" s="1012"/>
      <c r="CZ5" s="1012"/>
      <c r="DA5" s="1013"/>
      <c r="DB5" s="1011" t="s">
        <v>386</v>
      </c>
      <c r="DC5" s="1012"/>
      <c r="DD5" s="1012"/>
      <c r="DE5" s="1012"/>
      <c r="DF5" s="1013"/>
      <c r="DG5" s="1108" t="s">
        <v>387</v>
      </c>
      <c r="DH5" s="1109"/>
      <c r="DI5" s="1109"/>
      <c r="DJ5" s="1109"/>
      <c r="DK5" s="1110"/>
      <c r="DL5" s="1108" t="s">
        <v>388</v>
      </c>
      <c r="DM5" s="1109"/>
      <c r="DN5" s="1109"/>
      <c r="DO5" s="1109"/>
      <c r="DP5" s="1110"/>
      <c r="DQ5" s="1011" t="s">
        <v>389</v>
      </c>
      <c r="DR5" s="1012"/>
      <c r="DS5" s="1012"/>
      <c r="DT5" s="1012"/>
      <c r="DU5" s="1013"/>
      <c r="DV5" s="1011" t="s">
        <v>380</v>
      </c>
      <c r="DW5" s="1012"/>
      <c r="DX5" s="1012"/>
      <c r="DY5" s="1012"/>
      <c r="DZ5" s="1025"/>
      <c r="EA5" s="226"/>
    </row>
    <row r="6" spans="1:131" s="227" customFormat="1" ht="26.25" customHeight="1" thickBot="1" x14ac:dyDescent="0.25">
      <c r="A6" s="1008"/>
      <c r="B6" s="1009"/>
      <c r="C6" s="1009"/>
      <c r="D6" s="1009"/>
      <c r="E6" s="1009"/>
      <c r="F6" s="1009"/>
      <c r="G6" s="1009"/>
      <c r="H6" s="1009"/>
      <c r="I6" s="1009"/>
      <c r="J6" s="1009"/>
      <c r="K6" s="1009"/>
      <c r="L6" s="1009"/>
      <c r="M6" s="1009"/>
      <c r="N6" s="1009"/>
      <c r="O6" s="1009"/>
      <c r="P6" s="1010"/>
      <c r="Q6" s="1014"/>
      <c r="R6" s="1015"/>
      <c r="S6" s="1015"/>
      <c r="T6" s="1015"/>
      <c r="U6" s="1016"/>
      <c r="V6" s="1014"/>
      <c r="W6" s="1015"/>
      <c r="X6" s="1015"/>
      <c r="Y6" s="1015"/>
      <c r="Z6" s="1016"/>
      <c r="AA6" s="1014"/>
      <c r="AB6" s="1015"/>
      <c r="AC6" s="1015"/>
      <c r="AD6" s="1015"/>
      <c r="AE6" s="1015"/>
      <c r="AF6" s="1119"/>
      <c r="AG6" s="1015"/>
      <c r="AH6" s="1015"/>
      <c r="AI6" s="1015"/>
      <c r="AJ6" s="1026"/>
      <c r="AK6" s="1015"/>
      <c r="AL6" s="1015"/>
      <c r="AM6" s="1015"/>
      <c r="AN6" s="1015"/>
      <c r="AO6" s="1016"/>
      <c r="AP6" s="1014"/>
      <c r="AQ6" s="1015"/>
      <c r="AR6" s="1015"/>
      <c r="AS6" s="1015"/>
      <c r="AT6" s="1016"/>
      <c r="AU6" s="1014"/>
      <c r="AV6" s="1015"/>
      <c r="AW6" s="1015"/>
      <c r="AX6" s="1015"/>
      <c r="AY6" s="1026"/>
      <c r="AZ6" s="224"/>
      <c r="BA6" s="224"/>
      <c r="BB6" s="224"/>
      <c r="BC6" s="224"/>
      <c r="BD6" s="224"/>
      <c r="BE6" s="225"/>
      <c r="BF6" s="225"/>
      <c r="BG6" s="225"/>
      <c r="BH6" s="225"/>
      <c r="BI6" s="225"/>
      <c r="BJ6" s="225"/>
      <c r="BK6" s="225"/>
      <c r="BL6" s="225"/>
      <c r="BM6" s="225"/>
      <c r="BN6" s="225"/>
      <c r="BO6" s="225"/>
      <c r="BP6" s="225"/>
      <c r="BQ6" s="1008"/>
      <c r="BR6" s="1009"/>
      <c r="BS6" s="1009"/>
      <c r="BT6" s="1009"/>
      <c r="BU6" s="1009"/>
      <c r="BV6" s="1009"/>
      <c r="BW6" s="1009"/>
      <c r="BX6" s="1009"/>
      <c r="BY6" s="1009"/>
      <c r="BZ6" s="1009"/>
      <c r="CA6" s="1009"/>
      <c r="CB6" s="1009"/>
      <c r="CC6" s="1009"/>
      <c r="CD6" s="1009"/>
      <c r="CE6" s="1009"/>
      <c r="CF6" s="1009"/>
      <c r="CG6" s="1010"/>
      <c r="CH6" s="1014"/>
      <c r="CI6" s="1015"/>
      <c r="CJ6" s="1015"/>
      <c r="CK6" s="1015"/>
      <c r="CL6" s="1016"/>
      <c r="CM6" s="1014"/>
      <c r="CN6" s="1015"/>
      <c r="CO6" s="1015"/>
      <c r="CP6" s="1015"/>
      <c r="CQ6" s="1016"/>
      <c r="CR6" s="1014"/>
      <c r="CS6" s="1015"/>
      <c r="CT6" s="1015"/>
      <c r="CU6" s="1015"/>
      <c r="CV6" s="1016"/>
      <c r="CW6" s="1014"/>
      <c r="CX6" s="1015"/>
      <c r="CY6" s="1015"/>
      <c r="CZ6" s="1015"/>
      <c r="DA6" s="1016"/>
      <c r="DB6" s="1014"/>
      <c r="DC6" s="1015"/>
      <c r="DD6" s="1015"/>
      <c r="DE6" s="1015"/>
      <c r="DF6" s="1016"/>
      <c r="DG6" s="1111"/>
      <c r="DH6" s="1112"/>
      <c r="DI6" s="1112"/>
      <c r="DJ6" s="1112"/>
      <c r="DK6" s="1113"/>
      <c r="DL6" s="1111"/>
      <c r="DM6" s="1112"/>
      <c r="DN6" s="1112"/>
      <c r="DO6" s="1112"/>
      <c r="DP6" s="1113"/>
      <c r="DQ6" s="1014"/>
      <c r="DR6" s="1015"/>
      <c r="DS6" s="1015"/>
      <c r="DT6" s="1015"/>
      <c r="DU6" s="1016"/>
      <c r="DV6" s="1014"/>
      <c r="DW6" s="1015"/>
      <c r="DX6" s="1015"/>
      <c r="DY6" s="1015"/>
      <c r="DZ6" s="1026"/>
      <c r="EA6" s="226"/>
    </row>
    <row r="7" spans="1:131" s="227" customFormat="1" ht="26.25" customHeight="1" thickTop="1" x14ac:dyDescent="0.2">
      <c r="A7" s="228">
        <v>1</v>
      </c>
      <c r="B7" s="1057" t="s">
        <v>390</v>
      </c>
      <c r="C7" s="1058"/>
      <c r="D7" s="1058"/>
      <c r="E7" s="1058"/>
      <c r="F7" s="1058"/>
      <c r="G7" s="1058"/>
      <c r="H7" s="1058"/>
      <c r="I7" s="1058"/>
      <c r="J7" s="1058"/>
      <c r="K7" s="1058"/>
      <c r="L7" s="1058"/>
      <c r="M7" s="1058"/>
      <c r="N7" s="1058"/>
      <c r="O7" s="1058"/>
      <c r="P7" s="1059"/>
      <c r="Q7" s="1095">
        <v>26604</v>
      </c>
      <c r="R7" s="1096"/>
      <c r="S7" s="1096"/>
      <c r="T7" s="1096"/>
      <c r="U7" s="1096"/>
      <c r="V7" s="1096">
        <v>25419</v>
      </c>
      <c r="W7" s="1096"/>
      <c r="X7" s="1096"/>
      <c r="Y7" s="1096"/>
      <c r="Z7" s="1096"/>
      <c r="AA7" s="1096">
        <v>1185</v>
      </c>
      <c r="AB7" s="1096"/>
      <c r="AC7" s="1096"/>
      <c r="AD7" s="1096"/>
      <c r="AE7" s="1097"/>
      <c r="AF7" s="1098">
        <v>1184</v>
      </c>
      <c r="AG7" s="1099"/>
      <c r="AH7" s="1099"/>
      <c r="AI7" s="1099"/>
      <c r="AJ7" s="1100"/>
      <c r="AK7" s="1101">
        <v>446</v>
      </c>
      <c r="AL7" s="1102"/>
      <c r="AM7" s="1102"/>
      <c r="AN7" s="1102"/>
      <c r="AO7" s="1102"/>
      <c r="AP7" s="1102">
        <v>7617</v>
      </c>
      <c r="AQ7" s="1102"/>
      <c r="AR7" s="1102"/>
      <c r="AS7" s="1102"/>
      <c r="AT7" s="1102"/>
      <c r="AU7" s="1103"/>
      <c r="AV7" s="1103"/>
      <c r="AW7" s="1103"/>
      <c r="AX7" s="1103"/>
      <c r="AY7" s="1104"/>
      <c r="AZ7" s="224"/>
      <c r="BA7" s="224"/>
      <c r="BB7" s="224"/>
      <c r="BC7" s="224"/>
      <c r="BD7" s="224"/>
      <c r="BE7" s="225"/>
      <c r="BF7" s="225"/>
      <c r="BG7" s="225"/>
      <c r="BH7" s="225"/>
      <c r="BI7" s="225"/>
      <c r="BJ7" s="225"/>
      <c r="BK7" s="225"/>
      <c r="BL7" s="225"/>
      <c r="BM7" s="225"/>
      <c r="BN7" s="225"/>
      <c r="BO7" s="225"/>
      <c r="BP7" s="225"/>
      <c r="BQ7" s="228">
        <v>1</v>
      </c>
      <c r="BR7" s="229"/>
      <c r="BS7" s="1105" t="s">
        <v>596</v>
      </c>
      <c r="BT7" s="1106"/>
      <c r="BU7" s="1106"/>
      <c r="BV7" s="1106"/>
      <c r="BW7" s="1106"/>
      <c r="BX7" s="1106"/>
      <c r="BY7" s="1106"/>
      <c r="BZ7" s="1106"/>
      <c r="CA7" s="1106"/>
      <c r="CB7" s="1106"/>
      <c r="CC7" s="1106"/>
      <c r="CD7" s="1106"/>
      <c r="CE7" s="1106"/>
      <c r="CF7" s="1106"/>
      <c r="CG7" s="1107"/>
      <c r="CH7" s="1123">
        <v>-13</v>
      </c>
      <c r="CI7" s="1124"/>
      <c r="CJ7" s="1124"/>
      <c r="CK7" s="1124"/>
      <c r="CL7" s="1125"/>
      <c r="CM7" s="1123">
        <v>97</v>
      </c>
      <c r="CN7" s="1124"/>
      <c r="CO7" s="1124"/>
      <c r="CP7" s="1124"/>
      <c r="CQ7" s="1125"/>
      <c r="CR7" s="1123">
        <v>37</v>
      </c>
      <c r="CS7" s="1124"/>
      <c r="CT7" s="1124"/>
      <c r="CU7" s="1124"/>
      <c r="CV7" s="1125"/>
      <c r="CW7" s="1123">
        <v>1</v>
      </c>
      <c r="CX7" s="1124"/>
      <c r="CY7" s="1124"/>
      <c r="CZ7" s="1124"/>
      <c r="DA7" s="1125"/>
      <c r="DB7" s="1123" t="s">
        <v>583</v>
      </c>
      <c r="DC7" s="1124"/>
      <c r="DD7" s="1124"/>
      <c r="DE7" s="1124"/>
      <c r="DF7" s="1125"/>
      <c r="DG7" s="1123" t="s">
        <v>583</v>
      </c>
      <c r="DH7" s="1124"/>
      <c r="DI7" s="1124"/>
      <c r="DJ7" s="1124"/>
      <c r="DK7" s="1125"/>
      <c r="DL7" s="1123" t="s">
        <v>583</v>
      </c>
      <c r="DM7" s="1124"/>
      <c r="DN7" s="1124"/>
      <c r="DO7" s="1124"/>
      <c r="DP7" s="1125"/>
      <c r="DQ7" s="1123" t="s">
        <v>583</v>
      </c>
      <c r="DR7" s="1124"/>
      <c r="DS7" s="1124"/>
      <c r="DT7" s="1124"/>
      <c r="DU7" s="1125"/>
      <c r="DV7" s="1105"/>
      <c r="DW7" s="1106"/>
      <c r="DX7" s="1106"/>
      <c r="DY7" s="1106"/>
      <c r="DZ7" s="1126"/>
      <c r="EA7" s="226"/>
    </row>
    <row r="8" spans="1:131" s="227" customFormat="1" ht="26.25" customHeight="1" x14ac:dyDescent="0.2">
      <c r="A8" s="230">
        <v>2</v>
      </c>
      <c r="B8" s="1040" t="s">
        <v>391</v>
      </c>
      <c r="C8" s="1041"/>
      <c r="D8" s="1041"/>
      <c r="E8" s="1041"/>
      <c r="F8" s="1041"/>
      <c r="G8" s="1041"/>
      <c r="H8" s="1041"/>
      <c r="I8" s="1041"/>
      <c r="J8" s="1041"/>
      <c r="K8" s="1041"/>
      <c r="L8" s="1041"/>
      <c r="M8" s="1041"/>
      <c r="N8" s="1041"/>
      <c r="O8" s="1041"/>
      <c r="P8" s="1042"/>
      <c r="Q8" s="1048">
        <v>1406</v>
      </c>
      <c r="R8" s="1049"/>
      <c r="S8" s="1049"/>
      <c r="T8" s="1049"/>
      <c r="U8" s="1049"/>
      <c r="V8" s="1049">
        <v>1357</v>
      </c>
      <c r="W8" s="1049"/>
      <c r="X8" s="1049"/>
      <c r="Y8" s="1049"/>
      <c r="Z8" s="1049"/>
      <c r="AA8" s="1049">
        <v>49</v>
      </c>
      <c r="AB8" s="1049"/>
      <c r="AC8" s="1049"/>
      <c r="AD8" s="1049"/>
      <c r="AE8" s="1050"/>
      <c r="AF8" s="1045">
        <v>49</v>
      </c>
      <c r="AG8" s="1046"/>
      <c r="AH8" s="1046"/>
      <c r="AI8" s="1046"/>
      <c r="AJ8" s="1047"/>
      <c r="AK8" s="1091">
        <v>618</v>
      </c>
      <c r="AL8" s="1092"/>
      <c r="AM8" s="1092"/>
      <c r="AN8" s="1092"/>
      <c r="AO8" s="1092"/>
      <c r="AP8" s="1092">
        <v>2984</v>
      </c>
      <c r="AQ8" s="1092"/>
      <c r="AR8" s="1092"/>
      <c r="AS8" s="1092"/>
      <c r="AT8" s="1092"/>
      <c r="AU8" s="1093"/>
      <c r="AV8" s="1093"/>
      <c r="AW8" s="1093"/>
      <c r="AX8" s="1093"/>
      <c r="AY8" s="1094"/>
      <c r="AZ8" s="224"/>
      <c r="BA8" s="224"/>
      <c r="BB8" s="224"/>
      <c r="BC8" s="224"/>
      <c r="BD8" s="224"/>
      <c r="BE8" s="225"/>
      <c r="BF8" s="225"/>
      <c r="BG8" s="225"/>
      <c r="BH8" s="225"/>
      <c r="BI8" s="225"/>
      <c r="BJ8" s="225"/>
      <c r="BK8" s="225"/>
      <c r="BL8" s="225"/>
      <c r="BM8" s="225"/>
      <c r="BN8" s="225"/>
      <c r="BO8" s="225"/>
      <c r="BP8" s="225"/>
      <c r="BQ8" s="230">
        <v>2</v>
      </c>
      <c r="BR8" s="231" t="s">
        <v>598</v>
      </c>
      <c r="BS8" s="1002" t="s">
        <v>597</v>
      </c>
      <c r="BT8" s="1003"/>
      <c r="BU8" s="1003"/>
      <c r="BV8" s="1003"/>
      <c r="BW8" s="1003"/>
      <c r="BX8" s="1003"/>
      <c r="BY8" s="1003"/>
      <c r="BZ8" s="1003"/>
      <c r="CA8" s="1003"/>
      <c r="CB8" s="1003"/>
      <c r="CC8" s="1003"/>
      <c r="CD8" s="1003"/>
      <c r="CE8" s="1003"/>
      <c r="CF8" s="1003"/>
      <c r="CG8" s="1024"/>
      <c r="CH8" s="999">
        <v>0</v>
      </c>
      <c r="CI8" s="1000"/>
      <c r="CJ8" s="1000"/>
      <c r="CK8" s="1000"/>
      <c r="CL8" s="1001"/>
      <c r="CM8" s="999">
        <v>11</v>
      </c>
      <c r="CN8" s="1000"/>
      <c r="CO8" s="1000"/>
      <c r="CP8" s="1000"/>
      <c r="CQ8" s="1001"/>
      <c r="CR8" s="999">
        <v>10</v>
      </c>
      <c r="CS8" s="1000"/>
      <c r="CT8" s="1000"/>
      <c r="CU8" s="1000"/>
      <c r="CV8" s="1001"/>
      <c r="CW8" s="999" t="s">
        <v>583</v>
      </c>
      <c r="CX8" s="1000"/>
      <c r="CY8" s="1000"/>
      <c r="CZ8" s="1000"/>
      <c r="DA8" s="1001"/>
      <c r="DB8" s="999" t="s">
        <v>583</v>
      </c>
      <c r="DC8" s="1000"/>
      <c r="DD8" s="1000"/>
      <c r="DE8" s="1000"/>
      <c r="DF8" s="1001"/>
      <c r="DG8" s="999">
        <v>867</v>
      </c>
      <c r="DH8" s="1000"/>
      <c r="DI8" s="1000"/>
      <c r="DJ8" s="1000"/>
      <c r="DK8" s="1001"/>
      <c r="DL8" s="999" t="s">
        <v>583</v>
      </c>
      <c r="DM8" s="1000"/>
      <c r="DN8" s="1000"/>
      <c r="DO8" s="1000"/>
      <c r="DP8" s="1001"/>
      <c r="DQ8" s="999" t="s">
        <v>583</v>
      </c>
      <c r="DR8" s="1000"/>
      <c r="DS8" s="1000"/>
      <c r="DT8" s="1000"/>
      <c r="DU8" s="1001"/>
      <c r="DV8" s="1002"/>
      <c r="DW8" s="1003"/>
      <c r="DX8" s="1003"/>
      <c r="DY8" s="1003"/>
      <c r="DZ8" s="1004"/>
      <c r="EA8" s="226"/>
    </row>
    <row r="9" spans="1:131" s="227" customFormat="1" ht="26.25" customHeight="1" x14ac:dyDescent="0.2">
      <c r="A9" s="230">
        <v>3</v>
      </c>
      <c r="B9" s="1040"/>
      <c r="C9" s="1041"/>
      <c r="D9" s="1041"/>
      <c r="E9" s="1041"/>
      <c r="F9" s="1041"/>
      <c r="G9" s="1041"/>
      <c r="H9" s="1041"/>
      <c r="I9" s="1041"/>
      <c r="J9" s="1041"/>
      <c r="K9" s="1041"/>
      <c r="L9" s="1041"/>
      <c r="M9" s="1041"/>
      <c r="N9" s="1041"/>
      <c r="O9" s="1041"/>
      <c r="P9" s="1042"/>
      <c r="Q9" s="1048"/>
      <c r="R9" s="1049"/>
      <c r="S9" s="1049"/>
      <c r="T9" s="1049"/>
      <c r="U9" s="1049"/>
      <c r="V9" s="1049"/>
      <c r="W9" s="1049"/>
      <c r="X9" s="1049"/>
      <c r="Y9" s="1049"/>
      <c r="Z9" s="1049"/>
      <c r="AA9" s="1049"/>
      <c r="AB9" s="1049"/>
      <c r="AC9" s="1049"/>
      <c r="AD9" s="1049"/>
      <c r="AE9" s="1050"/>
      <c r="AF9" s="1045"/>
      <c r="AG9" s="1046"/>
      <c r="AH9" s="1046"/>
      <c r="AI9" s="1046"/>
      <c r="AJ9" s="1047"/>
      <c r="AK9" s="1091"/>
      <c r="AL9" s="1092"/>
      <c r="AM9" s="1092"/>
      <c r="AN9" s="1092"/>
      <c r="AO9" s="1092"/>
      <c r="AP9" s="1092"/>
      <c r="AQ9" s="1092"/>
      <c r="AR9" s="1092"/>
      <c r="AS9" s="1092"/>
      <c r="AT9" s="1092"/>
      <c r="AU9" s="1093"/>
      <c r="AV9" s="1093"/>
      <c r="AW9" s="1093"/>
      <c r="AX9" s="1093"/>
      <c r="AY9" s="1094"/>
      <c r="AZ9" s="224"/>
      <c r="BA9" s="224"/>
      <c r="BB9" s="224"/>
      <c r="BC9" s="224"/>
      <c r="BD9" s="224"/>
      <c r="BE9" s="225"/>
      <c r="BF9" s="225"/>
      <c r="BG9" s="225"/>
      <c r="BH9" s="225"/>
      <c r="BI9" s="225"/>
      <c r="BJ9" s="225"/>
      <c r="BK9" s="225"/>
      <c r="BL9" s="225"/>
      <c r="BM9" s="225"/>
      <c r="BN9" s="225"/>
      <c r="BO9" s="225"/>
      <c r="BP9" s="225"/>
      <c r="BQ9" s="230">
        <v>3</v>
      </c>
      <c r="BR9" s="231"/>
      <c r="BS9" s="1002"/>
      <c r="BT9" s="1003"/>
      <c r="BU9" s="1003"/>
      <c r="BV9" s="1003"/>
      <c r="BW9" s="1003"/>
      <c r="BX9" s="1003"/>
      <c r="BY9" s="1003"/>
      <c r="BZ9" s="1003"/>
      <c r="CA9" s="1003"/>
      <c r="CB9" s="1003"/>
      <c r="CC9" s="1003"/>
      <c r="CD9" s="1003"/>
      <c r="CE9" s="1003"/>
      <c r="CF9" s="1003"/>
      <c r="CG9" s="1024"/>
      <c r="CH9" s="999"/>
      <c r="CI9" s="1000"/>
      <c r="CJ9" s="1000"/>
      <c r="CK9" s="1000"/>
      <c r="CL9" s="1001"/>
      <c r="CM9" s="999"/>
      <c r="CN9" s="1000"/>
      <c r="CO9" s="1000"/>
      <c r="CP9" s="1000"/>
      <c r="CQ9" s="1001"/>
      <c r="CR9" s="999"/>
      <c r="CS9" s="1000"/>
      <c r="CT9" s="1000"/>
      <c r="CU9" s="1000"/>
      <c r="CV9" s="1001"/>
      <c r="CW9" s="999"/>
      <c r="CX9" s="1000"/>
      <c r="CY9" s="1000"/>
      <c r="CZ9" s="1000"/>
      <c r="DA9" s="1001"/>
      <c r="DB9" s="999"/>
      <c r="DC9" s="1000"/>
      <c r="DD9" s="1000"/>
      <c r="DE9" s="1000"/>
      <c r="DF9" s="1001"/>
      <c r="DG9" s="999"/>
      <c r="DH9" s="1000"/>
      <c r="DI9" s="1000"/>
      <c r="DJ9" s="1000"/>
      <c r="DK9" s="1001"/>
      <c r="DL9" s="999"/>
      <c r="DM9" s="1000"/>
      <c r="DN9" s="1000"/>
      <c r="DO9" s="1000"/>
      <c r="DP9" s="1001"/>
      <c r="DQ9" s="999"/>
      <c r="DR9" s="1000"/>
      <c r="DS9" s="1000"/>
      <c r="DT9" s="1000"/>
      <c r="DU9" s="1001"/>
      <c r="DV9" s="1002"/>
      <c r="DW9" s="1003"/>
      <c r="DX9" s="1003"/>
      <c r="DY9" s="1003"/>
      <c r="DZ9" s="1004"/>
      <c r="EA9" s="226"/>
    </row>
    <row r="10" spans="1:131" s="227" customFormat="1" ht="26.25" customHeight="1" x14ac:dyDescent="0.2">
      <c r="A10" s="230">
        <v>4</v>
      </c>
      <c r="B10" s="1040"/>
      <c r="C10" s="1041"/>
      <c r="D10" s="1041"/>
      <c r="E10" s="1041"/>
      <c r="F10" s="1041"/>
      <c r="G10" s="1041"/>
      <c r="H10" s="1041"/>
      <c r="I10" s="1041"/>
      <c r="J10" s="1041"/>
      <c r="K10" s="1041"/>
      <c r="L10" s="1041"/>
      <c r="M10" s="1041"/>
      <c r="N10" s="1041"/>
      <c r="O10" s="1041"/>
      <c r="P10" s="1042"/>
      <c r="Q10" s="1048"/>
      <c r="R10" s="1049"/>
      <c r="S10" s="1049"/>
      <c r="T10" s="1049"/>
      <c r="U10" s="1049"/>
      <c r="V10" s="1049"/>
      <c r="W10" s="1049"/>
      <c r="X10" s="1049"/>
      <c r="Y10" s="1049"/>
      <c r="Z10" s="1049"/>
      <c r="AA10" s="1049"/>
      <c r="AB10" s="1049"/>
      <c r="AC10" s="1049"/>
      <c r="AD10" s="1049"/>
      <c r="AE10" s="1050"/>
      <c r="AF10" s="1045"/>
      <c r="AG10" s="1046"/>
      <c r="AH10" s="1046"/>
      <c r="AI10" s="1046"/>
      <c r="AJ10" s="1047"/>
      <c r="AK10" s="1091"/>
      <c r="AL10" s="1092"/>
      <c r="AM10" s="1092"/>
      <c r="AN10" s="1092"/>
      <c r="AO10" s="1092"/>
      <c r="AP10" s="1092"/>
      <c r="AQ10" s="1092"/>
      <c r="AR10" s="1092"/>
      <c r="AS10" s="1092"/>
      <c r="AT10" s="1092"/>
      <c r="AU10" s="1093"/>
      <c r="AV10" s="1093"/>
      <c r="AW10" s="1093"/>
      <c r="AX10" s="1093"/>
      <c r="AY10" s="1094"/>
      <c r="AZ10" s="224"/>
      <c r="BA10" s="224"/>
      <c r="BB10" s="224"/>
      <c r="BC10" s="224"/>
      <c r="BD10" s="224"/>
      <c r="BE10" s="225"/>
      <c r="BF10" s="225"/>
      <c r="BG10" s="225"/>
      <c r="BH10" s="225"/>
      <c r="BI10" s="225"/>
      <c r="BJ10" s="225"/>
      <c r="BK10" s="225"/>
      <c r="BL10" s="225"/>
      <c r="BM10" s="225"/>
      <c r="BN10" s="225"/>
      <c r="BO10" s="225"/>
      <c r="BP10" s="225"/>
      <c r="BQ10" s="230">
        <v>4</v>
      </c>
      <c r="BR10" s="231"/>
      <c r="BS10" s="1002"/>
      <c r="BT10" s="1003"/>
      <c r="BU10" s="1003"/>
      <c r="BV10" s="1003"/>
      <c r="BW10" s="1003"/>
      <c r="BX10" s="1003"/>
      <c r="BY10" s="1003"/>
      <c r="BZ10" s="1003"/>
      <c r="CA10" s="1003"/>
      <c r="CB10" s="1003"/>
      <c r="CC10" s="1003"/>
      <c r="CD10" s="1003"/>
      <c r="CE10" s="1003"/>
      <c r="CF10" s="1003"/>
      <c r="CG10" s="1024"/>
      <c r="CH10" s="999"/>
      <c r="CI10" s="1000"/>
      <c r="CJ10" s="1000"/>
      <c r="CK10" s="1000"/>
      <c r="CL10" s="1001"/>
      <c r="CM10" s="999"/>
      <c r="CN10" s="1000"/>
      <c r="CO10" s="1000"/>
      <c r="CP10" s="1000"/>
      <c r="CQ10" s="1001"/>
      <c r="CR10" s="999"/>
      <c r="CS10" s="1000"/>
      <c r="CT10" s="1000"/>
      <c r="CU10" s="1000"/>
      <c r="CV10" s="1001"/>
      <c r="CW10" s="999"/>
      <c r="CX10" s="1000"/>
      <c r="CY10" s="1000"/>
      <c r="CZ10" s="1000"/>
      <c r="DA10" s="1001"/>
      <c r="DB10" s="999"/>
      <c r="DC10" s="1000"/>
      <c r="DD10" s="1000"/>
      <c r="DE10" s="1000"/>
      <c r="DF10" s="1001"/>
      <c r="DG10" s="999"/>
      <c r="DH10" s="1000"/>
      <c r="DI10" s="1000"/>
      <c r="DJ10" s="1000"/>
      <c r="DK10" s="1001"/>
      <c r="DL10" s="999"/>
      <c r="DM10" s="1000"/>
      <c r="DN10" s="1000"/>
      <c r="DO10" s="1000"/>
      <c r="DP10" s="1001"/>
      <c r="DQ10" s="999"/>
      <c r="DR10" s="1000"/>
      <c r="DS10" s="1000"/>
      <c r="DT10" s="1000"/>
      <c r="DU10" s="1001"/>
      <c r="DV10" s="1002"/>
      <c r="DW10" s="1003"/>
      <c r="DX10" s="1003"/>
      <c r="DY10" s="1003"/>
      <c r="DZ10" s="1004"/>
      <c r="EA10" s="226"/>
    </row>
    <row r="11" spans="1:131" s="227" customFormat="1" ht="26.25" customHeight="1" x14ac:dyDescent="0.2">
      <c r="A11" s="230">
        <v>5</v>
      </c>
      <c r="B11" s="1040"/>
      <c r="C11" s="1041"/>
      <c r="D11" s="1041"/>
      <c r="E11" s="1041"/>
      <c r="F11" s="1041"/>
      <c r="G11" s="1041"/>
      <c r="H11" s="1041"/>
      <c r="I11" s="1041"/>
      <c r="J11" s="1041"/>
      <c r="K11" s="1041"/>
      <c r="L11" s="1041"/>
      <c r="M11" s="1041"/>
      <c r="N11" s="1041"/>
      <c r="O11" s="1041"/>
      <c r="P11" s="1042"/>
      <c r="Q11" s="1048"/>
      <c r="R11" s="1049"/>
      <c r="S11" s="1049"/>
      <c r="T11" s="1049"/>
      <c r="U11" s="1049"/>
      <c r="V11" s="1049"/>
      <c r="W11" s="1049"/>
      <c r="X11" s="1049"/>
      <c r="Y11" s="1049"/>
      <c r="Z11" s="1049"/>
      <c r="AA11" s="1049"/>
      <c r="AB11" s="1049"/>
      <c r="AC11" s="1049"/>
      <c r="AD11" s="1049"/>
      <c r="AE11" s="1050"/>
      <c r="AF11" s="1045"/>
      <c r="AG11" s="1046"/>
      <c r="AH11" s="1046"/>
      <c r="AI11" s="1046"/>
      <c r="AJ11" s="1047"/>
      <c r="AK11" s="1091"/>
      <c r="AL11" s="1092"/>
      <c r="AM11" s="1092"/>
      <c r="AN11" s="1092"/>
      <c r="AO11" s="1092"/>
      <c r="AP11" s="1092"/>
      <c r="AQ11" s="1092"/>
      <c r="AR11" s="1092"/>
      <c r="AS11" s="1092"/>
      <c r="AT11" s="1092"/>
      <c r="AU11" s="1093"/>
      <c r="AV11" s="1093"/>
      <c r="AW11" s="1093"/>
      <c r="AX11" s="1093"/>
      <c r="AY11" s="1094"/>
      <c r="AZ11" s="224"/>
      <c r="BA11" s="224"/>
      <c r="BB11" s="224"/>
      <c r="BC11" s="224"/>
      <c r="BD11" s="224"/>
      <c r="BE11" s="225"/>
      <c r="BF11" s="225"/>
      <c r="BG11" s="225"/>
      <c r="BH11" s="225"/>
      <c r="BI11" s="225"/>
      <c r="BJ11" s="225"/>
      <c r="BK11" s="225"/>
      <c r="BL11" s="225"/>
      <c r="BM11" s="225"/>
      <c r="BN11" s="225"/>
      <c r="BO11" s="225"/>
      <c r="BP11" s="225"/>
      <c r="BQ11" s="230">
        <v>5</v>
      </c>
      <c r="BR11" s="231"/>
      <c r="BS11" s="1002"/>
      <c r="BT11" s="1003"/>
      <c r="BU11" s="1003"/>
      <c r="BV11" s="1003"/>
      <c r="BW11" s="1003"/>
      <c r="BX11" s="1003"/>
      <c r="BY11" s="1003"/>
      <c r="BZ11" s="1003"/>
      <c r="CA11" s="1003"/>
      <c r="CB11" s="1003"/>
      <c r="CC11" s="1003"/>
      <c r="CD11" s="1003"/>
      <c r="CE11" s="1003"/>
      <c r="CF11" s="1003"/>
      <c r="CG11" s="1024"/>
      <c r="CH11" s="999"/>
      <c r="CI11" s="1000"/>
      <c r="CJ11" s="1000"/>
      <c r="CK11" s="1000"/>
      <c r="CL11" s="1001"/>
      <c r="CM11" s="999"/>
      <c r="CN11" s="1000"/>
      <c r="CO11" s="1000"/>
      <c r="CP11" s="1000"/>
      <c r="CQ11" s="1001"/>
      <c r="CR11" s="999"/>
      <c r="CS11" s="1000"/>
      <c r="CT11" s="1000"/>
      <c r="CU11" s="1000"/>
      <c r="CV11" s="1001"/>
      <c r="CW11" s="999"/>
      <c r="CX11" s="1000"/>
      <c r="CY11" s="1000"/>
      <c r="CZ11" s="1000"/>
      <c r="DA11" s="1001"/>
      <c r="DB11" s="999"/>
      <c r="DC11" s="1000"/>
      <c r="DD11" s="1000"/>
      <c r="DE11" s="1000"/>
      <c r="DF11" s="1001"/>
      <c r="DG11" s="999"/>
      <c r="DH11" s="1000"/>
      <c r="DI11" s="1000"/>
      <c r="DJ11" s="1000"/>
      <c r="DK11" s="1001"/>
      <c r="DL11" s="999"/>
      <c r="DM11" s="1000"/>
      <c r="DN11" s="1000"/>
      <c r="DO11" s="1000"/>
      <c r="DP11" s="1001"/>
      <c r="DQ11" s="999"/>
      <c r="DR11" s="1000"/>
      <c r="DS11" s="1000"/>
      <c r="DT11" s="1000"/>
      <c r="DU11" s="1001"/>
      <c r="DV11" s="1002"/>
      <c r="DW11" s="1003"/>
      <c r="DX11" s="1003"/>
      <c r="DY11" s="1003"/>
      <c r="DZ11" s="1004"/>
      <c r="EA11" s="226"/>
    </row>
    <row r="12" spans="1:131" s="227" customFormat="1" ht="26.25" customHeight="1" x14ac:dyDescent="0.2">
      <c r="A12" s="230">
        <v>6</v>
      </c>
      <c r="B12" s="1040"/>
      <c r="C12" s="1041"/>
      <c r="D12" s="1041"/>
      <c r="E12" s="1041"/>
      <c r="F12" s="1041"/>
      <c r="G12" s="1041"/>
      <c r="H12" s="1041"/>
      <c r="I12" s="1041"/>
      <c r="J12" s="1041"/>
      <c r="K12" s="1041"/>
      <c r="L12" s="1041"/>
      <c r="M12" s="1041"/>
      <c r="N12" s="1041"/>
      <c r="O12" s="1041"/>
      <c r="P12" s="1042"/>
      <c r="Q12" s="1048"/>
      <c r="R12" s="1049"/>
      <c r="S12" s="1049"/>
      <c r="T12" s="1049"/>
      <c r="U12" s="1049"/>
      <c r="V12" s="1049"/>
      <c r="W12" s="1049"/>
      <c r="X12" s="1049"/>
      <c r="Y12" s="1049"/>
      <c r="Z12" s="1049"/>
      <c r="AA12" s="1049"/>
      <c r="AB12" s="1049"/>
      <c r="AC12" s="1049"/>
      <c r="AD12" s="1049"/>
      <c r="AE12" s="1050"/>
      <c r="AF12" s="1045"/>
      <c r="AG12" s="1046"/>
      <c r="AH12" s="1046"/>
      <c r="AI12" s="1046"/>
      <c r="AJ12" s="1047"/>
      <c r="AK12" s="1091"/>
      <c r="AL12" s="1092"/>
      <c r="AM12" s="1092"/>
      <c r="AN12" s="1092"/>
      <c r="AO12" s="1092"/>
      <c r="AP12" s="1092"/>
      <c r="AQ12" s="1092"/>
      <c r="AR12" s="1092"/>
      <c r="AS12" s="1092"/>
      <c r="AT12" s="1092"/>
      <c r="AU12" s="1093"/>
      <c r="AV12" s="1093"/>
      <c r="AW12" s="1093"/>
      <c r="AX12" s="1093"/>
      <c r="AY12" s="1094"/>
      <c r="AZ12" s="224"/>
      <c r="BA12" s="224"/>
      <c r="BB12" s="224"/>
      <c r="BC12" s="224"/>
      <c r="BD12" s="224"/>
      <c r="BE12" s="225"/>
      <c r="BF12" s="225"/>
      <c r="BG12" s="225"/>
      <c r="BH12" s="225"/>
      <c r="BI12" s="225"/>
      <c r="BJ12" s="225"/>
      <c r="BK12" s="225"/>
      <c r="BL12" s="225"/>
      <c r="BM12" s="225"/>
      <c r="BN12" s="225"/>
      <c r="BO12" s="225"/>
      <c r="BP12" s="225"/>
      <c r="BQ12" s="230">
        <v>6</v>
      </c>
      <c r="BR12" s="231"/>
      <c r="BS12" s="1002"/>
      <c r="BT12" s="1003"/>
      <c r="BU12" s="1003"/>
      <c r="BV12" s="1003"/>
      <c r="BW12" s="1003"/>
      <c r="BX12" s="1003"/>
      <c r="BY12" s="1003"/>
      <c r="BZ12" s="1003"/>
      <c r="CA12" s="1003"/>
      <c r="CB12" s="1003"/>
      <c r="CC12" s="1003"/>
      <c r="CD12" s="1003"/>
      <c r="CE12" s="1003"/>
      <c r="CF12" s="1003"/>
      <c r="CG12" s="1024"/>
      <c r="CH12" s="999"/>
      <c r="CI12" s="1000"/>
      <c r="CJ12" s="1000"/>
      <c r="CK12" s="1000"/>
      <c r="CL12" s="1001"/>
      <c r="CM12" s="999"/>
      <c r="CN12" s="1000"/>
      <c r="CO12" s="1000"/>
      <c r="CP12" s="1000"/>
      <c r="CQ12" s="1001"/>
      <c r="CR12" s="999"/>
      <c r="CS12" s="1000"/>
      <c r="CT12" s="1000"/>
      <c r="CU12" s="1000"/>
      <c r="CV12" s="1001"/>
      <c r="CW12" s="999"/>
      <c r="CX12" s="1000"/>
      <c r="CY12" s="1000"/>
      <c r="CZ12" s="1000"/>
      <c r="DA12" s="1001"/>
      <c r="DB12" s="999"/>
      <c r="DC12" s="1000"/>
      <c r="DD12" s="1000"/>
      <c r="DE12" s="1000"/>
      <c r="DF12" s="1001"/>
      <c r="DG12" s="999"/>
      <c r="DH12" s="1000"/>
      <c r="DI12" s="1000"/>
      <c r="DJ12" s="1000"/>
      <c r="DK12" s="1001"/>
      <c r="DL12" s="999"/>
      <c r="DM12" s="1000"/>
      <c r="DN12" s="1000"/>
      <c r="DO12" s="1000"/>
      <c r="DP12" s="1001"/>
      <c r="DQ12" s="999"/>
      <c r="DR12" s="1000"/>
      <c r="DS12" s="1000"/>
      <c r="DT12" s="1000"/>
      <c r="DU12" s="1001"/>
      <c r="DV12" s="1002"/>
      <c r="DW12" s="1003"/>
      <c r="DX12" s="1003"/>
      <c r="DY12" s="1003"/>
      <c r="DZ12" s="1004"/>
      <c r="EA12" s="226"/>
    </row>
    <row r="13" spans="1:131" s="227" customFormat="1" ht="26.25" customHeight="1" x14ac:dyDescent="0.2">
      <c r="A13" s="230">
        <v>7</v>
      </c>
      <c r="B13" s="1040"/>
      <c r="C13" s="1041"/>
      <c r="D13" s="1041"/>
      <c r="E13" s="1041"/>
      <c r="F13" s="1041"/>
      <c r="G13" s="1041"/>
      <c r="H13" s="1041"/>
      <c r="I13" s="1041"/>
      <c r="J13" s="1041"/>
      <c r="K13" s="1041"/>
      <c r="L13" s="1041"/>
      <c r="M13" s="1041"/>
      <c r="N13" s="1041"/>
      <c r="O13" s="1041"/>
      <c r="P13" s="1042"/>
      <c r="Q13" s="1048"/>
      <c r="R13" s="1049"/>
      <c r="S13" s="1049"/>
      <c r="T13" s="1049"/>
      <c r="U13" s="1049"/>
      <c r="V13" s="1049"/>
      <c r="W13" s="1049"/>
      <c r="X13" s="1049"/>
      <c r="Y13" s="1049"/>
      <c r="Z13" s="1049"/>
      <c r="AA13" s="1049"/>
      <c r="AB13" s="1049"/>
      <c r="AC13" s="1049"/>
      <c r="AD13" s="1049"/>
      <c r="AE13" s="1050"/>
      <c r="AF13" s="1045"/>
      <c r="AG13" s="1046"/>
      <c r="AH13" s="1046"/>
      <c r="AI13" s="1046"/>
      <c r="AJ13" s="1047"/>
      <c r="AK13" s="1091"/>
      <c r="AL13" s="1092"/>
      <c r="AM13" s="1092"/>
      <c r="AN13" s="1092"/>
      <c r="AO13" s="1092"/>
      <c r="AP13" s="1092"/>
      <c r="AQ13" s="1092"/>
      <c r="AR13" s="1092"/>
      <c r="AS13" s="1092"/>
      <c r="AT13" s="1092"/>
      <c r="AU13" s="1093"/>
      <c r="AV13" s="1093"/>
      <c r="AW13" s="1093"/>
      <c r="AX13" s="1093"/>
      <c r="AY13" s="1094"/>
      <c r="AZ13" s="224"/>
      <c r="BA13" s="224"/>
      <c r="BB13" s="224"/>
      <c r="BC13" s="224"/>
      <c r="BD13" s="224"/>
      <c r="BE13" s="225"/>
      <c r="BF13" s="225"/>
      <c r="BG13" s="225"/>
      <c r="BH13" s="225"/>
      <c r="BI13" s="225"/>
      <c r="BJ13" s="225"/>
      <c r="BK13" s="225"/>
      <c r="BL13" s="225"/>
      <c r="BM13" s="225"/>
      <c r="BN13" s="225"/>
      <c r="BO13" s="225"/>
      <c r="BP13" s="225"/>
      <c r="BQ13" s="230">
        <v>7</v>
      </c>
      <c r="BR13" s="231"/>
      <c r="BS13" s="1002"/>
      <c r="BT13" s="1003"/>
      <c r="BU13" s="1003"/>
      <c r="BV13" s="1003"/>
      <c r="BW13" s="1003"/>
      <c r="BX13" s="1003"/>
      <c r="BY13" s="1003"/>
      <c r="BZ13" s="1003"/>
      <c r="CA13" s="1003"/>
      <c r="CB13" s="1003"/>
      <c r="CC13" s="1003"/>
      <c r="CD13" s="1003"/>
      <c r="CE13" s="1003"/>
      <c r="CF13" s="1003"/>
      <c r="CG13" s="1024"/>
      <c r="CH13" s="999"/>
      <c r="CI13" s="1000"/>
      <c r="CJ13" s="1000"/>
      <c r="CK13" s="1000"/>
      <c r="CL13" s="1001"/>
      <c r="CM13" s="999"/>
      <c r="CN13" s="1000"/>
      <c r="CO13" s="1000"/>
      <c r="CP13" s="1000"/>
      <c r="CQ13" s="1001"/>
      <c r="CR13" s="999"/>
      <c r="CS13" s="1000"/>
      <c r="CT13" s="1000"/>
      <c r="CU13" s="1000"/>
      <c r="CV13" s="1001"/>
      <c r="CW13" s="999"/>
      <c r="CX13" s="1000"/>
      <c r="CY13" s="1000"/>
      <c r="CZ13" s="1000"/>
      <c r="DA13" s="1001"/>
      <c r="DB13" s="999"/>
      <c r="DC13" s="1000"/>
      <c r="DD13" s="1000"/>
      <c r="DE13" s="1000"/>
      <c r="DF13" s="1001"/>
      <c r="DG13" s="999"/>
      <c r="DH13" s="1000"/>
      <c r="DI13" s="1000"/>
      <c r="DJ13" s="1000"/>
      <c r="DK13" s="1001"/>
      <c r="DL13" s="999"/>
      <c r="DM13" s="1000"/>
      <c r="DN13" s="1000"/>
      <c r="DO13" s="1000"/>
      <c r="DP13" s="1001"/>
      <c r="DQ13" s="999"/>
      <c r="DR13" s="1000"/>
      <c r="DS13" s="1000"/>
      <c r="DT13" s="1000"/>
      <c r="DU13" s="1001"/>
      <c r="DV13" s="1002"/>
      <c r="DW13" s="1003"/>
      <c r="DX13" s="1003"/>
      <c r="DY13" s="1003"/>
      <c r="DZ13" s="1004"/>
      <c r="EA13" s="226"/>
    </row>
    <row r="14" spans="1:131" s="227" customFormat="1" ht="26.25" customHeight="1" x14ac:dyDescent="0.2">
      <c r="A14" s="230">
        <v>8</v>
      </c>
      <c r="B14" s="1040"/>
      <c r="C14" s="1041"/>
      <c r="D14" s="1041"/>
      <c r="E14" s="1041"/>
      <c r="F14" s="1041"/>
      <c r="G14" s="1041"/>
      <c r="H14" s="1041"/>
      <c r="I14" s="1041"/>
      <c r="J14" s="1041"/>
      <c r="K14" s="1041"/>
      <c r="L14" s="1041"/>
      <c r="M14" s="1041"/>
      <c r="N14" s="1041"/>
      <c r="O14" s="1041"/>
      <c r="P14" s="1042"/>
      <c r="Q14" s="1048"/>
      <c r="R14" s="1049"/>
      <c r="S14" s="1049"/>
      <c r="T14" s="1049"/>
      <c r="U14" s="1049"/>
      <c r="V14" s="1049"/>
      <c r="W14" s="1049"/>
      <c r="X14" s="1049"/>
      <c r="Y14" s="1049"/>
      <c r="Z14" s="1049"/>
      <c r="AA14" s="1049"/>
      <c r="AB14" s="1049"/>
      <c r="AC14" s="1049"/>
      <c r="AD14" s="1049"/>
      <c r="AE14" s="1050"/>
      <c r="AF14" s="1045"/>
      <c r="AG14" s="1046"/>
      <c r="AH14" s="1046"/>
      <c r="AI14" s="1046"/>
      <c r="AJ14" s="1047"/>
      <c r="AK14" s="1091"/>
      <c r="AL14" s="1092"/>
      <c r="AM14" s="1092"/>
      <c r="AN14" s="1092"/>
      <c r="AO14" s="1092"/>
      <c r="AP14" s="1092"/>
      <c r="AQ14" s="1092"/>
      <c r="AR14" s="1092"/>
      <c r="AS14" s="1092"/>
      <c r="AT14" s="1092"/>
      <c r="AU14" s="1093"/>
      <c r="AV14" s="1093"/>
      <c r="AW14" s="1093"/>
      <c r="AX14" s="1093"/>
      <c r="AY14" s="1094"/>
      <c r="AZ14" s="224"/>
      <c r="BA14" s="224"/>
      <c r="BB14" s="224"/>
      <c r="BC14" s="224"/>
      <c r="BD14" s="224"/>
      <c r="BE14" s="225"/>
      <c r="BF14" s="225"/>
      <c r="BG14" s="225"/>
      <c r="BH14" s="225"/>
      <c r="BI14" s="225"/>
      <c r="BJ14" s="225"/>
      <c r="BK14" s="225"/>
      <c r="BL14" s="225"/>
      <c r="BM14" s="225"/>
      <c r="BN14" s="225"/>
      <c r="BO14" s="225"/>
      <c r="BP14" s="225"/>
      <c r="BQ14" s="230">
        <v>8</v>
      </c>
      <c r="BR14" s="231"/>
      <c r="BS14" s="1002"/>
      <c r="BT14" s="1003"/>
      <c r="BU14" s="1003"/>
      <c r="BV14" s="1003"/>
      <c r="BW14" s="1003"/>
      <c r="BX14" s="1003"/>
      <c r="BY14" s="1003"/>
      <c r="BZ14" s="1003"/>
      <c r="CA14" s="1003"/>
      <c r="CB14" s="1003"/>
      <c r="CC14" s="1003"/>
      <c r="CD14" s="1003"/>
      <c r="CE14" s="1003"/>
      <c r="CF14" s="1003"/>
      <c r="CG14" s="1024"/>
      <c r="CH14" s="999"/>
      <c r="CI14" s="1000"/>
      <c r="CJ14" s="1000"/>
      <c r="CK14" s="1000"/>
      <c r="CL14" s="1001"/>
      <c r="CM14" s="999"/>
      <c r="CN14" s="1000"/>
      <c r="CO14" s="1000"/>
      <c r="CP14" s="1000"/>
      <c r="CQ14" s="1001"/>
      <c r="CR14" s="999"/>
      <c r="CS14" s="1000"/>
      <c r="CT14" s="1000"/>
      <c r="CU14" s="1000"/>
      <c r="CV14" s="1001"/>
      <c r="CW14" s="999"/>
      <c r="CX14" s="1000"/>
      <c r="CY14" s="1000"/>
      <c r="CZ14" s="1000"/>
      <c r="DA14" s="1001"/>
      <c r="DB14" s="999"/>
      <c r="DC14" s="1000"/>
      <c r="DD14" s="1000"/>
      <c r="DE14" s="1000"/>
      <c r="DF14" s="1001"/>
      <c r="DG14" s="999"/>
      <c r="DH14" s="1000"/>
      <c r="DI14" s="1000"/>
      <c r="DJ14" s="1000"/>
      <c r="DK14" s="1001"/>
      <c r="DL14" s="999"/>
      <c r="DM14" s="1000"/>
      <c r="DN14" s="1000"/>
      <c r="DO14" s="1000"/>
      <c r="DP14" s="1001"/>
      <c r="DQ14" s="999"/>
      <c r="DR14" s="1000"/>
      <c r="DS14" s="1000"/>
      <c r="DT14" s="1000"/>
      <c r="DU14" s="1001"/>
      <c r="DV14" s="1002"/>
      <c r="DW14" s="1003"/>
      <c r="DX14" s="1003"/>
      <c r="DY14" s="1003"/>
      <c r="DZ14" s="1004"/>
      <c r="EA14" s="226"/>
    </row>
    <row r="15" spans="1:131" s="227" customFormat="1" ht="26.25" customHeight="1" x14ac:dyDescent="0.2">
      <c r="A15" s="230">
        <v>9</v>
      </c>
      <c r="B15" s="1040"/>
      <c r="C15" s="1041"/>
      <c r="D15" s="1041"/>
      <c r="E15" s="1041"/>
      <c r="F15" s="1041"/>
      <c r="G15" s="1041"/>
      <c r="H15" s="1041"/>
      <c r="I15" s="1041"/>
      <c r="J15" s="1041"/>
      <c r="K15" s="1041"/>
      <c r="L15" s="1041"/>
      <c r="M15" s="1041"/>
      <c r="N15" s="1041"/>
      <c r="O15" s="1041"/>
      <c r="P15" s="1042"/>
      <c r="Q15" s="1048"/>
      <c r="R15" s="1049"/>
      <c r="S15" s="1049"/>
      <c r="T15" s="1049"/>
      <c r="U15" s="1049"/>
      <c r="V15" s="1049"/>
      <c r="W15" s="1049"/>
      <c r="X15" s="1049"/>
      <c r="Y15" s="1049"/>
      <c r="Z15" s="1049"/>
      <c r="AA15" s="1049"/>
      <c r="AB15" s="1049"/>
      <c r="AC15" s="1049"/>
      <c r="AD15" s="1049"/>
      <c r="AE15" s="1050"/>
      <c r="AF15" s="1045"/>
      <c r="AG15" s="1046"/>
      <c r="AH15" s="1046"/>
      <c r="AI15" s="1046"/>
      <c r="AJ15" s="1047"/>
      <c r="AK15" s="1091"/>
      <c r="AL15" s="1092"/>
      <c r="AM15" s="1092"/>
      <c r="AN15" s="1092"/>
      <c r="AO15" s="1092"/>
      <c r="AP15" s="1092"/>
      <c r="AQ15" s="1092"/>
      <c r="AR15" s="1092"/>
      <c r="AS15" s="1092"/>
      <c r="AT15" s="1092"/>
      <c r="AU15" s="1093"/>
      <c r="AV15" s="1093"/>
      <c r="AW15" s="1093"/>
      <c r="AX15" s="1093"/>
      <c r="AY15" s="1094"/>
      <c r="AZ15" s="224"/>
      <c r="BA15" s="224"/>
      <c r="BB15" s="224"/>
      <c r="BC15" s="224"/>
      <c r="BD15" s="224"/>
      <c r="BE15" s="225"/>
      <c r="BF15" s="225"/>
      <c r="BG15" s="225"/>
      <c r="BH15" s="225"/>
      <c r="BI15" s="225"/>
      <c r="BJ15" s="225"/>
      <c r="BK15" s="225"/>
      <c r="BL15" s="225"/>
      <c r="BM15" s="225"/>
      <c r="BN15" s="225"/>
      <c r="BO15" s="225"/>
      <c r="BP15" s="225"/>
      <c r="BQ15" s="230">
        <v>9</v>
      </c>
      <c r="BR15" s="231"/>
      <c r="BS15" s="1002"/>
      <c r="BT15" s="1003"/>
      <c r="BU15" s="1003"/>
      <c r="BV15" s="1003"/>
      <c r="BW15" s="1003"/>
      <c r="BX15" s="1003"/>
      <c r="BY15" s="1003"/>
      <c r="BZ15" s="1003"/>
      <c r="CA15" s="1003"/>
      <c r="CB15" s="1003"/>
      <c r="CC15" s="1003"/>
      <c r="CD15" s="1003"/>
      <c r="CE15" s="1003"/>
      <c r="CF15" s="1003"/>
      <c r="CG15" s="1024"/>
      <c r="CH15" s="999"/>
      <c r="CI15" s="1000"/>
      <c r="CJ15" s="1000"/>
      <c r="CK15" s="1000"/>
      <c r="CL15" s="1001"/>
      <c r="CM15" s="999"/>
      <c r="CN15" s="1000"/>
      <c r="CO15" s="1000"/>
      <c r="CP15" s="1000"/>
      <c r="CQ15" s="1001"/>
      <c r="CR15" s="999"/>
      <c r="CS15" s="1000"/>
      <c r="CT15" s="1000"/>
      <c r="CU15" s="1000"/>
      <c r="CV15" s="1001"/>
      <c r="CW15" s="999"/>
      <c r="CX15" s="1000"/>
      <c r="CY15" s="1000"/>
      <c r="CZ15" s="1000"/>
      <c r="DA15" s="1001"/>
      <c r="DB15" s="999"/>
      <c r="DC15" s="1000"/>
      <c r="DD15" s="1000"/>
      <c r="DE15" s="1000"/>
      <c r="DF15" s="1001"/>
      <c r="DG15" s="999"/>
      <c r="DH15" s="1000"/>
      <c r="DI15" s="1000"/>
      <c r="DJ15" s="1000"/>
      <c r="DK15" s="1001"/>
      <c r="DL15" s="999"/>
      <c r="DM15" s="1000"/>
      <c r="DN15" s="1000"/>
      <c r="DO15" s="1000"/>
      <c r="DP15" s="1001"/>
      <c r="DQ15" s="999"/>
      <c r="DR15" s="1000"/>
      <c r="DS15" s="1000"/>
      <c r="DT15" s="1000"/>
      <c r="DU15" s="1001"/>
      <c r="DV15" s="1002"/>
      <c r="DW15" s="1003"/>
      <c r="DX15" s="1003"/>
      <c r="DY15" s="1003"/>
      <c r="DZ15" s="1004"/>
      <c r="EA15" s="226"/>
    </row>
    <row r="16" spans="1:131" s="227" customFormat="1" ht="26.25" customHeight="1" x14ac:dyDescent="0.2">
      <c r="A16" s="230">
        <v>10</v>
      </c>
      <c r="B16" s="1040"/>
      <c r="C16" s="1041"/>
      <c r="D16" s="1041"/>
      <c r="E16" s="1041"/>
      <c r="F16" s="1041"/>
      <c r="G16" s="1041"/>
      <c r="H16" s="1041"/>
      <c r="I16" s="1041"/>
      <c r="J16" s="1041"/>
      <c r="K16" s="1041"/>
      <c r="L16" s="1041"/>
      <c r="M16" s="1041"/>
      <c r="N16" s="1041"/>
      <c r="O16" s="1041"/>
      <c r="P16" s="1042"/>
      <c r="Q16" s="1048"/>
      <c r="R16" s="1049"/>
      <c r="S16" s="1049"/>
      <c r="T16" s="1049"/>
      <c r="U16" s="1049"/>
      <c r="V16" s="1049"/>
      <c r="W16" s="1049"/>
      <c r="X16" s="1049"/>
      <c r="Y16" s="1049"/>
      <c r="Z16" s="1049"/>
      <c r="AA16" s="1049"/>
      <c r="AB16" s="1049"/>
      <c r="AC16" s="1049"/>
      <c r="AD16" s="1049"/>
      <c r="AE16" s="1050"/>
      <c r="AF16" s="1045"/>
      <c r="AG16" s="1046"/>
      <c r="AH16" s="1046"/>
      <c r="AI16" s="1046"/>
      <c r="AJ16" s="1047"/>
      <c r="AK16" s="1091"/>
      <c r="AL16" s="1092"/>
      <c r="AM16" s="1092"/>
      <c r="AN16" s="1092"/>
      <c r="AO16" s="1092"/>
      <c r="AP16" s="1092"/>
      <c r="AQ16" s="1092"/>
      <c r="AR16" s="1092"/>
      <c r="AS16" s="1092"/>
      <c r="AT16" s="1092"/>
      <c r="AU16" s="1093"/>
      <c r="AV16" s="1093"/>
      <c r="AW16" s="1093"/>
      <c r="AX16" s="1093"/>
      <c r="AY16" s="1094"/>
      <c r="AZ16" s="224"/>
      <c r="BA16" s="224"/>
      <c r="BB16" s="224"/>
      <c r="BC16" s="224"/>
      <c r="BD16" s="224"/>
      <c r="BE16" s="225"/>
      <c r="BF16" s="225"/>
      <c r="BG16" s="225"/>
      <c r="BH16" s="225"/>
      <c r="BI16" s="225"/>
      <c r="BJ16" s="225"/>
      <c r="BK16" s="225"/>
      <c r="BL16" s="225"/>
      <c r="BM16" s="225"/>
      <c r="BN16" s="225"/>
      <c r="BO16" s="225"/>
      <c r="BP16" s="225"/>
      <c r="BQ16" s="230">
        <v>10</v>
      </c>
      <c r="BR16" s="231"/>
      <c r="BS16" s="1002"/>
      <c r="BT16" s="1003"/>
      <c r="BU16" s="1003"/>
      <c r="BV16" s="1003"/>
      <c r="BW16" s="1003"/>
      <c r="BX16" s="1003"/>
      <c r="BY16" s="1003"/>
      <c r="BZ16" s="1003"/>
      <c r="CA16" s="1003"/>
      <c r="CB16" s="1003"/>
      <c r="CC16" s="1003"/>
      <c r="CD16" s="1003"/>
      <c r="CE16" s="1003"/>
      <c r="CF16" s="1003"/>
      <c r="CG16" s="1024"/>
      <c r="CH16" s="999"/>
      <c r="CI16" s="1000"/>
      <c r="CJ16" s="1000"/>
      <c r="CK16" s="1000"/>
      <c r="CL16" s="1001"/>
      <c r="CM16" s="999"/>
      <c r="CN16" s="1000"/>
      <c r="CO16" s="1000"/>
      <c r="CP16" s="1000"/>
      <c r="CQ16" s="1001"/>
      <c r="CR16" s="999"/>
      <c r="CS16" s="1000"/>
      <c r="CT16" s="1000"/>
      <c r="CU16" s="1000"/>
      <c r="CV16" s="1001"/>
      <c r="CW16" s="999"/>
      <c r="CX16" s="1000"/>
      <c r="CY16" s="1000"/>
      <c r="CZ16" s="1000"/>
      <c r="DA16" s="1001"/>
      <c r="DB16" s="999"/>
      <c r="DC16" s="1000"/>
      <c r="DD16" s="1000"/>
      <c r="DE16" s="1000"/>
      <c r="DF16" s="1001"/>
      <c r="DG16" s="999"/>
      <c r="DH16" s="1000"/>
      <c r="DI16" s="1000"/>
      <c r="DJ16" s="1000"/>
      <c r="DK16" s="1001"/>
      <c r="DL16" s="999"/>
      <c r="DM16" s="1000"/>
      <c r="DN16" s="1000"/>
      <c r="DO16" s="1000"/>
      <c r="DP16" s="1001"/>
      <c r="DQ16" s="999"/>
      <c r="DR16" s="1000"/>
      <c r="DS16" s="1000"/>
      <c r="DT16" s="1000"/>
      <c r="DU16" s="1001"/>
      <c r="DV16" s="1002"/>
      <c r="DW16" s="1003"/>
      <c r="DX16" s="1003"/>
      <c r="DY16" s="1003"/>
      <c r="DZ16" s="1004"/>
      <c r="EA16" s="226"/>
    </row>
    <row r="17" spans="1:131" s="227" customFormat="1" ht="26.25" customHeight="1" x14ac:dyDescent="0.2">
      <c r="A17" s="230">
        <v>11</v>
      </c>
      <c r="B17" s="1040"/>
      <c r="C17" s="1041"/>
      <c r="D17" s="1041"/>
      <c r="E17" s="1041"/>
      <c r="F17" s="1041"/>
      <c r="G17" s="1041"/>
      <c r="H17" s="1041"/>
      <c r="I17" s="1041"/>
      <c r="J17" s="1041"/>
      <c r="K17" s="1041"/>
      <c r="L17" s="1041"/>
      <c r="M17" s="1041"/>
      <c r="N17" s="1041"/>
      <c r="O17" s="1041"/>
      <c r="P17" s="1042"/>
      <c r="Q17" s="1048"/>
      <c r="R17" s="1049"/>
      <c r="S17" s="1049"/>
      <c r="T17" s="1049"/>
      <c r="U17" s="1049"/>
      <c r="V17" s="1049"/>
      <c r="W17" s="1049"/>
      <c r="X17" s="1049"/>
      <c r="Y17" s="1049"/>
      <c r="Z17" s="1049"/>
      <c r="AA17" s="1049"/>
      <c r="AB17" s="1049"/>
      <c r="AC17" s="1049"/>
      <c r="AD17" s="1049"/>
      <c r="AE17" s="1050"/>
      <c r="AF17" s="1045"/>
      <c r="AG17" s="1046"/>
      <c r="AH17" s="1046"/>
      <c r="AI17" s="1046"/>
      <c r="AJ17" s="1047"/>
      <c r="AK17" s="1091"/>
      <c r="AL17" s="1092"/>
      <c r="AM17" s="1092"/>
      <c r="AN17" s="1092"/>
      <c r="AO17" s="1092"/>
      <c r="AP17" s="1092"/>
      <c r="AQ17" s="1092"/>
      <c r="AR17" s="1092"/>
      <c r="AS17" s="1092"/>
      <c r="AT17" s="1092"/>
      <c r="AU17" s="1093"/>
      <c r="AV17" s="1093"/>
      <c r="AW17" s="1093"/>
      <c r="AX17" s="1093"/>
      <c r="AY17" s="1094"/>
      <c r="AZ17" s="224"/>
      <c r="BA17" s="224"/>
      <c r="BB17" s="224"/>
      <c r="BC17" s="224"/>
      <c r="BD17" s="224"/>
      <c r="BE17" s="225"/>
      <c r="BF17" s="225"/>
      <c r="BG17" s="225"/>
      <c r="BH17" s="225"/>
      <c r="BI17" s="225"/>
      <c r="BJ17" s="225"/>
      <c r="BK17" s="225"/>
      <c r="BL17" s="225"/>
      <c r="BM17" s="225"/>
      <c r="BN17" s="225"/>
      <c r="BO17" s="225"/>
      <c r="BP17" s="225"/>
      <c r="BQ17" s="230">
        <v>11</v>
      </c>
      <c r="BR17" s="231"/>
      <c r="BS17" s="1002"/>
      <c r="BT17" s="1003"/>
      <c r="BU17" s="1003"/>
      <c r="BV17" s="1003"/>
      <c r="BW17" s="1003"/>
      <c r="BX17" s="1003"/>
      <c r="BY17" s="1003"/>
      <c r="BZ17" s="1003"/>
      <c r="CA17" s="1003"/>
      <c r="CB17" s="1003"/>
      <c r="CC17" s="1003"/>
      <c r="CD17" s="1003"/>
      <c r="CE17" s="1003"/>
      <c r="CF17" s="1003"/>
      <c r="CG17" s="1024"/>
      <c r="CH17" s="999"/>
      <c r="CI17" s="1000"/>
      <c r="CJ17" s="1000"/>
      <c r="CK17" s="1000"/>
      <c r="CL17" s="1001"/>
      <c r="CM17" s="999"/>
      <c r="CN17" s="1000"/>
      <c r="CO17" s="1000"/>
      <c r="CP17" s="1000"/>
      <c r="CQ17" s="1001"/>
      <c r="CR17" s="999"/>
      <c r="CS17" s="1000"/>
      <c r="CT17" s="1000"/>
      <c r="CU17" s="1000"/>
      <c r="CV17" s="1001"/>
      <c r="CW17" s="999"/>
      <c r="CX17" s="1000"/>
      <c r="CY17" s="1000"/>
      <c r="CZ17" s="1000"/>
      <c r="DA17" s="1001"/>
      <c r="DB17" s="999"/>
      <c r="DC17" s="1000"/>
      <c r="DD17" s="1000"/>
      <c r="DE17" s="1000"/>
      <c r="DF17" s="1001"/>
      <c r="DG17" s="999"/>
      <c r="DH17" s="1000"/>
      <c r="DI17" s="1000"/>
      <c r="DJ17" s="1000"/>
      <c r="DK17" s="1001"/>
      <c r="DL17" s="999"/>
      <c r="DM17" s="1000"/>
      <c r="DN17" s="1000"/>
      <c r="DO17" s="1000"/>
      <c r="DP17" s="1001"/>
      <c r="DQ17" s="999"/>
      <c r="DR17" s="1000"/>
      <c r="DS17" s="1000"/>
      <c r="DT17" s="1000"/>
      <c r="DU17" s="1001"/>
      <c r="DV17" s="1002"/>
      <c r="DW17" s="1003"/>
      <c r="DX17" s="1003"/>
      <c r="DY17" s="1003"/>
      <c r="DZ17" s="1004"/>
      <c r="EA17" s="226"/>
    </row>
    <row r="18" spans="1:131" s="227" customFormat="1" ht="26.25" customHeight="1" x14ac:dyDescent="0.2">
      <c r="A18" s="230">
        <v>12</v>
      </c>
      <c r="B18" s="1040"/>
      <c r="C18" s="1041"/>
      <c r="D18" s="1041"/>
      <c r="E18" s="1041"/>
      <c r="F18" s="1041"/>
      <c r="G18" s="1041"/>
      <c r="H18" s="1041"/>
      <c r="I18" s="1041"/>
      <c r="J18" s="1041"/>
      <c r="K18" s="1041"/>
      <c r="L18" s="1041"/>
      <c r="M18" s="1041"/>
      <c r="N18" s="1041"/>
      <c r="O18" s="1041"/>
      <c r="P18" s="1042"/>
      <c r="Q18" s="1048"/>
      <c r="R18" s="1049"/>
      <c r="S18" s="1049"/>
      <c r="T18" s="1049"/>
      <c r="U18" s="1049"/>
      <c r="V18" s="1049"/>
      <c r="W18" s="1049"/>
      <c r="X18" s="1049"/>
      <c r="Y18" s="1049"/>
      <c r="Z18" s="1049"/>
      <c r="AA18" s="1049"/>
      <c r="AB18" s="1049"/>
      <c r="AC18" s="1049"/>
      <c r="AD18" s="1049"/>
      <c r="AE18" s="1050"/>
      <c r="AF18" s="1045"/>
      <c r="AG18" s="1046"/>
      <c r="AH18" s="1046"/>
      <c r="AI18" s="1046"/>
      <c r="AJ18" s="1047"/>
      <c r="AK18" s="1091"/>
      <c r="AL18" s="1092"/>
      <c r="AM18" s="1092"/>
      <c r="AN18" s="1092"/>
      <c r="AO18" s="1092"/>
      <c r="AP18" s="1092"/>
      <c r="AQ18" s="1092"/>
      <c r="AR18" s="1092"/>
      <c r="AS18" s="1092"/>
      <c r="AT18" s="1092"/>
      <c r="AU18" s="1093"/>
      <c r="AV18" s="1093"/>
      <c r="AW18" s="1093"/>
      <c r="AX18" s="1093"/>
      <c r="AY18" s="1094"/>
      <c r="AZ18" s="224"/>
      <c r="BA18" s="224"/>
      <c r="BB18" s="224"/>
      <c r="BC18" s="224"/>
      <c r="BD18" s="224"/>
      <c r="BE18" s="225"/>
      <c r="BF18" s="225"/>
      <c r="BG18" s="225"/>
      <c r="BH18" s="225"/>
      <c r="BI18" s="225"/>
      <c r="BJ18" s="225"/>
      <c r="BK18" s="225"/>
      <c r="BL18" s="225"/>
      <c r="BM18" s="225"/>
      <c r="BN18" s="225"/>
      <c r="BO18" s="225"/>
      <c r="BP18" s="225"/>
      <c r="BQ18" s="230">
        <v>12</v>
      </c>
      <c r="BR18" s="231"/>
      <c r="BS18" s="1002"/>
      <c r="BT18" s="1003"/>
      <c r="BU18" s="1003"/>
      <c r="BV18" s="1003"/>
      <c r="BW18" s="1003"/>
      <c r="BX18" s="1003"/>
      <c r="BY18" s="1003"/>
      <c r="BZ18" s="1003"/>
      <c r="CA18" s="1003"/>
      <c r="CB18" s="1003"/>
      <c r="CC18" s="1003"/>
      <c r="CD18" s="1003"/>
      <c r="CE18" s="1003"/>
      <c r="CF18" s="1003"/>
      <c r="CG18" s="1024"/>
      <c r="CH18" s="999"/>
      <c r="CI18" s="1000"/>
      <c r="CJ18" s="1000"/>
      <c r="CK18" s="1000"/>
      <c r="CL18" s="1001"/>
      <c r="CM18" s="999"/>
      <c r="CN18" s="1000"/>
      <c r="CO18" s="1000"/>
      <c r="CP18" s="1000"/>
      <c r="CQ18" s="1001"/>
      <c r="CR18" s="999"/>
      <c r="CS18" s="1000"/>
      <c r="CT18" s="1000"/>
      <c r="CU18" s="1000"/>
      <c r="CV18" s="1001"/>
      <c r="CW18" s="999"/>
      <c r="CX18" s="1000"/>
      <c r="CY18" s="1000"/>
      <c r="CZ18" s="1000"/>
      <c r="DA18" s="1001"/>
      <c r="DB18" s="999"/>
      <c r="DC18" s="1000"/>
      <c r="DD18" s="1000"/>
      <c r="DE18" s="1000"/>
      <c r="DF18" s="1001"/>
      <c r="DG18" s="999"/>
      <c r="DH18" s="1000"/>
      <c r="DI18" s="1000"/>
      <c r="DJ18" s="1000"/>
      <c r="DK18" s="1001"/>
      <c r="DL18" s="999"/>
      <c r="DM18" s="1000"/>
      <c r="DN18" s="1000"/>
      <c r="DO18" s="1000"/>
      <c r="DP18" s="1001"/>
      <c r="DQ18" s="999"/>
      <c r="DR18" s="1000"/>
      <c r="DS18" s="1000"/>
      <c r="DT18" s="1000"/>
      <c r="DU18" s="1001"/>
      <c r="DV18" s="1002"/>
      <c r="DW18" s="1003"/>
      <c r="DX18" s="1003"/>
      <c r="DY18" s="1003"/>
      <c r="DZ18" s="1004"/>
      <c r="EA18" s="226"/>
    </row>
    <row r="19" spans="1:131" s="227" customFormat="1" ht="26.25" customHeight="1" x14ac:dyDescent="0.2">
      <c r="A19" s="230">
        <v>13</v>
      </c>
      <c r="B19" s="1040"/>
      <c r="C19" s="1041"/>
      <c r="D19" s="1041"/>
      <c r="E19" s="1041"/>
      <c r="F19" s="1041"/>
      <c r="G19" s="1041"/>
      <c r="H19" s="1041"/>
      <c r="I19" s="1041"/>
      <c r="J19" s="1041"/>
      <c r="K19" s="1041"/>
      <c r="L19" s="1041"/>
      <c r="M19" s="1041"/>
      <c r="N19" s="1041"/>
      <c r="O19" s="1041"/>
      <c r="P19" s="1042"/>
      <c r="Q19" s="1048"/>
      <c r="R19" s="1049"/>
      <c r="S19" s="1049"/>
      <c r="T19" s="1049"/>
      <c r="U19" s="1049"/>
      <c r="V19" s="1049"/>
      <c r="W19" s="1049"/>
      <c r="X19" s="1049"/>
      <c r="Y19" s="1049"/>
      <c r="Z19" s="1049"/>
      <c r="AA19" s="1049"/>
      <c r="AB19" s="1049"/>
      <c r="AC19" s="1049"/>
      <c r="AD19" s="1049"/>
      <c r="AE19" s="1050"/>
      <c r="AF19" s="1045"/>
      <c r="AG19" s="1046"/>
      <c r="AH19" s="1046"/>
      <c r="AI19" s="1046"/>
      <c r="AJ19" s="1047"/>
      <c r="AK19" s="1091"/>
      <c r="AL19" s="1092"/>
      <c r="AM19" s="1092"/>
      <c r="AN19" s="1092"/>
      <c r="AO19" s="1092"/>
      <c r="AP19" s="1092"/>
      <c r="AQ19" s="1092"/>
      <c r="AR19" s="1092"/>
      <c r="AS19" s="1092"/>
      <c r="AT19" s="1092"/>
      <c r="AU19" s="1093"/>
      <c r="AV19" s="1093"/>
      <c r="AW19" s="1093"/>
      <c r="AX19" s="1093"/>
      <c r="AY19" s="1094"/>
      <c r="AZ19" s="224"/>
      <c r="BA19" s="224"/>
      <c r="BB19" s="224"/>
      <c r="BC19" s="224"/>
      <c r="BD19" s="224"/>
      <c r="BE19" s="225"/>
      <c r="BF19" s="225"/>
      <c r="BG19" s="225"/>
      <c r="BH19" s="225"/>
      <c r="BI19" s="225"/>
      <c r="BJ19" s="225"/>
      <c r="BK19" s="225"/>
      <c r="BL19" s="225"/>
      <c r="BM19" s="225"/>
      <c r="BN19" s="225"/>
      <c r="BO19" s="225"/>
      <c r="BP19" s="225"/>
      <c r="BQ19" s="230">
        <v>13</v>
      </c>
      <c r="BR19" s="231"/>
      <c r="BS19" s="1002"/>
      <c r="BT19" s="1003"/>
      <c r="BU19" s="1003"/>
      <c r="BV19" s="1003"/>
      <c r="BW19" s="1003"/>
      <c r="BX19" s="1003"/>
      <c r="BY19" s="1003"/>
      <c r="BZ19" s="1003"/>
      <c r="CA19" s="1003"/>
      <c r="CB19" s="1003"/>
      <c r="CC19" s="1003"/>
      <c r="CD19" s="1003"/>
      <c r="CE19" s="1003"/>
      <c r="CF19" s="1003"/>
      <c r="CG19" s="1024"/>
      <c r="CH19" s="999"/>
      <c r="CI19" s="1000"/>
      <c r="CJ19" s="1000"/>
      <c r="CK19" s="1000"/>
      <c r="CL19" s="1001"/>
      <c r="CM19" s="999"/>
      <c r="CN19" s="1000"/>
      <c r="CO19" s="1000"/>
      <c r="CP19" s="1000"/>
      <c r="CQ19" s="1001"/>
      <c r="CR19" s="999"/>
      <c r="CS19" s="1000"/>
      <c r="CT19" s="1000"/>
      <c r="CU19" s="1000"/>
      <c r="CV19" s="1001"/>
      <c r="CW19" s="999"/>
      <c r="CX19" s="1000"/>
      <c r="CY19" s="1000"/>
      <c r="CZ19" s="1000"/>
      <c r="DA19" s="1001"/>
      <c r="DB19" s="999"/>
      <c r="DC19" s="1000"/>
      <c r="DD19" s="1000"/>
      <c r="DE19" s="1000"/>
      <c r="DF19" s="1001"/>
      <c r="DG19" s="999"/>
      <c r="DH19" s="1000"/>
      <c r="DI19" s="1000"/>
      <c r="DJ19" s="1000"/>
      <c r="DK19" s="1001"/>
      <c r="DL19" s="999"/>
      <c r="DM19" s="1000"/>
      <c r="DN19" s="1000"/>
      <c r="DO19" s="1000"/>
      <c r="DP19" s="1001"/>
      <c r="DQ19" s="999"/>
      <c r="DR19" s="1000"/>
      <c r="DS19" s="1000"/>
      <c r="DT19" s="1000"/>
      <c r="DU19" s="1001"/>
      <c r="DV19" s="1002"/>
      <c r="DW19" s="1003"/>
      <c r="DX19" s="1003"/>
      <c r="DY19" s="1003"/>
      <c r="DZ19" s="1004"/>
      <c r="EA19" s="226"/>
    </row>
    <row r="20" spans="1:131" s="227" customFormat="1" ht="26.25" customHeight="1" x14ac:dyDescent="0.2">
      <c r="A20" s="230">
        <v>14</v>
      </c>
      <c r="B20" s="1040"/>
      <c r="C20" s="1041"/>
      <c r="D20" s="1041"/>
      <c r="E20" s="1041"/>
      <c r="F20" s="1041"/>
      <c r="G20" s="1041"/>
      <c r="H20" s="1041"/>
      <c r="I20" s="1041"/>
      <c r="J20" s="1041"/>
      <c r="K20" s="1041"/>
      <c r="L20" s="1041"/>
      <c r="M20" s="1041"/>
      <c r="N20" s="1041"/>
      <c r="O20" s="1041"/>
      <c r="P20" s="1042"/>
      <c r="Q20" s="1048"/>
      <c r="R20" s="1049"/>
      <c r="S20" s="1049"/>
      <c r="T20" s="1049"/>
      <c r="U20" s="1049"/>
      <c r="V20" s="1049"/>
      <c r="W20" s="1049"/>
      <c r="X20" s="1049"/>
      <c r="Y20" s="1049"/>
      <c r="Z20" s="1049"/>
      <c r="AA20" s="1049"/>
      <c r="AB20" s="1049"/>
      <c r="AC20" s="1049"/>
      <c r="AD20" s="1049"/>
      <c r="AE20" s="1050"/>
      <c r="AF20" s="1045"/>
      <c r="AG20" s="1046"/>
      <c r="AH20" s="1046"/>
      <c r="AI20" s="1046"/>
      <c r="AJ20" s="1047"/>
      <c r="AK20" s="1091"/>
      <c r="AL20" s="1092"/>
      <c r="AM20" s="1092"/>
      <c r="AN20" s="1092"/>
      <c r="AO20" s="1092"/>
      <c r="AP20" s="1092"/>
      <c r="AQ20" s="1092"/>
      <c r="AR20" s="1092"/>
      <c r="AS20" s="1092"/>
      <c r="AT20" s="1092"/>
      <c r="AU20" s="1093"/>
      <c r="AV20" s="1093"/>
      <c r="AW20" s="1093"/>
      <c r="AX20" s="1093"/>
      <c r="AY20" s="1094"/>
      <c r="AZ20" s="224"/>
      <c r="BA20" s="224"/>
      <c r="BB20" s="224"/>
      <c r="BC20" s="224"/>
      <c r="BD20" s="224"/>
      <c r="BE20" s="225"/>
      <c r="BF20" s="225"/>
      <c r="BG20" s="225"/>
      <c r="BH20" s="225"/>
      <c r="BI20" s="225"/>
      <c r="BJ20" s="225"/>
      <c r="BK20" s="225"/>
      <c r="BL20" s="225"/>
      <c r="BM20" s="225"/>
      <c r="BN20" s="225"/>
      <c r="BO20" s="225"/>
      <c r="BP20" s="225"/>
      <c r="BQ20" s="230">
        <v>14</v>
      </c>
      <c r="BR20" s="231"/>
      <c r="BS20" s="1002"/>
      <c r="BT20" s="1003"/>
      <c r="BU20" s="1003"/>
      <c r="BV20" s="1003"/>
      <c r="BW20" s="1003"/>
      <c r="BX20" s="1003"/>
      <c r="BY20" s="1003"/>
      <c r="BZ20" s="1003"/>
      <c r="CA20" s="1003"/>
      <c r="CB20" s="1003"/>
      <c r="CC20" s="1003"/>
      <c r="CD20" s="1003"/>
      <c r="CE20" s="1003"/>
      <c r="CF20" s="1003"/>
      <c r="CG20" s="1024"/>
      <c r="CH20" s="999"/>
      <c r="CI20" s="1000"/>
      <c r="CJ20" s="1000"/>
      <c r="CK20" s="1000"/>
      <c r="CL20" s="1001"/>
      <c r="CM20" s="999"/>
      <c r="CN20" s="1000"/>
      <c r="CO20" s="1000"/>
      <c r="CP20" s="1000"/>
      <c r="CQ20" s="1001"/>
      <c r="CR20" s="999"/>
      <c r="CS20" s="1000"/>
      <c r="CT20" s="1000"/>
      <c r="CU20" s="1000"/>
      <c r="CV20" s="1001"/>
      <c r="CW20" s="999"/>
      <c r="CX20" s="1000"/>
      <c r="CY20" s="1000"/>
      <c r="CZ20" s="1000"/>
      <c r="DA20" s="1001"/>
      <c r="DB20" s="999"/>
      <c r="DC20" s="1000"/>
      <c r="DD20" s="1000"/>
      <c r="DE20" s="1000"/>
      <c r="DF20" s="1001"/>
      <c r="DG20" s="999"/>
      <c r="DH20" s="1000"/>
      <c r="DI20" s="1000"/>
      <c r="DJ20" s="1000"/>
      <c r="DK20" s="1001"/>
      <c r="DL20" s="999"/>
      <c r="DM20" s="1000"/>
      <c r="DN20" s="1000"/>
      <c r="DO20" s="1000"/>
      <c r="DP20" s="1001"/>
      <c r="DQ20" s="999"/>
      <c r="DR20" s="1000"/>
      <c r="DS20" s="1000"/>
      <c r="DT20" s="1000"/>
      <c r="DU20" s="1001"/>
      <c r="DV20" s="1002"/>
      <c r="DW20" s="1003"/>
      <c r="DX20" s="1003"/>
      <c r="DY20" s="1003"/>
      <c r="DZ20" s="1004"/>
      <c r="EA20" s="226"/>
    </row>
    <row r="21" spans="1:131" s="227" customFormat="1" ht="26.25" customHeight="1" thickBot="1" x14ac:dyDescent="0.25">
      <c r="A21" s="230">
        <v>15</v>
      </c>
      <c r="B21" s="1040"/>
      <c r="C21" s="1041"/>
      <c r="D21" s="1041"/>
      <c r="E21" s="1041"/>
      <c r="F21" s="1041"/>
      <c r="G21" s="1041"/>
      <c r="H21" s="1041"/>
      <c r="I21" s="1041"/>
      <c r="J21" s="1041"/>
      <c r="K21" s="1041"/>
      <c r="L21" s="1041"/>
      <c r="M21" s="1041"/>
      <c r="N21" s="1041"/>
      <c r="O21" s="1041"/>
      <c r="P21" s="1042"/>
      <c r="Q21" s="1048"/>
      <c r="R21" s="1049"/>
      <c r="S21" s="1049"/>
      <c r="T21" s="1049"/>
      <c r="U21" s="1049"/>
      <c r="V21" s="1049"/>
      <c r="W21" s="1049"/>
      <c r="X21" s="1049"/>
      <c r="Y21" s="1049"/>
      <c r="Z21" s="1049"/>
      <c r="AA21" s="1049"/>
      <c r="AB21" s="1049"/>
      <c r="AC21" s="1049"/>
      <c r="AD21" s="1049"/>
      <c r="AE21" s="1050"/>
      <c r="AF21" s="1045"/>
      <c r="AG21" s="1046"/>
      <c r="AH21" s="1046"/>
      <c r="AI21" s="1046"/>
      <c r="AJ21" s="1047"/>
      <c r="AK21" s="1091"/>
      <c r="AL21" s="1092"/>
      <c r="AM21" s="1092"/>
      <c r="AN21" s="1092"/>
      <c r="AO21" s="1092"/>
      <c r="AP21" s="1092"/>
      <c r="AQ21" s="1092"/>
      <c r="AR21" s="1092"/>
      <c r="AS21" s="1092"/>
      <c r="AT21" s="1092"/>
      <c r="AU21" s="1093"/>
      <c r="AV21" s="1093"/>
      <c r="AW21" s="1093"/>
      <c r="AX21" s="1093"/>
      <c r="AY21" s="1094"/>
      <c r="AZ21" s="224"/>
      <c r="BA21" s="224"/>
      <c r="BB21" s="224"/>
      <c r="BC21" s="224"/>
      <c r="BD21" s="224"/>
      <c r="BE21" s="225"/>
      <c r="BF21" s="225"/>
      <c r="BG21" s="225"/>
      <c r="BH21" s="225"/>
      <c r="BI21" s="225"/>
      <c r="BJ21" s="225"/>
      <c r="BK21" s="225"/>
      <c r="BL21" s="225"/>
      <c r="BM21" s="225"/>
      <c r="BN21" s="225"/>
      <c r="BO21" s="225"/>
      <c r="BP21" s="225"/>
      <c r="BQ21" s="230">
        <v>15</v>
      </c>
      <c r="BR21" s="231"/>
      <c r="BS21" s="1002"/>
      <c r="BT21" s="1003"/>
      <c r="BU21" s="1003"/>
      <c r="BV21" s="1003"/>
      <c r="BW21" s="1003"/>
      <c r="BX21" s="1003"/>
      <c r="BY21" s="1003"/>
      <c r="BZ21" s="1003"/>
      <c r="CA21" s="1003"/>
      <c r="CB21" s="1003"/>
      <c r="CC21" s="1003"/>
      <c r="CD21" s="1003"/>
      <c r="CE21" s="1003"/>
      <c r="CF21" s="1003"/>
      <c r="CG21" s="1024"/>
      <c r="CH21" s="999"/>
      <c r="CI21" s="1000"/>
      <c r="CJ21" s="1000"/>
      <c r="CK21" s="1000"/>
      <c r="CL21" s="1001"/>
      <c r="CM21" s="999"/>
      <c r="CN21" s="1000"/>
      <c r="CO21" s="1000"/>
      <c r="CP21" s="1000"/>
      <c r="CQ21" s="1001"/>
      <c r="CR21" s="999"/>
      <c r="CS21" s="1000"/>
      <c r="CT21" s="1000"/>
      <c r="CU21" s="1000"/>
      <c r="CV21" s="1001"/>
      <c r="CW21" s="999"/>
      <c r="CX21" s="1000"/>
      <c r="CY21" s="1000"/>
      <c r="CZ21" s="1000"/>
      <c r="DA21" s="1001"/>
      <c r="DB21" s="999"/>
      <c r="DC21" s="1000"/>
      <c r="DD21" s="1000"/>
      <c r="DE21" s="1000"/>
      <c r="DF21" s="1001"/>
      <c r="DG21" s="999"/>
      <c r="DH21" s="1000"/>
      <c r="DI21" s="1000"/>
      <c r="DJ21" s="1000"/>
      <c r="DK21" s="1001"/>
      <c r="DL21" s="999"/>
      <c r="DM21" s="1000"/>
      <c r="DN21" s="1000"/>
      <c r="DO21" s="1000"/>
      <c r="DP21" s="1001"/>
      <c r="DQ21" s="999"/>
      <c r="DR21" s="1000"/>
      <c r="DS21" s="1000"/>
      <c r="DT21" s="1000"/>
      <c r="DU21" s="1001"/>
      <c r="DV21" s="1002"/>
      <c r="DW21" s="1003"/>
      <c r="DX21" s="1003"/>
      <c r="DY21" s="1003"/>
      <c r="DZ21" s="1004"/>
      <c r="EA21" s="226"/>
    </row>
    <row r="22" spans="1:131" s="227" customFormat="1" ht="26.25" customHeight="1" x14ac:dyDescent="0.2">
      <c r="A22" s="230">
        <v>16</v>
      </c>
      <c r="B22" s="1040"/>
      <c r="C22" s="1041"/>
      <c r="D22" s="1041"/>
      <c r="E22" s="1041"/>
      <c r="F22" s="1041"/>
      <c r="G22" s="1041"/>
      <c r="H22" s="1041"/>
      <c r="I22" s="1041"/>
      <c r="J22" s="1041"/>
      <c r="K22" s="1041"/>
      <c r="L22" s="1041"/>
      <c r="M22" s="1041"/>
      <c r="N22" s="1041"/>
      <c r="O22" s="1041"/>
      <c r="P22" s="1042"/>
      <c r="Q22" s="1084"/>
      <c r="R22" s="1085"/>
      <c r="S22" s="1085"/>
      <c r="T22" s="1085"/>
      <c r="U22" s="1085"/>
      <c r="V22" s="1085"/>
      <c r="W22" s="1085"/>
      <c r="X22" s="1085"/>
      <c r="Y22" s="1085"/>
      <c r="Z22" s="1085"/>
      <c r="AA22" s="1085"/>
      <c r="AB22" s="1085"/>
      <c r="AC22" s="1085"/>
      <c r="AD22" s="1085"/>
      <c r="AE22" s="1086"/>
      <c r="AF22" s="1045"/>
      <c r="AG22" s="1046"/>
      <c r="AH22" s="1046"/>
      <c r="AI22" s="1046"/>
      <c r="AJ22" s="1047"/>
      <c r="AK22" s="1087"/>
      <c r="AL22" s="1088"/>
      <c r="AM22" s="1088"/>
      <c r="AN22" s="1088"/>
      <c r="AO22" s="1088"/>
      <c r="AP22" s="1088"/>
      <c r="AQ22" s="1088"/>
      <c r="AR22" s="1088"/>
      <c r="AS22" s="1088"/>
      <c r="AT22" s="1088"/>
      <c r="AU22" s="1089"/>
      <c r="AV22" s="1089"/>
      <c r="AW22" s="1089"/>
      <c r="AX22" s="1089"/>
      <c r="AY22" s="1090"/>
      <c r="AZ22" s="1038" t="s">
        <v>392</v>
      </c>
      <c r="BA22" s="1038"/>
      <c r="BB22" s="1038"/>
      <c r="BC22" s="1038"/>
      <c r="BD22" s="1039"/>
      <c r="BE22" s="225"/>
      <c r="BF22" s="225"/>
      <c r="BG22" s="225"/>
      <c r="BH22" s="225"/>
      <c r="BI22" s="225"/>
      <c r="BJ22" s="225"/>
      <c r="BK22" s="225"/>
      <c r="BL22" s="225"/>
      <c r="BM22" s="225"/>
      <c r="BN22" s="225"/>
      <c r="BO22" s="225"/>
      <c r="BP22" s="225"/>
      <c r="BQ22" s="230">
        <v>16</v>
      </c>
      <c r="BR22" s="231"/>
      <c r="BS22" s="1002"/>
      <c r="BT22" s="1003"/>
      <c r="BU22" s="1003"/>
      <c r="BV22" s="1003"/>
      <c r="BW22" s="1003"/>
      <c r="BX22" s="1003"/>
      <c r="BY22" s="1003"/>
      <c r="BZ22" s="1003"/>
      <c r="CA22" s="1003"/>
      <c r="CB22" s="1003"/>
      <c r="CC22" s="1003"/>
      <c r="CD22" s="1003"/>
      <c r="CE22" s="1003"/>
      <c r="CF22" s="1003"/>
      <c r="CG22" s="1024"/>
      <c r="CH22" s="999"/>
      <c r="CI22" s="1000"/>
      <c r="CJ22" s="1000"/>
      <c r="CK22" s="1000"/>
      <c r="CL22" s="1001"/>
      <c r="CM22" s="999"/>
      <c r="CN22" s="1000"/>
      <c r="CO22" s="1000"/>
      <c r="CP22" s="1000"/>
      <c r="CQ22" s="1001"/>
      <c r="CR22" s="999"/>
      <c r="CS22" s="1000"/>
      <c r="CT22" s="1000"/>
      <c r="CU22" s="1000"/>
      <c r="CV22" s="1001"/>
      <c r="CW22" s="999"/>
      <c r="CX22" s="1000"/>
      <c r="CY22" s="1000"/>
      <c r="CZ22" s="1000"/>
      <c r="DA22" s="1001"/>
      <c r="DB22" s="999"/>
      <c r="DC22" s="1000"/>
      <c r="DD22" s="1000"/>
      <c r="DE22" s="1000"/>
      <c r="DF22" s="1001"/>
      <c r="DG22" s="999"/>
      <c r="DH22" s="1000"/>
      <c r="DI22" s="1000"/>
      <c r="DJ22" s="1000"/>
      <c r="DK22" s="1001"/>
      <c r="DL22" s="999"/>
      <c r="DM22" s="1000"/>
      <c r="DN22" s="1000"/>
      <c r="DO22" s="1000"/>
      <c r="DP22" s="1001"/>
      <c r="DQ22" s="999"/>
      <c r="DR22" s="1000"/>
      <c r="DS22" s="1000"/>
      <c r="DT22" s="1000"/>
      <c r="DU22" s="1001"/>
      <c r="DV22" s="1002"/>
      <c r="DW22" s="1003"/>
      <c r="DX22" s="1003"/>
      <c r="DY22" s="1003"/>
      <c r="DZ22" s="1004"/>
      <c r="EA22" s="226"/>
    </row>
    <row r="23" spans="1:131" s="227" customFormat="1" ht="26.25" customHeight="1" thickBot="1" x14ac:dyDescent="0.25">
      <c r="A23" s="232" t="s">
        <v>393</v>
      </c>
      <c r="B23" s="948" t="s">
        <v>394</v>
      </c>
      <c r="C23" s="949"/>
      <c r="D23" s="949"/>
      <c r="E23" s="949"/>
      <c r="F23" s="949"/>
      <c r="G23" s="949"/>
      <c r="H23" s="949"/>
      <c r="I23" s="949"/>
      <c r="J23" s="949"/>
      <c r="K23" s="949"/>
      <c r="L23" s="949"/>
      <c r="M23" s="949"/>
      <c r="N23" s="949"/>
      <c r="O23" s="949"/>
      <c r="P23" s="959"/>
      <c r="Q23" s="1078">
        <f>SUM(Q7:U8)</f>
        <v>28010</v>
      </c>
      <c r="R23" s="1079"/>
      <c r="S23" s="1079"/>
      <c r="T23" s="1079"/>
      <c r="U23" s="1079"/>
      <c r="V23" s="1071">
        <f t="shared" ref="V23" si="0">SUM(V7:Z8)</f>
        <v>26776</v>
      </c>
      <c r="W23" s="1072"/>
      <c r="X23" s="1072"/>
      <c r="Y23" s="1072"/>
      <c r="Z23" s="1073"/>
      <c r="AA23" s="1071">
        <f t="shared" ref="AA23" si="1">SUM(AA7:AE8)</f>
        <v>1234</v>
      </c>
      <c r="AB23" s="1072"/>
      <c r="AC23" s="1072"/>
      <c r="AD23" s="1072"/>
      <c r="AE23" s="1077"/>
      <c r="AF23" s="1080">
        <v>1234</v>
      </c>
      <c r="AG23" s="1079"/>
      <c r="AH23" s="1079"/>
      <c r="AI23" s="1079"/>
      <c r="AJ23" s="1081"/>
      <c r="AK23" s="1082"/>
      <c r="AL23" s="1083"/>
      <c r="AM23" s="1083"/>
      <c r="AN23" s="1083"/>
      <c r="AO23" s="1083"/>
      <c r="AP23" s="1071">
        <f>SUM(AP7:AT8)</f>
        <v>10601</v>
      </c>
      <c r="AQ23" s="1072"/>
      <c r="AR23" s="1072"/>
      <c r="AS23" s="1072"/>
      <c r="AT23" s="1073"/>
      <c r="AU23" s="1074"/>
      <c r="AV23" s="1074"/>
      <c r="AW23" s="1074"/>
      <c r="AX23" s="1074"/>
      <c r="AY23" s="1075"/>
      <c r="AZ23" s="1076" t="s">
        <v>395</v>
      </c>
      <c r="BA23" s="1072"/>
      <c r="BB23" s="1072"/>
      <c r="BC23" s="1072"/>
      <c r="BD23" s="1077"/>
      <c r="BE23" s="225"/>
      <c r="BF23" s="225"/>
      <c r="BG23" s="225"/>
      <c r="BH23" s="225"/>
      <c r="BI23" s="225"/>
      <c r="BJ23" s="225"/>
      <c r="BK23" s="225"/>
      <c r="BL23" s="225"/>
      <c r="BM23" s="225"/>
      <c r="BN23" s="225"/>
      <c r="BO23" s="225"/>
      <c r="BP23" s="225"/>
      <c r="BQ23" s="230">
        <v>17</v>
      </c>
      <c r="BR23" s="231"/>
      <c r="BS23" s="1002"/>
      <c r="BT23" s="1003"/>
      <c r="BU23" s="1003"/>
      <c r="BV23" s="1003"/>
      <c r="BW23" s="1003"/>
      <c r="BX23" s="1003"/>
      <c r="BY23" s="1003"/>
      <c r="BZ23" s="1003"/>
      <c r="CA23" s="1003"/>
      <c r="CB23" s="1003"/>
      <c r="CC23" s="1003"/>
      <c r="CD23" s="1003"/>
      <c r="CE23" s="1003"/>
      <c r="CF23" s="1003"/>
      <c r="CG23" s="1024"/>
      <c r="CH23" s="999"/>
      <c r="CI23" s="1000"/>
      <c r="CJ23" s="1000"/>
      <c r="CK23" s="1000"/>
      <c r="CL23" s="1001"/>
      <c r="CM23" s="999"/>
      <c r="CN23" s="1000"/>
      <c r="CO23" s="1000"/>
      <c r="CP23" s="1000"/>
      <c r="CQ23" s="1001"/>
      <c r="CR23" s="999"/>
      <c r="CS23" s="1000"/>
      <c r="CT23" s="1000"/>
      <c r="CU23" s="1000"/>
      <c r="CV23" s="1001"/>
      <c r="CW23" s="999"/>
      <c r="CX23" s="1000"/>
      <c r="CY23" s="1000"/>
      <c r="CZ23" s="1000"/>
      <c r="DA23" s="1001"/>
      <c r="DB23" s="999"/>
      <c r="DC23" s="1000"/>
      <c r="DD23" s="1000"/>
      <c r="DE23" s="1000"/>
      <c r="DF23" s="1001"/>
      <c r="DG23" s="999"/>
      <c r="DH23" s="1000"/>
      <c r="DI23" s="1000"/>
      <c r="DJ23" s="1000"/>
      <c r="DK23" s="1001"/>
      <c r="DL23" s="999"/>
      <c r="DM23" s="1000"/>
      <c r="DN23" s="1000"/>
      <c r="DO23" s="1000"/>
      <c r="DP23" s="1001"/>
      <c r="DQ23" s="999"/>
      <c r="DR23" s="1000"/>
      <c r="DS23" s="1000"/>
      <c r="DT23" s="1000"/>
      <c r="DU23" s="1001"/>
      <c r="DV23" s="1002"/>
      <c r="DW23" s="1003"/>
      <c r="DX23" s="1003"/>
      <c r="DY23" s="1003"/>
      <c r="DZ23" s="1004"/>
      <c r="EA23" s="226"/>
    </row>
    <row r="24" spans="1:131" s="227" customFormat="1" ht="26.25" customHeight="1" x14ac:dyDescent="0.2">
      <c r="A24" s="1070" t="s">
        <v>396</v>
      </c>
      <c r="B24" s="1070"/>
      <c r="C24" s="1070"/>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070"/>
      <c r="AD24" s="1070"/>
      <c r="AE24" s="1070"/>
      <c r="AF24" s="1070"/>
      <c r="AG24" s="1070"/>
      <c r="AH24" s="1070"/>
      <c r="AI24" s="1070"/>
      <c r="AJ24" s="1070"/>
      <c r="AK24" s="1070"/>
      <c r="AL24" s="1070"/>
      <c r="AM24" s="1070"/>
      <c r="AN24" s="1070"/>
      <c r="AO24" s="1070"/>
      <c r="AP24" s="1070"/>
      <c r="AQ24" s="1070"/>
      <c r="AR24" s="1070"/>
      <c r="AS24" s="1070"/>
      <c r="AT24" s="1070"/>
      <c r="AU24" s="1070"/>
      <c r="AV24" s="1070"/>
      <c r="AW24" s="1070"/>
      <c r="AX24" s="1070"/>
      <c r="AY24" s="1070"/>
      <c r="AZ24" s="224"/>
      <c r="BA24" s="224"/>
      <c r="BB24" s="224"/>
      <c r="BC24" s="224"/>
      <c r="BD24" s="224"/>
      <c r="BE24" s="225"/>
      <c r="BF24" s="225"/>
      <c r="BG24" s="225"/>
      <c r="BH24" s="225"/>
      <c r="BI24" s="225"/>
      <c r="BJ24" s="225"/>
      <c r="BK24" s="225"/>
      <c r="BL24" s="225"/>
      <c r="BM24" s="225"/>
      <c r="BN24" s="225"/>
      <c r="BO24" s="225"/>
      <c r="BP24" s="225"/>
      <c r="BQ24" s="230">
        <v>18</v>
      </c>
      <c r="BR24" s="231"/>
      <c r="BS24" s="1002"/>
      <c r="BT24" s="1003"/>
      <c r="BU24" s="1003"/>
      <c r="BV24" s="1003"/>
      <c r="BW24" s="1003"/>
      <c r="BX24" s="1003"/>
      <c r="BY24" s="1003"/>
      <c r="BZ24" s="1003"/>
      <c r="CA24" s="1003"/>
      <c r="CB24" s="1003"/>
      <c r="CC24" s="1003"/>
      <c r="CD24" s="1003"/>
      <c r="CE24" s="1003"/>
      <c r="CF24" s="1003"/>
      <c r="CG24" s="1024"/>
      <c r="CH24" s="999"/>
      <c r="CI24" s="1000"/>
      <c r="CJ24" s="1000"/>
      <c r="CK24" s="1000"/>
      <c r="CL24" s="1001"/>
      <c r="CM24" s="999"/>
      <c r="CN24" s="1000"/>
      <c r="CO24" s="1000"/>
      <c r="CP24" s="1000"/>
      <c r="CQ24" s="1001"/>
      <c r="CR24" s="999"/>
      <c r="CS24" s="1000"/>
      <c r="CT24" s="1000"/>
      <c r="CU24" s="1000"/>
      <c r="CV24" s="1001"/>
      <c r="CW24" s="999"/>
      <c r="CX24" s="1000"/>
      <c r="CY24" s="1000"/>
      <c r="CZ24" s="1000"/>
      <c r="DA24" s="1001"/>
      <c r="DB24" s="999"/>
      <c r="DC24" s="1000"/>
      <c r="DD24" s="1000"/>
      <c r="DE24" s="1000"/>
      <c r="DF24" s="1001"/>
      <c r="DG24" s="999"/>
      <c r="DH24" s="1000"/>
      <c r="DI24" s="1000"/>
      <c r="DJ24" s="1000"/>
      <c r="DK24" s="1001"/>
      <c r="DL24" s="999"/>
      <c r="DM24" s="1000"/>
      <c r="DN24" s="1000"/>
      <c r="DO24" s="1000"/>
      <c r="DP24" s="1001"/>
      <c r="DQ24" s="999"/>
      <c r="DR24" s="1000"/>
      <c r="DS24" s="1000"/>
      <c r="DT24" s="1000"/>
      <c r="DU24" s="1001"/>
      <c r="DV24" s="1002"/>
      <c r="DW24" s="1003"/>
      <c r="DX24" s="1003"/>
      <c r="DY24" s="1003"/>
      <c r="DZ24" s="1004"/>
      <c r="EA24" s="226"/>
    </row>
    <row r="25" spans="1:131" ht="26.25" customHeight="1" thickBot="1" x14ac:dyDescent="0.25">
      <c r="A25" s="1069" t="s">
        <v>397</v>
      </c>
      <c r="B25" s="1069"/>
      <c r="C25" s="1069"/>
      <c r="D25" s="1069"/>
      <c r="E25" s="1069"/>
      <c r="F25" s="1069"/>
      <c r="G25" s="1069"/>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1069"/>
      <c r="AU25" s="1069"/>
      <c r="AV25" s="1069"/>
      <c r="AW25" s="1069"/>
      <c r="AX25" s="1069"/>
      <c r="AY25" s="1069"/>
      <c r="AZ25" s="1069"/>
      <c r="BA25" s="1069"/>
      <c r="BB25" s="1069"/>
      <c r="BC25" s="1069"/>
      <c r="BD25" s="1069"/>
      <c r="BE25" s="1069"/>
      <c r="BF25" s="1069"/>
      <c r="BG25" s="1069"/>
      <c r="BH25" s="1069"/>
      <c r="BI25" s="1069"/>
      <c r="BJ25" s="224"/>
      <c r="BK25" s="224"/>
      <c r="BL25" s="224"/>
      <c r="BM25" s="224"/>
      <c r="BN25" s="224"/>
      <c r="BO25" s="233"/>
      <c r="BP25" s="233"/>
      <c r="BQ25" s="230">
        <v>19</v>
      </c>
      <c r="BR25" s="231"/>
      <c r="BS25" s="1002"/>
      <c r="BT25" s="1003"/>
      <c r="BU25" s="1003"/>
      <c r="BV25" s="1003"/>
      <c r="BW25" s="1003"/>
      <c r="BX25" s="1003"/>
      <c r="BY25" s="1003"/>
      <c r="BZ25" s="1003"/>
      <c r="CA25" s="1003"/>
      <c r="CB25" s="1003"/>
      <c r="CC25" s="1003"/>
      <c r="CD25" s="1003"/>
      <c r="CE25" s="1003"/>
      <c r="CF25" s="1003"/>
      <c r="CG25" s="1024"/>
      <c r="CH25" s="999"/>
      <c r="CI25" s="1000"/>
      <c r="CJ25" s="1000"/>
      <c r="CK25" s="1000"/>
      <c r="CL25" s="1001"/>
      <c r="CM25" s="999"/>
      <c r="CN25" s="1000"/>
      <c r="CO25" s="1000"/>
      <c r="CP25" s="1000"/>
      <c r="CQ25" s="1001"/>
      <c r="CR25" s="999"/>
      <c r="CS25" s="1000"/>
      <c r="CT25" s="1000"/>
      <c r="CU25" s="1000"/>
      <c r="CV25" s="1001"/>
      <c r="CW25" s="999"/>
      <c r="CX25" s="1000"/>
      <c r="CY25" s="1000"/>
      <c r="CZ25" s="1000"/>
      <c r="DA25" s="1001"/>
      <c r="DB25" s="999"/>
      <c r="DC25" s="1000"/>
      <c r="DD25" s="1000"/>
      <c r="DE25" s="1000"/>
      <c r="DF25" s="1001"/>
      <c r="DG25" s="999"/>
      <c r="DH25" s="1000"/>
      <c r="DI25" s="1000"/>
      <c r="DJ25" s="1000"/>
      <c r="DK25" s="1001"/>
      <c r="DL25" s="999"/>
      <c r="DM25" s="1000"/>
      <c r="DN25" s="1000"/>
      <c r="DO25" s="1000"/>
      <c r="DP25" s="1001"/>
      <c r="DQ25" s="999"/>
      <c r="DR25" s="1000"/>
      <c r="DS25" s="1000"/>
      <c r="DT25" s="1000"/>
      <c r="DU25" s="1001"/>
      <c r="DV25" s="1002"/>
      <c r="DW25" s="1003"/>
      <c r="DX25" s="1003"/>
      <c r="DY25" s="1003"/>
      <c r="DZ25" s="1004"/>
      <c r="EA25" s="222"/>
    </row>
    <row r="26" spans="1:131" ht="26.25" customHeight="1" x14ac:dyDescent="0.2">
      <c r="A26" s="1005" t="s">
        <v>373</v>
      </c>
      <c r="B26" s="1006"/>
      <c r="C26" s="1006"/>
      <c r="D26" s="1006"/>
      <c r="E26" s="1006"/>
      <c r="F26" s="1006"/>
      <c r="G26" s="1006"/>
      <c r="H26" s="1006"/>
      <c r="I26" s="1006"/>
      <c r="J26" s="1006"/>
      <c r="K26" s="1006"/>
      <c r="L26" s="1006"/>
      <c r="M26" s="1006"/>
      <c r="N26" s="1006"/>
      <c r="O26" s="1006"/>
      <c r="P26" s="1007"/>
      <c r="Q26" s="1011" t="s">
        <v>398</v>
      </c>
      <c r="R26" s="1012"/>
      <c r="S26" s="1012"/>
      <c r="T26" s="1012"/>
      <c r="U26" s="1013"/>
      <c r="V26" s="1011" t="s">
        <v>399</v>
      </c>
      <c r="W26" s="1012"/>
      <c r="X26" s="1012"/>
      <c r="Y26" s="1012"/>
      <c r="Z26" s="1013"/>
      <c r="AA26" s="1011" t="s">
        <v>400</v>
      </c>
      <c r="AB26" s="1012"/>
      <c r="AC26" s="1012"/>
      <c r="AD26" s="1012"/>
      <c r="AE26" s="1012"/>
      <c r="AF26" s="1065" t="s">
        <v>401</v>
      </c>
      <c r="AG26" s="1018"/>
      <c r="AH26" s="1018"/>
      <c r="AI26" s="1018"/>
      <c r="AJ26" s="1066"/>
      <c r="AK26" s="1012" t="s">
        <v>402</v>
      </c>
      <c r="AL26" s="1012"/>
      <c r="AM26" s="1012"/>
      <c r="AN26" s="1012"/>
      <c r="AO26" s="1013"/>
      <c r="AP26" s="1011" t="s">
        <v>403</v>
      </c>
      <c r="AQ26" s="1012"/>
      <c r="AR26" s="1012"/>
      <c r="AS26" s="1012"/>
      <c r="AT26" s="1013"/>
      <c r="AU26" s="1011" t="s">
        <v>404</v>
      </c>
      <c r="AV26" s="1012"/>
      <c r="AW26" s="1012"/>
      <c r="AX26" s="1012"/>
      <c r="AY26" s="1013"/>
      <c r="AZ26" s="1011" t="s">
        <v>405</v>
      </c>
      <c r="BA26" s="1012"/>
      <c r="BB26" s="1012"/>
      <c r="BC26" s="1012"/>
      <c r="BD26" s="1013"/>
      <c r="BE26" s="1011" t="s">
        <v>380</v>
      </c>
      <c r="BF26" s="1012"/>
      <c r="BG26" s="1012"/>
      <c r="BH26" s="1012"/>
      <c r="BI26" s="1025"/>
      <c r="BJ26" s="224"/>
      <c r="BK26" s="224"/>
      <c r="BL26" s="224"/>
      <c r="BM26" s="224"/>
      <c r="BN26" s="224"/>
      <c r="BO26" s="233"/>
      <c r="BP26" s="233"/>
      <c r="BQ26" s="230">
        <v>20</v>
      </c>
      <c r="BR26" s="231"/>
      <c r="BS26" s="1002"/>
      <c r="BT26" s="1003"/>
      <c r="BU26" s="1003"/>
      <c r="BV26" s="1003"/>
      <c r="BW26" s="1003"/>
      <c r="BX26" s="1003"/>
      <c r="BY26" s="1003"/>
      <c r="BZ26" s="1003"/>
      <c r="CA26" s="1003"/>
      <c r="CB26" s="1003"/>
      <c r="CC26" s="1003"/>
      <c r="CD26" s="1003"/>
      <c r="CE26" s="1003"/>
      <c r="CF26" s="1003"/>
      <c r="CG26" s="1024"/>
      <c r="CH26" s="999"/>
      <c r="CI26" s="1000"/>
      <c r="CJ26" s="1000"/>
      <c r="CK26" s="1000"/>
      <c r="CL26" s="1001"/>
      <c r="CM26" s="999"/>
      <c r="CN26" s="1000"/>
      <c r="CO26" s="1000"/>
      <c r="CP26" s="1000"/>
      <c r="CQ26" s="1001"/>
      <c r="CR26" s="999"/>
      <c r="CS26" s="1000"/>
      <c r="CT26" s="1000"/>
      <c r="CU26" s="1000"/>
      <c r="CV26" s="1001"/>
      <c r="CW26" s="999"/>
      <c r="CX26" s="1000"/>
      <c r="CY26" s="1000"/>
      <c r="CZ26" s="1000"/>
      <c r="DA26" s="1001"/>
      <c r="DB26" s="999"/>
      <c r="DC26" s="1000"/>
      <c r="DD26" s="1000"/>
      <c r="DE26" s="1000"/>
      <c r="DF26" s="1001"/>
      <c r="DG26" s="999"/>
      <c r="DH26" s="1000"/>
      <c r="DI26" s="1000"/>
      <c r="DJ26" s="1000"/>
      <c r="DK26" s="1001"/>
      <c r="DL26" s="999"/>
      <c r="DM26" s="1000"/>
      <c r="DN26" s="1000"/>
      <c r="DO26" s="1000"/>
      <c r="DP26" s="1001"/>
      <c r="DQ26" s="999"/>
      <c r="DR26" s="1000"/>
      <c r="DS26" s="1000"/>
      <c r="DT26" s="1000"/>
      <c r="DU26" s="1001"/>
      <c r="DV26" s="1002"/>
      <c r="DW26" s="1003"/>
      <c r="DX26" s="1003"/>
      <c r="DY26" s="1003"/>
      <c r="DZ26" s="1004"/>
      <c r="EA26" s="222"/>
    </row>
    <row r="27" spans="1:131" ht="26.25" customHeight="1" thickBot="1" x14ac:dyDescent="0.25">
      <c r="A27" s="1008"/>
      <c r="B27" s="1009"/>
      <c r="C27" s="1009"/>
      <c r="D27" s="1009"/>
      <c r="E27" s="1009"/>
      <c r="F27" s="1009"/>
      <c r="G27" s="1009"/>
      <c r="H27" s="1009"/>
      <c r="I27" s="1009"/>
      <c r="J27" s="1009"/>
      <c r="K27" s="1009"/>
      <c r="L27" s="1009"/>
      <c r="M27" s="1009"/>
      <c r="N27" s="1009"/>
      <c r="O27" s="1009"/>
      <c r="P27" s="1010"/>
      <c r="Q27" s="1014"/>
      <c r="R27" s="1015"/>
      <c r="S27" s="1015"/>
      <c r="T27" s="1015"/>
      <c r="U27" s="1016"/>
      <c r="V27" s="1014"/>
      <c r="W27" s="1015"/>
      <c r="X27" s="1015"/>
      <c r="Y27" s="1015"/>
      <c r="Z27" s="1016"/>
      <c r="AA27" s="1014"/>
      <c r="AB27" s="1015"/>
      <c r="AC27" s="1015"/>
      <c r="AD27" s="1015"/>
      <c r="AE27" s="1015"/>
      <c r="AF27" s="1067"/>
      <c r="AG27" s="1021"/>
      <c r="AH27" s="1021"/>
      <c r="AI27" s="1021"/>
      <c r="AJ27" s="1068"/>
      <c r="AK27" s="1015"/>
      <c r="AL27" s="1015"/>
      <c r="AM27" s="1015"/>
      <c r="AN27" s="1015"/>
      <c r="AO27" s="1016"/>
      <c r="AP27" s="1014"/>
      <c r="AQ27" s="1015"/>
      <c r="AR27" s="1015"/>
      <c r="AS27" s="1015"/>
      <c r="AT27" s="1016"/>
      <c r="AU27" s="1014"/>
      <c r="AV27" s="1015"/>
      <c r="AW27" s="1015"/>
      <c r="AX27" s="1015"/>
      <c r="AY27" s="1016"/>
      <c r="AZ27" s="1014"/>
      <c r="BA27" s="1015"/>
      <c r="BB27" s="1015"/>
      <c r="BC27" s="1015"/>
      <c r="BD27" s="1016"/>
      <c r="BE27" s="1014"/>
      <c r="BF27" s="1015"/>
      <c r="BG27" s="1015"/>
      <c r="BH27" s="1015"/>
      <c r="BI27" s="1026"/>
      <c r="BJ27" s="224"/>
      <c r="BK27" s="224"/>
      <c r="BL27" s="224"/>
      <c r="BM27" s="224"/>
      <c r="BN27" s="224"/>
      <c r="BO27" s="233"/>
      <c r="BP27" s="233"/>
      <c r="BQ27" s="230">
        <v>21</v>
      </c>
      <c r="BR27" s="231"/>
      <c r="BS27" s="1002"/>
      <c r="BT27" s="1003"/>
      <c r="BU27" s="1003"/>
      <c r="BV27" s="1003"/>
      <c r="BW27" s="1003"/>
      <c r="BX27" s="1003"/>
      <c r="BY27" s="1003"/>
      <c r="BZ27" s="1003"/>
      <c r="CA27" s="1003"/>
      <c r="CB27" s="1003"/>
      <c r="CC27" s="1003"/>
      <c r="CD27" s="1003"/>
      <c r="CE27" s="1003"/>
      <c r="CF27" s="1003"/>
      <c r="CG27" s="1024"/>
      <c r="CH27" s="999"/>
      <c r="CI27" s="1000"/>
      <c r="CJ27" s="1000"/>
      <c r="CK27" s="1000"/>
      <c r="CL27" s="1001"/>
      <c r="CM27" s="999"/>
      <c r="CN27" s="1000"/>
      <c r="CO27" s="1000"/>
      <c r="CP27" s="1000"/>
      <c r="CQ27" s="1001"/>
      <c r="CR27" s="999"/>
      <c r="CS27" s="1000"/>
      <c r="CT27" s="1000"/>
      <c r="CU27" s="1000"/>
      <c r="CV27" s="1001"/>
      <c r="CW27" s="999"/>
      <c r="CX27" s="1000"/>
      <c r="CY27" s="1000"/>
      <c r="CZ27" s="1000"/>
      <c r="DA27" s="1001"/>
      <c r="DB27" s="999"/>
      <c r="DC27" s="1000"/>
      <c r="DD27" s="1000"/>
      <c r="DE27" s="1000"/>
      <c r="DF27" s="1001"/>
      <c r="DG27" s="999"/>
      <c r="DH27" s="1000"/>
      <c r="DI27" s="1000"/>
      <c r="DJ27" s="1000"/>
      <c r="DK27" s="1001"/>
      <c r="DL27" s="999"/>
      <c r="DM27" s="1000"/>
      <c r="DN27" s="1000"/>
      <c r="DO27" s="1000"/>
      <c r="DP27" s="1001"/>
      <c r="DQ27" s="999"/>
      <c r="DR27" s="1000"/>
      <c r="DS27" s="1000"/>
      <c r="DT27" s="1000"/>
      <c r="DU27" s="1001"/>
      <c r="DV27" s="1002"/>
      <c r="DW27" s="1003"/>
      <c r="DX27" s="1003"/>
      <c r="DY27" s="1003"/>
      <c r="DZ27" s="1004"/>
      <c r="EA27" s="222"/>
    </row>
    <row r="28" spans="1:131" ht="26.25" customHeight="1" thickTop="1" x14ac:dyDescent="0.2">
      <c r="A28" s="234">
        <v>1</v>
      </c>
      <c r="B28" s="1057" t="s">
        <v>406</v>
      </c>
      <c r="C28" s="1058"/>
      <c r="D28" s="1058"/>
      <c r="E28" s="1058"/>
      <c r="F28" s="1058"/>
      <c r="G28" s="1058"/>
      <c r="H28" s="1058"/>
      <c r="I28" s="1058"/>
      <c r="J28" s="1058"/>
      <c r="K28" s="1058"/>
      <c r="L28" s="1058"/>
      <c r="M28" s="1058"/>
      <c r="N28" s="1058"/>
      <c r="O28" s="1058"/>
      <c r="P28" s="1059"/>
      <c r="Q28" s="1060">
        <v>5787</v>
      </c>
      <c r="R28" s="1061"/>
      <c r="S28" s="1061"/>
      <c r="T28" s="1061"/>
      <c r="U28" s="1061"/>
      <c r="V28" s="1061">
        <v>5599</v>
      </c>
      <c r="W28" s="1061"/>
      <c r="X28" s="1061"/>
      <c r="Y28" s="1061"/>
      <c r="Z28" s="1061"/>
      <c r="AA28" s="1061">
        <v>188</v>
      </c>
      <c r="AB28" s="1061"/>
      <c r="AC28" s="1061"/>
      <c r="AD28" s="1061"/>
      <c r="AE28" s="1062"/>
      <c r="AF28" s="1063">
        <v>188</v>
      </c>
      <c r="AG28" s="1061"/>
      <c r="AH28" s="1061"/>
      <c r="AI28" s="1061"/>
      <c r="AJ28" s="1064"/>
      <c r="AK28" s="1052">
        <v>750</v>
      </c>
      <c r="AL28" s="1053"/>
      <c r="AM28" s="1053"/>
      <c r="AN28" s="1053"/>
      <c r="AO28" s="1053"/>
      <c r="AP28" s="1053" t="s">
        <v>583</v>
      </c>
      <c r="AQ28" s="1053"/>
      <c r="AR28" s="1053"/>
      <c r="AS28" s="1053"/>
      <c r="AT28" s="1053"/>
      <c r="AU28" s="1053" t="s">
        <v>583</v>
      </c>
      <c r="AV28" s="1053"/>
      <c r="AW28" s="1053"/>
      <c r="AX28" s="1053"/>
      <c r="AY28" s="1053"/>
      <c r="AZ28" s="1054" t="s">
        <v>583</v>
      </c>
      <c r="BA28" s="1054"/>
      <c r="BB28" s="1054"/>
      <c r="BC28" s="1054"/>
      <c r="BD28" s="1054"/>
      <c r="BE28" s="1055"/>
      <c r="BF28" s="1055"/>
      <c r="BG28" s="1055"/>
      <c r="BH28" s="1055"/>
      <c r="BI28" s="1056"/>
      <c r="BJ28" s="224"/>
      <c r="BK28" s="224"/>
      <c r="BL28" s="224"/>
      <c r="BM28" s="224"/>
      <c r="BN28" s="224"/>
      <c r="BO28" s="233"/>
      <c r="BP28" s="233"/>
      <c r="BQ28" s="230">
        <v>22</v>
      </c>
      <c r="BR28" s="231"/>
      <c r="BS28" s="1002"/>
      <c r="BT28" s="1003"/>
      <c r="BU28" s="1003"/>
      <c r="BV28" s="1003"/>
      <c r="BW28" s="1003"/>
      <c r="BX28" s="1003"/>
      <c r="BY28" s="1003"/>
      <c r="BZ28" s="1003"/>
      <c r="CA28" s="1003"/>
      <c r="CB28" s="1003"/>
      <c r="CC28" s="1003"/>
      <c r="CD28" s="1003"/>
      <c r="CE28" s="1003"/>
      <c r="CF28" s="1003"/>
      <c r="CG28" s="1024"/>
      <c r="CH28" s="999"/>
      <c r="CI28" s="1000"/>
      <c r="CJ28" s="1000"/>
      <c r="CK28" s="1000"/>
      <c r="CL28" s="1001"/>
      <c r="CM28" s="999"/>
      <c r="CN28" s="1000"/>
      <c r="CO28" s="1000"/>
      <c r="CP28" s="1000"/>
      <c r="CQ28" s="1001"/>
      <c r="CR28" s="999"/>
      <c r="CS28" s="1000"/>
      <c r="CT28" s="1000"/>
      <c r="CU28" s="1000"/>
      <c r="CV28" s="1001"/>
      <c r="CW28" s="999"/>
      <c r="CX28" s="1000"/>
      <c r="CY28" s="1000"/>
      <c r="CZ28" s="1000"/>
      <c r="DA28" s="1001"/>
      <c r="DB28" s="999"/>
      <c r="DC28" s="1000"/>
      <c r="DD28" s="1000"/>
      <c r="DE28" s="1000"/>
      <c r="DF28" s="1001"/>
      <c r="DG28" s="999"/>
      <c r="DH28" s="1000"/>
      <c r="DI28" s="1000"/>
      <c r="DJ28" s="1000"/>
      <c r="DK28" s="1001"/>
      <c r="DL28" s="999"/>
      <c r="DM28" s="1000"/>
      <c r="DN28" s="1000"/>
      <c r="DO28" s="1000"/>
      <c r="DP28" s="1001"/>
      <c r="DQ28" s="999"/>
      <c r="DR28" s="1000"/>
      <c r="DS28" s="1000"/>
      <c r="DT28" s="1000"/>
      <c r="DU28" s="1001"/>
      <c r="DV28" s="1002"/>
      <c r="DW28" s="1003"/>
      <c r="DX28" s="1003"/>
      <c r="DY28" s="1003"/>
      <c r="DZ28" s="1004"/>
      <c r="EA28" s="222"/>
    </row>
    <row r="29" spans="1:131" ht="26.25" customHeight="1" x14ac:dyDescent="0.2">
      <c r="A29" s="234">
        <v>2</v>
      </c>
      <c r="B29" s="1040" t="s">
        <v>407</v>
      </c>
      <c r="C29" s="1041"/>
      <c r="D29" s="1041"/>
      <c r="E29" s="1041"/>
      <c r="F29" s="1041"/>
      <c r="G29" s="1041"/>
      <c r="H29" s="1041"/>
      <c r="I29" s="1041"/>
      <c r="J29" s="1041"/>
      <c r="K29" s="1041"/>
      <c r="L29" s="1041"/>
      <c r="M29" s="1041"/>
      <c r="N29" s="1041"/>
      <c r="O29" s="1041"/>
      <c r="P29" s="1042"/>
      <c r="Q29" s="1048">
        <v>4047</v>
      </c>
      <c r="R29" s="1049"/>
      <c r="S29" s="1049"/>
      <c r="T29" s="1049"/>
      <c r="U29" s="1049"/>
      <c r="V29" s="1049">
        <v>3943</v>
      </c>
      <c r="W29" s="1049"/>
      <c r="X29" s="1049"/>
      <c r="Y29" s="1049"/>
      <c r="Z29" s="1049"/>
      <c r="AA29" s="1049">
        <v>103</v>
      </c>
      <c r="AB29" s="1049"/>
      <c r="AC29" s="1049"/>
      <c r="AD29" s="1049"/>
      <c r="AE29" s="1050"/>
      <c r="AF29" s="1045">
        <v>103</v>
      </c>
      <c r="AG29" s="1046"/>
      <c r="AH29" s="1046"/>
      <c r="AI29" s="1046"/>
      <c r="AJ29" s="1047"/>
      <c r="AK29" s="993">
        <v>674</v>
      </c>
      <c r="AL29" s="984"/>
      <c r="AM29" s="984"/>
      <c r="AN29" s="984"/>
      <c r="AO29" s="984"/>
      <c r="AP29" s="984" t="s">
        <v>583</v>
      </c>
      <c r="AQ29" s="984"/>
      <c r="AR29" s="984"/>
      <c r="AS29" s="984"/>
      <c r="AT29" s="984"/>
      <c r="AU29" s="984" t="s">
        <v>583</v>
      </c>
      <c r="AV29" s="984"/>
      <c r="AW29" s="984"/>
      <c r="AX29" s="984"/>
      <c r="AY29" s="984"/>
      <c r="AZ29" s="1051" t="s">
        <v>583</v>
      </c>
      <c r="BA29" s="1051"/>
      <c r="BB29" s="1051"/>
      <c r="BC29" s="1051"/>
      <c r="BD29" s="1051"/>
      <c r="BE29" s="985"/>
      <c r="BF29" s="985"/>
      <c r="BG29" s="985"/>
      <c r="BH29" s="985"/>
      <c r="BI29" s="986"/>
      <c r="BJ29" s="224"/>
      <c r="BK29" s="224"/>
      <c r="BL29" s="224"/>
      <c r="BM29" s="224"/>
      <c r="BN29" s="224"/>
      <c r="BO29" s="233"/>
      <c r="BP29" s="233"/>
      <c r="BQ29" s="230">
        <v>23</v>
      </c>
      <c r="BR29" s="231"/>
      <c r="BS29" s="1002"/>
      <c r="BT29" s="1003"/>
      <c r="BU29" s="1003"/>
      <c r="BV29" s="1003"/>
      <c r="BW29" s="1003"/>
      <c r="BX29" s="1003"/>
      <c r="BY29" s="1003"/>
      <c r="BZ29" s="1003"/>
      <c r="CA29" s="1003"/>
      <c r="CB29" s="1003"/>
      <c r="CC29" s="1003"/>
      <c r="CD29" s="1003"/>
      <c r="CE29" s="1003"/>
      <c r="CF29" s="1003"/>
      <c r="CG29" s="1024"/>
      <c r="CH29" s="999"/>
      <c r="CI29" s="1000"/>
      <c r="CJ29" s="1000"/>
      <c r="CK29" s="1000"/>
      <c r="CL29" s="1001"/>
      <c r="CM29" s="999"/>
      <c r="CN29" s="1000"/>
      <c r="CO29" s="1000"/>
      <c r="CP29" s="1000"/>
      <c r="CQ29" s="1001"/>
      <c r="CR29" s="999"/>
      <c r="CS29" s="1000"/>
      <c r="CT29" s="1000"/>
      <c r="CU29" s="1000"/>
      <c r="CV29" s="1001"/>
      <c r="CW29" s="999"/>
      <c r="CX29" s="1000"/>
      <c r="CY29" s="1000"/>
      <c r="CZ29" s="1000"/>
      <c r="DA29" s="1001"/>
      <c r="DB29" s="999"/>
      <c r="DC29" s="1000"/>
      <c r="DD29" s="1000"/>
      <c r="DE29" s="1000"/>
      <c r="DF29" s="1001"/>
      <c r="DG29" s="999"/>
      <c r="DH29" s="1000"/>
      <c r="DI29" s="1000"/>
      <c r="DJ29" s="1000"/>
      <c r="DK29" s="1001"/>
      <c r="DL29" s="999"/>
      <c r="DM29" s="1000"/>
      <c r="DN29" s="1000"/>
      <c r="DO29" s="1000"/>
      <c r="DP29" s="1001"/>
      <c r="DQ29" s="999"/>
      <c r="DR29" s="1000"/>
      <c r="DS29" s="1000"/>
      <c r="DT29" s="1000"/>
      <c r="DU29" s="1001"/>
      <c r="DV29" s="1002"/>
      <c r="DW29" s="1003"/>
      <c r="DX29" s="1003"/>
      <c r="DY29" s="1003"/>
      <c r="DZ29" s="1004"/>
      <c r="EA29" s="222"/>
    </row>
    <row r="30" spans="1:131" ht="26.25" customHeight="1" x14ac:dyDescent="0.2">
      <c r="A30" s="234">
        <v>3</v>
      </c>
      <c r="B30" s="1040" t="s">
        <v>408</v>
      </c>
      <c r="C30" s="1041"/>
      <c r="D30" s="1041"/>
      <c r="E30" s="1041"/>
      <c r="F30" s="1041"/>
      <c r="G30" s="1041"/>
      <c r="H30" s="1041"/>
      <c r="I30" s="1041"/>
      <c r="J30" s="1041"/>
      <c r="K30" s="1041"/>
      <c r="L30" s="1041"/>
      <c r="M30" s="1041"/>
      <c r="N30" s="1041"/>
      <c r="O30" s="1041"/>
      <c r="P30" s="1042"/>
      <c r="Q30" s="1048">
        <v>1508</v>
      </c>
      <c r="R30" s="1049"/>
      <c r="S30" s="1049"/>
      <c r="T30" s="1049"/>
      <c r="U30" s="1049"/>
      <c r="V30" s="1049">
        <v>1493</v>
      </c>
      <c r="W30" s="1049"/>
      <c r="X30" s="1049"/>
      <c r="Y30" s="1049"/>
      <c r="Z30" s="1049"/>
      <c r="AA30" s="1049">
        <v>15</v>
      </c>
      <c r="AB30" s="1049"/>
      <c r="AC30" s="1049"/>
      <c r="AD30" s="1049"/>
      <c r="AE30" s="1050"/>
      <c r="AF30" s="1045">
        <v>15</v>
      </c>
      <c r="AG30" s="1046"/>
      <c r="AH30" s="1046"/>
      <c r="AI30" s="1046"/>
      <c r="AJ30" s="1047"/>
      <c r="AK30" s="993">
        <v>649</v>
      </c>
      <c r="AL30" s="984"/>
      <c r="AM30" s="984"/>
      <c r="AN30" s="984"/>
      <c r="AO30" s="984"/>
      <c r="AP30" s="984" t="s">
        <v>583</v>
      </c>
      <c r="AQ30" s="984"/>
      <c r="AR30" s="984"/>
      <c r="AS30" s="984"/>
      <c r="AT30" s="984"/>
      <c r="AU30" s="984" t="s">
        <v>583</v>
      </c>
      <c r="AV30" s="984"/>
      <c r="AW30" s="984"/>
      <c r="AX30" s="984"/>
      <c r="AY30" s="984"/>
      <c r="AZ30" s="1051" t="s">
        <v>583</v>
      </c>
      <c r="BA30" s="1051"/>
      <c r="BB30" s="1051"/>
      <c r="BC30" s="1051"/>
      <c r="BD30" s="1051"/>
      <c r="BE30" s="985"/>
      <c r="BF30" s="985"/>
      <c r="BG30" s="985"/>
      <c r="BH30" s="985"/>
      <c r="BI30" s="986"/>
      <c r="BJ30" s="224"/>
      <c r="BK30" s="224"/>
      <c r="BL30" s="224"/>
      <c r="BM30" s="224"/>
      <c r="BN30" s="224"/>
      <c r="BO30" s="233"/>
      <c r="BP30" s="233"/>
      <c r="BQ30" s="230">
        <v>24</v>
      </c>
      <c r="BR30" s="231"/>
      <c r="BS30" s="1002"/>
      <c r="BT30" s="1003"/>
      <c r="BU30" s="1003"/>
      <c r="BV30" s="1003"/>
      <c r="BW30" s="1003"/>
      <c r="BX30" s="1003"/>
      <c r="BY30" s="1003"/>
      <c r="BZ30" s="1003"/>
      <c r="CA30" s="1003"/>
      <c r="CB30" s="1003"/>
      <c r="CC30" s="1003"/>
      <c r="CD30" s="1003"/>
      <c r="CE30" s="1003"/>
      <c r="CF30" s="1003"/>
      <c r="CG30" s="1024"/>
      <c r="CH30" s="999"/>
      <c r="CI30" s="1000"/>
      <c r="CJ30" s="1000"/>
      <c r="CK30" s="1000"/>
      <c r="CL30" s="1001"/>
      <c r="CM30" s="999"/>
      <c r="CN30" s="1000"/>
      <c r="CO30" s="1000"/>
      <c r="CP30" s="1000"/>
      <c r="CQ30" s="1001"/>
      <c r="CR30" s="999"/>
      <c r="CS30" s="1000"/>
      <c r="CT30" s="1000"/>
      <c r="CU30" s="1000"/>
      <c r="CV30" s="1001"/>
      <c r="CW30" s="999"/>
      <c r="CX30" s="1000"/>
      <c r="CY30" s="1000"/>
      <c r="CZ30" s="1000"/>
      <c r="DA30" s="1001"/>
      <c r="DB30" s="999"/>
      <c r="DC30" s="1000"/>
      <c r="DD30" s="1000"/>
      <c r="DE30" s="1000"/>
      <c r="DF30" s="1001"/>
      <c r="DG30" s="999"/>
      <c r="DH30" s="1000"/>
      <c r="DI30" s="1000"/>
      <c r="DJ30" s="1000"/>
      <c r="DK30" s="1001"/>
      <c r="DL30" s="999"/>
      <c r="DM30" s="1000"/>
      <c r="DN30" s="1000"/>
      <c r="DO30" s="1000"/>
      <c r="DP30" s="1001"/>
      <c r="DQ30" s="999"/>
      <c r="DR30" s="1000"/>
      <c r="DS30" s="1000"/>
      <c r="DT30" s="1000"/>
      <c r="DU30" s="1001"/>
      <c r="DV30" s="1002"/>
      <c r="DW30" s="1003"/>
      <c r="DX30" s="1003"/>
      <c r="DY30" s="1003"/>
      <c r="DZ30" s="1004"/>
      <c r="EA30" s="222"/>
    </row>
    <row r="31" spans="1:131" ht="26.25" customHeight="1" x14ac:dyDescent="0.2">
      <c r="A31" s="234">
        <v>4</v>
      </c>
      <c r="B31" s="1040" t="s">
        <v>409</v>
      </c>
      <c r="C31" s="1041"/>
      <c r="D31" s="1041"/>
      <c r="E31" s="1041"/>
      <c r="F31" s="1041"/>
      <c r="G31" s="1041"/>
      <c r="H31" s="1041"/>
      <c r="I31" s="1041"/>
      <c r="J31" s="1041"/>
      <c r="K31" s="1041"/>
      <c r="L31" s="1041"/>
      <c r="M31" s="1041"/>
      <c r="N31" s="1041"/>
      <c r="O31" s="1041"/>
      <c r="P31" s="1042"/>
      <c r="Q31" s="1048">
        <v>999</v>
      </c>
      <c r="R31" s="1049"/>
      <c r="S31" s="1049"/>
      <c r="T31" s="1049"/>
      <c r="U31" s="1049"/>
      <c r="V31" s="1049">
        <v>845</v>
      </c>
      <c r="W31" s="1049"/>
      <c r="X31" s="1049"/>
      <c r="Y31" s="1049"/>
      <c r="Z31" s="1049"/>
      <c r="AA31" s="1049">
        <v>154</v>
      </c>
      <c r="AB31" s="1049"/>
      <c r="AC31" s="1049"/>
      <c r="AD31" s="1049"/>
      <c r="AE31" s="1050"/>
      <c r="AF31" s="1045">
        <v>413</v>
      </c>
      <c r="AG31" s="1046"/>
      <c r="AH31" s="1046"/>
      <c r="AI31" s="1046"/>
      <c r="AJ31" s="1047"/>
      <c r="AK31" s="993">
        <v>10</v>
      </c>
      <c r="AL31" s="984"/>
      <c r="AM31" s="984"/>
      <c r="AN31" s="984"/>
      <c r="AO31" s="984"/>
      <c r="AP31" s="984">
        <v>2249</v>
      </c>
      <c r="AQ31" s="984"/>
      <c r="AR31" s="984"/>
      <c r="AS31" s="984"/>
      <c r="AT31" s="984"/>
      <c r="AU31" s="984">
        <v>20</v>
      </c>
      <c r="AV31" s="984"/>
      <c r="AW31" s="984"/>
      <c r="AX31" s="984"/>
      <c r="AY31" s="984"/>
      <c r="AZ31" s="1051" t="s">
        <v>583</v>
      </c>
      <c r="BA31" s="1051"/>
      <c r="BB31" s="1051"/>
      <c r="BC31" s="1051"/>
      <c r="BD31" s="1051"/>
      <c r="BE31" s="985" t="s">
        <v>410</v>
      </c>
      <c r="BF31" s="985"/>
      <c r="BG31" s="985"/>
      <c r="BH31" s="985"/>
      <c r="BI31" s="986"/>
      <c r="BJ31" s="224"/>
      <c r="BK31" s="224"/>
      <c r="BL31" s="224"/>
      <c r="BM31" s="224"/>
      <c r="BN31" s="224"/>
      <c r="BO31" s="233"/>
      <c r="BP31" s="233"/>
      <c r="BQ31" s="230">
        <v>25</v>
      </c>
      <c r="BR31" s="231"/>
      <c r="BS31" s="1002"/>
      <c r="BT31" s="1003"/>
      <c r="BU31" s="1003"/>
      <c r="BV31" s="1003"/>
      <c r="BW31" s="1003"/>
      <c r="BX31" s="1003"/>
      <c r="BY31" s="1003"/>
      <c r="BZ31" s="1003"/>
      <c r="CA31" s="1003"/>
      <c r="CB31" s="1003"/>
      <c r="CC31" s="1003"/>
      <c r="CD31" s="1003"/>
      <c r="CE31" s="1003"/>
      <c r="CF31" s="1003"/>
      <c r="CG31" s="1024"/>
      <c r="CH31" s="999"/>
      <c r="CI31" s="1000"/>
      <c r="CJ31" s="1000"/>
      <c r="CK31" s="1000"/>
      <c r="CL31" s="1001"/>
      <c r="CM31" s="999"/>
      <c r="CN31" s="1000"/>
      <c r="CO31" s="1000"/>
      <c r="CP31" s="1000"/>
      <c r="CQ31" s="1001"/>
      <c r="CR31" s="999"/>
      <c r="CS31" s="1000"/>
      <c r="CT31" s="1000"/>
      <c r="CU31" s="1000"/>
      <c r="CV31" s="1001"/>
      <c r="CW31" s="999"/>
      <c r="CX31" s="1000"/>
      <c r="CY31" s="1000"/>
      <c r="CZ31" s="1000"/>
      <c r="DA31" s="1001"/>
      <c r="DB31" s="999"/>
      <c r="DC31" s="1000"/>
      <c r="DD31" s="1000"/>
      <c r="DE31" s="1000"/>
      <c r="DF31" s="1001"/>
      <c r="DG31" s="999"/>
      <c r="DH31" s="1000"/>
      <c r="DI31" s="1000"/>
      <c r="DJ31" s="1000"/>
      <c r="DK31" s="1001"/>
      <c r="DL31" s="999"/>
      <c r="DM31" s="1000"/>
      <c r="DN31" s="1000"/>
      <c r="DO31" s="1000"/>
      <c r="DP31" s="1001"/>
      <c r="DQ31" s="999"/>
      <c r="DR31" s="1000"/>
      <c r="DS31" s="1000"/>
      <c r="DT31" s="1000"/>
      <c r="DU31" s="1001"/>
      <c r="DV31" s="1002"/>
      <c r="DW31" s="1003"/>
      <c r="DX31" s="1003"/>
      <c r="DY31" s="1003"/>
      <c r="DZ31" s="1004"/>
      <c r="EA31" s="222"/>
    </row>
    <row r="32" spans="1:131" ht="26.25" customHeight="1" x14ac:dyDescent="0.2">
      <c r="A32" s="234">
        <v>5</v>
      </c>
      <c r="B32" s="1040" t="s">
        <v>411</v>
      </c>
      <c r="C32" s="1041"/>
      <c r="D32" s="1041"/>
      <c r="E32" s="1041"/>
      <c r="F32" s="1041"/>
      <c r="G32" s="1041"/>
      <c r="H32" s="1041"/>
      <c r="I32" s="1041"/>
      <c r="J32" s="1041"/>
      <c r="K32" s="1041"/>
      <c r="L32" s="1041"/>
      <c r="M32" s="1041"/>
      <c r="N32" s="1041"/>
      <c r="O32" s="1041"/>
      <c r="P32" s="1042"/>
      <c r="Q32" s="1048">
        <v>973</v>
      </c>
      <c r="R32" s="1049"/>
      <c r="S32" s="1049"/>
      <c r="T32" s="1049"/>
      <c r="U32" s="1049"/>
      <c r="V32" s="1049">
        <v>1052</v>
      </c>
      <c r="W32" s="1049"/>
      <c r="X32" s="1049"/>
      <c r="Y32" s="1049"/>
      <c r="Z32" s="1049"/>
      <c r="AA32" s="1049">
        <v>-80</v>
      </c>
      <c r="AB32" s="1049"/>
      <c r="AC32" s="1049"/>
      <c r="AD32" s="1049"/>
      <c r="AE32" s="1050"/>
      <c r="AF32" s="1045">
        <v>146</v>
      </c>
      <c r="AG32" s="1046"/>
      <c r="AH32" s="1046"/>
      <c r="AI32" s="1046"/>
      <c r="AJ32" s="1047"/>
      <c r="AK32" s="993">
        <v>241</v>
      </c>
      <c r="AL32" s="984"/>
      <c r="AM32" s="984"/>
      <c r="AN32" s="984"/>
      <c r="AO32" s="984"/>
      <c r="AP32" s="984">
        <v>3523</v>
      </c>
      <c r="AQ32" s="984"/>
      <c r="AR32" s="984"/>
      <c r="AS32" s="984"/>
      <c r="AT32" s="984"/>
      <c r="AU32" s="984">
        <v>1806</v>
      </c>
      <c r="AV32" s="984"/>
      <c r="AW32" s="984"/>
      <c r="AX32" s="984"/>
      <c r="AY32" s="984"/>
      <c r="AZ32" s="1051" t="s">
        <v>583</v>
      </c>
      <c r="BA32" s="1051"/>
      <c r="BB32" s="1051"/>
      <c r="BC32" s="1051"/>
      <c r="BD32" s="1051"/>
      <c r="BE32" s="985" t="s">
        <v>410</v>
      </c>
      <c r="BF32" s="985"/>
      <c r="BG32" s="985"/>
      <c r="BH32" s="985"/>
      <c r="BI32" s="986"/>
      <c r="BJ32" s="224"/>
      <c r="BK32" s="224"/>
      <c r="BL32" s="224"/>
      <c r="BM32" s="224"/>
      <c r="BN32" s="224"/>
      <c r="BO32" s="233"/>
      <c r="BP32" s="233"/>
      <c r="BQ32" s="230">
        <v>26</v>
      </c>
      <c r="BR32" s="231"/>
      <c r="BS32" s="1002"/>
      <c r="BT32" s="1003"/>
      <c r="BU32" s="1003"/>
      <c r="BV32" s="1003"/>
      <c r="BW32" s="1003"/>
      <c r="BX32" s="1003"/>
      <c r="BY32" s="1003"/>
      <c r="BZ32" s="1003"/>
      <c r="CA32" s="1003"/>
      <c r="CB32" s="1003"/>
      <c r="CC32" s="1003"/>
      <c r="CD32" s="1003"/>
      <c r="CE32" s="1003"/>
      <c r="CF32" s="1003"/>
      <c r="CG32" s="1024"/>
      <c r="CH32" s="999"/>
      <c r="CI32" s="1000"/>
      <c r="CJ32" s="1000"/>
      <c r="CK32" s="1000"/>
      <c r="CL32" s="1001"/>
      <c r="CM32" s="999"/>
      <c r="CN32" s="1000"/>
      <c r="CO32" s="1000"/>
      <c r="CP32" s="1000"/>
      <c r="CQ32" s="1001"/>
      <c r="CR32" s="999"/>
      <c r="CS32" s="1000"/>
      <c r="CT32" s="1000"/>
      <c r="CU32" s="1000"/>
      <c r="CV32" s="1001"/>
      <c r="CW32" s="999"/>
      <c r="CX32" s="1000"/>
      <c r="CY32" s="1000"/>
      <c r="CZ32" s="1000"/>
      <c r="DA32" s="1001"/>
      <c r="DB32" s="999"/>
      <c r="DC32" s="1000"/>
      <c r="DD32" s="1000"/>
      <c r="DE32" s="1000"/>
      <c r="DF32" s="1001"/>
      <c r="DG32" s="999"/>
      <c r="DH32" s="1000"/>
      <c r="DI32" s="1000"/>
      <c r="DJ32" s="1000"/>
      <c r="DK32" s="1001"/>
      <c r="DL32" s="999"/>
      <c r="DM32" s="1000"/>
      <c r="DN32" s="1000"/>
      <c r="DO32" s="1000"/>
      <c r="DP32" s="1001"/>
      <c r="DQ32" s="999"/>
      <c r="DR32" s="1000"/>
      <c r="DS32" s="1000"/>
      <c r="DT32" s="1000"/>
      <c r="DU32" s="1001"/>
      <c r="DV32" s="1002"/>
      <c r="DW32" s="1003"/>
      <c r="DX32" s="1003"/>
      <c r="DY32" s="1003"/>
      <c r="DZ32" s="1004"/>
      <c r="EA32" s="222"/>
    </row>
    <row r="33" spans="1:131" ht="26.25" customHeight="1" x14ac:dyDescent="0.2">
      <c r="A33" s="234">
        <v>6</v>
      </c>
      <c r="B33" s="1040"/>
      <c r="C33" s="1041"/>
      <c r="D33" s="1041"/>
      <c r="E33" s="1041"/>
      <c r="F33" s="1041"/>
      <c r="G33" s="1041"/>
      <c r="H33" s="1041"/>
      <c r="I33" s="1041"/>
      <c r="J33" s="1041"/>
      <c r="K33" s="1041"/>
      <c r="L33" s="1041"/>
      <c r="M33" s="1041"/>
      <c r="N33" s="1041"/>
      <c r="O33" s="1041"/>
      <c r="P33" s="1042"/>
      <c r="Q33" s="1048"/>
      <c r="R33" s="1049"/>
      <c r="S33" s="1049"/>
      <c r="T33" s="1049"/>
      <c r="U33" s="1049"/>
      <c r="V33" s="1049"/>
      <c r="W33" s="1049"/>
      <c r="X33" s="1049"/>
      <c r="Y33" s="1049"/>
      <c r="Z33" s="1049"/>
      <c r="AA33" s="1049"/>
      <c r="AB33" s="1049"/>
      <c r="AC33" s="1049"/>
      <c r="AD33" s="1049"/>
      <c r="AE33" s="1050"/>
      <c r="AF33" s="1045"/>
      <c r="AG33" s="1046"/>
      <c r="AH33" s="1046"/>
      <c r="AI33" s="1046"/>
      <c r="AJ33" s="1047"/>
      <c r="AK33" s="993"/>
      <c r="AL33" s="984"/>
      <c r="AM33" s="984"/>
      <c r="AN33" s="984"/>
      <c r="AO33" s="984"/>
      <c r="AP33" s="984"/>
      <c r="AQ33" s="984"/>
      <c r="AR33" s="984"/>
      <c r="AS33" s="984"/>
      <c r="AT33" s="984"/>
      <c r="AU33" s="984"/>
      <c r="AV33" s="984"/>
      <c r="AW33" s="984"/>
      <c r="AX33" s="984"/>
      <c r="AY33" s="984"/>
      <c r="AZ33" s="1051"/>
      <c r="BA33" s="1051"/>
      <c r="BB33" s="1051"/>
      <c r="BC33" s="1051"/>
      <c r="BD33" s="1051"/>
      <c r="BE33" s="985"/>
      <c r="BF33" s="985"/>
      <c r="BG33" s="985"/>
      <c r="BH33" s="985"/>
      <c r="BI33" s="986"/>
      <c r="BJ33" s="224"/>
      <c r="BK33" s="224"/>
      <c r="BL33" s="224"/>
      <c r="BM33" s="224"/>
      <c r="BN33" s="224"/>
      <c r="BO33" s="233"/>
      <c r="BP33" s="233"/>
      <c r="BQ33" s="230">
        <v>27</v>
      </c>
      <c r="BR33" s="231"/>
      <c r="BS33" s="1002"/>
      <c r="BT33" s="1003"/>
      <c r="BU33" s="1003"/>
      <c r="BV33" s="1003"/>
      <c r="BW33" s="1003"/>
      <c r="BX33" s="1003"/>
      <c r="BY33" s="1003"/>
      <c r="BZ33" s="1003"/>
      <c r="CA33" s="1003"/>
      <c r="CB33" s="1003"/>
      <c r="CC33" s="1003"/>
      <c r="CD33" s="1003"/>
      <c r="CE33" s="1003"/>
      <c r="CF33" s="1003"/>
      <c r="CG33" s="1024"/>
      <c r="CH33" s="999"/>
      <c r="CI33" s="1000"/>
      <c r="CJ33" s="1000"/>
      <c r="CK33" s="1000"/>
      <c r="CL33" s="1001"/>
      <c r="CM33" s="999"/>
      <c r="CN33" s="1000"/>
      <c r="CO33" s="1000"/>
      <c r="CP33" s="1000"/>
      <c r="CQ33" s="1001"/>
      <c r="CR33" s="999"/>
      <c r="CS33" s="1000"/>
      <c r="CT33" s="1000"/>
      <c r="CU33" s="1000"/>
      <c r="CV33" s="1001"/>
      <c r="CW33" s="999"/>
      <c r="CX33" s="1000"/>
      <c r="CY33" s="1000"/>
      <c r="CZ33" s="1000"/>
      <c r="DA33" s="1001"/>
      <c r="DB33" s="999"/>
      <c r="DC33" s="1000"/>
      <c r="DD33" s="1000"/>
      <c r="DE33" s="1000"/>
      <c r="DF33" s="1001"/>
      <c r="DG33" s="999"/>
      <c r="DH33" s="1000"/>
      <c r="DI33" s="1000"/>
      <c r="DJ33" s="1000"/>
      <c r="DK33" s="1001"/>
      <c r="DL33" s="999"/>
      <c r="DM33" s="1000"/>
      <c r="DN33" s="1000"/>
      <c r="DO33" s="1000"/>
      <c r="DP33" s="1001"/>
      <c r="DQ33" s="999"/>
      <c r="DR33" s="1000"/>
      <c r="DS33" s="1000"/>
      <c r="DT33" s="1000"/>
      <c r="DU33" s="1001"/>
      <c r="DV33" s="1002"/>
      <c r="DW33" s="1003"/>
      <c r="DX33" s="1003"/>
      <c r="DY33" s="1003"/>
      <c r="DZ33" s="1004"/>
      <c r="EA33" s="222"/>
    </row>
    <row r="34" spans="1:131" ht="26.25" customHeight="1" x14ac:dyDescent="0.2">
      <c r="A34" s="234">
        <v>7</v>
      </c>
      <c r="B34" s="1040"/>
      <c r="C34" s="1041"/>
      <c r="D34" s="1041"/>
      <c r="E34" s="1041"/>
      <c r="F34" s="1041"/>
      <c r="G34" s="1041"/>
      <c r="H34" s="1041"/>
      <c r="I34" s="1041"/>
      <c r="J34" s="1041"/>
      <c r="K34" s="1041"/>
      <c r="L34" s="1041"/>
      <c r="M34" s="1041"/>
      <c r="N34" s="1041"/>
      <c r="O34" s="1041"/>
      <c r="P34" s="1042"/>
      <c r="Q34" s="1048"/>
      <c r="R34" s="1049"/>
      <c r="S34" s="1049"/>
      <c r="T34" s="1049"/>
      <c r="U34" s="1049"/>
      <c r="V34" s="1049"/>
      <c r="W34" s="1049"/>
      <c r="X34" s="1049"/>
      <c r="Y34" s="1049"/>
      <c r="Z34" s="1049"/>
      <c r="AA34" s="1049"/>
      <c r="AB34" s="1049"/>
      <c r="AC34" s="1049"/>
      <c r="AD34" s="1049"/>
      <c r="AE34" s="1050"/>
      <c r="AF34" s="1045"/>
      <c r="AG34" s="1046"/>
      <c r="AH34" s="1046"/>
      <c r="AI34" s="1046"/>
      <c r="AJ34" s="1047"/>
      <c r="AK34" s="993"/>
      <c r="AL34" s="984"/>
      <c r="AM34" s="984"/>
      <c r="AN34" s="984"/>
      <c r="AO34" s="984"/>
      <c r="AP34" s="984"/>
      <c r="AQ34" s="984"/>
      <c r="AR34" s="984"/>
      <c r="AS34" s="984"/>
      <c r="AT34" s="984"/>
      <c r="AU34" s="984"/>
      <c r="AV34" s="984"/>
      <c r="AW34" s="984"/>
      <c r="AX34" s="984"/>
      <c r="AY34" s="984"/>
      <c r="AZ34" s="1051"/>
      <c r="BA34" s="1051"/>
      <c r="BB34" s="1051"/>
      <c r="BC34" s="1051"/>
      <c r="BD34" s="1051"/>
      <c r="BE34" s="985"/>
      <c r="BF34" s="985"/>
      <c r="BG34" s="985"/>
      <c r="BH34" s="985"/>
      <c r="BI34" s="986"/>
      <c r="BJ34" s="224"/>
      <c r="BK34" s="224"/>
      <c r="BL34" s="224"/>
      <c r="BM34" s="224"/>
      <c r="BN34" s="224"/>
      <c r="BO34" s="233"/>
      <c r="BP34" s="233"/>
      <c r="BQ34" s="230">
        <v>28</v>
      </c>
      <c r="BR34" s="231"/>
      <c r="BS34" s="1002"/>
      <c r="BT34" s="1003"/>
      <c r="BU34" s="1003"/>
      <c r="BV34" s="1003"/>
      <c r="BW34" s="1003"/>
      <c r="BX34" s="1003"/>
      <c r="BY34" s="1003"/>
      <c r="BZ34" s="1003"/>
      <c r="CA34" s="1003"/>
      <c r="CB34" s="1003"/>
      <c r="CC34" s="1003"/>
      <c r="CD34" s="1003"/>
      <c r="CE34" s="1003"/>
      <c r="CF34" s="1003"/>
      <c r="CG34" s="1024"/>
      <c r="CH34" s="999"/>
      <c r="CI34" s="1000"/>
      <c r="CJ34" s="1000"/>
      <c r="CK34" s="1000"/>
      <c r="CL34" s="1001"/>
      <c r="CM34" s="999"/>
      <c r="CN34" s="1000"/>
      <c r="CO34" s="1000"/>
      <c r="CP34" s="1000"/>
      <c r="CQ34" s="1001"/>
      <c r="CR34" s="999"/>
      <c r="CS34" s="1000"/>
      <c r="CT34" s="1000"/>
      <c r="CU34" s="1000"/>
      <c r="CV34" s="1001"/>
      <c r="CW34" s="999"/>
      <c r="CX34" s="1000"/>
      <c r="CY34" s="1000"/>
      <c r="CZ34" s="1000"/>
      <c r="DA34" s="1001"/>
      <c r="DB34" s="999"/>
      <c r="DC34" s="1000"/>
      <c r="DD34" s="1000"/>
      <c r="DE34" s="1000"/>
      <c r="DF34" s="1001"/>
      <c r="DG34" s="999"/>
      <c r="DH34" s="1000"/>
      <c r="DI34" s="1000"/>
      <c r="DJ34" s="1000"/>
      <c r="DK34" s="1001"/>
      <c r="DL34" s="999"/>
      <c r="DM34" s="1000"/>
      <c r="DN34" s="1000"/>
      <c r="DO34" s="1000"/>
      <c r="DP34" s="1001"/>
      <c r="DQ34" s="999"/>
      <c r="DR34" s="1000"/>
      <c r="DS34" s="1000"/>
      <c r="DT34" s="1000"/>
      <c r="DU34" s="1001"/>
      <c r="DV34" s="1002"/>
      <c r="DW34" s="1003"/>
      <c r="DX34" s="1003"/>
      <c r="DY34" s="1003"/>
      <c r="DZ34" s="1004"/>
      <c r="EA34" s="222"/>
    </row>
    <row r="35" spans="1:131" ht="26.25" customHeight="1" x14ac:dyDescent="0.2">
      <c r="A35" s="234">
        <v>8</v>
      </c>
      <c r="B35" s="1040"/>
      <c r="C35" s="1041"/>
      <c r="D35" s="1041"/>
      <c r="E35" s="1041"/>
      <c r="F35" s="1041"/>
      <c r="G35" s="1041"/>
      <c r="H35" s="1041"/>
      <c r="I35" s="1041"/>
      <c r="J35" s="1041"/>
      <c r="K35" s="1041"/>
      <c r="L35" s="1041"/>
      <c r="M35" s="1041"/>
      <c r="N35" s="1041"/>
      <c r="O35" s="1041"/>
      <c r="P35" s="1042"/>
      <c r="Q35" s="1048"/>
      <c r="R35" s="1049"/>
      <c r="S35" s="1049"/>
      <c r="T35" s="1049"/>
      <c r="U35" s="1049"/>
      <c r="V35" s="1049"/>
      <c r="W35" s="1049"/>
      <c r="X35" s="1049"/>
      <c r="Y35" s="1049"/>
      <c r="Z35" s="1049"/>
      <c r="AA35" s="1049"/>
      <c r="AB35" s="1049"/>
      <c r="AC35" s="1049"/>
      <c r="AD35" s="1049"/>
      <c r="AE35" s="1050"/>
      <c r="AF35" s="1045"/>
      <c r="AG35" s="1046"/>
      <c r="AH35" s="1046"/>
      <c r="AI35" s="1046"/>
      <c r="AJ35" s="1047"/>
      <c r="AK35" s="993"/>
      <c r="AL35" s="984"/>
      <c r="AM35" s="984"/>
      <c r="AN35" s="984"/>
      <c r="AO35" s="984"/>
      <c r="AP35" s="984"/>
      <c r="AQ35" s="984"/>
      <c r="AR35" s="984"/>
      <c r="AS35" s="984"/>
      <c r="AT35" s="984"/>
      <c r="AU35" s="984"/>
      <c r="AV35" s="984"/>
      <c r="AW35" s="984"/>
      <c r="AX35" s="984"/>
      <c r="AY35" s="984"/>
      <c r="AZ35" s="1051"/>
      <c r="BA35" s="1051"/>
      <c r="BB35" s="1051"/>
      <c r="BC35" s="1051"/>
      <c r="BD35" s="1051"/>
      <c r="BE35" s="985"/>
      <c r="BF35" s="985"/>
      <c r="BG35" s="985"/>
      <c r="BH35" s="985"/>
      <c r="BI35" s="986"/>
      <c r="BJ35" s="224"/>
      <c r="BK35" s="224"/>
      <c r="BL35" s="224"/>
      <c r="BM35" s="224"/>
      <c r="BN35" s="224"/>
      <c r="BO35" s="233"/>
      <c r="BP35" s="233"/>
      <c r="BQ35" s="230">
        <v>29</v>
      </c>
      <c r="BR35" s="231"/>
      <c r="BS35" s="1002"/>
      <c r="BT35" s="1003"/>
      <c r="BU35" s="1003"/>
      <c r="BV35" s="1003"/>
      <c r="BW35" s="1003"/>
      <c r="BX35" s="1003"/>
      <c r="BY35" s="1003"/>
      <c r="BZ35" s="1003"/>
      <c r="CA35" s="1003"/>
      <c r="CB35" s="1003"/>
      <c r="CC35" s="1003"/>
      <c r="CD35" s="1003"/>
      <c r="CE35" s="1003"/>
      <c r="CF35" s="1003"/>
      <c r="CG35" s="1024"/>
      <c r="CH35" s="999"/>
      <c r="CI35" s="1000"/>
      <c r="CJ35" s="1000"/>
      <c r="CK35" s="1000"/>
      <c r="CL35" s="1001"/>
      <c r="CM35" s="999"/>
      <c r="CN35" s="1000"/>
      <c r="CO35" s="1000"/>
      <c r="CP35" s="1000"/>
      <c r="CQ35" s="1001"/>
      <c r="CR35" s="999"/>
      <c r="CS35" s="1000"/>
      <c r="CT35" s="1000"/>
      <c r="CU35" s="1000"/>
      <c r="CV35" s="1001"/>
      <c r="CW35" s="999"/>
      <c r="CX35" s="1000"/>
      <c r="CY35" s="1000"/>
      <c r="CZ35" s="1000"/>
      <c r="DA35" s="1001"/>
      <c r="DB35" s="999"/>
      <c r="DC35" s="1000"/>
      <c r="DD35" s="1000"/>
      <c r="DE35" s="1000"/>
      <c r="DF35" s="1001"/>
      <c r="DG35" s="999"/>
      <c r="DH35" s="1000"/>
      <c r="DI35" s="1000"/>
      <c r="DJ35" s="1000"/>
      <c r="DK35" s="1001"/>
      <c r="DL35" s="999"/>
      <c r="DM35" s="1000"/>
      <c r="DN35" s="1000"/>
      <c r="DO35" s="1000"/>
      <c r="DP35" s="1001"/>
      <c r="DQ35" s="999"/>
      <c r="DR35" s="1000"/>
      <c r="DS35" s="1000"/>
      <c r="DT35" s="1000"/>
      <c r="DU35" s="1001"/>
      <c r="DV35" s="1002"/>
      <c r="DW35" s="1003"/>
      <c r="DX35" s="1003"/>
      <c r="DY35" s="1003"/>
      <c r="DZ35" s="1004"/>
      <c r="EA35" s="222"/>
    </row>
    <row r="36" spans="1:131" ht="26.25" customHeight="1" x14ac:dyDescent="0.2">
      <c r="A36" s="234">
        <v>9</v>
      </c>
      <c r="B36" s="1040"/>
      <c r="C36" s="1041"/>
      <c r="D36" s="1041"/>
      <c r="E36" s="1041"/>
      <c r="F36" s="1041"/>
      <c r="G36" s="1041"/>
      <c r="H36" s="1041"/>
      <c r="I36" s="1041"/>
      <c r="J36" s="1041"/>
      <c r="K36" s="1041"/>
      <c r="L36" s="1041"/>
      <c r="M36" s="1041"/>
      <c r="N36" s="1041"/>
      <c r="O36" s="1041"/>
      <c r="P36" s="1042"/>
      <c r="Q36" s="1048"/>
      <c r="R36" s="1049"/>
      <c r="S36" s="1049"/>
      <c r="T36" s="1049"/>
      <c r="U36" s="1049"/>
      <c r="V36" s="1049"/>
      <c r="W36" s="1049"/>
      <c r="X36" s="1049"/>
      <c r="Y36" s="1049"/>
      <c r="Z36" s="1049"/>
      <c r="AA36" s="1049"/>
      <c r="AB36" s="1049"/>
      <c r="AC36" s="1049"/>
      <c r="AD36" s="1049"/>
      <c r="AE36" s="1050"/>
      <c r="AF36" s="1045"/>
      <c r="AG36" s="1046"/>
      <c r="AH36" s="1046"/>
      <c r="AI36" s="1046"/>
      <c r="AJ36" s="1047"/>
      <c r="AK36" s="993"/>
      <c r="AL36" s="984"/>
      <c r="AM36" s="984"/>
      <c r="AN36" s="984"/>
      <c r="AO36" s="984"/>
      <c r="AP36" s="984"/>
      <c r="AQ36" s="984"/>
      <c r="AR36" s="984"/>
      <c r="AS36" s="984"/>
      <c r="AT36" s="984"/>
      <c r="AU36" s="984"/>
      <c r="AV36" s="984"/>
      <c r="AW36" s="984"/>
      <c r="AX36" s="984"/>
      <c r="AY36" s="984"/>
      <c r="AZ36" s="1051"/>
      <c r="BA36" s="1051"/>
      <c r="BB36" s="1051"/>
      <c r="BC36" s="1051"/>
      <c r="BD36" s="1051"/>
      <c r="BE36" s="985"/>
      <c r="BF36" s="985"/>
      <c r="BG36" s="985"/>
      <c r="BH36" s="985"/>
      <c r="BI36" s="986"/>
      <c r="BJ36" s="224"/>
      <c r="BK36" s="224"/>
      <c r="BL36" s="224"/>
      <c r="BM36" s="224"/>
      <c r="BN36" s="224"/>
      <c r="BO36" s="233"/>
      <c r="BP36" s="233"/>
      <c r="BQ36" s="230">
        <v>30</v>
      </c>
      <c r="BR36" s="231"/>
      <c r="BS36" s="1002"/>
      <c r="BT36" s="1003"/>
      <c r="BU36" s="1003"/>
      <c r="BV36" s="1003"/>
      <c r="BW36" s="1003"/>
      <c r="BX36" s="1003"/>
      <c r="BY36" s="1003"/>
      <c r="BZ36" s="1003"/>
      <c r="CA36" s="1003"/>
      <c r="CB36" s="1003"/>
      <c r="CC36" s="1003"/>
      <c r="CD36" s="1003"/>
      <c r="CE36" s="1003"/>
      <c r="CF36" s="1003"/>
      <c r="CG36" s="1024"/>
      <c r="CH36" s="999"/>
      <c r="CI36" s="1000"/>
      <c r="CJ36" s="1000"/>
      <c r="CK36" s="1000"/>
      <c r="CL36" s="1001"/>
      <c r="CM36" s="999"/>
      <c r="CN36" s="1000"/>
      <c r="CO36" s="1000"/>
      <c r="CP36" s="1000"/>
      <c r="CQ36" s="1001"/>
      <c r="CR36" s="999"/>
      <c r="CS36" s="1000"/>
      <c r="CT36" s="1000"/>
      <c r="CU36" s="1000"/>
      <c r="CV36" s="1001"/>
      <c r="CW36" s="999"/>
      <c r="CX36" s="1000"/>
      <c r="CY36" s="1000"/>
      <c r="CZ36" s="1000"/>
      <c r="DA36" s="1001"/>
      <c r="DB36" s="999"/>
      <c r="DC36" s="1000"/>
      <c r="DD36" s="1000"/>
      <c r="DE36" s="1000"/>
      <c r="DF36" s="1001"/>
      <c r="DG36" s="999"/>
      <c r="DH36" s="1000"/>
      <c r="DI36" s="1000"/>
      <c r="DJ36" s="1000"/>
      <c r="DK36" s="1001"/>
      <c r="DL36" s="999"/>
      <c r="DM36" s="1000"/>
      <c r="DN36" s="1000"/>
      <c r="DO36" s="1000"/>
      <c r="DP36" s="1001"/>
      <c r="DQ36" s="999"/>
      <c r="DR36" s="1000"/>
      <c r="DS36" s="1000"/>
      <c r="DT36" s="1000"/>
      <c r="DU36" s="1001"/>
      <c r="DV36" s="1002"/>
      <c r="DW36" s="1003"/>
      <c r="DX36" s="1003"/>
      <c r="DY36" s="1003"/>
      <c r="DZ36" s="1004"/>
      <c r="EA36" s="222"/>
    </row>
    <row r="37" spans="1:131" ht="26.25" customHeight="1" x14ac:dyDescent="0.2">
      <c r="A37" s="234">
        <v>10</v>
      </c>
      <c r="B37" s="1040"/>
      <c r="C37" s="1041"/>
      <c r="D37" s="1041"/>
      <c r="E37" s="1041"/>
      <c r="F37" s="1041"/>
      <c r="G37" s="1041"/>
      <c r="H37" s="1041"/>
      <c r="I37" s="1041"/>
      <c r="J37" s="1041"/>
      <c r="K37" s="1041"/>
      <c r="L37" s="1041"/>
      <c r="M37" s="1041"/>
      <c r="N37" s="1041"/>
      <c r="O37" s="1041"/>
      <c r="P37" s="1042"/>
      <c r="Q37" s="1048"/>
      <c r="R37" s="1049"/>
      <c r="S37" s="1049"/>
      <c r="T37" s="1049"/>
      <c r="U37" s="1049"/>
      <c r="V37" s="1049"/>
      <c r="W37" s="1049"/>
      <c r="X37" s="1049"/>
      <c r="Y37" s="1049"/>
      <c r="Z37" s="1049"/>
      <c r="AA37" s="1049"/>
      <c r="AB37" s="1049"/>
      <c r="AC37" s="1049"/>
      <c r="AD37" s="1049"/>
      <c r="AE37" s="1050"/>
      <c r="AF37" s="1045"/>
      <c r="AG37" s="1046"/>
      <c r="AH37" s="1046"/>
      <c r="AI37" s="1046"/>
      <c r="AJ37" s="1047"/>
      <c r="AK37" s="993"/>
      <c r="AL37" s="984"/>
      <c r="AM37" s="984"/>
      <c r="AN37" s="984"/>
      <c r="AO37" s="984"/>
      <c r="AP37" s="984"/>
      <c r="AQ37" s="984"/>
      <c r="AR37" s="984"/>
      <c r="AS37" s="984"/>
      <c r="AT37" s="984"/>
      <c r="AU37" s="984"/>
      <c r="AV37" s="984"/>
      <c r="AW37" s="984"/>
      <c r="AX37" s="984"/>
      <c r="AY37" s="984"/>
      <c r="AZ37" s="1051"/>
      <c r="BA37" s="1051"/>
      <c r="BB37" s="1051"/>
      <c r="BC37" s="1051"/>
      <c r="BD37" s="1051"/>
      <c r="BE37" s="985"/>
      <c r="BF37" s="985"/>
      <c r="BG37" s="985"/>
      <c r="BH37" s="985"/>
      <c r="BI37" s="986"/>
      <c r="BJ37" s="224"/>
      <c r="BK37" s="224"/>
      <c r="BL37" s="224"/>
      <c r="BM37" s="224"/>
      <c r="BN37" s="224"/>
      <c r="BO37" s="233"/>
      <c r="BP37" s="233"/>
      <c r="BQ37" s="230">
        <v>31</v>
      </c>
      <c r="BR37" s="231"/>
      <c r="BS37" s="1002"/>
      <c r="BT37" s="1003"/>
      <c r="BU37" s="1003"/>
      <c r="BV37" s="1003"/>
      <c r="BW37" s="1003"/>
      <c r="BX37" s="1003"/>
      <c r="BY37" s="1003"/>
      <c r="BZ37" s="1003"/>
      <c r="CA37" s="1003"/>
      <c r="CB37" s="1003"/>
      <c r="CC37" s="1003"/>
      <c r="CD37" s="1003"/>
      <c r="CE37" s="1003"/>
      <c r="CF37" s="1003"/>
      <c r="CG37" s="1024"/>
      <c r="CH37" s="999"/>
      <c r="CI37" s="1000"/>
      <c r="CJ37" s="1000"/>
      <c r="CK37" s="1000"/>
      <c r="CL37" s="1001"/>
      <c r="CM37" s="999"/>
      <c r="CN37" s="1000"/>
      <c r="CO37" s="1000"/>
      <c r="CP37" s="1000"/>
      <c r="CQ37" s="1001"/>
      <c r="CR37" s="999"/>
      <c r="CS37" s="1000"/>
      <c r="CT37" s="1000"/>
      <c r="CU37" s="1000"/>
      <c r="CV37" s="1001"/>
      <c r="CW37" s="999"/>
      <c r="CX37" s="1000"/>
      <c r="CY37" s="1000"/>
      <c r="CZ37" s="1000"/>
      <c r="DA37" s="1001"/>
      <c r="DB37" s="999"/>
      <c r="DC37" s="1000"/>
      <c r="DD37" s="1000"/>
      <c r="DE37" s="1000"/>
      <c r="DF37" s="1001"/>
      <c r="DG37" s="999"/>
      <c r="DH37" s="1000"/>
      <c r="DI37" s="1000"/>
      <c r="DJ37" s="1000"/>
      <c r="DK37" s="1001"/>
      <c r="DL37" s="999"/>
      <c r="DM37" s="1000"/>
      <c r="DN37" s="1000"/>
      <c r="DO37" s="1000"/>
      <c r="DP37" s="1001"/>
      <c r="DQ37" s="999"/>
      <c r="DR37" s="1000"/>
      <c r="DS37" s="1000"/>
      <c r="DT37" s="1000"/>
      <c r="DU37" s="1001"/>
      <c r="DV37" s="1002"/>
      <c r="DW37" s="1003"/>
      <c r="DX37" s="1003"/>
      <c r="DY37" s="1003"/>
      <c r="DZ37" s="1004"/>
      <c r="EA37" s="222"/>
    </row>
    <row r="38" spans="1:131" ht="26.25" customHeight="1" x14ac:dyDescent="0.2">
      <c r="A38" s="234">
        <v>11</v>
      </c>
      <c r="B38" s="1040"/>
      <c r="C38" s="1041"/>
      <c r="D38" s="1041"/>
      <c r="E38" s="1041"/>
      <c r="F38" s="1041"/>
      <c r="G38" s="1041"/>
      <c r="H38" s="1041"/>
      <c r="I38" s="1041"/>
      <c r="J38" s="1041"/>
      <c r="K38" s="1041"/>
      <c r="L38" s="1041"/>
      <c r="M38" s="1041"/>
      <c r="N38" s="1041"/>
      <c r="O38" s="1041"/>
      <c r="P38" s="1042"/>
      <c r="Q38" s="1048"/>
      <c r="R38" s="1049"/>
      <c r="S38" s="1049"/>
      <c r="T38" s="1049"/>
      <c r="U38" s="1049"/>
      <c r="V38" s="1049"/>
      <c r="W38" s="1049"/>
      <c r="X38" s="1049"/>
      <c r="Y38" s="1049"/>
      <c r="Z38" s="1049"/>
      <c r="AA38" s="1049"/>
      <c r="AB38" s="1049"/>
      <c r="AC38" s="1049"/>
      <c r="AD38" s="1049"/>
      <c r="AE38" s="1050"/>
      <c r="AF38" s="1045"/>
      <c r="AG38" s="1046"/>
      <c r="AH38" s="1046"/>
      <c r="AI38" s="1046"/>
      <c r="AJ38" s="1047"/>
      <c r="AK38" s="993"/>
      <c r="AL38" s="984"/>
      <c r="AM38" s="984"/>
      <c r="AN38" s="984"/>
      <c r="AO38" s="984"/>
      <c r="AP38" s="984"/>
      <c r="AQ38" s="984"/>
      <c r="AR38" s="984"/>
      <c r="AS38" s="984"/>
      <c r="AT38" s="984"/>
      <c r="AU38" s="984"/>
      <c r="AV38" s="984"/>
      <c r="AW38" s="984"/>
      <c r="AX38" s="984"/>
      <c r="AY38" s="984"/>
      <c r="AZ38" s="1051"/>
      <c r="BA38" s="1051"/>
      <c r="BB38" s="1051"/>
      <c r="BC38" s="1051"/>
      <c r="BD38" s="1051"/>
      <c r="BE38" s="985"/>
      <c r="BF38" s="985"/>
      <c r="BG38" s="985"/>
      <c r="BH38" s="985"/>
      <c r="BI38" s="986"/>
      <c r="BJ38" s="224"/>
      <c r="BK38" s="224"/>
      <c r="BL38" s="224"/>
      <c r="BM38" s="224"/>
      <c r="BN38" s="224"/>
      <c r="BO38" s="233"/>
      <c r="BP38" s="233"/>
      <c r="BQ38" s="230">
        <v>32</v>
      </c>
      <c r="BR38" s="231"/>
      <c r="BS38" s="1002"/>
      <c r="BT38" s="1003"/>
      <c r="BU38" s="1003"/>
      <c r="BV38" s="1003"/>
      <c r="BW38" s="1003"/>
      <c r="BX38" s="1003"/>
      <c r="BY38" s="1003"/>
      <c r="BZ38" s="1003"/>
      <c r="CA38" s="1003"/>
      <c r="CB38" s="1003"/>
      <c r="CC38" s="1003"/>
      <c r="CD38" s="1003"/>
      <c r="CE38" s="1003"/>
      <c r="CF38" s="1003"/>
      <c r="CG38" s="1024"/>
      <c r="CH38" s="999"/>
      <c r="CI38" s="1000"/>
      <c r="CJ38" s="1000"/>
      <c r="CK38" s="1000"/>
      <c r="CL38" s="1001"/>
      <c r="CM38" s="999"/>
      <c r="CN38" s="1000"/>
      <c r="CO38" s="1000"/>
      <c r="CP38" s="1000"/>
      <c r="CQ38" s="1001"/>
      <c r="CR38" s="999"/>
      <c r="CS38" s="1000"/>
      <c r="CT38" s="1000"/>
      <c r="CU38" s="1000"/>
      <c r="CV38" s="1001"/>
      <c r="CW38" s="999"/>
      <c r="CX38" s="1000"/>
      <c r="CY38" s="1000"/>
      <c r="CZ38" s="1000"/>
      <c r="DA38" s="1001"/>
      <c r="DB38" s="999"/>
      <c r="DC38" s="1000"/>
      <c r="DD38" s="1000"/>
      <c r="DE38" s="1000"/>
      <c r="DF38" s="1001"/>
      <c r="DG38" s="999"/>
      <c r="DH38" s="1000"/>
      <c r="DI38" s="1000"/>
      <c r="DJ38" s="1000"/>
      <c r="DK38" s="1001"/>
      <c r="DL38" s="999"/>
      <c r="DM38" s="1000"/>
      <c r="DN38" s="1000"/>
      <c r="DO38" s="1000"/>
      <c r="DP38" s="1001"/>
      <c r="DQ38" s="999"/>
      <c r="DR38" s="1000"/>
      <c r="DS38" s="1000"/>
      <c r="DT38" s="1000"/>
      <c r="DU38" s="1001"/>
      <c r="DV38" s="1002"/>
      <c r="DW38" s="1003"/>
      <c r="DX38" s="1003"/>
      <c r="DY38" s="1003"/>
      <c r="DZ38" s="1004"/>
      <c r="EA38" s="222"/>
    </row>
    <row r="39" spans="1:131" ht="26.25" customHeight="1" x14ac:dyDescent="0.2">
      <c r="A39" s="234">
        <v>12</v>
      </c>
      <c r="B39" s="1040"/>
      <c r="C39" s="1041"/>
      <c r="D39" s="1041"/>
      <c r="E39" s="1041"/>
      <c r="F39" s="1041"/>
      <c r="G39" s="1041"/>
      <c r="H39" s="1041"/>
      <c r="I39" s="1041"/>
      <c r="J39" s="1041"/>
      <c r="K39" s="1041"/>
      <c r="L39" s="1041"/>
      <c r="M39" s="1041"/>
      <c r="N39" s="1041"/>
      <c r="O39" s="1041"/>
      <c r="P39" s="1042"/>
      <c r="Q39" s="1048"/>
      <c r="R39" s="1049"/>
      <c r="S39" s="1049"/>
      <c r="T39" s="1049"/>
      <c r="U39" s="1049"/>
      <c r="V39" s="1049"/>
      <c r="W39" s="1049"/>
      <c r="X39" s="1049"/>
      <c r="Y39" s="1049"/>
      <c r="Z39" s="1049"/>
      <c r="AA39" s="1049"/>
      <c r="AB39" s="1049"/>
      <c r="AC39" s="1049"/>
      <c r="AD39" s="1049"/>
      <c r="AE39" s="1050"/>
      <c r="AF39" s="1045"/>
      <c r="AG39" s="1046"/>
      <c r="AH39" s="1046"/>
      <c r="AI39" s="1046"/>
      <c r="AJ39" s="1047"/>
      <c r="AK39" s="993"/>
      <c r="AL39" s="984"/>
      <c r="AM39" s="984"/>
      <c r="AN39" s="984"/>
      <c r="AO39" s="984"/>
      <c r="AP39" s="984"/>
      <c r="AQ39" s="984"/>
      <c r="AR39" s="984"/>
      <c r="AS39" s="984"/>
      <c r="AT39" s="984"/>
      <c r="AU39" s="984"/>
      <c r="AV39" s="984"/>
      <c r="AW39" s="984"/>
      <c r="AX39" s="984"/>
      <c r="AY39" s="984"/>
      <c r="AZ39" s="1051"/>
      <c r="BA39" s="1051"/>
      <c r="BB39" s="1051"/>
      <c r="BC39" s="1051"/>
      <c r="BD39" s="1051"/>
      <c r="BE39" s="985"/>
      <c r="BF39" s="985"/>
      <c r="BG39" s="985"/>
      <c r="BH39" s="985"/>
      <c r="BI39" s="986"/>
      <c r="BJ39" s="224"/>
      <c r="BK39" s="224"/>
      <c r="BL39" s="224"/>
      <c r="BM39" s="224"/>
      <c r="BN39" s="224"/>
      <c r="BO39" s="233"/>
      <c r="BP39" s="233"/>
      <c r="BQ39" s="230">
        <v>33</v>
      </c>
      <c r="BR39" s="231"/>
      <c r="BS39" s="1002"/>
      <c r="BT39" s="1003"/>
      <c r="BU39" s="1003"/>
      <c r="BV39" s="1003"/>
      <c r="BW39" s="1003"/>
      <c r="BX39" s="1003"/>
      <c r="BY39" s="1003"/>
      <c r="BZ39" s="1003"/>
      <c r="CA39" s="1003"/>
      <c r="CB39" s="1003"/>
      <c r="CC39" s="1003"/>
      <c r="CD39" s="1003"/>
      <c r="CE39" s="1003"/>
      <c r="CF39" s="1003"/>
      <c r="CG39" s="1024"/>
      <c r="CH39" s="999"/>
      <c r="CI39" s="1000"/>
      <c r="CJ39" s="1000"/>
      <c r="CK39" s="1000"/>
      <c r="CL39" s="1001"/>
      <c r="CM39" s="999"/>
      <c r="CN39" s="1000"/>
      <c r="CO39" s="1000"/>
      <c r="CP39" s="1000"/>
      <c r="CQ39" s="1001"/>
      <c r="CR39" s="999"/>
      <c r="CS39" s="1000"/>
      <c r="CT39" s="1000"/>
      <c r="CU39" s="1000"/>
      <c r="CV39" s="1001"/>
      <c r="CW39" s="999"/>
      <c r="CX39" s="1000"/>
      <c r="CY39" s="1000"/>
      <c r="CZ39" s="1000"/>
      <c r="DA39" s="1001"/>
      <c r="DB39" s="999"/>
      <c r="DC39" s="1000"/>
      <c r="DD39" s="1000"/>
      <c r="DE39" s="1000"/>
      <c r="DF39" s="1001"/>
      <c r="DG39" s="999"/>
      <c r="DH39" s="1000"/>
      <c r="DI39" s="1000"/>
      <c r="DJ39" s="1000"/>
      <c r="DK39" s="1001"/>
      <c r="DL39" s="999"/>
      <c r="DM39" s="1000"/>
      <c r="DN39" s="1000"/>
      <c r="DO39" s="1000"/>
      <c r="DP39" s="1001"/>
      <c r="DQ39" s="999"/>
      <c r="DR39" s="1000"/>
      <c r="DS39" s="1000"/>
      <c r="DT39" s="1000"/>
      <c r="DU39" s="1001"/>
      <c r="DV39" s="1002"/>
      <c r="DW39" s="1003"/>
      <c r="DX39" s="1003"/>
      <c r="DY39" s="1003"/>
      <c r="DZ39" s="1004"/>
      <c r="EA39" s="222"/>
    </row>
    <row r="40" spans="1:131" ht="26.25" customHeight="1" x14ac:dyDescent="0.2">
      <c r="A40" s="230">
        <v>13</v>
      </c>
      <c r="B40" s="1040"/>
      <c r="C40" s="1041"/>
      <c r="D40" s="1041"/>
      <c r="E40" s="1041"/>
      <c r="F40" s="1041"/>
      <c r="G40" s="1041"/>
      <c r="H40" s="1041"/>
      <c r="I40" s="1041"/>
      <c r="J40" s="1041"/>
      <c r="K40" s="1041"/>
      <c r="L40" s="1041"/>
      <c r="M40" s="1041"/>
      <c r="N40" s="1041"/>
      <c r="O40" s="1041"/>
      <c r="P40" s="1042"/>
      <c r="Q40" s="1048"/>
      <c r="R40" s="1049"/>
      <c r="S40" s="1049"/>
      <c r="T40" s="1049"/>
      <c r="U40" s="1049"/>
      <c r="V40" s="1049"/>
      <c r="W40" s="1049"/>
      <c r="X40" s="1049"/>
      <c r="Y40" s="1049"/>
      <c r="Z40" s="1049"/>
      <c r="AA40" s="1049"/>
      <c r="AB40" s="1049"/>
      <c r="AC40" s="1049"/>
      <c r="AD40" s="1049"/>
      <c r="AE40" s="1050"/>
      <c r="AF40" s="1045"/>
      <c r="AG40" s="1046"/>
      <c r="AH40" s="1046"/>
      <c r="AI40" s="1046"/>
      <c r="AJ40" s="1047"/>
      <c r="AK40" s="993"/>
      <c r="AL40" s="984"/>
      <c r="AM40" s="984"/>
      <c r="AN40" s="984"/>
      <c r="AO40" s="984"/>
      <c r="AP40" s="984"/>
      <c r="AQ40" s="984"/>
      <c r="AR40" s="984"/>
      <c r="AS40" s="984"/>
      <c r="AT40" s="984"/>
      <c r="AU40" s="984"/>
      <c r="AV40" s="984"/>
      <c r="AW40" s="984"/>
      <c r="AX40" s="984"/>
      <c r="AY40" s="984"/>
      <c r="AZ40" s="1051"/>
      <c r="BA40" s="1051"/>
      <c r="BB40" s="1051"/>
      <c r="BC40" s="1051"/>
      <c r="BD40" s="1051"/>
      <c r="BE40" s="985"/>
      <c r="BF40" s="985"/>
      <c r="BG40" s="985"/>
      <c r="BH40" s="985"/>
      <c r="BI40" s="986"/>
      <c r="BJ40" s="224"/>
      <c r="BK40" s="224"/>
      <c r="BL40" s="224"/>
      <c r="BM40" s="224"/>
      <c r="BN40" s="224"/>
      <c r="BO40" s="233"/>
      <c r="BP40" s="233"/>
      <c r="BQ40" s="230">
        <v>34</v>
      </c>
      <c r="BR40" s="231"/>
      <c r="BS40" s="1002"/>
      <c r="BT40" s="1003"/>
      <c r="BU40" s="1003"/>
      <c r="BV40" s="1003"/>
      <c r="BW40" s="1003"/>
      <c r="BX40" s="1003"/>
      <c r="BY40" s="1003"/>
      <c r="BZ40" s="1003"/>
      <c r="CA40" s="1003"/>
      <c r="CB40" s="1003"/>
      <c r="CC40" s="1003"/>
      <c r="CD40" s="1003"/>
      <c r="CE40" s="1003"/>
      <c r="CF40" s="1003"/>
      <c r="CG40" s="1024"/>
      <c r="CH40" s="999"/>
      <c r="CI40" s="1000"/>
      <c r="CJ40" s="1000"/>
      <c r="CK40" s="1000"/>
      <c r="CL40" s="1001"/>
      <c r="CM40" s="999"/>
      <c r="CN40" s="1000"/>
      <c r="CO40" s="1000"/>
      <c r="CP40" s="1000"/>
      <c r="CQ40" s="1001"/>
      <c r="CR40" s="999"/>
      <c r="CS40" s="1000"/>
      <c r="CT40" s="1000"/>
      <c r="CU40" s="1000"/>
      <c r="CV40" s="1001"/>
      <c r="CW40" s="999"/>
      <c r="CX40" s="1000"/>
      <c r="CY40" s="1000"/>
      <c r="CZ40" s="1000"/>
      <c r="DA40" s="1001"/>
      <c r="DB40" s="999"/>
      <c r="DC40" s="1000"/>
      <c r="DD40" s="1000"/>
      <c r="DE40" s="1000"/>
      <c r="DF40" s="1001"/>
      <c r="DG40" s="999"/>
      <c r="DH40" s="1000"/>
      <c r="DI40" s="1000"/>
      <c r="DJ40" s="1000"/>
      <c r="DK40" s="1001"/>
      <c r="DL40" s="999"/>
      <c r="DM40" s="1000"/>
      <c r="DN40" s="1000"/>
      <c r="DO40" s="1000"/>
      <c r="DP40" s="1001"/>
      <c r="DQ40" s="999"/>
      <c r="DR40" s="1000"/>
      <c r="DS40" s="1000"/>
      <c r="DT40" s="1000"/>
      <c r="DU40" s="1001"/>
      <c r="DV40" s="1002"/>
      <c r="DW40" s="1003"/>
      <c r="DX40" s="1003"/>
      <c r="DY40" s="1003"/>
      <c r="DZ40" s="1004"/>
      <c r="EA40" s="222"/>
    </row>
    <row r="41" spans="1:131" ht="26.25" customHeight="1" x14ac:dyDescent="0.2">
      <c r="A41" s="230">
        <v>14</v>
      </c>
      <c r="B41" s="1040"/>
      <c r="C41" s="1041"/>
      <c r="D41" s="1041"/>
      <c r="E41" s="1041"/>
      <c r="F41" s="1041"/>
      <c r="G41" s="1041"/>
      <c r="H41" s="1041"/>
      <c r="I41" s="1041"/>
      <c r="J41" s="1041"/>
      <c r="K41" s="1041"/>
      <c r="L41" s="1041"/>
      <c r="M41" s="1041"/>
      <c r="N41" s="1041"/>
      <c r="O41" s="1041"/>
      <c r="P41" s="1042"/>
      <c r="Q41" s="1048"/>
      <c r="R41" s="1049"/>
      <c r="S41" s="1049"/>
      <c r="T41" s="1049"/>
      <c r="U41" s="1049"/>
      <c r="V41" s="1049"/>
      <c r="W41" s="1049"/>
      <c r="X41" s="1049"/>
      <c r="Y41" s="1049"/>
      <c r="Z41" s="1049"/>
      <c r="AA41" s="1049"/>
      <c r="AB41" s="1049"/>
      <c r="AC41" s="1049"/>
      <c r="AD41" s="1049"/>
      <c r="AE41" s="1050"/>
      <c r="AF41" s="1045"/>
      <c r="AG41" s="1046"/>
      <c r="AH41" s="1046"/>
      <c r="AI41" s="1046"/>
      <c r="AJ41" s="1047"/>
      <c r="AK41" s="993"/>
      <c r="AL41" s="984"/>
      <c r="AM41" s="984"/>
      <c r="AN41" s="984"/>
      <c r="AO41" s="984"/>
      <c r="AP41" s="984"/>
      <c r="AQ41" s="984"/>
      <c r="AR41" s="984"/>
      <c r="AS41" s="984"/>
      <c r="AT41" s="984"/>
      <c r="AU41" s="984"/>
      <c r="AV41" s="984"/>
      <c r="AW41" s="984"/>
      <c r="AX41" s="984"/>
      <c r="AY41" s="984"/>
      <c r="AZ41" s="1051"/>
      <c r="BA41" s="1051"/>
      <c r="BB41" s="1051"/>
      <c r="BC41" s="1051"/>
      <c r="BD41" s="1051"/>
      <c r="BE41" s="985"/>
      <c r="BF41" s="985"/>
      <c r="BG41" s="985"/>
      <c r="BH41" s="985"/>
      <c r="BI41" s="986"/>
      <c r="BJ41" s="224"/>
      <c r="BK41" s="224"/>
      <c r="BL41" s="224"/>
      <c r="BM41" s="224"/>
      <c r="BN41" s="224"/>
      <c r="BO41" s="233"/>
      <c r="BP41" s="233"/>
      <c r="BQ41" s="230">
        <v>35</v>
      </c>
      <c r="BR41" s="231"/>
      <c r="BS41" s="1002"/>
      <c r="BT41" s="1003"/>
      <c r="BU41" s="1003"/>
      <c r="BV41" s="1003"/>
      <c r="BW41" s="1003"/>
      <c r="BX41" s="1003"/>
      <c r="BY41" s="1003"/>
      <c r="BZ41" s="1003"/>
      <c r="CA41" s="1003"/>
      <c r="CB41" s="1003"/>
      <c r="CC41" s="1003"/>
      <c r="CD41" s="1003"/>
      <c r="CE41" s="1003"/>
      <c r="CF41" s="1003"/>
      <c r="CG41" s="1024"/>
      <c r="CH41" s="999"/>
      <c r="CI41" s="1000"/>
      <c r="CJ41" s="1000"/>
      <c r="CK41" s="1000"/>
      <c r="CL41" s="1001"/>
      <c r="CM41" s="999"/>
      <c r="CN41" s="1000"/>
      <c r="CO41" s="1000"/>
      <c r="CP41" s="1000"/>
      <c r="CQ41" s="1001"/>
      <c r="CR41" s="999"/>
      <c r="CS41" s="1000"/>
      <c r="CT41" s="1000"/>
      <c r="CU41" s="1000"/>
      <c r="CV41" s="1001"/>
      <c r="CW41" s="999"/>
      <c r="CX41" s="1000"/>
      <c r="CY41" s="1000"/>
      <c r="CZ41" s="1000"/>
      <c r="DA41" s="1001"/>
      <c r="DB41" s="999"/>
      <c r="DC41" s="1000"/>
      <c r="DD41" s="1000"/>
      <c r="DE41" s="1000"/>
      <c r="DF41" s="1001"/>
      <c r="DG41" s="999"/>
      <c r="DH41" s="1000"/>
      <c r="DI41" s="1000"/>
      <c r="DJ41" s="1000"/>
      <c r="DK41" s="1001"/>
      <c r="DL41" s="999"/>
      <c r="DM41" s="1000"/>
      <c r="DN41" s="1000"/>
      <c r="DO41" s="1000"/>
      <c r="DP41" s="1001"/>
      <c r="DQ41" s="999"/>
      <c r="DR41" s="1000"/>
      <c r="DS41" s="1000"/>
      <c r="DT41" s="1000"/>
      <c r="DU41" s="1001"/>
      <c r="DV41" s="1002"/>
      <c r="DW41" s="1003"/>
      <c r="DX41" s="1003"/>
      <c r="DY41" s="1003"/>
      <c r="DZ41" s="1004"/>
      <c r="EA41" s="222"/>
    </row>
    <row r="42" spans="1:131" ht="26.25" customHeight="1" x14ac:dyDescent="0.2">
      <c r="A42" s="230">
        <v>15</v>
      </c>
      <c r="B42" s="1040"/>
      <c r="C42" s="1041"/>
      <c r="D42" s="1041"/>
      <c r="E42" s="1041"/>
      <c r="F42" s="1041"/>
      <c r="G42" s="1041"/>
      <c r="H42" s="1041"/>
      <c r="I42" s="1041"/>
      <c r="J42" s="1041"/>
      <c r="K42" s="1041"/>
      <c r="L42" s="1041"/>
      <c r="M42" s="1041"/>
      <c r="N42" s="1041"/>
      <c r="O42" s="1041"/>
      <c r="P42" s="1042"/>
      <c r="Q42" s="1048"/>
      <c r="R42" s="1049"/>
      <c r="S42" s="1049"/>
      <c r="T42" s="1049"/>
      <c r="U42" s="1049"/>
      <c r="V42" s="1049"/>
      <c r="W42" s="1049"/>
      <c r="X42" s="1049"/>
      <c r="Y42" s="1049"/>
      <c r="Z42" s="1049"/>
      <c r="AA42" s="1049"/>
      <c r="AB42" s="1049"/>
      <c r="AC42" s="1049"/>
      <c r="AD42" s="1049"/>
      <c r="AE42" s="1050"/>
      <c r="AF42" s="1045"/>
      <c r="AG42" s="1046"/>
      <c r="AH42" s="1046"/>
      <c r="AI42" s="1046"/>
      <c r="AJ42" s="1047"/>
      <c r="AK42" s="993"/>
      <c r="AL42" s="984"/>
      <c r="AM42" s="984"/>
      <c r="AN42" s="984"/>
      <c r="AO42" s="984"/>
      <c r="AP42" s="984"/>
      <c r="AQ42" s="984"/>
      <c r="AR42" s="984"/>
      <c r="AS42" s="984"/>
      <c r="AT42" s="984"/>
      <c r="AU42" s="984"/>
      <c r="AV42" s="984"/>
      <c r="AW42" s="984"/>
      <c r="AX42" s="984"/>
      <c r="AY42" s="984"/>
      <c r="AZ42" s="1051"/>
      <c r="BA42" s="1051"/>
      <c r="BB42" s="1051"/>
      <c r="BC42" s="1051"/>
      <c r="BD42" s="1051"/>
      <c r="BE42" s="985"/>
      <c r="BF42" s="985"/>
      <c r="BG42" s="985"/>
      <c r="BH42" s="985"/>
      <c r="BI42" s="986"/>
      <c r="BJ42" s="224"/>
      <c r="BK42" s="224"/>
      <c r="BL42" s="224"/>
      <c r="BM42" s="224"/>
      <c r="BN42" s="224"/>
      <c r="BO42" s="233"/>
      <c r="BP42" s="233"/>
      <c r="BQ42" s="230">
        <v>36</v>
      </c>
      <c r="BR42" s="231"/>
      <c r="BS42" s="1002"/>
      <c r="BT42" s="1003"/>
      <c r="BU42" s="1003"/>
      <c r="BV42" s="1003"/>
      <c r="BW42" s="1003"/>
      <c r="BX42" s="1003"/>
      <c r="BY42" s="1003"/>
      <c r="BZ42" s="1003"/>
      <c r="CA42" s="1003"/>
      <c r="CB42" s="1003"/>
      <c r="CC42" s="1003"/>
      <c r="CD42" s="1003"/>
      <c r="CE42" s="1003"/>
      <c r="CF42" s="1003"/>
      <c r="CG42" s="1024"/>
      <c r="CH42" s="999"/>
      <c r="CI42" s="1000"/>
      <c r="CJ42" s="1000"/>
      <c r="CK42" s="1000"/>
      <c r="CL42" s="1001"/>
      <c r="CM42" s="999"/>
      <c r="CN42" s="1000"/>
      <c r="CO42" s="1000"/>
      <c r="CP42" s="1000"/>
      <c r="CQ42" s="1001"/>
      <c r="CR42" s="999"/>
      <c r="CS42" s="1000"/>
      <c r="CT42" s="1000"/>
      <c r="CU42" s="1000"/>
      <c r="CV42" s="1001"/>
      <c r="CW42" s="999"/>
      <c r="CX42" s="1000"/>
      <c r="CY42" s="1000"/>
      <c r="CZ42" s="1000"/>
      <c r="DA42" s="1001"/>
      <c r="DB42" s="999"/>
      <c r="DC42" s="1000"/>
      <c r="DD42" s="1000"/>
      <c r="DE42" s="1000"/>
      <c r="DF42" s="1001"/>
      <c r="DG42" s="999"/>
      <c r="DH42" s="1000"/>
      <c r="DI42" s="1000"/>
      <c r="DJ42" s="1000"/>
      <c r="DK42" s="1001"/>
      <c r="DL42" s="999"/>
      <c r="DM42" s="1000"/>
      <c r="DN42" s="1000"/>
      <c r="DO42" s="1000"/>
      <c r="DP42" s="1001"/>
      <c r="DQ42" s="999"/>
      <c r="DR42" s="1000"/>
      <c r="DS42" s="1000"/>
      <c r="DT42" s="1000"/>
      <c r="DU42" s="1001"/>
      <c r="DV42" s="1002"/>
      <c r="DW42" s="1003"/>
      <c r="DX42" s="1003"/>
      <c r="DY42" s="1003"/>
      <c r="DZ42" s="1004"/>
      <c r="EA42" s="222"/>
    </row>
    <row r="43" spans="1:131" ht="26.25" customHeight="1" x14ac:dyDescent="0.2">
      <c r="A43" s="230">
        <v>16</v>
      </c>
      <c r="B43" s="1040"/>
      <c r="C43" s="1041"/>
      <c r="D43" s="1041"/>
      <c r="E43" s="1041"/>
      <c r="F43" s="1041"/>
      <c r="G43" s="1041"/>
      <c r="H43" s="1041"/>
      <c r="I43" s="1041"/>
      <c r="J43" s="1041"/>
      <c r="K43" s="1041"/>
      <c r="L43" s="1041"/>
      <c r="M43" s="1041"/>
      <c r="N43" s="1041"/>
      <c r="O43" s="1041"/>
      <c r="P43" s="1042"/>
      <c r="Q43" s="1048"/>
      <c r="R43" s="1049"/>
      <c r="S43" s="1049"/>
      <c r="T43" s="1049"/>
      <c r="U43" s="1049"/>
      <c r="V43" s="1049"/>
      <c r="W43" s="1049"/>
      <c r="X43" s="1049"/>
      <c r="Y43" s="1049"/>
      <c r="Z43" s="1049"/>
      <c r="AA43" s="1049"/>
      <c r="AB43" s="1049"/>
      <c r="AC43" s="1049"/>
      <c r="AD43" s="1049"/>
      <c r="AE43" s="1050"/>
      <c r="AF43" s="1045"/>
      <c r="AG43" s="1046"/>
      <c r="AH43" s="1046"/>
      <c r="AI43" s="1046"/>
      <c r="AJ43" s="1047"/>
      <c r="AK43" s="993"/>
      <c r="AL43" s="984"/>
      <c r="AM43" s="984"/>
      <c r="AN43" s="984"/>
      <c r="AO43" s="984"/>
      <c r="AP43" s="984"/>
      <c r="AQ43" s="984"/>
      <c r="AR43" s="984"/>
      <c r="AS43" s="984"/>
      <c r="AT43" s="984"/>
      <c r="AU43" s="984"/>
      <c r="AV43" s="984"/>
      <c r="AW43" s="984"/>
      <c r="AX43" s="984"/>
      <c r="AY43" s="984"/>
      <c r="AZ43" s="1051"/>
      <c r="BA43" s="1051"/>
      <c r="BB43" s="1051"/>
      <c r="BC43" s="1051"/>
      <c r="BD43" s="1051"/>
      <c r="BE43" s="985"/>
      <c r="BF43" s="985"/>
      <c r="BG43" s="985"/>
      <c r="BH43" s="985"/>
      <c r="BI43" s="986"/>
      <c r="BJ43" s="224"/>
      <c r="BK43" s="224"/>
      <c r="BL43" s="224"/>
      <c r="BM43" s="224"/>
      <c r="BN43" s="224"/>
      <c r="BO43" s="233"/>
      <c r="BP43" s="233"/>
      <c r="BQ43" s="230">
        <v>37</v>
      </c>
      <c r="BR43" s="231"/>
      <c r="BS43" s="1002"/>
      <c r="BT43" s="1003"/>
      <c r="BU43" s="1003"/>
      <c r="BV43" s="1003"/>
      <c r="BW43" s="1003"/>
      <c r="BX43" s="1003"/>
      <c r="BY43" s="1003"/>
      <c r="BZ43" s="1003"/>
      <c r="CA43" s="1003"/>
      <c r="CB43" s="1003"/>
      <c r="CC43" s="1003"/>
      <c r="CD43" s="1003"/>
      <c r="CE43" s="1003"/>
      <c r="CF43" s="1003"/>
      <c r="CG43" s="1024"/>
      <c r="CH43" s="999"/>
      <c r="CI43" s="1000"/>
      <c r="CJ43" s="1000"/>
      <c r="CK43" s="1000"/>
      <c r="CL43" s="1001"/>
      <c r="CM43" s="999"/>
      <c r="CN43" s="1000"/>
      <c r="CO43" s="1000"/>
      <c r="CP43" s="1000"/>
      <c r="CQ43" s="1001"/>
      <c r="CR43" s="999"/>
      <c r="CS43" s="1000"/>
      <c r="CT43" s="1000"/>
      <c r="CU43" s="1000"/>
      <c r="CV43" s="1001"/>
      <c r="CW43" s="999"/>
      <c r="CX43" s="1000"/>
      <c r="CY43" s="1000"/>
      <c r="CZ43" s="1000"/>
      <c r="DA43" s="1001"/>
      <c r="DB43" s="999"/>
      <c r="DC43" s="1000"/>
      <c r="DD43" s="1000"/>
      <c r="DE43" s="1000"/>
      <c r="DF43" s="1001"/>
      <c r="DG43" s="999"/>
      <c r="DH43" s="1000"/>
      <c r="DI43" s="1000"/>
      <c r="DJ43" s="1000"/>
      <c r="DK43" s="1001"/>
      <c r="DL43" s="999"/>
      <c r="DM43" s="1000"/>
      <c r="DN43" s="1000"/>
      <c r="DO43" s="1000"/>
      <c r="DP43" s="1001"/>
      <c r="DQ43" s="999"/>
      <c r="DR43" s="1000"/>
      <c r="DS43" s="1000"/>
      <c r="DT43" s="1000"/>
      <c r="DU43" s="1001"/>
      <c r="DV43" s="1002"/>
      <c r="DW43" s="1003"/>
      <c r="DX43" s="1003"/>
      <c r="DY43" s="1003"/>
      <c r="DZ43" s="1004"/>
      <c r="EA43" s="222"/>
    </row>
    <row r="44" spans="1:131" ht="26.25" customHeight="1" x14ac:dyDescent="0.2">
      <c r="A44" s="230">
        <v>17</v>
      </c>
      <c r="B44" s="1040"/>
      <c r="C44" s="1041"/>
      <c r="D44" s="1041"/>
      <c r="E44" s="1041"/>
      <c r="F44" s="1041"/>
      <c r="G44" s="1041"/>
      <c r="H44" s="1041"/>
      <c r="I44" s="1041"/>
      <c r="J44" s="1041"/>
      <c r="K44" s="1041"/>
      <c r="L44" s="1041"/>
      <c r="M44" s="1041"/>
      <c r="N44" s="1041"/>
      <c r="O44" s="1041"/>
      <c r="P44" s="1042"/>
      <c r="Q44" s="1048"/>
      <c r="R44" s="1049"/>
      <c r="S44" s="1049"/>
      <c r="T44" s="1049"/>
      <c r="U44" s="1049"/>
      <c r="V44" s="1049"/>
      <c r="W44" s="1049"/>
      <c r="X44" s="1049"/>
      <c r="Y44" s="1049"/>
      <c r="Z44" s="1049"/>
      <c r="AA44" s="1049"/>
      <c r="AB44" s="1049"/>
      <c r="AC44" s="1049"/>
      <c r="AD44" s="1049"/>
      <c r="AE44" s="1050"/>
      <c r="AF44" s="1045"/>
      <c r="AG44" s="1046"/>
      <c r="AH44" s="1046"/>
      <c r="AI44" s="1046"/>
      <c r="AJ44" s="1047"/>
      <c r="AK44" s="993"/>
      <c r="AL44" s="984"/>
      <c r="AM44" s="984"/>
      <c r="AN44" s="984"/>
      <c r="AO44" s="984"/>
      <c r="AP44" s="984"/>
      <c r="AQ44" s="984"/>
      <c r="AR44" s="984"/>
      <c r="AS44" s="984"/>
      <c r="AT44" s="984"/>
      <c r="AU44" s="984"/>
      <c r="AV44" s="984"/>
      <c r="AW44" s="984"/>
      <c r="AX44" s="984"/>
      <c r="AY44" s="984"/>
      <c r="AZ44" s="1051"/>
      <c r="BA44" s="1051"/>
      <c r="BB44" s="1051"/>
      <c r="BC44" s="1051"/>
      <c r="BD44" s="1051"/>
      <c r="BE44" s="985"/>
      <c r="BF44" s="985"/>
      <c r="BG44" s="985"/>
      <c r="BH44" s="985"/>
      <c r="BI44" s="986"/>
      <c r="BJ44" s="224"/>
      <c r="BK44" s="224"/>
      <c r="BL44" s="224"/>
      <c r="BM44" s="224"/>
      <c r="BN44" s="224"/>
      <c r="BO44" s="233"/>
      <c r="BP44" s="233"/>
      <c r="BQ44" s="230">
        <v>38</v>
      </c>
      <c r="BR44" s="231"/>
      <c r="BS44" s="1002"/>
      <c r="BT44" s="1003"/>
      <c r="BU44" s="1003"/>
      <c r="BV44" s="1003"/>
      <c r="BW44" s="1003"/>
      <c r="BX44" s="1003"/>
      <c r="BY44" s="1003"/>
      <c r="BZ44" s="1003"/>
      <c r="CA44" s="1003"/>
      <c r="CB44" s="1003"/>
      <c r="CC44" s="1003"/>
      <c r="CD44" s="1003"/>
      <c r="CE44" s="1003"/>
      <c r="CF44" s="1003"/>
      <c r="CG44" s="1024"/>
      <c r="CH44" s="999"/>
      <c r="CI44" s="1000"/>
      <c r="CJ44" s="1000"/>
      <c r="CK44" s="1000"/>
      <c r="CL44" s="1001"/>
      <c r="CM44" s="999"/>
      <c r="CN44" s="1000"/>
      <c r="CO44" s="1000"/>
      <c r="CP44" s="1000"/>
      <c r="CQ44" s="1001"/>
      <c r="CR44" s="999"/>
      <c r="CS44" s="1000"/>
      <c r="CT44" s="1000"/>
      <c r="CU44" s="1000"/>
      <c r="CV44" s="1001"/>
      <c r="CW44" s="999"/>
      <c r="CX44" s="1000"/>
      <c r="CY44" s="1000"/>
      <c r="CZ44" s="1000"/>
      <c r="DA44" s="1001"/>
      <c r="DB44" s="999"/>
      <c r="DC44" s="1000"/>
      <c r="DD44" s="1000"/>
      <c r="DE44" s="1000"/>
      <c r="DF44" s="1001"/>
      <c r="DG44" s="999"/>
      <c r="DH44" s="1000"/>
      <c r="DI44" s="1000"/>
      <c r="DJ44" s="1000"/>
      <c r="DK44" s="1001"/>
      <c r="DL44" s="999"/>
      <c r="DM44" s="1000"/>
      <c r="DN44" s="1000"/>
      <c r="DO44" s="1000"/>
      <c r="DP44" s="1001"/>
      <c r="DQ44" s="999"/>
      <c r="DR44" s="1000"/>
      <c r="DS44" s="1000"/>
      <c r="DT44" s="1000"/>
      <c r="DU44" s="1001"/>
      <c r="DV44" s="1002"/>
      <c r="DW44" s="1003"/>
      <c r="DX44" s="1003"/>
      <c r="DY44" s="1003"/>
      <c r="DZ44" s="1004"/>
      <c r="EA44" s="222"/>
    </row>
    <row r="45" spans="1:131" ht="26.25" customHeight="1" x14ac:dyDescent="0.2">
      <c r="A45" s="230">
        <v>18</v>
      </c>
      <c r="B45" s="1040"/>
      <c r="C45" s="1041"/>
      <c r="D45" s="1041"/>
      <c r="E45" s="1041"/>
      <c r="F45" s="1041"/>
      <c r="G45" s="1041"/>
      <c r="H45" s="1041"/>
      <c r="I45" s="1041"/>
      <c r="J45" s="1041"/>
      <c r="K45" s="1041"/>
      <c r="L45" s="1041"/>
      <c r="M45" s="1041"/>
      <c r="N45" s="1041"/>
      <c r="O45" s="1041"/>
      <c r="P45" s="1042"/>
      <c r="Q45" s="1048"/>
      <c r="R45" s="1049"/>
      <c r="S45" s="1049"/>
      <c r="T45" s="1049"/>
      <c r="U45" s="1049"/>
      <c r="V45" s="1049"/>
      <c r="W45" s="1049"/>
      <c r="X45" s="1049"/>
      <c r="Y45" s="1049"/>
      <c r="Z45" s="1049"/>
      <c r="AA45" s="1049"/>
      <c r="AB45" s="1049"/>
      <c r="AC45" s="1049"/>
      <c r="AD45" s="1049"/>
      <c r="AE45" s="1050"/>
      <c r="AF45" s="1045"/>
      <c r="AG45" s="1046"/>
      <c r="AH45" s="1046"/>
      <c r="AI45" s="1046"/>
      <c r="AJ45" s="1047"/>
      <c r="AK45" s="993"/>
      <c r="AL45" s="984"/>
      <c r="AM45" s="984"/>
      <c r="AN45" s="984"/>
      <c r="AO45" s="984"/>
      <c r="AP45" s="984"/>
      <c r="AQ45" s="984"/>
      <c r="AR45" s="984"/>
      <c r="AS45" s="984"/>
      <c r="AT45" s="984"/>
      <c r="AU45" s="984"/>
      <c r="AV45" s="984"/>
      <c r="AW45" s="984"/>
      <c r="AX45" s="984"/>
      <c r="AY45" s="984"/>
      <c r="AZ45" s="1051"/>
      <c r="BA45" s="1051"/>
      <c r="BB45" s="1051"/>
      <c r="BC45" s="1051"/>
      <c r="BD45" s="1051"/>
      <c r="BE45" s="985"/>
      <c r="BF45" s="985"/>
      <c r="BG45" s="985"/>
      <c r="BH45" s="985"/>
      <c r="BI45" s="986"/>
      <c r="BJ45" s="224"/>
      <c r="BK45" s="224"/>
      <c r="BL45" s="224"/>
      <c r="BM45" s="224"/>
      <c r="BN45" s="224"/>
      <c r="BO45" s="233"/>
      <c r="BP45" s="233"/>
      <c r="BQ45" s="230">
        <v>39</v>
      </c>
      <c r="BR45" s="231"/>
      <c r="BS45" s="1002"/>
      <c r="BT45" s="1003"/>
      <c r="BU45" s="1003"/>
      <c r="BV45" s="1003"/>
      <c r="BW45" s="1003"/>
      <c r="BX45" s="1003"/>
      <c r="BY45" s="1003"/>
      <c r="BZ45" s="1003"/>
      <c r="CA45" s="1003"/>
      <c r="CB45" s="1003"/>
      <c r="CC45" s="1003"/>
      <c r="CD45" s="1003"/>
      <c r="CE45" s="1003"/>
      <c r="CF45" s="1003"/>
      <c r="CG45" s="1024"/>
      <c r="CH45" s="999"/>
      <c r="CI45" s="1000"/>
      <c r="CJ45" s="1000"/>
      <c r="CK45" s="1000"/>
      <c r="CL45" s="1001"/>
      <c r="CM45" s="999"/>
      <c r="CN45" s="1000"/>
      <c r="CO45" s="1000"/>
      <c r="CP45" s="1000"/>
      <c r="CQ45" s="1001"/>
      <c r="CR45" s="999"/>
      <c r="CS45" s="1000"/>
      <c r="CT45" s="1000"/>
      <c r="CU45" s="1000"/>
      <c r="CV45" s="1001"/>
      <c r="CW45" s="999"/>
      <c r="CX45" s="1000"/>
      <c r="CY45" s="1000"/>
      <c r="CZ45" s="1000"/>
      <c r="DA45" s="1001"/>
      <c r="DB45" s="999"/>
      <c r="DC45" s="1000"/>
      <c r="DD45" s="1000"/>
      <c r="DE45" s="1000"/>
      <c r="DF45" s="1001"/>
      <c r="DG45" s="999"/>
      <c r="DH45" s="1000"/>
      <c r="DI45" s="1000"/>
      <c r="DJ45" s="1000"/>
      <c r="DK45" s="1001"/>
      <c r="DL45" s="999"/>
      <c r="DM45" s="1000"/>
      <c r="DN45" s="1000"/>
      <c r="DO45" s="1000"/>
      <c r="DP45" s="1001"/>
      <c r="DQ45" s="999"/>
      <c r="DR45" s="1000"/>
      <c r="DS45" s="1000"/>
      <c r="DT45" s="1000"/>
      <c r="DU45" s="1001"/>
      <c r="DV45" s="1002"/>
      <c r="DW45" s="1003"/>
      <c r="DX45" s="1003"/>
      <c r="DY45" s="1003"/>
      <c r="DZ45" s="1004"/>
      <c r="EA45" s="222"/>
    </row>
    <row r="46" spans="1:131" ht="26.25" customHeight="1" x14ac:dyDescent="0.2">
      <c r="A46" s="230">
        <v>19</v>
      </c>
      <c r="B46" s="1040"/>
      <c r="C46" s="1041"/>
      <c r="D46" s="1041"/>
      <c r="E46" s="1041"/>
      <c r="F46" s="1041"/>
      <c r="G46" s="1041"/>
      <c r="H46" s="1041"/>
      <c r="I46" s="1041"/>
      <c r="J46" s="1041"/>
      <c r="K46" s="1041"/>
      <c r="L46" s="1041"/>
      <c r="M46" s="1041"/>
      <c r="N46" s="1041"/>
      <c r="O46" s="1041"/>
      <c r="P46" s="1042"/>
      <c r="Q46" s="1048"/>
      <c r="R46" s="1049"/>
      <c r="S46" s="1049"/>
      <c r="T46" s="1049"/>
      <c r="U46" s="1049"/>
      <c r="V46" s="1049"/>
      <c r="W46" s="1049"/>
      <c r="X46" s="1049"/>
      <c r="Y46" s="1049"/>
      <c r="Z46" s="1049"/>
      <c r="AA46" s="1049"/>
      <c r="AB46" s="1049"/>
      <c r="AC46" s="1049"/>
      <c r="AD46" s="1049"/>
      <c r="AE46" s="1050"/>
      <c r="AF46" s="1045"/>
      <c r="AG46" s="1046"/>
      <c r="AH46" s="1046"/>
      <c r="AI46" s="1046"/>
      <c r="AJ46" s="1047"/>
      <c r="AK46" s="993"/>
      <c r="AL46" s="984"/>
      <c r="AM46" s="984"/>
      <c r="AN46" s="984"/>
      <c r="AO46" s="984"/>
      <c r="AP46" s="984"/>
      <c r="AQ46" s="984"/>
      <c r="AR46" s="984"/>
      <c r="AS46" s="984"/>
      <c r="AT46" s="984"/>
      <c r="AU46" s="984"/>
      <c r="AV46" s="984"/>
      <c r="AW46" s="984"/>
      <c r="AX46" s="984"/>
      <c r="AY46" s="984"/>
      <c r="AZ46" s="1051"/>
      <c r="BA46" s="1051"/>
      <c r="BB46" s="1051"/>
      <c r="BC46" s="1051"/>
      <c r="BD46" s="1051"/>
      <c r="BE46" s="985"/>
      <c r="BF46" s="985"/>
      <c r="BG46" s="985"/>
      <c r="BH46" s="985"/>
      <c r="BI46" s="986"/>
      <c r="BJ46" s="224"/>
      <c r="BK46" s="224"/>
      <c r="BL46" s="224"/>
      <c r="BM46" s="224"/>
      <c r="BN46" s="224"/>
      <c r="BO46" s="233"/>
      <c r="BP46" s="233"/>
      <c r="BQ46" s="230">
        <v>40</v>
      </c>
      <c r="BR46" s="231"/>
      <c r="BS46" s="1002"/>
      <c r="BT46" s="1003"/>
      <c r="BU46" s="1003"/>
      <c r="BV46" s="1003"/>
      <c r="BW46" s="1003"/>
      <c r="BX46" s="1003"/>
      <c r="BY46" s="1003"/>
      <c r="BZ46" s="1003"/>
      <c r="CA46" s="1003"/>
      <c r="CB46" s="1003"/>
      <c r="CC46" s="1003"/>
      <c r="CD46" s="1003"/>
      <c r="CE46" s="1003"/>
      <c r="CF46" s="1003"/>
      <c r="CG46" s="1024"/>
      <c r="CH46" s="999"/>
      <c r="CI46" s="1000"/>
      <c r="CJ46" s="1000"/>
      <c r="CK46" s="1000"/>
      <c r="CL46" s="1001"/>
      <c r="CM46" s="999"/>
      <c r="CN46" s="1000"/>
      <c r="CO46" s="1000"/>
      <c r="CP46" s="1000"/>
      <c r="CQ46" s="1001"/>
      <c r="CR46" s="999"/>
      <c r="CS46" s="1000"/>
      <c r="CT46" s="1000"/>
      <c r="CU46" s="1000"/>
      <c r="CV46" s="1001"/>
      <c r="CW46" s="999"/>
      <c r="CX46" s="1000"/>
      <c r="CY46" s="1000"/>
      <c r="CZ46" s="1000"/>
      <c r="DA46" s="1001"/>
      <c r="DB46" s="999"/>
      <c r="DC46" s="1000"/>
      <c r="DD46" s="1000"/>
      <c r="DE46" s="1000"/>
      <c r="DF46" s="1001"/>
      <c r="DG46" s="999"/>
      <c r="DH46" s="1000"/>
      <c r="DI46" s="1000"/>
      <c r="DJ46" s="1000"/>
      <c r="DK46" s="1001"/>
      <c r="DL46" s="999"/>
      <c r="DM46" s="1000"/>
      <c r="DN46" s="1000"/>
      <c r="DO46" s="1000"/>
      <c r="DP46" s="1001"/>
      <c r="DQ46" s="999"/>
      <c r="DR46" s="1000"/>
      <c r="DS46" s="1000"/>
      <c r="DT46" s="1000"/>
      <c r="DU46" s="1001"/>
      <c r="DV46" s="1002"/>
      <c r="DW46" s="1003"/>
      <c r="DX46" s="1003"/>
      <c r="DY46" s="1003"/>
      <c r="DZ46" s="1004"/>
      <c r="EA46" s="222"/>
    </row>
    <row r="47" spans="1:131" ht="26.25" customHeight="1" x14ac:dyDescent="0.2">
      <c r="A47" s="230">
        <v>20</v>
      </c>
      <c r="B47" s="1040"/>
      <c r="C47" s="1041"/>
      <c r="D47" s="1041"/>
      <c r="E47" s="1041"/>
      <c r="F47" s="1041"/>
      <c r="G47" s="1041"/>
      <c r="H47" s="1041"/>
      <c r="I47" s="1041"/>
      <c r="J47" s="1041"/>
      <c r="K47" s="1041"/>
      <c r="L47" s="1041"/>
      <c r="M47" s="1041"/>
      <c r="N47" s="1041"/>
      <c r="O47" s="1041"/>
      <c r="P47" s="1042"/>
      <c r="Q47" s="1048"/>
      <c r="R47" s="1049"/>
      <c r="S47" s="1049"/>
      <c r="T47" s="1049"/>
      <c r="U47" s="1049"/>
      <c r="V47" s="1049"/>
      <c r="W47" s="1049"/>
      <c r="X47" s="1049"/>
      <c r="Y47" s="1049"/>
      <c r="Z47" s="1049"/>
      <c r="AA47" s="1049"/>
      <c r="AB47" s="1049"/>
      <c r="AC47" s="1049"/>
      <c r="AD47" s="1049"/>
      <c r="AE47" s="1050"/>
      <c r="AF47" s="1045"/>
      <c r="AG47" s="1046"/>
      <c r="AH47" s="1046"/>
      <c r="AI47" s="1046"/>
      <c r="AJ47" s="1047"/>
      <c r="AK47" s="993"/>
      <c r="AL47" s="984"/>
      <c r="AM47" s="984"/>
      <c r="AN47" s="984"/>
      <c r="AO47" s="984"/>
      <c r="AP47" s="984"/>
      <c r="AQ47" s="984"/>
      <c r="AR47" s="984"/>
      <c r="AS47" s="984"/>
      <c r="AT47" s="984"/>
      <c r="AU47" s="984"/>
      <c r="AV47" s="984"/>
      <c r="AW47" s="984"/>
      <c r="AX47" s="984"/>
      <c r="AY47" s="984"/>
      <c r="AZ47" s="1051"/>
      <c r="BA47" s="1051"/>
      <c r="BB47" s="1051"/>
      <c r="BC47" s="1051"/>
      <c r="BD47" s="1051"/>
      <c r="BE47" s="985"/>
      <c r="BF47" s="985"/>
      <c r="BG47" s="985"/>
      <c r="BH47" s="985"/>
      <c r="BI47" s="986"/>
      <c r="BJ47" s="224"/>
      <c r="BK47" s="224"/>
      <c r="BL47" s="224"/>
      <c r="BM47" s="224"/>
      <c r="BN47" s="224"/>
      <c r="BO47" s="233"/>
      <c r="BP47" s="233"/>
      <c r="BQ47" s="230">
        <v>41</v>
      </c>
      <c r="BR47" s="231"/>
      <c r="BS47" s="1002"/>
      <c r="BT47" s="1003"/>
      <c r="BU47" s="1003"/>
      <c r="BV47" s="1003"/>
      <c r="BW47" s="1003"/>
      <c r="BX47" s="1003"/>
      <c r="BY47" s="1003"/>
      <c r="BZ47" s="1003"/>
      <c r="CA47" s="1003"/>
      <c r="CB47" s="1003"/>
      <c r="CC47" s="1003"/>
      <c r="CD47" s="1003"/>
      <c r="CE47" s="1003"/>
      <c r="CF47" s="1003"/>
      <c r="CG47" s="1024"/>
      <c r="CH47" s="999"/>
      <c r="CI47" s="1000"/>
      <c r="CJ47" s="1000"/>
      <c r="CK47" s="1000"/>
      <c r="CL47" s="1001"/>
      <c r="CM47" s="999"/>
      <c r="CN47" s="1000"/>
      <c r="CO47" s="1000"/>
      <c r="CP47" s="1000"/>
      <c r="CQ47" s="1001"/>
      <c r="CR47" s="999"/>
      <c r="CS47" s="1000"/>
      <c r="CT47" s="1000"/>
      <c r="CU47" s="1000"/>
      <c r="CV47" s="1001"/>
      <c r="CW47" s="999"/>
      <c r="CX47" s="1000"/>
      <c r="CY47" s="1000"/>
      <c r="CZ47" s="1000"/>
      <c r="DA47" s="1001"/>
      <c r="DB47" s="999"/>
      <c r="DC47" s="1000"/>
      <c r="DD47" s="1000"/>
      <c r="DE47" s="1000"/>
      <c r="DF47" s="1001"/>
      <c r="DG47" s="999"/>
      <c r="DH47" s="1000"/>
      <c r="DI47" s="1000"/>
      <c r="DJ47" s="1000"/>
      <c r="DK47" s="1001"/>
      <c r="DL47" s="999"/>
      <c r="DM47" s="1000"/>
      <c r="DN47" s="1000"/>
      <c r="DO47" s="1000"/>
      <c r="DP47" s="1001"/>
      <c r="DQ47" s="999"/>
      <c r="DR47" s="1000"/>
      <c r="DS47" s="1000"/>
      <c r="DT47" s="1000"/>
      <c r="DU47" s="1001"/>
      <c r="DV47" s="1002"/>
      <c r="DW47" s="1003"/>
      <c r="DX47" s="1003"/>
      <c r="DY47" s="1003"/>
      <c r="DZ47" s="1004"/>
      <c r="EA47" s="222"/>
    </row>
    <row r="48" spans="1:131" ht="26.25" customHeight="1" x14ac:dyDescent="0.2">
      <c r="A48" s="230">
        <v>21</v>
      </c>
      <c r="B48" s="1040"/>
      <c r="C48" s="1041"/>
      <c r="D48" s="1041"/>
      <c r="E48" s="1041"/>
      <c r="F48" s="1041"/>
      <c r="G48" s="1041"/>
      <c r="H48" s="1041"/>
      <c r="I48" s="1041"/>
      <c r="J48" s="1041"/>
      <c r="K48" s="1041"/>
      <c r="L48" s="1041"/>
      <c r="M48" s="1041"/>
      <c r="N48" s="1041"/>
      <c r="O48" s="1041"/>
      <c r="P48" s="1042"/>
      <c r="Q48" s="1048"/>
      <c r="R48" s="1049"/>
      <c r="S48" s="1049"/>
      <c r="T48" s="1049"/>
      <c r="U48" s="1049"/>
      <c r="V48" s="1049"/>
      <c r="W48" s="1049"/>
      <c r="X48" s="1049"/>
      <c r="Y48" s="1049"/>
      <c r="Z48" s="1049"/>
      <c r="AA48" s="1049"/>
      <c r="AB48" s="1049"/>
      <c r="AC48" s="1049"/>
      <c r="AD48" s="1049"/>
      <c r="AE48" s="1050"/>
      <c r="AF48" s="1045"/>
      <c r="AG48" s="1046"/>
      <c r="AH48" s="1046"/>
      <c r="AI48" s="1046"/>
      <c r="AJ48" s="1047"/>
      <c r="AK48" s="993"/>
      <c r="AL48" s="984"/>
      <c r="AM48" s="984"/>
      <c r="AN48" s="984"/>
      <c r="AO48" s="984"/>
      <c r="AP48" s="984"/>
      <c r="AQ48" s="984"/>
      <c r="AR48" s="984"/>
      <c r="AS48" s="984"/>
      <c r="AT48" s="984"/>
      <c r="AU48" s="984"/>
      <c r="AV48" s="984"/>
      <c r="AW48" s="984"/>
      <c r="AX48" s="984"/>
      <c r="AY48" s="984"/>
      <c r="AZ48" s="1051"/>
      <c r="BA48" s="1051"/>
      <c r="BB48" s="1051"/>
      <c r="BC48" s="1051"/>
      <c r="BD48" s="1051"/>
      <c r="BE48" s="985"/>
      <c r="BF48" s="985"/>
      <c r="BG48" s="985"/>
      <c r="BH48" s="985"/>
      <c r="BI48" s="986"/>
      <c r="BJ48" s="224"/>
      <c r="BK48" s="224"/>
      <c r="BL48" s="224"/>
      <c r="BM48" s="224"/>
      <c r="BN48" s="224"/>
      <c r="BO48" s="233"/>
      <c r="BP48" s="233"/>
      <c r="BQ48" s="230">
        <v>42</v>
      </c>
      <c r="BR48" s="231"/>
      <c r="BS48" s="1002"/>
      <c r="BT48" s="1003"/>
      <c r="BU48" s="1003"/>
      <c r="BV48" s="1003"/>
      <c r="BW48" s="1003"/>
      <c r="BX48" s="1003"/>
      <c r="BY48" s="1003"/>
      <c r="BZ48" s="1003"/>
      <c r="CA48" s="1003"/>
      <c r="CB48" s="1003"/>
      <c r="CC48" s="1003"/>
      <c r="CD48" s="1003"/>
      <c r="CE48" s="1003"/>
      <c r="CF48" s="1003"/>
      <c r="CG48" s="1024"/>
      <c r="CH48" s="999"/>
      <c r="CI48" s="1000"/>
      <c r="CJ48" s="1000"/>
      <c r="CK48" s="1000"/>
      <c r="CL48" s="1001"/>
      <c r="CM48" s="999"/>
      <c r="CN48" s="1000"/>
      <c r="CO48" s="1000"/>
      <c r="CP48" s="1000"/>
      <c r="CQ48" s="1001"/>
      <c r="CR48" s="999"/>
      <c r="CS48" s="1000"/>
      <c r="CT48" s="1000"/>
      <c r="CU48" s="1000"/>
      <c r="CV48" s="1001"/>
      <c r="CW48" s="999"/>
      <c r="CX48" s="1000"/>
      <c r="CY48" s="1000"/>
      <c r="CZ48" s="1000"/>
      <c r="DA48" s="1001"/>
      <c r="DB48" s="999"/>
      <c r="DC48" s="1000"/>
      <c r="DD48" s="1000"/>
      <c r="DE48" s="1000"/>
      <c r="DF48" s="1001"/>
      <c r="DG48" s="999"/>
      <c r="DH48" s="1000"/>
      <c r="DI48" s="1000"/>
      <c r="DJ48" s="1000"/>
      <c r="DK48" s="1001"/>
      <c r="DL48" s="999"/>
      <c r="DM48" s="1000"/>
      <c r="DN48" s="1000"/>
      <c r="DO48" s="1000"/>
      <c r="DP48" s="1001"/>
      <c r="DQ48" s="999"/>
      <c r="DR48" s="1000"/>
      <c r="DS48" s="1000"/>
      <c r="DT48" s="1000"/>
      <c r="DU48" s="1001"/>
      <c r="DV48" s="1002"/>
      <c r="DW48" s="1003"/>
      <c r="DX48" s="1003"/>
      <c r="DY48" s="1003"/>
      <c r="DZ48" s="1004"/>
      <c r="EA48" s="222"/>
    </row>
    <row r="49" spans="1:131" ht="26.25" customHeight="1" x14ac:dyDescent="0.2">
      <c r="A49" s="230">
        <v>22</v>
      </c>
      <c r="B49" s="1040"/>
      <c r="C49" s="1041"/>
      <c r="D49" s="1041"/>
      <c r="E49" s="1041"/>
      <c r="F49" s="1041"/>
      <c r="G49" s="1041"/>
      <c r="H49" s="1041"/>
      <c r="I49" s="1041"/>
      <c r="J49" s="1041"/>
      <c r="K49" s="1041"/>
      <c r="L49" s="1041"/>
      <c r="M49" s="1041"/>
      <c r="N49" s="1041"/>
      <c r="O49" s="1041"/>
      <c r="P49" s="1042"/>
      <c r="Q49" s="1048"/>
      <c r="R49" s="1049"/>
      <c r="S49" s="1049"/>
      <c r="T49" s="1049"/>
      <c r="U49" s="1049"/>
      <c r="V49" s="1049"/>
      <c r="W49" s="1049"/>
      <c r="X49" s="1049"/>
      <c r="Y49" s="1049"/>
      <c r="Z49" s="1049"/>
      <c r="AA49" s="1049"/>
      <c r="AB49" s="1049"/>
      <c r="AC49" s="1049"/>
      <c r="AD49" s="1049"/>
      <c r="AE49" s="1050"/>
      <c r="AF49" s="1045"/>
      <c r="AG49" s="1046"/>
      <c r="AH49" s="1046"/>
      <c r="AI49" s="1046"/>
      <c r="AJ49" s="1047"/>
      <c r="AK49" s="993"/>
      <c r="AL49" s="984"/>
      <c r="AM49" s="984"/>
      <c r="AN49" s="984"/>
      <c r="AO49" s="984"/>
      <c r="AP49" s="984"/>
      <c r="AQ49" s="984"/>
      <c r="AR49" s="984"/>
      <c r="AS49" s="984"/>
      <c r="AT49" s="984"/>
      <c r="AU49" s="984"/>
      <c r="AV49" s="984"/>
      <c r="AW49" s="984"/>
      <c r="AX49" s="984"/>
      <c r="AY49" s="984"/>
      <c r="AZ49" s="1051"/>
      <c r="BA49" s="1051"/>
      <c r="BB49" s="1051"/>
      <c r="BC49" s="1051"/>
      <c r="BD49" s="1051"/>
      <c r="BE49" s="985"/>
      <c r="BF49" s="985"/>
      <c r="BG49" s="985"/>
      <c r="BH49" s="985"/>
      <c r="BI49" s="986"/>
      <c r="BJ49" s="224"/>
      <c r="BK49" s="224"/>
      <c r="BL49" s="224"/>
      <c r="BM49" s="224"/>
      <c r="BN49" s="224"/>
      <c r="BO49" s="233"/>
      <c r="BP49" s="233"/>
      <c r="BQ49" s="230">
        <v>43</v>
      </c>
      <c r="BR49" s="231"/>
      <c r="BS49" s="1002"/>
      <c r="BT49" s="1003"/>
      <c r="BU49" s="1003"/>
      <c r="BV49" s="1003"/>
      <c r="BW49" s="1003"/>
      <c r="BX49" s="1003"/>
      <c r="BY49" s="1003"/>
      <c r="BZ49" s="1003"/>
      <c r="CA49" s="1003"/>
      <c r="CB49" s="1003"/>
      <c r="CC49" s="1003"/>
      <c r="CD49" s="1003"/>
      <c r="CE49" s="1003"/>
      <c r="CF49" s="1003"/>
      <c r="CG49" s="1024"/>
      <c r="CH49" s="999"/>
      <c r="CI49" s="1000"/>
      <c r="CJ49" s="1000"/>
      <c r="CK49" s="1000"/>
      <c r="CL49" s="1001"/>
      <c r="CM49" s="999"/>
      <c r="CN49" s="1000"/>
      <c r="CO49" s="1000"/>
      <c r="CP49" s="1000"/>
      <c r="CQ49" s="1001"/>
      <c r="CR49" s="999"/>
      <c r="CS49" s="1000"/>
      <c r="CT49" s="1000"/>
      <c r="CU49" s="1000"/>
      <c r="CV49" s="1001"/>
      <c r="CW49" s="999"/>
      <c r="CX49" s="1000"/>
      <c r="CY49" s="1000"/>
      <c r="CZ49" s="1000"/>
      <c r="DA49" s="1001"/>
      <c r="DB49" s="999"/>
      <c r="DC49" s="1000"/>
      <c r="DD49" s="1000"/>
      <c r="DE49" s="1000"/>
      <c r="DF49" s="1001"/>
      <c r="DG49" s="999"/>
      <c r="DH49" s="1000"/>
      <c r="DI49" s="1000"/>
      <c r="DJ49" s="1000"/>
      <c r="DK49" s="1001"/>
      <c r="DL49" s="999"/>
      <c r="DM49" s="1000"/>
      <c r="DN49" s="1000"/>
      <c r="DO49" s="1000"/>
      <c r="DP49" s="1001"/>
      <c r="DQ49" s="999"/>
      <c r="DR49" s="1000"/>
      <c r="DS49" s="1000"/>
      <c r="DT49" s="1000"/>
      <c r="DU49" s="1001"/>
      <c r="DV49" s="1002"/>
      <c r="DW49" s="1003"/>
      <c r="DX49" s="1003"/>
      <c r="DY49" s="1003"/>
      <c r="DZ49" s="1004"/>
      <c r="EA49" s="222"/>
    </row>
    <row r="50" spans="1:131" ht="26.25" customHeight="1" x14ac:dyDescent="0.2">
      <c r="A50" s="230">
        <v>23</v>
      </c>
      <c r="B50" s="1040"/>
      <c r="C50" s="1041"/>
      <c r="D50" s="1041"/>
      <c r="E50" s="1041"/>
      <c r="F50" s="1041"/>
      <c r="G50" s="1041"/>
      <c r="H50" s="1041"/>
      <c r="I50" s="1041"/>
      <c r="J50" s="1041"/>
      <c r="K50" s="1041"/>
      <c r="L50" s="1041"/>
      <c r="M50" s="1041"/>
      <c r="N50" s="1041"/>
      <c r="O50" s="1041"/>
      <c r="P50" s="1042"/>
      <c r="Q50" s="1043"/>
      <c r="R50" s="1035"/>
      <c r="S50" s="1035"/>
      <c r="T50" s="1035"/>
      <c r="U50" s="1035"/>
      <c r="V50" s="1035"/>
      <c r="W50" s="1035"/>
      <c r="X50" s="1035"/>
      <c r="Y50" s="1035"/>
      <c r="Z50" s="1035"/>
      <c r="AA50" s="1035"/>
      <c r="AB50" s="1035"/>
      <c r="AC50" s="1035"/>
      <c r="AD50" s="1035"/>
      <c r="AE50" s="1044"/>
      <c r="AF50" s="1045"/>
      <c r="AG50" s="1046"/>
      <c r="AH50" s="1046"/>
      <c r="AI50" s="1046"/>
      <c r="AJ50" s="1047"/>
      <c r="AK50" s="1034"/>
      <c r="AL50" s="1035"/>
      <c r="AM50" s="1035"/>
      <c r="AN50" s="1035"/>
      <c r="AO50" s="1035"/>
      <c r="AP50" s="1035"/>
      <c r="AQ50" s="1035"/>
      <c r="AR50" s="1035"/>
      <c r="AS50" s="1035"/>
      <c r="AT50" s="1035"/>
      <c r="AU50" s="1035"/>
      <c r="AV50" s="1035"/>
      <c r="AW50" s="1035"/>
      <c r="AX50" s="1035"/>
      <c r="AY50" s="1035"/>
      <c r="AZ50" s="1036"/>
      <c r="BA50" s="1036"/>
      <c r="BB50" s="1036"/>
      <c r="BC50" s="1036"/>
      <c r="BD50" s="1036"/>
      <c r="BE50" s="985"/>
      <c r="BF50" s="985"/>
      <c r="BG50" s="985"/>
      <c r="BH50" s="985"/>
      <c r="BI50" s="986"/>
      <c r="BJ50" s="224"/>
      <c r="BK50" s="224"/>
      <c r="BL50" s="224"/>
      <c r="BM50" s="224"/>
      <c r="BN50" s="224"/>
      <c r="BO50" s="233"/>
      <c r="BP50" s="233"/>
      <c r="BQ50" s="230">
        <v>44</v>
      </c>
      <c r="BR50" s="231"/>
      <c r="BS50" s="1002"/>
      <c r="BT50" s="1003"/>
      <c r="BU50" s="1003"/>
      <c r="BV50" s="1003"/>
      <c r="BW50" s="1003"/>
      <c r="BX50" s="1003"/>
      <c r="BY50" s="1003"/>
      <c r="BZ50" s="1003"/>
      <c r="CA50" s="1003"/>
      <c r="CB50" s="1003"/>
      <c r="CC50" s="1003"/>
      <c r="CD50" s="1003"/>
      <c r="CE50" s="1003"/>
      <c r="CF50" s="1003"/>
      <c r="CG50" s="1024"/>
      <c r="CH50" s="999"/>
      <c r="CI50" s="1000"/>
      <c r="CJ50" s="1000"/>
      <c r="CK50" s="1000"/>
      <c r="CL50" s="1001"/>
      <c r="CM50" s="999"/>
      <c r="CN50" s="1000"/>
      <c r="CO50" s="1000"/>
      <c r="CP50" s="1000"/>
      <c r="CQ50" s="1001"/>
      <c r="CR50" s="999"/>
      <c r="CS50" s="1000"/>
      <c r="CT50" s="1000"/>
      <c r="CU50" s="1000"/>
      <c r="CV50" s="1001"/>
      <c r="CW50" s="999"/>
      <c r="CX50" s="1000"/>
      <c r="CY50" s="1000"/>
      <c r="CZ50" s="1000"/>
      <c r="DA50" s="1001"/>
      <c r="DB50" s="999"/>
      <c r="DC50" s="1000"/>
      <c r="DD50" s="1000"/>
      <c r="DE50" s="1000"/>
      <c r="DF50" s="1001"/>
      <c r="DG50" s="999"/>
      <c r="DH50" s="1000"/>
      <c r="DI50" s="1000"/>
      <c r="DJ50" s="1000"/>
      <c r="DK50" s="1001"/>
      <c r="DL50" s="999"/>
      <c r="DM50" s="1000"/>
      <c r="DN50" s="1000"/>
      <c r="DO50" s="1000"/>
      <c r="DP50" s="1001"/>
      <c r="DQ50" s="999"/>
      <c r="DR50" s="1000"/>
      <c r="DS50" s="1000"/>
      <c r="DT50" s="1000"/>
      <c r="DU50" s="1001"/>
      <c r="DV50" s="1002"/>
      <c r="DW50" s="1003"/>
      <c r="DX50" s="1003"/>
      <c r="DY50" s="1003"/>
      <c r="DZ50" s="1004"/>
      <c r="EA50" s="222"/>
    </row>
    <row r="51" spans="1:131" ht="26.25" customHeight="1" x14ac:dyDescent="0.2">
      <c r="A51" s="230">
        <v>24</v>
      </c>
      <c r="B51" s="1040"/>
      <c r="C51" s="1041"/>
      <c r="D51" s="1041"/>
      <c r="E51" s="1041"/>
      <c r="F51" s="1041"/>
      <c r="G51" s="1041"/>
      <c r="H51" s="1041"/>
      <c r="I51" s="1041"/>
      <c r="J51" s="1041"/>
      <c r="K51" s="1041"/>
      <c r="L51" s="1041"/>
      <c r="M51" s="1041"/>
      <c r="N51" s="1041"/>
      <c r="O51" s="1041"/>
      <c r="P51" s="1042"/>
      <c r="Q51" s="1043"/>
      <c r="R51" s="1035"/>
      <c r="S51" s="1035"/>
      <c r="T51" s="1035"/>
      <c r="U51" s="1035"/>
      <c r="V51" s="1035"/>
      <c r="W51" s="1035"/>
      <c r="X51" s="1035"/>
      <c r="Y51" s="1035"/>
      <c r="Z51" s="1035"/>
      <c r="AA51" s="1035"/>
      <c r="AB51" s="1035"/>
      <c r="AC51" s="1035"/>
      <c r="AD51" s="1035"/>
      <c r="AE51" s="1044"/>
      <c r="AF51" s="1045"/>
      <c r="AG51" s="1046"/>
      <c r="AH51" s="1046"/>
      <c r="AI51" s="1046"/>
      <c r="AJ51" s="1047"/>
      <c r="AK51" s="1034"/>
      <c r="AL51" s="1035"/>
      <c r="AM51" s="1035"/>
      <c r="AN51" s="1035"/>
      <c r="AO51" s="1035"/>
      <c r="AP51" s="1035"/>
      <c r="AQ51" s="1035"/>
      <c r="AR51" s="1035"/>
      <c r="AS51" s="1035"/>
      <c r="AT51" s="1035"/>
      <c r="AU51" s="1035"/>
      <c r="AV51" s="1035"/>
      <c r="AW51" s="1035"/>
      <c r="AX51" s="1035"/>
      <c r="AY51" s="1035"/>
      <c r="AZ51" s="1036"/>
      <c r="BA51" s="1036"/>
      <c r="BB51" s="1036"/>
      <c r="BC51" s="1036"/>
      <c r="BD51" s="1036"/>
      <c r="BE51" s="985"/>
      <c r="BF51" s="985"/>
      <c r="BG51" s="985"/>
      <c r="BH51" s="985"/>
      <c r="BI51" s="986"/>
      <c r="BJ51" s="224"/>
      <c r="BK51" s="224"/>
      <c r="BL51" s="224"/>
      <c r="BM51" s="224"/>
      <c r="BN51" s="224"/>
      <c r="BO51" s="233"/>
      <c r="BP51" s="233"/>
      <c r="BQ51" s="230">
        <v>45</v>
      </c>
      <c r="BR51" s="231"/>
      <c r="BS51" s="1002"/>
      <c r="BT51" s="1003"/>
      <c r="BU51" s="1003"/>
      <c r="BV51" s="1003"/>
      <c r="BW51" s="1003"/>
      <c r="BX51" s="1003"/>
      <c r="BY51" s="1003"/>
      <c r="BZ51" s="1003"/>
      <c r="CA51" s="1003"/>
      <c r="CB51" s="1003"/>
      <c r="CC51" s="1003"/>
      <c r="CD51" s="1003"/>
      <c r="CE51" s="1003"/>
      <c r="CF51" s="1003"/>
      <c r="CG51" s="1024"/>
      <c r="CH51" s="999"/>
      <c r="CI51" s="1000"/>
      <c r="CJ51" s="1000"/>
      <c r="CK51" s="1000"/>
      <c r="CL51" s="1001"/>
      <c r="CM51" s="999"/>
      <c r="CN51" s="1000"/>
      <c r="CO51" s="1000"/>
      <c r="CP51" s="1000"/>
      <c r="CQ51" s="1001"/>
      <c r="CR51" s="999"/>
      <c r="CS51" s="1000"/>
      <c r="CT51" s="1000"/>
      <c r="CU51" s="1000"/>
      <c r="CV51" s="1001"/>
      <c r="CW51" s="999"/>
      <c r="CX51" s="1000"/>
      <c r="CY51" s="1000"/>
      <c r="CZ51" s="1000"/>
      <c r="DA51" s="1001"/>
      <c r="DB51" s="999"/>
      <c r="DC51" s="1000"/>
      <c r="DD51" s="1000"/>
      <c r="DE51" s="1000"/>
      <c r="DF51" s="1001"/>
      <c r="DG51" s="999"/>
      <c r="DH51" s="1000"/>
      <c r="DI51" s="1000"/>
      <c r="DJ51" s="1000"/>
      <c r="DK51" s="1001"/>
      <c r="DL51" s="999"/>
      <c r="DM51" s="1000"/>
      <c r="DN51" s="1000"/>
      <c r="DO51" s="1000"/>
      <c r="DP51" s="1001"/>
      <c r="DQ51" s="999"/>
      <c r="DR51" s="1000"/>
      <c r="DS51" s="1000"/>
      <c r="DT51" s="1000"/>
      <c r="DU51" s="1001"/>
      <c r="DV51" s="1002"/>
      <c r="DW51" s="1003"/>
      <c r="DX51" s="1003"/>
      <c r="DY51" s="1003"/>
      <c r="DZ51" s="1004"/>
      <c r="EA51" s="222"/>
    </row>
    <row r="52" spans="1:131" ht="26.25" customHeight="1" x14ac:dyDescent="0.2">
      <c r="A52" s="230">
        <v>25</v>
      </c>
      <c r="B52" s="1040"/>
      <c r="C52" s="1041"/>
      <c r="D52" s="1041"/>
      <c r="E52" s="1041"/>
      <c r="F52" s="1041"/>
      <c r="G52" s="1041"/>
      <c r="H52" s="1041"/>
      <c r="I52" s="1041"/>
      <c r="J52" s="1041"/>
      <c r="K52" s="1041"/>
      <c r="L52" s="1041"/>
      <c r="M52" s="1041"/>
      <c r="N52" s="1041"/>
      <c r="O52" s="1041"/>
      <c r="P52" s="1042"/>
      <c r="Q52" s="1043"/>
      <c r="R52" s="1035"/>
      <c r="S52" s="1035"/>
      <c r="T52" s="1035"/>
      <c r="U52" s="1035"/>
      <c r="V52" s="1035"/>
      <c r="W52" s="1035"/>
      <c r="X52" s="1035"/>
      <c r="Y52" s="1035"/>
      <c r="Z52" s="1035"/>
      <c r="AA52" s="1035"/>
      <c r="AB52" s="1035"/>
      <c r="AC52" s="1035"/>
      <c r="AD52" s="1035"/>
      <c r="AE52" s="1044"/>
      <c r="AF52" s="1045"/>
      <c r="AG52" s="1046"/>
      <c r="AH52" s="1046"/>
      <c r="AI52" s="1046"/>
      <c r="AJ52" s="1047"/>
      <c r="AK52" s="1034"/>
      <c r="AL52" s="1035"/>
      <c r="AM52" s="1035"/>
      <c r="AN52" s="1035"/>
      <c r="AO52" s="1035"/>
      <c r="AP52" s="1035"/>
      <c r="AQ52" s="1035"/>
      <c r="AR52" s="1035"/>
      <c r="AS52" s="1035"/>
      <c r="AT52" s="1035"/>
      <c r="AU52" s="1035"/>
      <c r="AV52" s="1035"/>
      <c r="AW52" s="1035"/>
      <c r="AX52" s="1035"/>
      <c r="AY52" s="1035"/>
      <c r="AZ52" s="1036"/>
      <c r="BA52" s="1036"/>
      <c r="BB52" s="1036"/>
      <c r="BC52" s="1036"/>
      <c r="BD52" s="1036"/>
      <c r="BE52" s="985"/>
      <c r="BF52" s="985"/>
      <c r="BG52" s="985"/>
      <c r="BH52" s="985"/>
      <c r="BI52" s="986"/>
      <c r="BJ52" s="224"/>
      <c r="BK52" s="224"/>
      <c r="BL52" s="224"/>
      <c r="BM52" s="224"/>
      <c r="BN52" s="224"/>
      <c r="BO52" s="233"/>
      <c r="BP52" s="233"/>
      <c r="BQ52" s="230">
        <v>46</v>
      </c>
      <c r="BR52" s="231"/>
      <c r="BS52" s="1002"/>
      <c r="BT52" s="1003"/>
      <c r="BU52" s="1003"/>
      <c r="BV52" s="1003"/>
      <c r="BW52" s="1003"/>
      <c r="BX52" s="1003"/>
      <c r="BY52" s="1003"/>
      <c r="BZ52" s="1003"/>
      <c r="CA52" s="1003"/>
      <c r="CB52" s="1003"/>
      <c r="CC52" s="1003"/>
      <c r="CD52" s="1003"/>
      <c r="CE52" s="1003"/>
      <c r="CF52" s="1003"/>
      <c r="CG52" s="1024"/>
      <c r="CH52" s="999"/>
      <c r="CI52" s="1000"/>
      <c r="CJ52" s="1000"/>
      <c r="CK52" s="1000"/>
      <c r="CL52" s="1001"/>
      <c r="CM52" s="999"/>
      <c r="CN52" s="1000"/>
      <c r="CO52" s="1000"/>
      <c r="CP52" s="1000"/>
      <c r="CQ52" s="1001"/>
      <c r="CR52" s="999"/>
      <c r="CS52" s="1000"/>
      <c r="CT52" s="1000"/>
      <c r="CU52" s="1000"/>
      <c r="CV52" s="1001"/>
      <c r="CW52" s="999"/>
      <c r="CX52" s="1000"/>
      <c r="CY52" s="1000"/>
      <c r="CZ52" s="1000"/>
      <c r="DA52" s="1001"/>
      <c r="DB52" s="999"/>
      <c r="DC52" s="1000"/>
      <c r="DD52" s="1000"/>
      <c r="DE52" s="1000"/>
      <c r="DF52" s="1001"/>
      <c r="DG52" s="999"/>
      <c r="DH52" s="1000"/>
      <c r="DI52" s="1000"/>
      <c r="DJ52" s="1000"/>
      <c r="DK52" s="1001"/>
      <c r="DL52" s="999"/>
      <c r="DM52" s="1000"/>
      <c r="DN52" s="1000"/>
      <c r="DO52" s="1000"/>
      <c r="DP52" s="1001"/>
      <c r="DQ52" s="999"/>
      <c r="DR52" s="1000"/>
      <c r="DS52" s="1000"/>
      <c r="DT52" s="1000"/>
      <c r="DU52" s="1001"/>
      <c r="DV52" s="1002"/>
      <c r="DW52" s="1003"/>
      <c r="DX52" s="1003"/>
      <c r="DY52" s="1003"/>
      <c r="DZ52" s="1004"/>
      <c r="EA52" s="222"/>
    </row>
    <row r="53" spans="1:131" ht="26.25" customHeight="1" x14ac:dyDescent="0.2">
      <c r="A53" s="230">
        <v>26</v>
      </c>
      <c r="B53" s="1040"/>
      <c r="C53" s="1041"/>
      <c r="D53" s="1041"/>
      <c r="E53" s="1041"/>
      <c r="F53" s="1041"/>
      <c r="G53" s="1041"/>
      <c r="H53" s="1041"/>
      <c r="I53" s="1041"/>
      <c r="J53" s="1041"/>
      <c r="K53" s="1041"/>
      <c r="L53" s="1041"/>
      <c r="M53" s="1041"/>
      <c r="N53" s="1041"/>
      <c r="O53" s="1041"/>
      <c r="P53" s="1042"/>
      <c r="Q53" s="1043"/>
      <c r="R53" s="1035"/>
      <c r="S53" s="1035"/>
      <c r="T53" s="1035"/>
      <c r="U53" s="1035"/>
      <c r="V53" s="1035"/>
      <c r="W53" s="1035"/>
      <c r="X53" s="1035"/>
      <c r="Y53" s="1035"/>
      <c r="Z53" s="1035"/>
      <c r="AA53" s="1035"/>
      <c r="AB53" s="1035"/>
      <c r="AC53" s="1035"/>
      <c r="AD53" s="1035"/>
      <c r="AE53" s="1044"/>
      <c r="AF53" s="1045"/>
      <c r="AG53" s="1046"/>
      <c r="AH53" s="1046"/>
      <c r="AI53" s="1046"/>
      <c r="AJ53" s="1047"/>
      <c r="AK53" s="1034"/>
      <c r="AL53" s="1035"/>
      <c r="AM53" s="1035"/>
      <c r="AN53" s="1035"/>
      <c r="AO53" s="1035"/>
      <c r="AP53" s="1035"/>
      <c r="AQ53" s="1035"/>
      <c r="AR53" s="1035"/>
      <c r="AS53" s="1035"/>
      <c r="AT53" s="1035"/>
      <c r="AU53" s="1035"/>
      <c r="AV53" s="1035"/>
      <c r="AW53" s="1035"/>
      <c r="AX53" s="1035"/>
      <c r="AY53" s="1035"/>
      <c r="AZ53" s="1036"/>
      <c r="BA53" s="1036"/>
      <c r="BB53" s="1036"/>
      <c r="BC53" s="1036"/>
      <c r="BD53" s="1036"/>
      <c r="BE53" s="985"/>
      <c r="BF53" s="985"/>
      <c r="BG53" s="985"/>
      <c r="BH53" s="985"/>
      <c r="BI53" s="986"/>
      <c r="BJ53" s="224"/>
      <c r="BK53" s="224"/>
      <c r="BL53" s="224"/>
      <c r="BM53" s="224"/>
      <c r="BN53" s="224"/>
      <c r="BO53" s="233"/>
      <c r="BP53" s="233"/>
      <c r="BQ53" s="230">
        <v>47</v>
      </c>
      <c r="BR53" s="231"/>
      <c r="BS53" s="1002"/>
      <c r="BT53" s="1003"/>
      <c r="BU53" s="1003"/>
      <c r="BV53" s="1003"/>
      <c r="BW53" s="1003"/>
      <c r="BX53" s="1003"/>
      <c r="BY53" s="1003"/>
      <c r="BZ53" s="1003"/>
      <c r="CA53" s="1003"/>
      <c r="CB53" s="1003"/>
      <c r="CC53" s="1003"/>
      <c r="CD53" s="1003"/>
      <c r="CE53" s="1003"/>
      <c r="CF53" s="1003"/>
      <c r="CG53" s="1024"/>
      <c r="CH53" s="999"/>
      <c r="CI53" s="1000"/>
      <c r="CJ53" s="1000"/>
      <c r="CK53" s="1000"/>
      <c r="CL53" s="1001"/>
      <c r="CM53" s="999"/>
      <c r="CN53" s="1000"/>
      <c r="CO53" s="1000"/>
      <c r="CP53" s="1000"/>
      <c r="CQ53" s="1001"/>
      <c r="CR53" s="999"/>
      <c r="CS53" s="1000"/>
      <c r="CT53" s="1000"/>
      <c r="CU53" s="1000"/>
      <c r="CV53" s="1001"/>
      <c r="CW53" s="999"/>
      <c r="CX53" s="1000"/>
      <c r="CY53" s="1000"/>
      <c r="CZ53" s="1000"/>
      <c r="DA53" s="1001"/>
      <c r="DB53" s="999"/>
      <c r="DC53" s="1000"/>
      <c r="DD53" s="1000"/>
      <c r="DE53" s="1000"/>
      <c r="DF53" s="1001"/>
      <c r="DG53" s="999"/>
      <c r="DH53" s="1000"/>
      <c r="DI53" s="1000"/>
      <c r="DJ53" s="1000"/>
      <c r="DK53" s="1001"/>
      <c r="DL53" s="999"/>
      <c r="DM53" s="1000"/>
      <c r="DN53" s="1000"/>
      <c r="DO53" s="1000"/>
      <c r="DP53" s="1001"/>
      <c r="DQ53" s="999"/>
      <c r="DR53" s="1000"/>
      <c r="DS53" s="1000"/>
      <c r="DT53" s="1000"/>
      <c r="DU53" s="1001"/>
      <c r="DV53" s="1002"/>
      <c r="DW53" s="1003"/>
      <c r="DX53" s="1003"/>
      <c r="DY53" s="1003"/>
      <c r="DZ53" s="1004"/>
      <c r="EA53" s="222"/>
    </row>
    <row r="54" spans="1:131" ht="26.25" customHeight="1" x14ac:dyDescent="0.2">
      <c r="A54" s="230">
        <v>27</v>
      </c>
      <c r="B54" s="1040"/>
      <c r="C54" s="1041"/>
      <c r="D54" s="1041"/>
      <c r="E54" s="1041"/>
      <c r="F54" s="1041"/>
      <c r="G54" s="1041"/>
      <c r="H54" s="1041"/>
      <c r="I54" s="1041"/>
      <c r="J54" s="1041"/>
      <c r="K54" s="1041"/>
      <c r="L54" s="1041"/>
      <c r="M54" s="1041"/>
      <c r="N54" s="1041"/>
      <c r="O54" s="1041"/>
      <c r="P54" s="1042"/>
      <c r="Q54" s="1043"/>
      <c r="R54" s="1035"/>
      <c r="S54" s="1035"/>
      <c r="T54" s="1035"/>
      <c r="U54" s="1035"/>
      <c r="V54" s="1035"/>
      <c r="W54" s="1035"/>
      <c r="X54" s="1035"/>
      <c r="Y54" s="1035"/>
      <c r="Z54" s="1035"/>
      <c r="AA54" s="1035"/>
      <c r="AB54" s="1035"/>
      <c r="AC54" s="1035"/>
      <c r="AD54" s="1035"/>
      <c r="AE54" s="1044"/>
      <c r="AF54" s="1045"/>
      <c r="AG54" s="1046"/>
      <c r="AH54" s="1046"/>
      <c r="AI54" s="1046"/>
      <c r="AJ54" s="1047"/>
      <c r="AK54" s="1034"/>
      <c r="AL54" s="1035"/>
      <c r="AM54" s="1035"/>
      <c r="AN54" s="1035"/>
      <c r="AO54" s="1035"/>
      <c r="AP54" s="1035"/>
      <c r="AQ54" s="1035"/>
      <c r="AR54" s="1035"/>
      <c r="AS54" s="1035"/>
      <c r="AT54" s="1035"/>
      <c r="AU54" s="1035"/>
      <c r="AV54" s="1035"/>
      <c r="AW54" s="1035"/>
      <c r="AX54" s="1035"/>
      <c r="AY54" s="1035"/>
      <c r="AZ54" s="1036"/>
      <c r="BA54" s="1036"/>
      <c r="BB54" s="1036"/>
      <c r="BC54" s="1036"/>
      <c r="BD54" s="1036"/>
      <c r="BE54" s="985"/>
      <c r="BF54" s="985"/>
      <c r="BG54" s="985"/>
      <c r="BH54" s="985"/>
      <c r="BI54" s="986"/>
      <c r="BJ54" s="224"/>
      <c r="BK54" s="224"/>
      <c r="BL54" s="224"/>
      <c r="BM54" s="224"/>
      <c r="BN54" s="224"/>
      <c r="BO54" s="233"/>
      <c r="BP54" s="233"/>
      <c r="BQ54" s="230">
        <v>48</v>
      </c>
      <c r="BR54" s="231"/>
      <c r="BS54" s="1002"/>
      <c r="BT54" s="1003"/>
      <c r="BU54" s="1003"/>
      <c r="BV54" s="1003"/>
      <c r="BW54" s="1003"/>
      <c r="BX54" s="1003"/>
      <c r="BY54" s="1003"/>
      <c r="BZ54" s="1003"/>
      <c r="CA54" s="1003"/>
      <c r="CB54" s="1003"/>
      <c r="CC54" s="1003"/>
      <c r="CD54" s="1003"/>
      <c r="CE54" s="1003"/>
      <c r="CF54" s="1003"/>
      <c r="CG54" s="1024"/>
      <c r="CH54" s="999"/>
      <c r="CI54" s="1000"/>
      <c r="CJ54" s="1000"/>
      <c r="CK54" s="1000"/>
      <c r="CL54" s="1001"/>
      <c r="CM54" s="999"/>
      <c r="CN54" s="1000"/>
      <c r="CO54" s="1000"/>
      <c r="CP54" s="1000"/>
      <c r="CQ54" s="1001"/>
      <c r="CR54" s="999"/>
      <c r="CS54" s="1000"/>
      <c r="CT54" s="1000"/>
      <c r="CU54" s="1000"/>
      <c r="CV54" s="1001"/>
      <c r="CW54" s="999"/>
      <c r="CX54" s="1000"/>
      <c r="CY54" s="1000"/>
      <c r="CZ54" s="1000"/>
      <c r="DA54" s="1001"/>
      <c r="DB54" s="999"/>
      <c r="DC54" s="1000"/>
      <c r="DD54" s="1000"/>
      <c r="DE54" s="1000"/>
      <c r="DF54" s="1001"/>
      <c r="DG54" s="999"/>
      <c r="DH54" s="1000"/>
      <c r="DI54" s="1000"/>
      <c r="DJ54" s="1000"/>
      <c r="DK54" s="1001"/>
      <c r="DL54" s="999"/>
      <c r="DM54" s="1000"/>
      <c r="DN54" s="1000"/>
      <c r="DO54" s="1000"/>
      <c r="DP54" s="1001"/>
      <c r="DQ54" s="999"/>
      <c r="DR54" s="1000"/>
      <c r="DS54" s="1000"/>
      <c r="DT54" s="1000"/>
      <c r="DU54" s="1001"/>
      <c r="DV54" s="1002"/>
      <c r="DW54" s="1003"/>
      <c r="DX54" s="1003"/>
      <c r="DY54" s="1003"/>
      <c r="DZ54" s="1004"/>
      <c r="EA54" s="222"/>
    </row>
    <row r="55" spans="1:131" ht="26.25" customHeight="1" x14ac:dyDescent="0.2">
      <c r="A55" s="230">
        <v>28</v>
      </c>
      <c r="B55" s="1040"/>
      <c r="C55" s="1041"/>
      <c r="D55" s="1041"/>
      <c r="E55" s="1041"/>
      <c r="F55" s="1041"/>
      <c r="G55" s="1041"/>
      <c r="H55" s="1041"/>
      <c r="I55" s="1041"/>
      <c r="J55" s="1041"/>
      <c r="K55" s="1041"/>
      <c r="L55" s="1041"/>
      <c r="M55" s="1041"/>
      <c r="N55" s="1041"/>
      <c r="O55" s="1041"/>
      <c r="P55" s="1042"/>
      <c r="Q55" s="1043"/>
      <c r="R55" s="1035"/>
      <c r="S55" s="1035"/>
      <c r="T55" s="1035"/>
      <c r="U55" s="1035"/>
      <c r="V55" s="1035"/>
      <c r="W55" s="1035"/>
      <c r="X55" s="1035"/>
      <c r="Y55" s="1035"/>
      <c r="Z55" s="1035"/>
      <c r="AA55" s="1035"/>
      <c r="AB55" s="1035"/>
      <c r="AC55" s="1035"/>
      <c r="AD55" s="1035"/>
      <c r="AE55" s="1044"/>
      <c r="AF55" s="1045"/>
      <c r="AG55" s="1046"/>
      <c r="AH55" s="1046"/>
      <c r="AI55" s="1046"/>
      <c r="AJ55" s="1047"/>
      <c r="AK55" s="1034"/>
      <c r="AL55" s="1035"/>
      <c r="AM55" s="1035"/>
      <c r="AN55" s="1035"/>
      <c r="AO55" s="1035"/>
      <c r="AP55" s="1035"/>
      <c r="AQ55" s="1035"/>
      <c r="AR55" s="1035"/>
      <c r="AS55" s="1035"/>
      <c r="AT55" s="1035"/>
      <c r="AU55" s="1035"/>
      <c r="AV55" s="1035"/>
      <c r="AW55" s="1035"/>
      <c r="AX55" s="1035"/>
      <c r="AY55" s="1035"/>
      <c r="AZ55" s="1036"/>
      <c r="BA55" s="1036"/>
      <c r="BB55" s="1036"/>
      <c r="BC55" s="1036"/>
      <c r="BD55" s="1036"/>
      <c r="BE55" s="985"/>
      <c r="BF55" s="985"/>
      <c r="BG55" s="985"/>
      <c r="BH55" s="985"/>
      <c r="BI55" s="986"/>
      <c r="BJ55" s="224"/>
      <c r="BK55" s="224"/>
      <c r="BL55" s="224"/>
      <c r="BM55" s="224"/>
      <c r="BN55" s="224"/>
      <c r="BO55" s="233"/>
      <c r="BP55" s="233"/>
      <c r="BQ55" s="230">
        <v>49</v>
      </c>
      <c r="BR55" s="231"/>
      <c r="BS55" s="1002"/>
      <c r="BT55" s="1003"/>
      <c r="BU55" s="1003"/>
      <c r="BV55" s="1003"/>
      <c r="BW55" s="1003"/>
      <c r="BX55" s="1003"/>
      <c r="BY55" s="1003"/>
      <c r="BZ55" s="1003"/>
      <c r="CA55" s="1003"/>
      <c r="CB55" s="1003"/>
      <c r="CC55" s="1003"/>
      <c r="CD55" s="1003"/>
      <c r="CE55" s="1003"/>
      <c r="CF55" s="1003"/>
      <c r="CG55" s="1024"/>
      <c r="CH55" s="999"/>
      <c r="CI55" s="1000"/>
      <c r="CJ55" s="1000"/>
      <c r="CK55" s="1000"/>
      <c r="CL55" s="1001"/>
      <c r="CM55" s="999"/>
      <c r="CN55" s="1000"/>
      <c r="CO55" s="1000"/>
      <c r="CP55" s="1000"/>
      <c r="CQ55" s="1001"/>
      <c r="CR55" s="999"/>
      <c r="CS55" s="1000"/>
      <c r="CT55" s="1000"/>
      <c r="CU55" s="1000"/>
      <c r="CV55" s="1001"/>
      <c r="CW55" s="999"/>
      <c r="CX55" s="1000"/>
      <c r="CY55" s="1000"/>
      <c r="CZ55" s="1000"/>
      <c r="DA55" s="1001"/>
      <c r="DB55" s="999"/>
      <c r="DC55" s="1000"/>
      <c r="DD55" s="1000"/>
      <c r="DE55" s="1000"/>
      <c r="DF55" s="1001"/>
      <c r="DG55" s="999"/>
      <c r="DH55" s="1000"/>
      <c r="DI55" s="1000"/>
      <c r="DJ55" s="1000"/>
      <c r="DK55" s="1001"/>
      <c r="DL55" s="999"/>
      <c r="DM55" s="1000"/>
      <c r="DN55" s="1000"/>
      <c r="DO55" s="1000"/>
      <c r="DP55" s="1001"/>
      <c r="DQ55" s="999"/>
      <c r="DR55" s="1000"/>
      <c r="DS55" s="1000"/>
      <c r="DT55" s="1000"/>
      <c r="DU55" s="1001"/>
      <c r="DV55" s="1002"/>
      <c r="DW55" s="1003"/>
      <c r="DX55" s="1003"/>
      <c r="DY55" s="1003"/>
      <c r="DZ55" s="1004"/>
      <c r="EA55" s="222"/>
    </row>
    <row r="56" spans="1:131" ht="26.25" customHeight="1" x14ac:dyDescent="0.2">
      <c r="A56" s="230">
        <v>29</v>
      </c>
      <c r="B56" s="1040"/>
      <c r="C56" s="1041"/>
      <c r="D56" s="1041"/>
      <c r="E56" s="1041"/>
      <c r="F56" s="1041"/>
      <c r="G56" s="1041"/>
      <c r="H56" s="1041"/>
      <c r="I56" s="1041"/>
      <c r="J56" s="1041"/>
      <c r="K56" s="1041"/>
      <c r="L56" s="1041"/>
      <c r="M56" s="1041"/>
      <c r="N56" s="1041"/>
      <c r="O56" s="1041"/>
      <c r="P56" s="1042"/>
      <c r="Q56" s="1043"/>
      <c r="R56" s="1035"/>
      <c r="S56" s="1035"/>
      <c r="T56" s="1035"/>
      <c r="U56" s="1035"/>
      <c r="V56" s="1035"/>
      <c r="W56" s="1035"/>
      <c r="X56" s="1035"/>
      <c r="Y56" s="1035"/>
      <c r="Z56" s="1035"/>
      <c r="AA56" s="1035"/>
      <c r="AB56" s="1035"/>
      <c r="AC56" s="1035"/>
      <c r="AD56" s="1035"/>
      <c r="AE56" s="1044"/>
      <c r="AF56" s="1045"/>
      <c r="AG56" s="1046"/>
      <c r="AH56" s="1046"/>
      <c r="AI56" s="1046"/>
      <c r="AJ56" s="1047"/>
      <c r="AK56" s="1034"/>
      <c r="AL56" s="1035"/>
      <c r="AM56" s="1035"/>
      <c r="AN56" s="1035"/>
      <c r="AO56" s="1035"/>
      <c r="AP56" s="1035"/>
      <c r="AQ56" s="1035"/>
      <c r="AR56" s="1035"/>
      <c r="AS56" s="1035"/>
      <c r="AT56" s="1035"/>
      <c r="AU56" s="1035"/>
      <c r="AV56" s="1035"/>
      <c r="AW56" s="1035"/>
      <c r="AX56" s="1035"/>
      <c r="AY56" s="1035"/>
      <c r="AZ56" s="1036"/>
      <c r="BA56" s="1036"/>
      <c r="BB56" s="1036"/>
      <c r="BC56" s="1036"/>
      <c r="BD56" s="1036"/>
      <c r="BE56" s="985"/>
      <c r="BF56" s="985"/>
      <c r="BG56" s="985"/>
      <c r="BH56" s="985"/>
      <c r="BI56" s="986"/>
      <c r="BJ56" s="224"/>
      <c r="BK56" s="224"/>
      <c r="BL56" s="224"/>
      <c r="BM56" s="224"/>
      <c r="BN56" s="224"/>
      <c r="BO56" s="233"/>
      <c r="BP56" s="233"/>
      <c r="BQ56" s="230">
        <v>50</v>
      </c>
      <c r="BR56" s="231"/>
      <c r="BS56" s="1002"/>
      <c r="BT56" s="1003"/>
      <c r="BU56" s="1003"/>
      <c r="BV56" s="1003"/>
      <c r="BW56" s="1003"/>
      <c r="BX56" s="1003"/>
      <c r="BY56" s="1003"/>
      <c r="BZ56" s="1003"/>
      <c r="CA56" s="1003"/>
      <c r="CB56" s="1003"/>
      <c r="CC56" s="1003"/>
      <c r="CD56" s="1003"/>
      <c r="CE56" s="1003"/>
      <c r="CF56" s="1003"/>
      <c r="CG56" s="1024"/>
      <c r="CH56" s="999"/>
      <c r="CI56" s="1000"/>
      <c r="CJ56" s="1000"/>
      <c r="CK56" s="1000"/>
      <c r="CL56" s="1001"/>
      <c r="CM56" s="999"/>
      <c r="CN56" s="1000"/>
      <c r="CO56" s="1000"/>
      <c r="CP56" s="1000"/>
      <c r="CQ56" s="1001"/>
      <c r="CR56" s="999"/>
      <c r="CS56" s="1000"/>
      <c r="CT56" s="1000"/>
      <c r="CU56" s="1000"/>
      <c r="CV56" s="1001"/>
      <c r="CW56" s="999"/>
      <c r="CX56" s="1000"/>
      <c r="CY56" s="1000"/>
      <c r="CZ56" s="1000"/>
      <c r="DA56" s="1001"/>
      <c r="DB56" s="999"/>
      <c r="DC56" s="1000"/>
      <c r="DD56" s="1000"/>
      <c r="DE56" s="1000"/>
      <c r="DF56" s="1001"/>
      <c r="DG56" s="999"/>
      <c r="DH56" s="1000"/>
      <c r="DI56" s="1000"/>
      <c r="DJ56" s="1000"/>
      <c r="DK56" s="1001"/>
      <c r="DL56" s="999"/>
      <c r="DM56" s="1000"/>
      <c r="DN56" s="1000"/>
      <c r="DO56" s="1000"/>
      <c r="DP56" s="1001"/>
      <c r="DQ56" s="999"/>
      <c r="DR56" s="1000"/>
      <c r="DS56" s="1000"/>
      <c r="DT56" s="1000"/>
      <c r="DU56" s="1001"/>
      <c r="DV56" s="1002"/>
      <c r="DW56" s="1003"/>
      <c r="DX56" s="1003"/>
      <c r="DY56" s="1003"/>
      <c r="DZ56" s="1004"/>
      <c r="EA56" s="222"/>
    </row>
    <row r="57" spans="1:131" ht="26.25" customHeight="1" x14ac:dyDescent="0.2">
      <c r="A57" s="230">
        <v>30</v>
      </c>
      <c r="B57" s="1040"/>
      <c r="C57" s="1041"/>
      <c r="D57" s="1041"/>
      <c r="E57" s="1041"/>
      <c r="F57" s="1041"/>
      <c r="G57" s="1041"/>
      <c r="H57" s="1041"/>
      <c r="I57" s="1041"/>
      <c r="J57" s="1041"/>
      <c r="K57" s="1041"/>
      <c r="L57" s="1041"/>
      <c r="M57" s="1041"/>
      <c r="N57" s="1041"/>
      <c r="O57" s="1041"/>
      <c r="P57" s="1042"/>
      <c r="Q57" s="1043"/>
      <c r="R57" s="1035"/>
      <c r="S57" s="1035"/>
      <c r="T57" s="1035"/>
      <c r="U57" s="1035"/>
      <c r="V57" s="1035"/>
      <c r="W57" s="1035"/>
      <c r="X57" s="1035"/>
      <c r="Y57" s="1035"/>
      <c r="Z57" s="1035"/>
      <c r="AA57" s="1035"/>
      <c r="AB57" s="1035"/>
      <c r="AC57" s="1035"/>
      <c r="AD57" s="1035"/>
      <c r="AE57" s="1044"/>
      <c r="AF57" s="1045"/>
      <c r="AG57" s="1046"/>
      <c r="AH57" s="1046"/>
      <c r="AI57" s="1046"/>
      <c r="AJ57" s="1047"/>
      <c r="AK57" s="1034"/>
      <c r="AL57" s="1035"/>
      <c r="AM57" s="1035"/>
      <c r="AN57" s="1035"/>
      <c r="AO57" s="1035"/>
      <c r="AP57" s="1035"/>
      <c r="AQ57" s="1035"/>
      <c r="AR57" s="1035"/>
      <c r="AS57" s="1035"/>
      <c r="AT57" s="1035"/>
      <c r="AU57" s="1035"/>
      <c r="AV57" s="1035"/>
      <c r="AW57" s="1035"/>
      <c r="AX57" s="1035"/>
      <c r="AY57" s="1035"/>
      <c r="AZ57" s="1036"/>
      <c r="BA57" s="1036"/>
      <c r="BB57" s="1036"/>
      <c r="BC57" s="1036"/>
      <c r="BD57" s="1036"/>
      <c r="BE57" s="985"/>
      <c r="BF57" s="985"/>
      <c r="BG57" s="985"/>
      <c r="BH57" s="985"/>
      <c r="BI57" s="986"/>
      <c r="BJ57" s="224"/>
      <c r="BK57" s="224"/>
      <c r="BL57" s="224"/>
      <c r="BM57" s="224"/>
      <c r="BN57" s="224"/>
      <c r="BO57" s="233"/>
      <c r="BP57" s="233"/>
      <c r="BQ57" s="230">
        <v>51</v>
      </c>
      <c r="BR57" s="231"/>
      <c r="BS57" s="1002"/>
      <c r="BT57" s="1003"/>
      <c r="BU57" s="1003"/>
      <c r="BV57" s="1003"/>
      <c r="BW57" s="1003"/>
      <c r="BX57" s="1003"/>
      <c r="BY57" s="1003"/>
      <c r="BZ57" s="1003"/>
      <c r="CA57" s="1003"/>
      <c r="CB57" s="1003"/>
      <c r="CC57" s="1003"/>
      <c r="CD57" s="1003"/>
      <c r="CE57" s="1003"/>
      <c r="CF57" s="1003"/>
      <c r="CG57" s="1024"/>
      <c r="CH57" s="999"/>
      <c r="CI57" s="1000"/>
      <c r="CJ57" s="1000"/>
      <c r="CK57" s="1000"/>
      <c r="CL57" s="1001"/>
      <c r="CM57" s="999"/>
      <c r="CN57" s="1000"/>
      <c r="CO57" s="1000"/>
      <c r="CP57" s="1000"/>
      <c r="CQ57" s="1001"/>
      <c r="CR57" s="999"/>
      <c r="CS57" s="1000"/>
      <c r="CT57" s="1000"/>
      <c r="CU57" s="1000"/>
      <c r="CV57" s="1001"/>
      <c r="CW57" s="999"/>
      <c r="CX57" s="1000"/>
      <c r="CY57" s="1000"/>
      <c r="CZ57" s="1000"/>
      <c r="DA57" s="1001"/>
      <c r="DB57" s="999"/>
      <c r="DC57" s="1000"/>
      <c r="DD57" s="1000"/>
      <c r="DE57" s="1000"/>
      <c r="DF57" s="1001"/>
      <c r="DG57" s="999"/>
      <c r="DH57" s="1000"/>
      <c r="DI57" s="1000"/>
      <c r="DJ57" s="1000"/>
      <c r="DK57" s="1001"/>
      <c r="DL57" s="999"/>
      <c r="DM57" s="1000"/>
      <c r="DN57" s="1000"/>
      <c r="DO57" s="1000"/>
      <c r="DP57" s="1001"/>
      <c r="DQ57" s="999"/>
      <c r="DR57" s="1000"/>
      <c r="DS57" s="1000"/>
      <c r="DT57" s="1000"/>
      <c r="DU57" s="1001"/>
      <c r="DV57" s="1002"/>
      <c r="DW57" s="1003"/>
      <c r="DX57" s="1003"/>
      <c r="DY57" s="1003"/>
      <c r="DZ57" s="1004"/>
      <c r="EA57" s="222"/>
    </row>
    <row r="58" spans="1:131" ht="26.25" customHeight="1" x14ac:dyDescent="0.2">
      <c r="A58" s="230">
        <v>31</v>
      </c>
      <c r="B58" s="1040"/>
      <c r="C58" s="1041"/>
      <c r="D58" s="1041"/>
      <c r="E58" s="1041"/>
      <c r="F58" s="1041"/>
      <c r="G58" s="1041"/>
      <c r="H58" s="1041"/>
      <c r="I58" s="1041"/>
      <c r="J58" s="1041"/>
      <c r="K58" s="1041"/>
      <c r="L58" s="1041"/>
      <c r="M58" s="1041"/>
      <c r="N58" s="1041"/>
      <c r="O58" s="1041"/>
      <c r="P58" s="1042"/>
      <c r="Q58" s="1043"/>
      <c r="R58" s="1035"/>
      <c r="S58" s="1035"/>
      <c r="T58" s="1035"/>
      <c r="U58" s="1035"/>
      <c r="V58" s="1035"/>
      <c r="W58" s="1035"/>
      <c r="X58" s="1035"/>
      <c r="Y58" s="1035"/>
      <c r="Z58" s="1035"/>
      <c r="AA58" s="1035"/>
      <c r="AB58" s="1035"/>
      <c r="AC58" s="1035"/>
      <c r="AD58" s="1035"/>
      <c r="AE58" s="1044"/>
      <c r="AF58" s="1045"/>
      <c r="AG58" s="1046"/>
      <c r="AH58" s="1046"/>
      <c r="AI58" s="1046"/>
      <c r="AJ58" s="1047"/>
      <c r="AK58" s="1034"/>
      <c r="AL58" s="1035"/>
      <c r="AM58" s="1035"/>
      <c r="AN58" s="1035"/>
      <c r="AO58" s="1035"/>
      <c r="AP58" s="1035"/>
      <c r="AQ58" s="1035"/>
      <c r="AR58" s="1035"/>
      <c r="AS58" s="1035"/>
      <c r="AT58" s="1035"/>
      <c r="AU58" s="1035"/>
      <c r="AV58" s="1035"/>
      <c r="AW58" s="1035"/>
      <c r="AX58" s="1035"/>
      <c r="AY58" s="1035"/>
      <c r="AZ58" s="1036"/>
      <c r="BA58" s="1036"/>
      <c r="BB58" s="1036"/>
      <c r="BC58" s="1036"/>
      <c r="BD58" s="1036"/>
      <c r="BE58" s="985"/>
      <c r="BF58" s="985"/>
      <c r="BG58" s="985"/>
      <c r="BH58" s="985"/>
      <c r="BI58" s="986"/>
      <c r="BJ58" s="224"/>
      <c r="BK58" s="224"/>
      <c r="BL58" s="224"/>
      <c r="BM58" s="224"/>
      <c r="BN58" s="224"/>
      <c r="BO58" s="233"/>
      <c r="BP58" s="233"/>
      <c r="BQ58" s="230">
        <v>52</v>
      </c>
      <c r="BR58" s="231"/>
      <c r="BS58" s="1002"/>
      <c r="BT58" s="1003"/>
      <c r="BU58" s="1003"/>
      <c r="BV58" s="1003"/>
      <c r="BW58" s="1003"/>
      <c r="BX58" s="1003"/>
      <c r="BY58" s="1003"/>
      <c r="BZ58" s="1003"/>
      <c r="CA58" s="1003"/>
      <c r="CB58" s="1003"/>
      <c r="CC58" s="1003"/>
      <c r="CD58" s="1003"/>
      <c r="CE58" s="1003"/>
      <c r="CF58" s="1003"/>
      <c r="CG58" s="1024"/>
      <c r="CH58" s="999"/>
      <c r="CI58" s="1000"/>
      <c r="CJ58" s="1000"/>
      <c r="CK58" s="1000"/>
      <c r="CL58" s="1001"/>
      <c r="CM58" s="999"/>
      <c r="CN58" s="1000"/>
      <c r="CO58" s="1000"/>
      <c r="CP58" s="1000"/>
      <c r="CQ58" s="1001"/>
      <c r="CR58" s="999"/>
      <c r="CS58" s="1000"/>
      <c r="CT58" s="1000"/>
      <c r="CU58" s="1000"/>
      <c r="CV58" s="1001"/>
      <c r="CW58" s="999"/>
      <c r="CX58" s="1000"/>
      <c r="CY58" s="1000"/>
      <c r="CZ58" s="1000"/>
      <c r="DA58" s="1001"/>
      <c r="DB58" s="999"/>
      <c r="DC58" s="1000"/>
      <c r="DD58" s="1000"/>
      <c r="DE58" s="1000"/>
      <c r="DF58" s="1001"/>
      <c r="DG58" s="999"/>
      <c r="DH58" s="1000"/>
      <c r="DI58" s="1000"/>
      <c r="DJ58" s="1000"/>
      <c r="DK58" s="1001"/>
      <c r="DL58" s="999"/>
      <c r="DM58" s="1000"/>
      <c r="DN58" s="1000"/>
      <c r="DO58" s="1000"/>
      <c r="DP58" s="1001"/>
      <c r="DQ58" s="999"/>
      <c r="DR58" s="1000"/>
      <c r="DS58" s="1000"/>
      <c r="DT58" s="1000"/>
      <c r="DU58" s="1001"/>
      <c r="DV58" s="1002"/>
      <c r="DW58" s="1003"/>
      <c r="DX58" s="1003"/>
      <c r="DY58" s="1003"/>
      <c r="DZ58" s="1004"/>
      <c r="EA58" s="222"/>
    </row>
    <row r="59" spans="1:131" ht="26.25" customHeight="1" x14ac:dyDescent="0.2">
      <c r="A59" s="230">
        <v>32</v>
      </c>
      <c r="B59" s="1040"/>
      <c r="C59" s="1041"/>
      <c r="D59" s="1041"/>
      <c r="E59" s="1041"/>
      <c r="F59" s="1041"/>
      <c r="G59" s="1041"/>
      <c r="H59" s="1041"/>
      <c r="I59" s="1041"/>
      <c r="J59" s="1041"/>
      <c r="K59" s="1041"/>
      <c r="L59" s="1041"/>
      <c r="M59" s="1041"/>
      <c r="N59" s="1041"/>
      <c r="O59" s="1041"/>
      <c r="P59" s="1042"/>
      <c r="Q59" s="1043"/>
      <c r="R59" s="1035"/>
      <c r="S59" s="1035"/>
      <c r="T59" s="1035"/>
      <c r="U59" s="1035"/>
      <c r="V59" s="1035"/>
      <c r="W59" s="1035"/>
      <c r="X59" s="1035"/>
      <c r="Y59" s="1035"/>
      <c r="Z59" s="1035"/>
      <c r="AA59" s="1035"/>
      <c r="AB59" s="1035"/>
      <c r="AC59" s="1035"/>
      <c r="AD59" s="1035"/>
      <c r="AE59" s="1044"/>
      <c r="AF59" s="1045"/>
      <c r="AG59" s="1046"/>
      <c r="AH59" s="1046"/>
      <c r="AI59" s="1046"/>
      <c r="AJ59" s="1047"/>
      <c r="AK59" s="1034"/>
      <c r="AL59" s="1035"/>
      <c r="AM59" s="1035"/>
      <c r="AN59" s="1035"/>
      <c r="AO59" s="1035"/>
      <c r="AP59" s="1035"/>
      <c r="AQ59" s="1035"/>
      <c r="AR59" s="1035"/>
      <c r="AS59" s="1035"/>
      <c r="AT59" s="1035"/>
      <c r="AU59" s="1035"/>
      <c r="AV59" s="1035"/>
      <c r="AW59" s="1035"/>
      <c r="AX59" s="1035"/>
      <c r="AY59" s="1035"/>
      <c r="AZ59" s="1036"/>
      <c r="BA59" s="1036"/>
      <c r="BB59" s="1036"/>
      <c r="BC59" s="1036"/>
      <c r="BD59" s="1036"/>
      <c r="BE59" s="985"/>
      <c r="BF59" s="985"/>
      <c r="BG59" s="985"/>
      <c r="BH59" s="985"/>
      <c r="BI59" s="986"/>
      <c r="BJ59" s="224"/>
      <c r="BK59" s="224"/>
      <c r="BL59" s="224"/>
      <c r="BM59" s="224"/>
      <c r="BN59" s="224"/>
      <c r="BO59" s="233"/>
      <c r="BP59" s="233"/>
      <c r="BQ59" s="230">
        <v>53</v>
      </c>
      <c r="BR59" s="231"/>
      <c r="BS59" s="1002"/>
      <c r="BT59" s="1003"/>
      <c r="BU59" s="1003"/>
      <c r="BV59" s="1003"/>
      <c r="BW59" s="1003"/>
      <c r="BX59" s="1003"/>
      <c r="BY59" s="1003"/>
      <c r="BZ59" s="1003"/>
      <c r="CA59" s="1003"/>
      <c r="CB59" s="1003"/>
      <c r="CC59" s="1003"/>
      <c r="CD59" s="1003"/>
      <c r="CE59" s="1003"/>
      <c r="CF59" s="1003"/>
      <c r="CG59" s="1024"/>
      <c r="CH59" s="999"/>
      <c r="CI59" s="1000"/>
      <c r="CJ59" s="1000"/>
      <c r="CK59" s="1000"/>
      <c r="CL59" s="1001"/>
      <c r="CM59" s="999"/>
      <c r="CN59" s="1000"/>
      <c r="CO59" s="1000"/>
      <c r="CP59" s="1000"/>
      <c r="CQ59" s="1001"/>
      <c r="CR59" s="999"/>
      <c r="CS59" s="1000"/>
      <c r="CT59" s="1000"/>
      <c r="CU59" s="1000"/>
      <c r="CV59" s="1001"/>
      <c r="CW59" s="999"/>
      <c r="CX59" s="1000"/>
      <c r="CY59" s="1000"/>
      <c r="CZ59" s="1000"/>
      <c r="DA59" s="1001"/>
      <c r="DB59" s="999"/>
      <c r="DC59" s="1000"/>
      <c r="DD59" s="1000"/>
      <c r="DE59" s="1000"/>
      <c r="DF59" s="1001"/>
      <c r="DG59" s="999"/>
      <c r="DH59" s="1000"/>
      <c r="DI59" s="1000"/>
      <c r="DJ59" s="1000"/>
      <c r="DK59" s="1001"/>
      <c r="DL59" s="999"/>
      <c r="DM59" s="1000"/>
      <c r="DN59" s="1000"/>
      <c r="DO59" s="1000"/>
      <c r="DP59" s="1001"/>
      <c r="DQ59" s="999"/>
      <c r="DR59" s="1000"/>
      <c r="DS59" s="1000"/>
      <c r="DT59" s="1000"/>
      <c r="DU59" s="1001"/>
      <c r="DV59" s="1002"/>
      <c r="DW59" s="1003"/>
      <c r="DX59" s="1003"/>
      <c r="DY59" s="1003"/>
      <c r="DZ59" s="1004"/>
      <c r="EA59" s="222"/>
    </row>
    <row r="60" spans="1:131" ht="26.25" customHeight="1" x14ac:dyDescent="0.2">
      <c r="A60" s="230">
        <v>33</v>
      </c>
      <c r="B60" s="1040"/>
      <c r="C60" s="1041"/>
      <c r="D60" s="1041"/>
      <c r="E60" s="1041"/>
      <c r="F60" s="1041"/>
      <c r="G60" s="1041"/>
      <c r="H60" s="1041"/>
      <c r="I60" s="1041"/>
      <c r="J60" s="1041"/>
      <c r="K60" s="1041"/>
      <c r="L60" s="1041"/>
      <c r="M60" s="1041"/>
      <c r="N60" s="1041"/>
      <c r="O60" s="1041"/>
      <c r="P60" s="1042"/>
      <c r="Q60" s="1043"/>
      <c r="R60" s="1035"/>
      <c r="S60" s="1035"/>
      <c r="T60" s="1035"/>
      <c r="U60" s="1035"/>
      <c r="V60" s="1035"/>
      <c r="W60" s="1035"/>
      <c r="X60" s="1035"/>
      <c r="Y60" s="1035"/>
      <c r="Z60" s="1035"/>
      <c r="AA60" s="1035"/>
      <c r="AB60" s="1035"/>
      <c r="AC60" s="1035"/>
      <c r="AD60" s="1035"/>
      <c r="AE60" s="1044"/>
      <c r="AF60" s="1045"/>
      <c r="AG60" s="1046"/>
      <c r="AH60" s="1046"/>
      <c r="AI60" s="1046"/>
      <c r="AJ60" s="1047"/>
      <c r="AK60" s="1034"/>
      <c r="AL60" s="1035"/>
      <c r="AM60" s="1035"/>
      <c r="AN60" s="1035"/>
      <c r="AO60" s="1035"/>
      <c r="AP60" s="1035"/>
      <c r="AQ60" s="1035"/>
      <c r="AR60" s="1035"/>
      <c r="AS60" s="1035"/>
      <c r="AT60" s="1035"/>
      <c r="AU60" s="1035"/>
      <c r="AV60" s="1035"/>
      <c r="AW60" s="1035"/>
      <c r="AX60" s="1035"/>
      <c r="AY60" s="1035"/>
      <c r="AZ60" s="1036"/>
      <c r="BA60" s="1036"/>
      <c r="BB60" s="1036"/>
      <c r="BC60" s="1036"/>
      <c r="BD60" s="1036"/>
      <c r="BE60" s="985"/>
      <c r="BF60" s="985"/>
      <c r="BG60" s="985"/>
      <c r="BH60" s="985"/>
      <c r="BI60" s="986"/>
      <c r="BJ60" s="224"/>
      <c r="BK60" s="224"/>
      <c r="BL60" s="224"/>
      <c r="BM60" s="224"/>
      <c r="BN60" s="224"/>
      <c r="BO60" s="233"/>
      <c r="BP60" s="233"/>
      <c r="BQ60" s="230">
        <v>54</v>
      </c>
      <c r="BR60" s="231"/>
      <c r="BS60" s="1002"/>
      <c r="BT60" s="1003"/>
      <c r="BU60" s="1003"/>
      <c r="BV60" s="1003"/>
      <c r="BW60" s="1003"/>
      <c r="BX60" s="1003"/>
      <c r="BY60" s="1003"/>
      <c r="BZ60" s="1003"/>
      <c r="CA60" s="1003"/>
      <c r="CB60" s="1003"/>
      <c r="CC60" s="1003"/>
      <c r="CD60" s="1003"/>
      <c r="CE60" s="1003"/>
      <c r="CF60" s="1003"/>
      <c r="CG60" s="1024"/>
      <c r="CH60" s="999"/>
      <c r="CI60" s="1000"/>
      <c r="CJ60" s="1000"/>
      <c r="CK60" s="1000"/>
      <c r="CL60" s="1001"/>
      <c r="CM60" s="999"/>
      <c r="CN60" s="1000"/>
      <c r="CO60" s="1000"/>
      <c r="CP60" s="1000"/>
      <c r="CQ60" s="1001"/>
      <c r="CR60" s="999"/>
      <c r="CS60" s="1000"/>
      <c r="CT60" s="1000"/>
      <c r="CU60" s="1000"/>
      <c r="CV60" s="1001"/>
      <c r="CW60" s="999"/>
      <c r="CX60" s="1000"/>
      <c r="CY60" s="1000"/>
      <c r="CZ60" s="1000"/>
      <c r="DA60" s="1001"/>
      <c r="DB60" s="999"/>
      <c r="DC60" s="1000"/>
      <c r="DD60" s="1000"/>
      <c r="DE60" s="1000"/>
      <c r="DF60" s="1001"/>
      <c r="DG60" s="999"/>
      <c r="DH60" s="1000"/>
      <c r="DI60" s="1000"/>
      <c r="DJ60" s="1000"/>
      <c r="DK60" s="1001"/>
      <c r="DL60" s="999"/>
      <c r="DM60" s="1000"/>
      <c r="DN60" s="1000"/>
      <c r="DO60" s="1000"/>
      <c r="DP60" s="1001"/>
      <c r="DQ60" s="999"/>
      <c r="DR60" s="1000"/>
      <c r="DS60" s="1000"/>
      <c r="DT60" s="1000"/>
      <c r="DU60" s="1001"/>
      <c r="DV60" s="1002"/>
      <c r="DW60" s="1003"/>
      <c r="DX60" s="1003"/>
      <c r="DY60" s="1003"/>
      <c r="DZ60" s="1004"/>
      <c r="EA60" s="222"/>
    </row>
    <row r="61" spans="1:131" ht="26.25" customHeight="1" thickBot="1" x14ac:dyDescent="0.25">
      <c r="A61" s="230">
        <v>34</v>
      </c>
      <c r="B61" s="1040"/>
      <c r="C61" s="1041"/>
      <c r="D61" s="1041"/>
      <c r="E61" s="1041"/>
      <c r="F61" s="1041"/>
      <c r="G61" s="1041"/>
      <c r="H61" s="1041"/>
      <c r="I61" s="1041"/>
      <c r="J61" s="1041"/>
      <c r="K61" s="1041"/>
      <c r="L61" s="1041"/>
      <c r="M61" s="1041"/>
      <c r="N61" s="1041"/>
      <c r="O61" s="1041"/>
      <c r="P61" s="1042"/>
      <c r="Q61" s="1043"/>
      <c r="R61" s="1035"/>
      <c r="S61" s="1035"/>
      <c r="T61" s="1035"/>
      <c r="U61" s="1035"/>
      <c r="V61" s="1035"/>
      <c r="W61" s="1035"/>
      <c r="X61" s="1035"/>
      <c r="Y61" s="1035"/>
      <c r="Z61" s="1035"/>
      <c r="AA61" s="1035"/>
      <c r="AB61" s="1035"/>
      <c r="AC61" s="1035"/>
      <c r="AD61" s="1035"/>
      <c r="AE61" s="1044"/>
      <c r="AF61" s="1045"/>
      <c r="AG61" s="1046"/>
      <c r="AH61" s="1046"/>
      <c r="AI61" s="1046"/>
      <c r="AJ61" s="1047"/>
      <c r="AK61" s="1034"/>
      <c r="AL61" s="1035"/>
      <c r="AM61" s="1035"/>
      <c r="AN61" s="1035"/>
      <c r="AO61" s="1035"/>
      <c r="AP61" s="1035"/>
      <c r="AQ61" s="1035"/>
      <c r="AR61" s="1035"/>
      <c r="AS61" s="1035"/>
      <c r="AT61" s="1035"/>
      <c r="AU61" s="1035"/>
      <c r="AV61" s="1035"/>
      <c r="AW61" s="1035"/>
      <c r="AX61" s="1035"/>
      <c r="AY61" s="1035"/>
      <c r="AZ61" s="1036"/>
      <c r="BA61" s="1036"/>
      <c r="BB61" s="1036"/>
      <c r="BC61" s="1036"/>
      <c r="BD61" s="1036"/>
      <c r="BE61" s="985"/>
      <c r="BF61" s="985"/>
      <c r="BG61" s="985"/>
      <c r="BH61" s="985"/>
      <c r="BI61" s="986"/>
      <c r="BJ61" s="224"/>
      <c r="BK61" s="224"/>
      <c r="BL61" s="224"/>
      <c r="BM61" s="224"/>
      <c r="BN61" s="224"/>
      <c r="BO61" s="233"/>
      <c r="BP61" s="233"/>
      <c r="BQ61" s="230">
        <v>55</v>
      </c>
      <c r="BR61" s="231"/>
      <c r="BS61" s="1002"/>
      <c r="BT61" s="1003"/>
      <c r="BU61" s="1003"/>
      <c r="BV61" s="1003"/>
      <c r="BW61" s="1003"/>
      <c r="BX61" s="1003"/>
      <c r="BY61" s="1003"/>
      <c r="BZ61" s="1003"/>
      <c r="CA61" s="1003"/>
      <c r="CB61" s="1003"/>
      <c r="CC61" s="1003"/>
      <c r="CD61" s="1003"/>
      <c r="CE61" s="1003"/>
      <c r="CF61" s="1003"/>
      <c r="CG61" s="1024"/>
      <c r="CH61" s="999"/>
      <c r="CI61" s="1000"/>
      <c r="CJ61" s="1000"/>
      <c r="CK61" s="1000"/>
      <c r="CL61" s="1001"/>
      <c r="CM61" s="999"/>
      <c r="CN61" s="1000"/>
      <c r="CO61" s="1000"/>
      <c r="CP61" s="1000"/>
      <c r="CQ61" s="1001"/>
      <c r="CR61" s="999"/>
      <c r="CS61" s="1000"/>
      <c r="CT61" s="1000"/>
      <c r="CU61" s="1000"/>
      <c r="CV61" s="1001"/>
      <c r="CW61" s="999"/>
      <c r="CX61" s="1000"/>
      <c r="CY61" s="1000"/>
      <c r="CZ61" s="1000"/>
      <c r="DA61" s="1001"/>
      <c r="DB61" s="999"/>
      <c r="DC61" s="1000"/>
      <c r="DD61" s="1000"/>
      <c r="DE61" s="1000"/>
      <c r="DF61" s="1001"/>
      <c r="DG61" s="999"/>
      <c r="DH61" s="1000"/>
      <c r="DI61" s="1000"/>
      <c r="DJ61" s="1000"/>
      <c r="DK61" s="1001"/>
      <c r="DL61" s="999"/>
      <c r="DM61" s="1000"/>
      <c r="DN61" s="1000"/>
      <c r="DO61" s="1000"/>
      <c r="DP61" s="1001"/>
      <c r="DQ61" s="999"/>
      <c r="DR61" s="1000"/>
      <c r="DS61" s="1000"/>
      <c r="DT61" s="1000"/>
      <c r="DU61" s="1001"/>
      <c r="DV61" s="1002"/>
      <c r="DW61" s="1003"/>
      <c r="DX61" s="1003"/>
      <c r="DY61" s="1003"/>
      <c r="DZ61" s="1004"/>
      <c r="EA61" s="222"/>
    </row>
    <row r="62" spans="1:131" ht="26.25" customHeight="1" x14ac:dyDescent="0.2">
      <c r="A62" s="230">
        <v>35</v>
      </c>
      <c r="B62" s="1040"/>
      <c r="C62" s="1041"/>
      <c r="D62" s="1041"/>
      <c r="E62" s="1041"/>
      <c r="F62" s="1041"/>
      <c r="G62" s="1041"/>
      <c r="H62" s="1041"/>
      <c r="I62" s="1041"/>
      <c r="J62" s="1041"/>
      <c r="K62" s="1041"/>
      <c r="L62" s="1041"/>
      <c r="M62" s="1041"/>
      <c r="N62" s="1041"/>
      <c r="O62" s="1041"/>
      <c r="P62" s="1042"/>
      <c r="Q62" s="1043"/>
      <c r="R62" s="1035"/>
      <c r="S62" s="1035"/>
      <c r="T62" s="1035"/>
      <c r="U62" s="1035"/>
      <c r="V62" s="1035"/>
      <c r="W62" s="1035"/>
      <c r="X62" s="1035"/>
      <c r="Y62" s="1035"/>
      <c r="Z62" s="1035"/>
      <c r="AA62" s="1035"/>
      <c r="AB62" s="1035"/>
      <c r="AC62" s="1035"/>
      <c r="AD62" s="1035"/>
      <c r="AE62" s="1044"/>
      <c r="AF62" s="1045"/>
      <c r="AG62" s="1046"/>
      <c r="AH62" s="1046"/>
      <c r="AI62" s="1046"/>
      <c r="AJ62" s="1047"/>
      <c r="AK62" s="1034"/>
      <c r="AL62" s="1035"/>
      <c r="AM62" s="1035"/>
      <c r="AN62" s="1035"/>
      <c r="AO62" s="1035"/>
      <c r="AP62" s="1035"/>
      <c r="AQ62" s="1035"/>
      <c r="AR62" s="1035"/>
      <c r="AS62" s="1035"/>
      <c r="AT62" s="1035"/>
      <c r="AU62" s="1035"/>
      <c r="AV62" s="1035"/>
      <c r="AW62" s="1035"/>
      <c r="AX62" s="1035"/>
      <c r="AY62" s="1035"/>
      <c r="AZ62" s="1036"/>
      <c r="BA62" s="1036"/>
      <c r="BB62" s="1036"/>
      <c r="BC62" s="1036"/>
      <c r="BD62" s="1036"/>
      <c r="BE62" s="985"/>
      <c r="BF62" s="985"/>
      <c r="BG62" s="985"/>
      <c r="BH62" s="985"/>
      <c r="BI62" s="986"/>
      <c r="BJ62" s="1037" t="s">
        <v>412</v>
      </c>
      <c r="BK62" s="1038"/>
      <c r="BL62" s="1038"/>
      <c r="BM62" s="1038"/>
      <c r="BN62" s="1039"/>
      <c r="BO62" s="233"/>
      <c r="BP62" s="233"/>
      <c r="BQ62" s="230">
        <v>56</v>
      </c>
      <c r="BR62" s="231"/>
      <c r="BS62" s="1002"/>
      <c r="BT62" s="1003"/>
      <c r="BU62" s="1003"/>
      <c r="BV62" s="1003"/>
      <c r="BW62" s="1003"/>
      <c r="BX62" s="1003"/>
      <c r="BY62" s="1003"/>
      <c r="BZ62" s="1003"/>
      <c r="CA62" s="1003"/>
      <c r="CB62" s="1003"/>
      <c r="CC62" s="1003"/>
      <c r="CD62" s="1003"/>
      <c r="CE62" s="1003"/>
      <c r="CF62" s="1003"/>
      <c r="CG62" s="1024"/>
      <c r="CH62" s="999"/>
      <c r="CI62" s="1000"/>
      <c r="CJ62" s="1000"/>
      <c r="CK62" s="1000"/>
      <c r="CL62" s="1001"/>
      <c r="CM62" s="999"/>
      <c r="CN62" s="1000"/>
      <c r="CO62" s="1000"/>
      <c r="CP62" s="1000"/>
      <c r="CQ62" s="1001"/>
      <c r="CR62" s="999"/>
      <c r="CS62" s="1000"/>
      <c r="CT62" s="1000"/>
      <c r="CU62" s="1000"/>
      <c r="CV62" s="1001"/>
      <c r="CW62" s="999"/>
      <c r="CX62" s="1000"/>
      <c r="CY62" s="1000"/>
      <c r="CZ62" s="1000"/>
      <c r="DA62" s="1001"/>
      <c r="DB62" s="999"/>
      <c r="DC62" s="1000"/>
      <c r="DD62" s="1000"/>
      <c r="DE62" s="1000"/>
      <c r="DF62" s="1001"/>
      <c r="DG62" s="999"/>
      <c r="DH62" s="1000"/>
      <c r="DI62" s="1000"/>
      <c r="DJ62" s="1000"/>
      <c r="DK62" s="1001"/>
      <c r="DL62" s="999"/>
      <c r="DM62" s="1000"/>
      <c r="DN62" s="1000"/>
      <c r="DO62" s="1000"/>
      <c r="DP62" s="1001"/>
      <c r="DQ62" s="999"/>
      <c r="DR62" s="1000"/>
      <c r="DS62" s="1000"/>
      <c r="DT62" s="1000"/>
      <c r="DU62" s="1001"/>
      <c r="DV62" s="1002"/>
      <c r="DW62" s="1003"/>
      <c r="DX62" s="1003"/>
      <c r="DY62" s="1003"/>
      <c r="DZ62" s="1004"/>
      <c r="EA62" s="222"/>
    </row>
    <row r="63" spans="1:131" ht="26.25" customHeight="1" thickBot="1" x14ac:dyDescent="0.25">
      <c r="A63" s="232" t="s">
        <v>393</v>
      </c>
      <c r="B63" s="948" t="s">
        <v>413</v>
      </c>
      <c r="C63" s="949"/>
      <c r="D63" s="949"/>
      <c r="E63" s="949"/>
      <c r="F63" s="949"/>
      <c r="G63" s="949"/>
      <c r="H63" s="949"/>
      <c r="I63" s="949"/>
      <c r="J63" s="949"/>
      <c r="K63" s="949"/>
      <c r="L63" s="949"/>
      <c r="M63" s="949"/>
      <c r="N63" s="949"/>
      <c r="O63" s="949"/>
      <c r="P63" s="959"/>
      <c r="Q63" s="974"/>
      <c r="R63" s="975"/>
      <c r="S63" s="975"/>
      <c r="T63" s="975"/>
      <c r="U63" s="975"/>
      <c r="V63" s="975"/>
      <c r="W63" s="975"/>
      <c r="X63" s="975"/>
      <c r="Y63" s="975"/>
      <c r="Z63" s="975"/>
      <c r="AA63" s="975"/>
      <c r="AB63" s="975"/>
      <c r="AC63" s="975"/>
      <c r="AD63" s="975"/>
      <c r="AE63" s="1030"/>
      <c r="AF63" s="1031">
        <v>866</v>
      </c>
      <c r="AG63" s="976"/>
      <c r="AH63" s="976"/>
      <c r="AI63" s="976"/>
      <c r="AJ63" s="1032"/>
      <c r="AK63" s="1033"/>
      <c r="AL63" s="975"/>
      <c r="AM63" s="975"/>
      <c r="AN63" s="975"/>
      <c r="AO63" s="975"/>
      <c r="AP63" s="976">
        <f>SUM(AP31:AT32)</f>
        <v>5772</v>
      </c>
      <c r="AQ63" s="976"/>
      <c r="AR63" s="976"/>
      <c r="AS63" s="976"/>
      <c r="AT63" s="976"/>
      <c r="AU63" s="970">
        <f>SUM(AU31:AY32)</f>
        <v>1826</v>
      </c>
      <c r="AV63" s="964"/>
      <c r="AW63" s="964"/>
      <c r="AX63" s="964"/>
      <c r="AY63" s="971"/>
      <c r="AZ63" s="1027"/>
      <c r="BA63" s="1027"/>
      <c r="BB63" s="1027"/>
      <c r="BC63" s="1027"/>
      <c r="BD63" s="1027"/>
      <c r="BE63" s="972"/>
      <c r="BF63" s="972"/>
      <c r="BG63" s="972"/>
      <c r="BH63" s="972"/>
      <c r="BI63" s="973"/>
      <c r="BJ63" s="1028" t="s">
        <v>414</v>
      </c>
      <c r="BK63" s="964"/>
      <c r="BL63" s="964"/>
      <c r="BM63" s="964"/>
      <c r="BN63" s="1029"/>
      <c r="BO63" s="233"/>
      <c r="BP63" s="233"/>
      <c r="BQ63" s="230">
        <v>57</v>
      </c>
      <c r="BR63" s="231"/>
      <c r="BS63" s="1002"/>
      <c r="BT63" s="1003"/>
      <c r="BU63" s="1003"/>
      <c r="BV63" s="1003"/>
      <c r="BW63" s="1003"/>
      <c r="BX63" s="1003"/>
      <c r="BY63" s="1003"/>
      <c r="BZ63" s="1003"/>
      <c r="CA63" s="1003"/>
      <c r="CB63" s="1003"/>
      <c r="CC63" s="1003"/>
      <c r="CD63" s="1003"/>
      <c r="CE63" s="1003"/>
      <c r="CF63" s="1003"/>
      <c r="CG63" s="1024"/>
      <c r="CH63" s="999"/>
      <c r="CI63" s="1000"/>
      <c r="CJ63" s="1000"/>
      <c r="CK63" s="1000"/>
      <c r="CL63" s="1001"/>
      <c r="CM63" s="999"/>
      <c r="CN63" s="1000"/>
      <c r="CO63" s="1000"/>
      <c r="CP63" s="1000"/>
      <c r="CQ63" s="1001"/>
      <c r="CR63" s="999"/>
      <c r="CS63" s="1000"/>
      <c r="CT63" s="1000"/>
      <c r="CU63" s="1000"/>
      <c r="CV63" s="1001"/>
      <c r="CW63" s="999"/>
      <c r="CX63" s="1000"/>
      <c r="CY63" s="1000"/>
      <c r="CZ63" s="1000"/>
      <c r="DA63" s="1001"/>
      <c r="DB63" s="999"/>
      <c r="DC63" s="1000"/>
      <c r="DD63" s="1000"/>
      <c r="DE63" s="1000"/>
      <c r="DF63" s="1001"/>
      <c r="DG63" s="999"/>
      <c r="DH63" s="1000"/>
      <c r="DI63" s="1000"/>
      <c r="DJ63" s="1000"/>
      <c r="DK63" s="1001"/>
      <c r="DL63" s="999"/>
      <c r="DM63" s="1000"/>
      <c r="DN63" s="1000"/>
      <c r="DO63" s="1000"/>
      <c r="DP63" s="1001"/>
      <c r="DQ63" s="999"/>
      <c r="DR63" s="1000"/>
      <c r="DS63" s="1000"/>
      <c r="DT63" s="1000"/>
      <c r="DU63" s="1001"/>
      <c r="DV63" s="1002"/>
      <c r="DW63" s="1003"/>
      <c r="DX63" s="1003"/>
      <c r="DY63" s="1003"/>
      <c r="DZ63" s="1004"/>
      <c r="EA63" s="222"/>
    </row>
    <row r="64" spans="1:131" ht="26.25" customHeight="1" x14ac:dyDescent="0.2">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1002"/>
      <c r="BT64" s="1003"/>
      <c r="BU64" s="1003"/>
      <c r="BV64" s="1003"/>
      <c r="BW64" s="1003"/>
      <c r="BX64" s="1003"/>
      <c r="BY64" s="1003"/>
      <c r="BZ64" s="1003"/>
      <c r="CA64" s="1003"/>
      <c r="CB64" s="1003"/>
      <c r="CC64" s="1003"/>
      <c r="CD64" s="1003"/>
      <c r="CE64" s="1003"/>
      <c r="CF64" s="1003"/>
      <c r="CG64" s="1024"/>
      <c r="CH64" s="999"/>
      <c r="CI64" s="1000"/>
      <c r="CJ64" s="1000"/>
      <c r="CK64" s="1000"/>
      <c r="CL64" s="1001"/>
      <c r="CM64" s="999"/>
      <c r="CN64" s="1000"/>
      <c r="CO64" s="1000"/>
      <c r="CP64" s="1000"/>
      <c r="CQ64" s="1001"/>
      <c r="CR64" s="999"/>
      <c r="CS64" s="1000"/>
      <c r="CT64" s="1000"/>
      <c r="CU64" s="1000"/>
      <c r="CV64" s="1001"/>
      <c r="CW64" s="999"/>
      <c r="CX64" s="1000"/>
      <c r="CY64" s="1000"/>
      <c r="CZ64" s="1000"/>
      <c r="DA64" s="1001"/>
      <c r="DB64" s="999"/>
      <c r="DC64" s="1000"/>
      <c r="DD64" s="1000"/>
      <c r="DE64" s="1000"/>
      <c r="DF64" s="1001"/>
      <c r="DG64" s="999"/>
      <c r="DH64" s="1000"/>
      <c r="DI64" s="1000"/>
      <c r="DJ64" s="1000"/>
      <c r="DK64" s="1001"/>
      <c r="DL64" s="999"/>
      <c r="DM64" s="1000"/>
      <c r="DN64" s="1000"/>
      <c r="DO64" s="1000"/>
      <c r="DP64" s="1001"/>
      <c r="DQ64" s="999"/>
      <c r="DR64" s="1000"/>
      <c r="DS64" s="1000"/>
      <c r="DT64" s="1000"/>
      <c r="DU64" s="1001"/>
      <c r="DV64" s="1002"/>
      <c r="DW64" s="1003"/>
      <c r="DX64" s="1003"/>
      <c r="DY64" s="1003"/>
      <c r="DZ64" s="1004"/>
      <c r="EA64" s="222"/>
    </row>
    <row r="65" spans="1:131" ht="26.25" customHeight="1" thickBot="1" x14ac:dyDescent="0.25">
      <c r="A65" s="224" t="s">
        <v>415</v>
      </c>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33"/>
      <c r="BF65" s="233"/>
      <c r="BG65" s="233"/>
      <c r="BH65" s="233"/>
      <c r="BI65" s="233"/>
      <c r="BJ65" s="233"/>
      <c r="BK65" s="233"/>
      <c r="BL65" s="233"/>
      <c r="BM65" s="233"/>
      <c r="BN65" s="233"/>
      <c r="BO65" s="233"/>
      <c r="BP65" s="233"/>
      <c r="BQ65" s="230">
        <v>59</v>
      </c>
      <c r="BR65" s="231"/>
      <c r="BS65" s="1002"/>
      <c r="BT65" s="1003"/>
      <c r="BU65" s="1003"/>
      <c r="BV65" s="1003"/>
      <c r="BW65" s="1003"/>
      <c r="BX65" s="1003"/>
      <c r="BY65" s="1003"/>
      <c r="BZ65" s="1003"/>
      <c r="CA65" s="1003"/>
      <c r="CB65" s="1003"/>
      <c r="CC65" s="1003"/>
      <c r="CD65" s="1003"/>
      <c r="CE65" s="1003"/>
      <c r="CF65" s="1003"/>
      <c r="CG65" s="1024"/>
      <c r="CH65" s="999"/>
      <c r="CI65" s="1000"/>
      <c r="CJ65" s="1000"/>
      <c r="CK65" s="1000"/>
      <c r="CL65" s="1001"/>
      <c r="CM65" s="999"/>
      <c r="CN65" s="1000"/>
      <c r="CO65" s="1000"/>
      <c r="CP65" s="1000"/>
      <c r="CQ65" s="1001"/>
      <c r="CR65" s="999"/>
      <c r="CS65" s="1000"/>
      <c r="CT65" s="1000"/>
      <c r="CU65" s="1000"/>
      <c r="CV65" s="1001"/>
      <c r="CW65" s="999"/>
      <c r="CX65" s="1000"/>
      <c r="CY65" s="1000"/>
      <c r="CZ65" s="1000"/>
      <c r="DA65" s="1001"/>
      <c r="DB65" s="999"/>
      <c r="DC65" s="1000"/>
      <c r="DD65" s="1000"/>
      <c r="DE65" s="1000"/>
      <c r="DF65" s="1001"/>
      <c r="DG65" s="999"/>
      <c r="DH65" s="1000"/>
      <c r="DI65" s="1000"/>
      <c r="DJ65" s="1000"/>
      <c r="DK65" s="1001"/>
      <c r="DL65" s="999"/>
      <c r="DM65" s="1000"/>
      <c r="DN65" s="1000"/>
      <c r="DO65" s="1000"/>
      <c r="DP65" s="1001"/>
      <c r="DQ65" s="999"/>
      <c r="DR65" s="1000"/>
      <c r="DS65" s="1000"/>
      <c r="DT65" s="1000"/>
      <c r="DU65" s="1001"/>
      <c r="DV65" s="1002"/>
      <c r="DW65" s="1003"/>
      <c r="DX65" s="1003"/>
      <c r="DY65" s="1003"/>
      <c r="DZ65" s="1004"/>
      <c r="EA65" s="222"/>
    </row>
    <row r="66" spans="1:131" ht="26.25" customHeight="1" x14ac:dyDescent="0.2">
      <c r="A66" s="1005" t="s">
        <v>416</v>
      </c>
      <c r="B66" s="1006"/>
      <c r="C66" s="1006"/>
      <c r="D66" s="1006"/>
      <c r="E66" s="1006"/>
      <c r="F66" s="1006"/>
      <c r="G66" s="1006"/>
      <c r="H66" s="1006"/>
      <c r="I66" s="1006"/>
      <c r="J66" s="1006"/>
      <c r="K66" s="1006"/>
      <c r="L66" s="1006"/>
      <c r="M66" s="1006"/>
      <c r="N66" s="1006"/>
      <c r="O66" s="1006"/>
      <c r="P66" s="1007"/>
      <c r="Q66" s="1011" t="s">
        <v>398</v>
      </c>
      <c r="R66" s="1012"/>
      <c r="S66" s="1012"/>
      <c r="T66" s="1012"/>
      <c r="U66" s="1013"/>
      <c r="V66" s="1011" t="s">
        <v>417</v>
      </c>
      <c r="W66" s="1012"/>
      <c r="X66" s="1012"/>
      <c r="Y66" s="1012"/>
      <c r="Z66" s="1013"/>
      <c r="AA66" s="1011" t="s">
        <v>418</v>
      </c>
      <c r="AB66" s="1012"/>
      <c r="AC66" s="1012"/>
      <c r="AD66" s="1012"/>
      <c r="AE66" s="1013"/>
      <c r="AF66" s="1017" t="s">
        <v>419</v>
      </c>
      <c r="AG66" s="1018"/>
      <c r="AH66" s="1018"/>
      <c r="AI66" s="1018"/>
      <c r="AJ66" s="1019"/>
      <c r="AK66" s="1011" t="s">
        <v>420</v>
      </c>
      <c r="AL66" s="1006"/>
      <c r="AM66" s="1006"/>
      <c r="AN66" s="1006"/>
      <c r="AO66" s="1007"/>
      <c r="AP66" s="1011" t="s">
        <v>421</v>
      </c>
      <c r="AQ66" s="1012"/>
      <c r="AR66" s="1012"/>
      <c r="AS66" s="1012"/>
      <c r="AT66" s="1013"/>
      <c r="AU66" s="1011" t="s">
        <v>422</v>
      </c>
      <c r="AV66" s="1012"/>
      <c r="AW66" s="1012"/>
      <c r="AX66" s="1012"/>
      <c r="AY66" s="1013"/>
      <c r="AZ66" s="1011" t="s">
        <v>380</v>
      </c>
      <c r="BA66" s="1012"/>
      <c r="BB66" s="1012"/>
      <c r="BC66" s="1012"/>
      <c r="BD66" s="1025"/>
      <c r="BE66" s="233"/>
      <c r="BF66" s="233"/>
      <c r="BG66" s="233"/>
      <c r="BH66" s="233"/>
      <c r="BI66" s="233"/>
      <c r="BJ66" s="233"/>
      <c r="BK66" s="233"/>
      <c r="BL66" s="233"/>
      <c r="BM66" s="233"/>
      <c r="BN66" s="233"/>
      <c r="BO66" s="233"/>
      <c r="BP66" s="233"/>
      <c r="BQ66" s="230">
        <v>60</v>
      </c>
      <c r="BR66" s="235"/>
      <c r="BS66" s="956"/>
      <c r="BT66" s="957"/>
      <c r="BU66" s="957"/>
      <c r="BV66" s="957"/>
      <c r="BW66" s="957"/>
      <c r="BX66" s="957"/>
      <c r="BY66" s="957"/>
      <c r="BZ66" s="957"/>
      <c r="CA66" s="957"/>
      <c r="CB66" s="957"/>
      <c r="CC66" s="957"/>
      <c r="CD66" s="957"/>
      <c r="CE66" s="957"/>
      <c r="CF66" s="957"/>
      <c r="CG66" s="966"/>
      <c r="CH66" s="967"/>
      <c r="CI66" s="968"/>
      <c r="CJ66" s="968"/>
      <c r="CK66" s="968"/>
      <c r="CL66" s="969"/>
      <c r="CM66" s="967"/>
      <c r="CN66" s="968"/>
      <c r="CO66" s="968"/>
      <c r="CP66" s="968"/>
      <c r="CQ66" s="969"/>
      <c r="CR66" s="967"/>
      <c r="CS66" s="968"/>
      <c r="CT66" s="968"/>
      <c r="CU66" s="968"/>
      <c r="CV66" s="969"/>
      <c r="CW66" s="967"/>
      <c r="CX66" s="968"/>
      <c r="CY66" s="968"/>
      <c r="CZ66" s="968"/>
      <c r="DA66" s="969"/>
      <c r="DB66" s="967"/>
      <c r="DC66" s="968"/>
      <c r="DD66" s="968"/>
      <c r="DE66" s="968"/>
      <c r="DF66" s="969"/>
      <c r="DG66" s="967"/>
      <c r="DH66" s="968"/>
      <c r="DI66" s="968"/>
      <c r="DJ66" s="968"/>
      <c r="DK66" s="969"/>
      <c r="DL66" s="967"/>
      <c r="DM66" s="968"/>
      <c r="DN66" s="968"/>
      <c r="DO66" s="968"/>
      <c r="DP66" s="969"/>
      <c r="DQ66" s="967"/>
      <c r="DR66" s="968"/>
      <c r="DS66" s="968"/>
      <c r="DT66" s="968"/>
      <c r="DU66" s="969"/>
      <c r="DV66" s="956"/>
      <c r="DW66" s="957"/>
      <c r="DX66" s="957"/>
      <c r="DY66" s="957"/>
      <c r="DZ66" s="958"/>
      <c r="EA66" s="222"/>
    </row>
    <row r="67" spans="1:131" ht="26.25" customHeight="1" thickBot="1" x14ac:dyDescent="0.25">
      <c r="A67" s="1008"/>
      <c r="B67" s="1009"/>
      <c r="C67" s="1009"/>
      <c r="D67" s="1009"/>
      <c r="E67" s="1009"/>
      <c r="F67" s="1009"/>
      <c r="G67" s="1009"/>
      <c r="H67" s="1009"/>
      <c r="I67" s="1009"/>
      <c r="J67" s="1009"/>
      <c r="K67" s="1009"/>
      <c r="L67" s="1009"/>
      <c r="M67" s="1009"/>
      <c r="N67" s="1009"/>
      <c r="O67" s="1009"/>
      <c r="P67" s="1010"/>
      <c r="Q67" s="1014"/>
      <c r="R67" s="1015"/>
      <c r="S67" s="1015"/>
      <c r="T67" s="1015"/>
      <c r="U67" s="1016"/>
      <c r="V67" s="1014"/>
      <c r="W67" s="1015"/>
      <c r="X67" s="1015"/>
      <c r="Y67" s="1015"/>
      <c r="Z67" s="1016"/>
      <c r="AA67" s="1014"/>
      <c r="AB67" s="1015"/>
      <c r="AC67" s="1015"/>
      <c r="AD67" s="1015"/>
      <c r="AE67" s="1016"/>
      <c r="AF67" s="1020"/>
      <c r="AG67" s="1021"/>
      <c r="AH67" s="1021"/>
      <c r="AI67" s="1021"/>
      <c r="AJ67" s="1022"/>
      <c r="AK67" s="1023"/>
      <c r="AL67" s="1009"/>
      <c r="AM67" s="1009"/>
      <c r="AN67" s="1009"/>
      <c r="AO67" s="1010"/>
      <c r="AP67" s="1014"/>
      <c r="AQ67" s="1015"/>
      <c r="AR67" s="1015"/>
      <c r="AS67" s="1015"/>
      <c r="AT67" s="1016"/>
      <c r="AU67" s="1014"/>
      <c r="AV67" s="1015"/>
      <c r="AW67" s="1015"/>
      <c r="AX67" s="1015"/>
      <c r="AY67" s="1016"/>
      <c r="AZ67" s="1014"/>
      <c r="BA67" s="1015"/>
      <c r="BB67" s="1015"/>
      <c r="BC67" s="1015"/>
      <c r="BD67" s="1026"/>
      <c r="BE67" s="233"/>
      <c r="BF67" s="233"/>
      <c r="BG67" s="233"/>
      <c r="BH67" s="233"/>
      <c r="BI67" s="233"/>
      <c r="BJ67" s="233"/>
      <c r="BK67" s="233"/>
      <c r="BL67" s="233"/>
      <c r="BM67" s="233"/>
      <c r="BN67" s="233"/>
      <c r="BO67" s="233"/>
      <c r="BP67" s="233"/>
      <c r="BQ67" s="230">
        <v>61</v>
      </c>
      <c r="BR67" s="235"/>
      <c r="BS67" s="956"/>
      <c r="BT67" s="957"/>
      <c r="BU67" s="957"/>
      <c r="BV67" s="957"/>
      <c r="BW67" s="957"/>
      <c r="BX67" s="957"/>
      <c r="BY67" s="957"/>
      <c r="BZ67" s="957"/>
      <c r="CA67" s="957"/>
      <c r="CB67" s="957"/>
      <c r="CC67" s="957"/>
      <c r="CD67" s="957"/>
      <c r="CE67" s="957"/>
      <c r="CF67" s="957"/>
      <c r="CG67" s="966"/>
      <c r="CH67" s="967"/>
      <c r="CI67" s="968"/>
      <c r="CJ67" s="968"/>
      <c r="CK67" s="968"/>
      <c r="CL67" s="969"/>
      <c r="CM67" s="967"/>
      <c r="CN67" s="968"/>
      <c r="CO67" s="968"/>
      <c r="CP67" s="968"/>
      <c r="CQ67" s="969"/>
      <c r="CR67" s="967"/>
      <c r="CS67" s="968"/>
      <c r="CT67" s="968"/>
      <c r="CU67" s="968"/>
      <c r="CV67" s="969"/>
      <c r="CW67" s="967"/>
      <c r="CX67" s="968"/>
      <c r="CY67" s="968"/>
      <c r="CZ67" s="968"/>
      <c r="DA67" s="969"/>
      <c r="DB67" s="967"/>
      <c r="DC67" s="968"/>
      <c r="DD67" s="968"/>
      <c r="DE67" s="968"/>
      <c r="DF67" s="969"/>
      <c r="DG67" s="967"/>
      <c r="DH67" s="968"/>
      <c r="DI67" s="968"/>
      <c r="DJ67" s="968"/>
      <c r="DK67" s="969"/>
      <c r="DL67" s="967"/>
      <c r="DM67" s="968"/>
      <c r="DN67" s="968"/>
      <c r="DO67" s="968"/>
      <c r="DP67" s="969"/>
      <c r="DQ67" s="967"/>
      <c r="DR67" s="968"/>
      <c r="DS67" s="968"/>
      <c r="DT67" s="968"/>
      <c r="DU67" s="969"/>
      <c r="DV67" s="956"/>
      <c r="DW67" s="957"/>
      <c r="DX67" s="957"/>
      <c r="DY67" s="957"/>
      <c r="DZ67" s="958"/>
      <c r="EA67" s="222"/>
    </row>
    <row r="68" spans="1:131" ht="26.25" customHeight="1" thickTop="1" x14ac:dyDescent="0.2">
      <c r="A68" s="228">
        <v>1</v>
      </c>
      <c r="B68" s="1120" t="s">
        <v>584</v>
      </c>
      <c r="C68" s="1121"/>
      <c r="D68" s="1121"/>
      <c r="E68" s="1121"/>
      <c r="F68" s="1121"/>
      <c r="G68" s="1121"/>
      <c r="H68" s="1121"/>
      <c r="I68" s="1121"/>
      <c r="J68" s="1121"/>
      <c r="K68" s="1121"/>
      <c r="L68" s="1121"/>
      <c r="M68" s="1121"/>
      <c r="N68" s="1121"/>
      <c r="O68" s="1121"/>
      <c r="P68" s="1122"/>
      <c r="Q68" s="998">
        <v>9647</v>
      </c>
      <c r="R68" s="995"/>
      <c r="S68" s="995"/>
      <c r="T68" s="995"/>
      <c r="U68" s="995"/>
      <c r="V68" s="995">
        <v>9534</v>
      </c>
      <c r="W68" s="995"/>
      <c r="X68" s="995"/>
      <c r="Y68" s="995"/>
      <c r="Z68" s="995"/>
      <c r="AA68" s="995">
        <v>113</v>
      </c>
      <c r="AB68" s="995"/>
      <c r="AC68" s="995"/>
      <c r="AD68" s="995"/>
      <c r="AE68" s="995"/>
      <c r="AF68" s="995">
        <v>113</v>
      </c>
      <c r="AG68" s="995"/>
      <c r="AH68" s="995"/>
      <c r="AI68" s="995"/>
      <c r="AJ68" s="995"/>
      <c r="AK68" s="995">
        <v>100</v>
      </c>
      <c r="AL68" s="995"/>
      <c r="AM68" s="995"/>
      <c r="AN68" s="995"/>
      <c r="AO68" s="995"/>
      <c r="AP68" s="995">
        <v>190</v>
      </c>
      <c r="AQ68" s="995"/>
      <c r="AR68" s="995"/>
      <c r="AS68" s="995"/>
      <c r="AT68" s="995"/>
      <c r="AU68" s="995">
        <v>3</v>
      </c>
      <c r="AV68" s="995"/>
      <c r="AW68" s="995"/>
      <c r="AX68" s="995"/>
      <c r="AY68" s="995"/>
      <c r="AZ68" s="996"/>
      <c r="BA68" s="996"/>
      <c r="BB68" s="996"/>
      <c r="BC68" s="996"/>
      <c r="BD68" s="997"/>
      <c r="BE68" s="233"/>
      <c r="BF68" s="233"/>
      <c r="BG68" s="233"/>
      <c r="BH68" s="233"/>
      <c r="BI68" s="233"/>
      <c r="BJ68" s="233"/>
      <c r="BK68" s="233"/>
      <c r="BL68" s="233"/>
      <c r="BM68" s="233"/>
      <c r="BN68" s="233"/>
      <c r="BO68" s="233"/>
      <c r="BP68" s="233"/>
      <c r="BQ68" s="230">
        <v>62</v>
      </c>
      <c r="BR68" s="235"/>
      <c r="BS68" s="956"/>
      <c r="BT68" s="957"/>
      <c r="BU68" s="957"/>
      <c r="BV68" s="957"/>
      <c r="BW68" s="957"/>
      <c r="BX68" s="957"/>
      <c r="BY68" s="957"/>
      <c r="BZ68" s="957"/>
      <c r="CA68" s="957"/>
      <c r="CB68" s="957"/>
      <c r="CC68" s="957"/>
      <c r="CD68" s="957"/>
      <c r="CE68" s="957"/>
      <c r="CF68" s="957"/>
      <c r="CG68" s="966"/>
      <c r="CH68" s="967"/>
      <c r="CI68" s="968"/>
      <c r="CJ68" s="968"/>
      <c r="CK68" s="968"/>
      <c r="CL68" s="969"/>
      <c r="CM68" s="967"/>
      <c r="CN68" s="968"/>
      <c r="CO68" s="968"/>
      <c r="CP68" s="968"/>
      <c r="CQ68" s="969"/>
      <c r="CR68" s="967"/>
      <c r="CS68" s="968"/>
      <c r="CT68" s="968"/>
      <c r="CU68" s="968"/>
      <c r="CV68" s="969"/>
      <c r="CW68" s="967"/>
      <c r="CX68" s="968"/>
      <c r="CY68" s="968"/>
      <c r="CZ68" s="968"/>
      <c r="DA68" s="969"/>
      <c r="DB68" s="967"/>
      <c r="DC68" s="968"/>
      <c r="DD68" s="968"/>
      <c r="DE68" s="968"/>
      <c r="DF68" s="969"/>
      <c r="DG68" s="967"/>
      <c r="DH68" s="968"/>
      <c r="DI68" s="968"/>
      <c r="DJ68" s="968"/>
      <c r="DK68" s="969"/>
      <c r="DL68" s="967"/>
      <c r="DM68" s="968"/>
      <c r="DN68" s="968"/>
      <c r="DO68" s="968"/>
      <c r="DP68" s="969"/>
      <c r="DQ68" s="967"/>
      <c r="DR68" s="968"/>
      <c r="DS68" s="968"/>
      <c r="DT68" s="968"/>
      <c r="DU68" s="969"/>
      <c r="DV68" s="956"/>
      <c r="DW68" s="957"/>
      <c r="DX68" s="957"/>
      <c r="DY68" s="957"/>
      <c r="DZ68" s="958"/>
      <c r="EA68" s="222"/>
    </row>
    <row r="69" spans="1:131" ht="26.25" customHeight="1" x14ac:dyDescent="0.2">
      <c r="A69" s="230">
        <v>2</v>
      </c>
      <c r="B69" s="987" t="s">
        <v>585</v>
      </c>
      <c r="C69" s="988"/>
      <c r="D69" s="988"/>
      <c r="E69" s="988"/>
      <c r="F69" s="988"/>
      <c r="G69" s="988"/>
      <c r="H69" s="988"/>
      <c r="I69" s="988"/>
      <c r="J69" s="988"/>
      <c r="K69" s="988"/>
      <c r="L69" s="988"/>
      <c r="M69" s="988"/>
      <c r="N69" s="988"/>
      <c r="O69" s="988"/>
      <c r="P69" s="989"/>
      <c r="Q69" s="990">
        <v>2166</v>
      </c>
      <c r="R69" s="984"/>
      <c r="S69" s="984"/>
      <c r="T69" s="984"/>
      <c r="U69" s="984"/>
      <c r="V69" s="984">
        <v>1989</v>
      </c>
      <c r="W69" s="984"/>
      <c r="X69" s="984"/>
      <c r="Y69" s="984"/>
      <c r="Z69" s="984"/>
      <c r="AA69" s="984">
        <v>177</v>
      </c>
      <c r="AB69" s="984"/>
      <c r="AC69" s="984"/>
      <c r="AD69" s="984"/>
      <c r="AE69" s="984"/>
      <c r="AF69" s="984">
        <v>177</v>
      </c>
      <c r="AG69" s="984"/>
      <c r="AH69" s="984"/>
      <c r="AI69" s="984"/>
      <c r="AJ69" s="984"/>
      <c r="AK69" s="984" t="s">
        <v>583</v>
      </c>
      <c r="AL69" s="984"/>
      <c r="AM69" s="984"/>
      <c r="AN69" s="984"/>
      <c r="AO69" s="984"/>
      <c r="AP69" s="984">
        <v>732</v>
      </c>
      <c r="AQ69" s="984"/>
      <c r="AR69" s="984"/>
      <c r="AS69" s="984"/>
      <c r="AT69" s="984"/>
      <c r="AU69" s="984">
        <v>146</v>
      </c>
      <c r="AV69" s="984"/>
      <c r="AW69" s="984"/>
      <c r="AX69" s="984"/>
      <c r="AY69" s="984"/>
      <c r="AZ69" s="985"/>
      <c r="BA69" s="985"/>
      <c r="BB69" s="985"/>
      <c r="BC69" s="985"/>
      <c r="BD69" s="986"/>
      <c r="BE69" s="233"/>
      <c r="BF69" s="233"/>
      <c r="BG69" s="233"/>
      <c r="BH69" s="233"/>
      <c r="BI69" s="233"/>
      <c r="BJ69" s="233"/>
      <c r="BK69" s="233"/>
      <c r="BL69" s="233"/>
      <c r="BM69" s="233"/>
      <c r="BN69" s="233"/>
      <c r="BO69" s="233"/>
      <c r="BP69" s="233"/>
      <c r="BQ69" s="230">
        <v>63</v>
      </c>
      <c r="BR69" s="235"/>
      <c r="BS69" s="956"/>
      <c r="BT69" s="957"/>
      <c r="BU69" s="957"/>
      <c r="BV69" s="957"/>
      <c r="BW69" s="957"/>
      <c r="BX69" s="957"/>
      <c r="BY69" s="957"/>
      <c r="BZ69" s="957"/>
      <c r="CA69" s="957"/>
      <c r="CB69" s="957"/>
      <c r="CC69" s="957"/>
      <c r="CD69" s="957"/>
      <c r="CE69" s="957"/>
      <c r="CF69" s="957"/>
      <c r="CG69" s="966"/>
      <c r="CH69" s="967"/>
      <c r="CI69" s="968"/>
      <c r="CJ69" s="968"/>
      <c r="CK69" s="968"/>
      <c r="CL69" s="969"/>
      <c r="CM69" s="967"/>
      <c r="CN69" s="968"/>
      <c r="CO69" s="968"/>
      <c r="CP69" s="968"/>
      <c r="CQ69" s="969"/>
      <c r="CR69" s="967"/>
      <c r="CS69" s="968"/>
      <c r="CT69" s="968"/>
      <c r="CU69" s="968"/>
      <c r="CV69" s="969"/>
      <c r="CW69" s="967"/>
      <c r="CX69" s="968"/>
      <c r="CY69" s="968"/>
      <c r="CZ69" s="968"/>
      <c r="DA69" s="969"/>
      <c r="DB69" s="967"/>
      <c r="DC69" s="968"/>
      <c r="DD69" s="968"/>
      <c r="DE69" s="968"/>
      <c r="DF69" s="969"/>
      <c r="DG69" s="967"/>
      <c r="DH69" s="968"/>
      <c r="DI69" s="968"/>
      <c r="DJ69" s="968"/>
      <c r="DK69" s="969"/>
      <c r="DL69" s="967"/>
      <c r="DM69" s="968"/>
      <c r="DN69" s="968"/>
      <c r="DO69" s="968"/>
      <c r="DP69" s="969"/>
      <c r="DQ69" s="967"/>
      <c r="DR69" s="968"/>
      <c r="DS69" s="968"/>
      <c r="DT69" s="968"/>
      <c r="DU69" s="969"/>
      <c r="DV69" s="956"/>
      <c r="DW69" s="957"/>
      <c r="DX69" s="957"/>
      <c r="DY69" s="957"/>
      <c r="DZ69" s="958"/>
      <c r="EA69" s="222"/>
    </row>
    <row r="70" spans="1:131" ht="26.25" customHeight="1" x14ac:dyDescent="0.2">
      <c r="A70" s="230">
        <v>3</v>
      </c>
      <c r="B70" s="987" t="s">
        <v>586</v>
      </c>
      <c r="C70" s="988"/>
      <c r="D70" s="988"/>
      <c r="E70" s="988"/>
      <c r="F70" s="988"/>
      <c r="G70" s="988"/>
      <c r="H70" s="988"/>
      <c r="I70" s="988"/>
      <c r="J70" s="988"/>
      <c r="K70" s="988"/>
      <c r="L70" s="988"/>
      <c r="M70" s="988"/>
      <c r="N70" s="988"/>
      <c r="O70" s="988"/>
      <c r="P70" s="989"/>
      <c r="Q70" s="990">
        <v>465</v>
      </c>
      <c r="R70" s="984"/>
      <c r="S70" s="984"/>
      <c r="T70" s="984"/>
      <c r="U70" s="984"/>
      <c r="V70" s="984">
        <v>429</v>
      </c>
      <c r="W70" s="984"/>
      <c r="X70" s="984"/>
      <c r="Y70" s="984"/>
      <c r="Z70" s="984"/>
      <c r="AA70" s="984">
        <v>36</v>
      </c>
      <c r="AB70" s="984"/>
      <c r="AC70" s="984"/>
      <c r="AD70" s="984"/>
      <c r="AE70" s="984"/>
      <c r="AF70" s="984">
        <v>36</v>
      </c>
      <c r="AG70" s="984"/>
      <c r="AH70" s="984"/>
      <c r="AI70" s="984"/>
      <c r="AJ70" s="984"/>
      <c r="AK70" s="984" t="s">
        <v>583</v>
      </c>
      <c r="AL70" s="984"/>
      <c r="AM70" s="984"/>
      <c r="AN70" s="984"/>
      <c r="AO70" s="984"/>
      <c r="AP70" s="984" t="s">
        <v>583</v>
      </c>
      <c r="AQ70" s="984"/>
      <c r="AR70" s="984"/>
      <c r="AS70" s="984"/>
      <c r="AT70" s="984"/>
      <c r="AU70" s="984" t="s">
        <v>583</v>
      </c>
      <c r="AV70" s="984"/>
      <c r="AW70" s="984"/>
      <c r="AX70" s="984"/>
      <c r="AY70" s="984"/>
      <c r="AZ70" s="985"/>
      <c r="BA70" s="985"/>
      <c r="BB70" s="985"/>
      <c r="BC70" s="985"/>
      <c r="BD70" s="986"/>
      <c r="BE70" s="233"/>
      <c r="BF70" s="233"/>
      <c r="BG70" s="233"/>
      <c r="BH70" s="233"/>
      <c r="BI70" s="233"/>
      <c r="BJ70" s="233"/>
      <c r="BK70" s="233"/>
      <c r="BL70" s="233"/>
      <c r="BM70" s="233"/>
      <c r="BN70" s="233"/>
      <c r="BO70" s="233"/>
      <c r="BP70" s="233"/>
      <c r="BQ70" s="230">
        <v>64</v>
      </c>
      <c r="BR70" s="235"/>
      <c r="BS70" s="956"/>
      <c r="BT70" s="957"/>
      <c r="BU70" s="957"/>
      <c r="BV70" s="957"/>
      <c r="BW70" s="957"/>
      <c r="BX70" s="957"/>
      <c r="BY70" s="957"/>
      <c r="BZ70" s="957"/>
      <c r="CA70" s="957"/>
      <c r="CB70" s="957"/>
      <c r="CC70" s="957"/>
      <c r="CD70" s="957"/>
      <c r="CE70" s="957"/>
      <c r="CF70" s="957"/>
      <c r="CG70" s="966"/>
      <c r="CH70" s="967"/>
      <c r="CI70" s="968"/>
      <c r="CJ70" s="968"/>
      <c r="CK70" s="968"/>
      <c r="CL70" s="969"/>
      <c r="CM70" s="967"/>
      <c r="CN70" s="968"/>
      <c r="CO70" s="968"/>
      <c r="CP70" s="968"/>
      <c r="CQ70" s="969"/>
      <c r="CR70" s="967"/>
      <c r="CS70" s="968"/>
      <c r="CT70" s="968"/>
      <c r="CU70" s="968"/>
      <c r="CV70" s="969"/>
      <c r="CW70" s="967"/>
      <c r="CX70" s="968"/>
      <c r="CY70" s="968"/>
      <c r="CZ70" s="968"/>
      <c r="DA70" s="969"/>
      <c r="DB70" s="967"/>
      <c r="DC70" s="968"/>
      <c r="DD70" s="968"/>
      <c r="DE70" s="968"/>
      <c r="DF70" s="969"/>
      <c r="DG70" s="967"/>
      <c r="DH70" s="968"/>
      <c r="DI70" s="968"/>
      <c r="DJ70" s="968"/>
      <c r="DK70" s="969"/>
      <c r="DL70" s="967"/>
      <c r="DM70" s="968"/>
      <c r="DN70" s="968"/>
      <c r="DO70" s="968"/>
      <c r="DP70" s="969"/>
      <c r="DQ70" s="967"/>
      <c r="DR70" s="968"/>
      <c r="DS70" s="968"/>
      <c r="DT70" s="968"/>
      <c r="DU70" s="969"/>
      <c r="DV70" s="956"/>
      <c r="DW70" s="957"/>
      <c r="DX70" s="957"/>
      <c r="DY70" s="957"/>
      <c r="DZ70" s="958"/>
      <c r="EA70" s="222"/>
    </row>
    <row r="71" spans="1:131" ht="26.25" customHeight="1" x14ac:dyDescent="0.2">
      <c r="A71" s="230">
        <v>4</v>
      </c>
      <c r="B71" s="987" t="s">
        <v>587</v>
      </c>
      <c r="C71" s="988"/>
      <c r="D71" s="988"/>
      <c r="E71" s="988"/>
      <c r="F71" s="988"/>
      <c r="G71" s="988"/>
      <c r="H71" s="988"/>
      <c r="I71" s="988"/>
      <c r="J71" s="988"/>
      <c r="K71" s="988"/>
      <c r="L71" s="988"/>
      <c r="M71" s="988"/>
      <c r="N71" s="988"/>
      <c r="O71" s="988"/>
      <c r="P71" s="989"/>
      <c r="Q71" s="990">
        <v>404</v>
      </c>
      <c r="R71" s="984"/>
      <c r="S71" s="984"/>
      <c r="T71" s="984"/>
      <c r="U71" s="984"/>
      <c r="V71" s="984">
        <v>380</v>
      </c>
      <c r="W71" s="984"/>
      <c r="X71" s="984"/>
      <c r="Y71" s="984"/>
      <c r="Z71" s="984"/>
      <c r="AA71" s="984">
        <v>24</v>
      </c>
      <c r="AB71" s="984"/>
      <c r="AC71" s="984"/>
      <c r="AD71" s="984"/>
      <c r="AE71" s="984"/>
      <c r="AF71" s="984">
        <v>24</v>
      </c>
      <c r="AG71" s="984"/>
      <c r="AH71" s="984"/>
      <c r="AI71" s="984"/>
      <c r="AJ71" s="984"/>
      <c r="AK71" s="984" t="s">
        <v>583</v>
      </c>
      <c r="AL71" s="984"/>
      <c r="AM71" s="984"/>
      <c r="AN71" s="984"/>
      <c r="AO71" s="984"/>
      <c r="AP71" s="984" t="s">
        <v>583</v>
      </c>
      <c r="AQ71" s="984"/>
      <c r="AR71" s="984"/>
      <c r="AS71" s="984"/>
      <c r="AT71" s="984"/>
      <c r="AU71" s="984" t="s">
        <v>583</v>
      </c>
      <c r="AV71" s="984"/>
      <c r="AW71" s="984"/>
      <c r="AX71" s="984"/>
      <c r="AY71" s="984"/>
      <c r="AZ71" s="985"/>
      <c r="BA71" s="985"/>
      <c r="BB71" s="985"/>
      <c r="BC71" s="985"/>
      <c r="BD71" s="986"/>
      <c r="BE71" s="233"/>
      <c r="BF71" s="233"/>
      <c r="BG71" s="233"/>
      <c r="BH71" s="233"/>
      <c r="BI71" s="233"/>
      <c r="BJ71" s="233"/>
      <c r="BK71" s="233"/>
      <c r="BL71" s="233"/>
      <c r="BM71" s="233"/>
      <c r="BN71" s="233"/>
      <c r="BO71" s="233"/>
      <c r="BP71" s="233"/>
      <c r="BQ71" s="230">
        <v>65</v>
      </c>
      <c r="BR71" s="235"/>
      <c r="BS71" s="956"/>
      <c r="BT71" s="957"/>
      <c r="BU71" s="957"/>
      <c r="BV71" s="957"/>
      <c r="BW71" s="957"/>
      <c r="BX71" s="957"/>
      <c r="BY71" s="957"/>
      <c r="BZ71" s="957"/>
      <c r="CA71" s="957"/>
      <c r="CB71" s="957"/>
      <c r="CC71" s="957"/>
      <c r="CD71" s="957"/>
      <c r="CE71" s="957"/>
      <c r="CF71" s="957"/>
      <c r="CG71" s="966"/>
      <c r="CH71" s="967"/>
      <c r="CI71" s="968"/>
      <c r="CJ71" s="968"/>
      <c r="CK71" s="968"/>
      <c r="CL71" s="969"/>
      <c r="CM71" s="967"/>
      <c r="CN71" s="968"/>
      <c r="CO71" s="968"/>
      <c r="CP71" s="968"/>
      <c r="CQ71" s="969"/>
      <c r="CR71" s="967"/>
      <c r="CS71" s="968"/>
      <c r="CT71" s="968"/>
      <c r="CU71" s="968"/>
      <c r="CV71" s="969"/>
      <c r="CW71" s="967"/>
      <c r="CX71" s="968"/>
      <c r="CY71" s="968"/>
      <c r="CZ71" s="968"/>
      <c r="DA71" s="969"/>
      <c r="DB71" s="967"/>
      <c r="DC71" s="968"/>
      <c r="DD71" s="968"/>
      <c r="DE71" s="968"/>
      <c r="DF71" s="969"/>
      <c r="DG71" s="967"/>
      <c r="DH71" s="968"/>
      <c r="DI71" s="968"/>
      <c r="DJ71" s="968"/>
      <c r="DK71" s="969"/>
      <c r="DL71" s="967"/>
      <c r="DM71" s="968"/>
      <c r="DN71" s="968"/>
      <c r="DO71" s="968"/>
      <c r="DP71" s="969"/>
      <c r="DQ71" s="967"/>
      <c r="DR71" s="968"/>
      <c r="DS71" s="968"/>
      <c r="DT71" s="968"/>
      <c r="DU71" s="969"/>
      <c r="DV71" s="956"/>
      <c r="DW71" s="957"/>
      <c r="DX71" s="957"/>
      <c r="DY71" s="957"/>
      <c r="DZ71" s="958"/>
      <c r="EA71" s="222"/>
    </row>
    <row r="72" spans="1:131" ht="26.25" customHeight="1" x14ac:dyDescent="0.2">
      <c r="A72" s="230">
        <v>5</v>
      </c>
      <c r="B72" s="987" t="s">
        <v>588</v>
      </c>
      <c r="C72" s="988"/>
      <c r="D72" s="988"/>
      <c r="E72" s="988"/>
      <c r="F72" s="988"/>
      <c r="G72" s="988"/>
      <c r="H72" s="988"/>
      <c r="I72" s="988"/>
      <c r="J72" s="988"/>
      <c r="K72" s="988"/>
      <c r="L72" s="988"/>
      <c r="M72" s="988"/>
      <c r="N72" s="988"/>
      <c r="O72" s="988"/>
      <c r="P72" s="989"/>
      <c r="Q72" s="990">
        <v>925</v>
      </c>
      <c r="R72" s="984"/>
      <c r="S72" s="984"/>
      <c r="T72" s="984"/>
      <c r="U72" s="984"/>
      <c r="V72" s="984">
        <v>905</v>
      </c>
      <c r="W72" s="984"/>
      <c r="X72" s="984"/>
      <c r="Y72" s="984"/>
      <c r="Z72" s="984"/>
      <c r="AA72" s="984">
        <v>20</v>
      </c>
      <c r="AB72" s="984"/>
      <c r="AC72" s="984"/>
      <c r="AD72" s="984"/>
      <c r="AE72" s="984"/>
      <c r="AF72" s="984">
        <v>20</v>
      </c>
      <c r="AG72" s="984"/>
      <c r="AH72" s="984"/>
      <c r="AI72" s="984"/>
      <c r="AJ72" s="984"/>
      <c r="AK72" s="984">
        <v>45</v>
      </c>
      <c r="AL72" s="984"/>
      <c r="AM72" s="984"/>
      <c r="AN72" s="984"/>
      <c r="AO72" s="984"/>
      <c r="AP72" s="984" t="s">
        <v>583</v>
      </c>
      <c r="AQ72" s="984"/>
      <c r="AR72" s="984"/>
      <c r="AS72" s="984"/>
      <c r="AT72" s="984"/>
      <c r="AU72" s="984" t="s">
        <v>583</v>
      </c>
      <c r="AV72" s="984"/>
      <c r="AW72" s="984"/>
      <c r="AX72" s="984"/>
      <c r="AY72" s="984"/>
      <c r="AZ72" s="985"/>
      <c r="BA72" s="985"/>
      <c r="BB72" s="985"/>
      <c r="BC72" s="985"/>
      <c r="BD72" s="986"/>
      <c r="BE72" s="233"/>
      <c r="BF72" s="233"/>
      <c r="BG72" s="233"/>
      <c r="BH72" s="233"/>
      <c r="BI72" s="233"/>
      <c r="BJ72" s="233"/>
      <c r="BK72" s="233"/>
      <c r="BL72" s="233"/>
      <c r="BM72" s="233"/>
      <c r="BN72" s="233"/>
      <c r="BO72" s="233"/>
      <c r="BP72" s="233"/>
      <c r="BQ72" s="230">
        <v>66</v>
      </c>
      <c r="BR72" s="235"/>
      <c r="BS72" s="956"/>
      <c r="BT72" s="957"/>
      <c r="BU72" s="957"/>
      <c r="BV72" s="957"/>
      <c r="BW72" s="957"/>
      <c r="BX72" s="957"/>
      <c r="BY72" s="957"/>
      <c r="BZ72" s="957"/>
      <c r="CA72" s="957"/>
      <c r="CB72" s="957"/>
      <c r="CC72" s="957"/>
      <c r="CD72" s="957"/>
      <c r="CE72" s="957"/>
      <c r="CF72" s="957"/>
      <c r="CG72" s="966"/>
      <c r="CH72" s="967"/>
      <c r="CI72" s="968"/>
      <c r="CJ72" s="968"/>
      <c r="CK72" s="968"/>
      <c r="CL72" s="969"/>
      <c r="CM72" s="967"/>
      <c r="CN72" s="968"/>
      <c r="CO72" s="968"/>
      <c r="CP72" s="968"/>
      <c r="CQ72" s="969"/>
      <c r="CR72" s="967"/>
      <c r="CS72" s="968"/>
      <c r="CT72" s="968"/>
      <c r="CU72" s="968"/>
      <c r="CV72" s="969"/>
      <c r="CW72" s="967"/>
      <c r="CX72" s="968"/>
      <c r="CY72" s="968"/>
      <c r="CZ72" s="968"/>
      <c r="DA72" s="969"/>
      <c r="DB72" s="967"/>
      <c r="DC72" s="968"/>
      <c r="DD72" s="968"/>
      <c r="DE72" s="968"/>
      <c r="DF72" s="969"/>
      <c r="DG72" s="967"/>
      <c r="DH72" s="968"/>
      <c r="DI72" s="968"/>
      <c r="DJ72" s="968"/>
      <c r="DK72" s="969"/>
      <c r="DL72" s="967"/>
      <c r="DM72" s="968"/>
      <c r="DN72" s="968"/>
      <c r="DO72" s="968"/>
      <c r="DP72" s="969"/>
      <c r="DQ72" s="967"/>
      <c r="DR72" s="968"/>
      <c r="DS72" s="968"/>
      <c r="DT72" s="968"/>
      <c r="DU72" s="969"/>
      <c r="DV72" s="956"/>
      <c r="DW72" s="957"/>
      <c r="DX72" s="957"/>
      <c r="DY72" s="957"/>
      <c r="DZ72" s="958"/>
      <c r="EA72" s="222"/>
    </row>
    <row r="73" spans="1:131" ht="26.25" customHeight="1" x14ac:dyDescent="0.2">
      <c r="A73" s="230">
        <v>6</v>
      </c>
      <c r="B73" s="987" t="s">
        <v>589</v>
      </c>
      <c r="C73" s="988"/>
      <c r="D73" s="988"/>
      <c r="E73" s="988"/>
      <c r="F73" s="988"/>
      <c r="G73" s="988"/>
      <c r="H73" s="988"/>
      <c r="I73" s="988"/>
      <c r="J73" s="988"/>
      <c r="K73" s="988"/>
      <c r="L73" s="988"/>
      <c r="M73" s="988"/>
      <c r="N73" s="988"/>
      <c r="O73" s="988"/>
      <c r="P73" s="989"/>
      <c r="Q73" s="990">
        <v>267</v>
      </c>
      <c r="R73" s="984"/>
      <c r="S73" s="984"/>
      <c r="T73" s="984"/>
      <c r="U73" s="984"/>
      <c r="V73" s="984">
        <v>178</v>
      </c>
      <c r="W73" s="984"/>
      <c r="X73" s="984"/>
      <c r="Y73" s="984"/>
      <c r="Z73" s="984"/>
      <c r="AA73" s="984">
        <v>89</v>
      </c>
      <c r="AB73" s="984"/>
      <c r="AC73" s="984"/>
      <c r="AD73" s="984"/>
      <c r="AE73" s="984"/>
      <c r="AF73" s="984">
        <v>89</v>
      </c>
      <c r="AG73" s="984"/>
      <c r="AH73" s="984"/>
      <c r="AI73" s="984"/>
      <c r="AJ73" s="984"/>
      <c r="AK73" s="984">
        <v>13</v>
      </c>
      <c r="AL73" s="984"/>
      <c r="AM73" s="984"/>
      <c r="AN73" s="984"/>
      <c r="AO73" s="984"/>
      <c r="AP73" s="984" t="s">
        <v>583</v>
      </c>
      <c r="AQ73" s="984"/>
      <c r="AR73" s="984"/>
      <c r="AS73" s="984"/>
      <c r="AT73" s="984"/>
      <c r="AU73" s="984" t="s">
        <v>583</v>
      </c>
      <c r="AV73" s="984"/>
      <c r="AW73" s="984"/>
      <c r="AX73" s="984"/>
      <c r="AY73" s="984"/>
      <c r="AZ73" s="985"/>
      <c r="BA73" s="985"/>
      <c r="BB73" s="985"/>
      <c r="BC73" s="985"/>
      <c r="BD73" s="986"/>
      <c r="BE73" s="233"/>
      <c r="BF73" s="233"/>
      <c r="BG73" s="233"/>
      <c r="BH73" s="233"/>
      <c r="BI73" s="233"/>
      <c r="BJ73" s="233"/>
      <c r="BK73" s="233"/>
      <c r="BL73" s="233"/>
      <c r="BM73" s="233"/>
      <c r="BN73" s="233"/>
      <c r="BO73" s="233"/>
      <c r="BP73" s="233"/>
      <c r="BQ73" s="230">
        <v>67</v>
      </c>
      <c r="BR73" s="235"/>
      <c r="BS73" s="956"/>
      <c r="BT73" s="957"/>
      <c r="BU73" s="957"/>
      <c r="BV73" s="957"/>
      <c r="BW73" s="957"/>
      <c r="BX73" s="957"/>
      <c r="BY73" s="957"/>
      <c r="BZ73" s="957"/>
      <c r="CA73" s="957"/>
      <c r="CB73" s="957"/>
      <c r="CC73" s="957"/>
      <c r="CD73" s="957"/>
      <c r="CE73" s="957"/>
      <c r="CF73" s="957"/>
      <c r="CG73" s="966"/>
      <c r="CH73" s="967"/>
      <c r="CI73" s="968"/>
      <c r="CJ73" s="968"/>
      <c r="CK73" s="968"/>
      <c r="CL73" s="969"/>
      <c r="CM73" s="967"/>
      <c r="CN73" s="968"/>
      <c r="CO73" s="968"/>
      <c r="CP73" s="968"/>
      <c r="CQ73" s="969"/>
      <c r="CR73" s="967"/>
      <c r="CS73" s="968"/>
      <c r="CT73" s="968"/>
      <c r="CU73" s="968"/>
      <c r="CV73" s="969"/>
      <c r="CW73" s="967"/>
      <c r="CX73" s="968"/>
      <c r="CY73" s="968"/>
      <c r="CZ73" s="968"/>
      <c r="DA73" s="969"/>
      <c r="DB73" s="967"/>
      <c r="DC73" s="968"/>
      <c r="DD73" s="968"/>
      <c r="DE73" s="968"/>
      <c r="DF73" s="969"/>
      <c r="DG73" s="967"/>
      <c r="DH73" s="968"/>
      <c r="DI73" s="968"/>
      <c r="DJ73" s="968"/>
      <c r="DK73" s="969"/>
      <c r="DL73" s="967"/>
      <c r="DM73" s="968"/>
      <c r="DN73" s="968"/>
      <c r="DO73" s="968"/>
      <c r="DP73" s="969"/>
      <c r="DQ73" s="967"/>
      <c r="DR73" s="968"/>
      <c r="DS73" s="968"/>
      <c r="DT73" s="968"/>
      <c r="DU73" s="969"/>
      <c r="DV73" s="956"/>
      <c r="DW73" s="957"/>
      <c r="DX73" s="957"/>
      <c r="DY73" s="957"/>
      <c r="DZ73" s="958"/>
      <c r="EA73" s="222"/>
    </row>
    <row r="74" spans="1:131" ht="26.25" customHeight="1" x14ac:dyDescent="0.2">
      <c r="A74" s="230">
        <v>7</v>
      </c>
      <c r="B74" s="987" t="s">
        <v>590</v>
      </c>
      <c r="C74" s="988"/>
      <c r="D74" s="988"/>
      <c r="E74" s="988"/>
      <c r="F74" s="988"/>
      <c r="G74" s="988"/>
      <c r="H74" s="988"/>
      <c r="I74" s="988"/>
      <c r="J74" s="988"/>
      <c r="K74" s="988"/>
      <c r="L74" s="988"/>
      <c r="M74" s="988"/>
      <c r="N74" s="988"/>
      <c r="O74" s="988"/>
      <c r="P74" s="989"/>
      <c r="Q74" s="990">
        <v>50</v>
      </c>
      <c r="R74" s="984"/>
      <c r="S74" s="984"/>
      <c r="T74" s="984"/>
      <c r="U74" s="984"/>
      <c r="V74" s="984">
        <v>69</v>
      </c>
      <c r="W74" s="984"/>
      <c r="X74" s="984"/>
      <c r="Y74" s="984"/>
      <c r="Z74" s="984"/>
      <c r="AA74" s="984">
        <v>-19</v>
      </c>
      <c r="AB74" s="984"/>
      <c r="AC74" s="984"/>
      <c r="AD74" s="984"/>
      <c r="AE74" s="984"/>
      <c r="AF74" s="984">
        <v>154</v>
      </c>
      <c r="AG74" s="984"/>
      <c r="AH74" s="984"/>
      <c r="AI74" s="984"/>
      <c r="AJ74" s="984"/>
      <c r="AK74" s="984" t="s">
        <v>583</v>
      </c>
      <c r="AL74" s="984"/>
      <c r="AM74" s="984"/>
      <c r="AN74" s="984"/>
      <c r="AO74" s="984"/>
      <c r="AP74" s="984">
        <v>13</v>
      </c>
      <c r="AQ74" s="984"/>
      <c r="AR74" s="984"/>
      <c r="AS74" s="984"/>
      <c r="AT74" s="984"/>
      <c r="AU74" s="984" t="s">
        <v>583</v>
      </c>
      <c r="AV74" s="984"/>
      <c r="AW74" s="984"/>
      <c r="AX74" s="984"/>
      <c r="AY74" s="984"/>
      <c r="AZ74" s="985"/>
      <c r="BA74" s="985"/>
      <c r="BB74" s="985"/>
      <c r="BC74" s="985"/>
      <c r="BD74" s="986"/>
      <c r="BE74" s="233"/>
      <c r="BF74" s="233"/>
      <c r="BG74" s="233"/>
      <c r="BH74" s="233"/>
      <c r="BI74" s="233"/>
      <c r="BJ74" s="233"/>
      <c r="BK74" s="233"/>
      <c r="BL74" s="233"/>
      <c r="BM74" s="233"/>
      <c r="BN74" s="233"/>
      <c r="BO74" s="233"/>
      <c r="BP74" s="233"/>
      <c r="BQ74" s="230">
        <v>68</v>
      </c>
      <c r="BR74" s="235"/>
      <c r="BS74" s="956"/>
      <c r="BT74" s="957"/>
      <c r="BU74" s="957"/>
      <c r="BV74" s="957"/>
      <c r="BW74" s="957"/>
      <c r="BX74" s="957"/>
      <c r="BY74" s="957"/>
      <c r="BZ74" s="957"/>
      <c r="CA74" s="957"/>
      <c r="CB74" s="957"/>
      <c r="CC74" s="957"/>
      <c r="CD74" s="957"/>
      <c r="CE74" s="957"/>
      <c r="CF74" s="957"/>
      <c r="CG74" s="966"/>
      <c r="CH74" s="967"/>
      <c r="CI74" s="968"/>
      <c r="CJ74" s="968"/>
      <c r="CK74" s="968"/>
      <c r="CL74" s="969"/>
      <c r="CM74" s="967"/>
      <c r="CN74" s="968"/>
      <c r="CO74" s="968"/>
      <c r="CP74" s="968"/>
      <c r="CQ74" s="969"/>
      <c r="CR74" s="967"/>
      <c r="CS74" s="968"/>
      <c r="CT74" s="968"/>
      <c r="CU74" s="968"/>
      <c r="CV74" s="969"/>
      <c r="CW74" s="967"/>
      <c r="CX74" s="968"/>
      <c r="CY74" s="968"/>
      <c r="CZ74" s="968"/>
      <c r="DA74" s="969"/>
      <c r="DB74" s="967"/>
      <c r="DC74" s="968"/>
      <c r="DD74" s="968"/>
      <c r="DE74" s="968"/>
      <c r="DF74" s="969"/>
      <c r="DG74" s="967"/>
      <c r="DH74" s="968"/>
      <c r="DI74" s="968"/>
      <c r="DJ74" s="968"/>
      <c r="DK74" s="969"/>
      <c r="DL74" s="967"/>
      <c r="DM74" s="968"/>
      <c r="DN74" s="968"/>
      <c r="DO74" s="968"/>
      <c r="DP74" s="969"/>
      <c r="DQ74" s="967"/>
      <c r="DR74" s="968"/>
      <c r="DS74" s="968"/>
      <c r="DT74" s="968"/>
      <c r="DU74" s="969"/>
      <c r="DV74" s="956"/>
      <c r="DW74" s="957"/>
      <c r="DX74" s="957"/>
      <c r="DY74" s="957"/>
      <c r="DZ74" s="958"/>
      <c r="EA74" s="222"/>
    </row>
    <row r="75" spans="1:131" ht="26.25" customHeight="1" x14ac:dyDescent="0.2">
      <c r="A75" s="230">
        <v>8</v>
      </c>
      <c r="B75" s="987" t="s">
        <v>591</v>
      </c>
      <c r="C75" s="988"/>
      <c r="D75" s="988"/>
      <c r="E75" s="988"/>
      <c r="F75" s="988"/>
      <c r="G75" s="988"/>
      <c r="H75" s="988"/>
      <c r="I75" s="988"/>
      <c r="J75" s="988"/>
      <c r="K75" s="988"/>
      <c r="L75" s="988"/>
      <c r="M75" s="988"/>
      <c r="N75" s="988"/>
      <c r="O75" s="988"/>
      <c r="P75" s="989"/>
      <c r="Q75" s="991">
        <v>10009</v>
      </c>
      <c r="R75" s="992"/>
      <c r="S75" s="992"/>
      <c r="T75" s="992"/>
      <c r="U75" s="993"/>
      <c r="V75" s="994">
        <v>9204</v>
      </c>
      <c r="W75" s="992"/>
      <c r="X75" s="992"/>
      <c r="Y75" s="992"/>
      <c r="Z75" s="993"/>
      <c r="AA75" s="994">
        <v>805</v>
      </c>
      <c r="AB75" s="992"/>
      <c r="AC75" s="992"/>
      <c r="AD75" s="992"/>
      <c r="AE75" s="993"/>
      <c r="AF75" s="994">
        <v>5340</v>
      </c>
      <c r="AG75" s="992"/>
      <c r="AH75" s="992"/>
      <c r="AI75" s="992"/>
      <c r="AJ75" s="993"/>
      <c r="AK75" s="994" t="s">
        <v>583</v>
      </c>
      <c r="AL75" s="992"/>
      <c r="AM75" s="992"/>
      <c r="AN75" s="992"/>
      <c r="AO75" s="993"/>
      <c r="AP75" s="994">
        <v>8132</v>
      </c>
      <c r="AQ75" s="992"/>
      <c r="AR75" s="992"/>
      <c r="AS75" s="992"/>
      <c r="AT75" s="993"/>
      <c r="AU75" s="994">
        <v>1244</v>
      </c>
      <c r="AV75" s="992"/>
      <c r="AW75" s="992"/>
      <c r="AX75" s="992"/>
      <c r="AY75" s="993"/>
      <c r="AZ75" s="985"/>
      <c r="BA75" s="985"/>
      <c r="BB75" s="985"/>
      <c r="BC75" s="985"/>
      <c r="BD75" s="986"/>
      <c r="BE75" s="233"/>
      <c r="BF75" s="233"/>
      <c r="BG75" s="233"/>
      <c r="BH75" s="233"/>
      <c r="BI75" s="233"/>
      <c r="BJ75" s="233"/>
      <c r="BK75" s="233"/>
      <c r="BL75" s="233"/>
      <c r="BM75" s="233"/>
      <c r="BN75" s="233"/>
      <c r="BO75" s="233"/>
      <c r="BP75" s="233"/>
      <c r="BQ75" s="230">
        <v>69</v>
      </c>
      <c r="BR75" s="235"/>
      <c r="BS75" s="956"/>
      <c r="BT75" s="957"/>
      <c r="BU75" s="957"/>
      <c r="BV75" s="957"/>
      <c r="BW75" s="957"/>
      <c r="BX75" s="957"/>
      <c r="BY75" s="957"/>
      <c r="BZ75" s="957"/>
      <c r="CA75" s="957"/>
      <c r="CB75" s="957"/>
      <c r="CC75" s="957"/>
      <c r="CD75" s="957"/>
      <c r="CE75" s="957"/>
      <c r="CF75" s="957"/>
      <c r="CG75" s="966"/>
      <c r="CH75" s="967"/>
      <c r="CI75" s="968"/>
      <c r="CJ75" s="968"/>
      <c r="CK75" s="968"/>
      <c r="CL75" s="969"/>
      <c r="CM75" s="967"/>
      <c r="CN75" s="968"/>
      <c r="CO75" s="968"/>
      <c r="CP75" s="968"/>
      <c r="CQ75" s="969"/>
      <c r="CR75" s="967"/>
      <c r="CS75" s="968"/>
      <c r="CT75" s="968"/>
      <c r="CU75" s="968"/>
      <c r="CV75" s="969"/>
      <c r="CW75" s="967"/>
      <c r="CX75" s="968"/>
      <c r="CY75" s="968"/>
      <c r="CZ75" s="968"/>
      <c r="DA75" s="969"/>
      <c r="DB75" s="967"/>
      <c r="DC75" s="968"/>
      <c r="DD75" s="968"/>
      <c r="DE75" s="968"/>
      <c r="DF75" s="969"/>
      <c r="DG75" s="967"/>
      <c r="DH75" s="968"/>
      <c r="DI75" s="968"/>
      <c r="DJ75" s="968"/>
      <c r="DK75" s="969"/>
      <c r="DL75" s="967"/>
      <c r="DM75" s="968"/>
      <c r="DN75" s="968"/>
      <c r="DO75" s="968"/>
      <c r="DP75" s="969"/>
      <c r="DQ75" s="967"/>
      <c r="DR75" s="968"/>
      <c r="DS75" s="968"/>
      <c r="DT75" s="968"/>
      <c r="DU75" s="969"/>
      <c r="DV75" s="956"/>
      <c r="DW75" s="957"/>
      <c r="DX75" s="957"/>
      <c r="DY75" s="957"/>
      <c r="DZ75" s="958"/>
      <c r="EA75" s="222"/>
    </row>
    <row r="76" spans="1:131" ht="26.25" customHeight="1" x14ac:dyDescent="0.2">
      <c r="A76" s="230">
        <v>9</v>
      </c>
      <c r="B76" s="987" t="s">
        <v>592</v>
      </c>
      <c r="C76" s="988"/>
      <c r="D76" s="988"/>
      <c r="E76" s="988"/>
      <c r="F76" s="988"/>
      <c r="G76" s="988"/>
      <c r="H76" s="988"/>
      <c r="I76" s="988"/>
      <c r="J76" s="988"/>
      <c r="K76" s="988"/>
      <c r="L76" s="988"/>
      <c r="M76" s="988"/>
      <c r="N76" s="988"/>
      <c r="O76" s="988"/>
      <c r="P76" s="989"/>
      <c r="Q76" s="991">
        <v>4</v>
      </c>
      <c r="R76" s="992"/>
      <c r="S76" s="992"/>
      <c r="T76" s="992"/>
      <c r="U76" s="993"/>
      <c r="V76" s="994">
        <v>3</v>
      </c>
      <c r="W76" s="992"/>
      <c r="X76" s="992"/>
      <c r="Y76" s="992"/>
      <c r="Z76" s="993"/>
      <c r="AA76" s="994">
        <v>1</v>
      </c>
      <c r="AB76" s="992"/>
      <c r="AC76" s="992"/>
      <c r="AD76" s="992"/>
      <c r="AE76" s="993"/>
      <c r="AF76" s="994">
        <v>1</v>
      </c>
      <c r="AG76" s="992"/>
      <c r="AH76" s="992"/>
      <c r="AI76" s="992"/>
      <c r="AJ76" s="993"/>
      <c r="AK76" s="994" t="s">
        <v>583</v>
      </c>
      <c r="AL76" s="992"/>
      <c r="AM76" s="992"/>
      <c r="AN76" s="992"/>
      <c r="AO76" s="993"/>
      <c r="AP76" s="994" t="s">
        <v>583</v>
      </c>
      <c r="AQ76" s="992"/>
      <c r="AR76" s="992"/>
      <c r="AS76" s="992"/>
      <c r="AT76" s="993"/>
      <c r="AU76" s="994" t="s">
        <v>583</v>
      </c>
      <c r="AV76" s="992"/>
      <c r="AW76" s="992"/>
      <c r="AX76" s="992"/>
      <c r="AY76" s="993"/>
      <c r="AZ76" s="985"/>
      <c r="BA76" s="985"/>
      <c r="BB76" s="985"/>
      <c r="BC76" s="985"/>
      <c r="BD76" s="986"/>
      <c r="BE76" s="233"/>
      <c r="BF76" s="233"/>
      <c r="BG76" s="233"/>
      <c r="BH76" s="233"/>
      <c r="BI76" s="233"/>
      <c r="BJ76" s="233"/>
      <c r="BK76" s="233"/>
      <c r="BL76" s="233"/>
      <c r="BM76" s="233"/>
      <c r="BN76" s="233"/>
      <c r="BO76" s="233"/>
      <c r="BP76" s="233"/>
      <c r="BQ76" s="230">
        <v>70</v>
      </c>
      <c r="BR76" s="235"/>
      <c r="BS76" s="956"/>
      <c r="BT76" s="957"/>
      <c r="BU76" s="957"/>
      <c r="BV76" s="957"/>
      <c r="BW76" s="957"/>
      <c r="BX76" s="957"/>
      <c r="BY76" s="957"/>
      <c r="BZ76" s="957"/>
      <c r="CA76" s="957"/>
      <c r="CB76" s="957"/>
      <c r="CC76" s="957"/>
      <c r="CD76" s="957"/>
      <c r="CE76" s="957"/>
      <c r="CF76" s="957"/>
      <c r="CG76" s="966"/>
      <c r="CH76" s="967"/>
      <c r="CI76" s="968"/>
      <c r="CJ76" s="968"/>
      <c r="CK76" s="968"/>
      <c r="CL76" s="969"/>
      <c r="CM76" s="967"/>
      <c r="CN76" s="968"/>
      <c r="CO76" s="968"/>
      <c r="CP76" s="968"/>
      <c r="CQ76" s="969"/>
      <c r="CR76" s="967"/>
      <c r="CS76" s="968"/>
      <c r="CT76" s="968"/>
      <c r="CU76" s="968"/>
      <c r="CV76" s="969"/>
      <c r="CW76" s="967"/>
      <c r="CX76" s="968"/>
      <c r="CY76" s="968"/>
      <c r="CZ76" s="968"/>
      <c r="DA76" s="969"/>
      <c r="DB76" s="967"/>
      <c r="DC76" s="968"/>
      <c r="DD76" s="968"/>
      <c r="DE76" s="968"/>
      <c r="DF76" s="969"/>
      <c r="DG76" s="967"/>
      <c r="DH76" s="968"/>
      <c r="DI76" s="968"/>
      <c r="DJ76" s="968"/>
      <c r="DK76" s="969"/>
      <c r="DL76" s="967"/>
      <c r="DM76" s="968"/>
      <c r="DN76" s="968"/>
      <c r="DO76" s="968"/>
      <c r="DP76" s="969"/>
      <c r="DQ76" s="967"/>
      <c r="DR76" s="968"/>
      <c r="DS76" s="968"/>
      <c r="DT76" s="968"/>
      <c r="DU76" s="969"/>
      <c r="DV76" s="956"/>
      <c r="DW76" s="957"/>
      <c r="DX76" s="957"/>
      <c r="DY76" s="957"/>
      <c r="DZ76" s="958"/>
      <c r="EA76" s="222"/>
    </row>
    <row r="77" spans="1:131" ht="26.25" customHeight="1" x14ac:dyDescent="0.2">
      <c r="A77" s="230">
        <v>10</v>
      </c>
      <c r="B77" s="987" t="s">
        <v>593</v>
      </c>
      <c r="C77" s="988"/>
      <c r="D77" s="988"/>
      <c r="E77" s="988"/>
      <c r="F77" s="988"/>
      <c r="G77" s="988"/>
      <c r="H77" s="988"/>
      <c r="I77" s="988"/>
      <c r="J77" s="988"/>
      <c r="K77" s="988"/>
      <c r="L77" s="988"/>
      <c r="M77" s="988"/>
      <c r="N77" s="988"/>
      <c r="O77" s="988"/>
      <c r="P77" s="989"/>
      <c r="Q77" s="991">
        <v>4818</v>
      </c>
      <c r="R77" s="992"/>
      <c r="S77" s="992"/>
      <c r="T77" s="992"/>
      <c r="U77" s="993"/>
      <c r="V77" s="994">
        <v>4560</v>
      </c>
      <c r="W77" s="992"/>
      <c r="X77" s="992"/>
      <c r="Y77" s="992"/>
      <c r="Z77" s="993"/>
      <c r="AA77" s="994">
        <v>258</v>
      </c>
      <c r="AB77" s="992"/>
      <c r="AC77" s="992"/>
      <c r="AD77" s="992"/>
      <c r="AE77" s="993"/>
      <c r="AF77" s="994">
        <v>258</v>
      </c>
      <c r="AG77" s="992"/>
      <c r="AH77" s="992"/>
      <c r="AI77" s="992"/>
      <c r="AJ77" s="993"/>
      <c r="AK77" s="994">
        <v>179</v>
      </c>
      <c r="AL77" s="992"/>
      <c r="AM77" s="992"/>
      <c r="AN77" s="992"/>
      <c r="AO77" s="993"/>
      <c r="AP77" s="994" t="s">
        <v>583</v>
      </c>
      <c r="AQ77" s="992"/>
      <c r="AR77" s="992"/>
      <c r="AS77" s="992"/>
      <c r="AT77" s="993"/>
      <c r="AU77" s="994" t="s">
        <v>583</v>
      </c>
      <c r="AV77" s="992"/>
      <c r="AW77" s="992"/>
      <c r="AX77" s="992"/>
      <c r="AY77" s="993"/>
      <c r="AZ77" s="985"/>
      <c r="BA77" s="985"/>
      <c r="BB77" s="985"/>
      <c r="BC77" s="985"/>
      <c r="BD77" s="986"/>
      <c r="BE77" s="233"/>
      <c r="BF77" s="233"/>
      <c r="BG77" s="233"/>
      <c r="BH77" s="233"/>
      <c r="BI77" s="233"/>
      <c r="BJ77" s="233"/>
      <c r="BK77" s="233"/>
      <c r="BL77" s="233"/>
      <c r="BM77" s="233"/>
      <c r="BN77" s="233"/>
      <c r="BO77" s="233"/>
      <c r="BP77" s="233"/>
      <c r="BQ77" s="230">
        <v>71</v>
      </c>
      <c r="BR77" s="235"/>
      <c r="BS77" s="956"/>
      <c r="BT77" s="957"/>
      <c r="BU77" s="957"/>
      <c r="BV77" s="957"/>
      <c r="BW77" s="957"/>
      <c r="BX77" s="957"/>
      <c r="BY77" s="957"/>
      <c r="BZ77" s="957"/>
      <c r="CA77" s="957"/>
      <c r="CB77" s="957"/>
      <c r="CC77" s="957"/>
      <c r="CD77" s="957"/>
      <c r="CE77" s="957"/>
      <c r="CF77" s="957"/>
      <c r="CG77" s="966"/>
      <c r="CH77" s="967"/>
      <c r="CI77" s="968"/>
      <c r="CJ77" s="968"/>
      <c r="CK77" s="968"/>
      <c r="CL77" s="969"/>
      <c r="CM77" s="967"/>
      <c r="CN77" s="968"/>
      <c r="CO77" s="968"/>
      <c r="CP77" s="968"/>
      <c r="CQ77" s="969"/>
      <c r="CR77" s="967"/>
      <c r="CS77" s="968"/>
      <c r="CT77" s="968"/>
      <c r="CU77" s="968"/>
      <c r="CV77" s="969"/>
      <c r="CW77" s="967"/>
      <c r="CX77" s="968"/>
      <c r="CY77" s="968"/>
      <c r="CZ77" s="968"/>
      <c r="DA77" s="969"/>
      <c r="DB77" s="967"/>
      <c r="DC77" s="968"/>
      <c r="DD77" s="968"/>
      <c r="DE77" s="968"/>
      <c r="DF77" s="969"/>
      <c r="DG77" s="967"/>
      <c r="DH77" s="968"/>
      <c r="DI77" s="968"/>
      <c r="DJ77" s="968"/>
      <c r="DK77" s="969"/>
      <c r="DL77" s="967"/>
      <c r="DM77" s="968"/>
      <c r="DN77" s="968"/>
      <c r="DO77" s="968"/>
      <c r="DP77" s="969"/>
      <c r="DQ77" s="967"/>
      <c r="DR77" s="968"/>
      <c r="DS77" s="968"/>
      <c r="DT77" s="968"/>
      <c r="DU77" s="969"/>
      <c r="DV77" s="956"/>
      <c r="DW77" s="957"/>
      <c r="DX77" s="957"/>
      <c r="DY77" s="957"/>
      <c r="DZ77" s="958"/>
      <c r="EA77" s="222"/>
    </row>
    <row r="78" spans="1:131" ht="26.25" customHeight="1" x14ac:dyDescent="0.2">
      <c r="A78" s="230">
        <v>11</v>
      </c>
      <c r="B78" s="987" t="s">
        <v>594</v>
      </c>
      <c r="C78" s="988"/>
      <c r="D78" s="988"/>
      <c r="E78" s="988"/>
      <c r="F78" s="988"/>
      <c r="G78" s="988"/>
      <c r="H78" s="988"/>
      <c r="I78" s="988"/>
      <c r="J78" s="988"/>
      <c r="K78" s="988"/>
      <c r="L78" s="988"/>
      <c r="M78" s="988"/>
      <c r="N78" s="988"/>
      <c r="O78" s="988"/>
      <c r="P78" s="989"/>
      <c r="Q78" s="990">
        <v>7352</v>
      </c>
      <c r="R78" s="984">
        <v>6933</v>
      </c>
      <c r="S78" s="984">
        <v>6933</v>
      </c>
      <c r="T78" s="984">
        <v>6933</v>
      </c>
      <c r="U78" s="984">
        <v>6933</v>
      </c>
      <c r="V78" s="984">
        <v>7276</v>
      </c>
      <c r="W78" s="984">
        <v>6850</v>
      </c>
      <c r="X78" s="984">
        <v>6850</v>
      </c>
      <c r="Y78" s="984">
        <v>6850</v>
      </c>
      <c r="Z78" s="984">
        <v>6850</v>
      </c>
      <c r="AA78" s="984">
        <v>76</v>
      </c>
      <c r="AB78" s="984">
        <v>82</v>
      </c>
      <c r="AC78" s="984">
        <v>82</v>
      </c>
      <c r="AD78" s="984">
        <v>82</v>
      </c>
      <c r="AE78" s="984">
        <v>82</v>
      </c>
      <c r="AF78" s="984">
        <v>76</v>
      </c>
      <c r="AG78" s="984">
        <v>82</v>
      </c>
      <c r="AH78" s="984">
        <v>82</v>
      </c>
      <c r="AI78" s="984">
        <v>82</v>
      </c>
      <c r="AJ78" s="984">
        <v>82</v>
      </c>
      <c r="AK78" s="984">
        <v>3086</v>
      </c>
      <c r="AL78" s="984">
        <v>2485</v>
      </c>
      <c r="AM78" s="984">
        <v>2485</v>
      </c>
      <c r="AN78" s="984">
        <v>2485</v>
      </c>
      <c r="AO78" s="984">
        <v>2485</v>
      </c>
      <c r="AP78" s="984" t="s">
        <v>535</v>
      </c>
      <c r="AQ78" s="984"/>
      <c r="AR78" s="984"/>
      <c r="AS78" s="984"/>
      <c r="AT78" s="984"/>
      <c r="AU78" s="984" t="s">
        <v>535</v>
      </c>
      <c r="AV78" s="984"/>
      <c r="AW78" s="984"/>
      <c r="AX78" s="984"/>
      <c r="AY78" s="984"/>
      <c r="AZ78" s="985"/>
      <c r="BA78" s="985"/>
      <c r="BB78" s="985"/>
      <c r="BC78" s="985"/>
      <c r="BD78" s="986"/>
      <c r="BE78" s="233"/>
      <c r="BF78" s="233"/>
      <c r="BG78" s="233"/>
      <c r="BH78" s="233"/>
      <c r="BI78" s="233"/>
      <c r="BJ78" s="222"/>
      <c r="BK78" s="222"/>
      <c r="BL78" s="222"/>
      <c r="BM78" s="222"/>
      <c r="BN78" s="222"/>
      <c r="BO78" s="233"/>
      <c r="BP78" s="233"/>
      <c r="BQ78" s="230">
        <v>72</v>
      </c>
      <c r="BR78" s="235"/>
      <c r="BS78" s="956"/>
      <c r="BT78" s="957"/>
      <c r="BU78" s="957"/>
      <c r="BV78" s="957"/>
      <c r="BW78" s="957"/>
      <c r="BX78" s="957"/>
      <c r="BY78" s="957"/>
      <c r="BZ78" s="957"/>
      <c r="CA78" s="957"/>
      <c r="CB78" s="957"/>
      <c r="CC78" s="957"/>
      <c r="CD78" s="957"/>
      <c r="CE78" s="957"/>
      <c r="CF78" s="957"/>
      <c r="CG78" s="966"/>
      <c r="CH78" s="967"/>
      <c r="CI78" s="968"/>
      <c r="CJ78" s="968"/>
      <c r="CK78" s="968"/>
      <c r="CL78" s="969"/>
      <c r="CM78" s="967"/>
      <c r="CN78" s="968"/>
      <c r="CO78" s="968"/>
      <c r="CP78" s="968"/>
      <c r="CQ78" s="969"/>
      <c r="CR78" s="967"/>
      <c r="CS78" s="968"/>
      <c r="CT78" s="968"/>
      <c r="CU78" s="968"/>
      <c r="CV78" s="969"/>
      <c r="CW78" s="967"/>
      <c r="CX78" s="968"/>
      <c r="CY78" s="968"/>
      <c r="CZ78" s="968"/>
      <c r="DA78" s="969"/>
      <c r="DB78" s="967"/>
      <c r="DC78" s="968"/>
      <c r="DD78" s="968"/>
      <c r="DE78" s="968"/>
      <c r="DF78" s="969"/>
      <c r="DG78" s="967"/>
      <c r="DH78" s="968"/>
      <c r="DI78" s="968"/>
      <c r="DJ78" s="968"/>
      <c r="DK78" s="969"/>
      <c r="DL78" s="967"/>
      <c r="DM78" s="968"/>
      <c r="DN78" s="968"/>
      <c r="DO78" s="968"/>
      <c r="DP78" s="969"/>
      <c r="DQ78" s="967"/>
      <c r="DR78" s="968"/>
      <c r="DS78" s="968"/>
      <c r="DT78" s="968"/>
      <c r="DU78" s="969"/>
      <c r="DV78" s="956"/>
      <c r="DW78" s="957"/>
      <c r="DX78" s="957"/>
      <c r="DY78" s="957"/>
      <c r="DZ78" s="958"/>
      <c r="EA78" s="222"/>
    </row>
    <row r="79" spans="1:131" ht="26.25" customHeight="1" x14ac:dyDescent="0.2">
      <c r="A79" s="230">
        <v>12</v>
      </c>
      <c r="B79" s="987" t="s">
        <v>595</v>
      </c>
      <c r="C79" s="988"/>
      <c r="D79" s="988"/>
      <c r="E79" s="988"/>
      <c r="F79" s="988"/>
      <c r="G79" s="988"/>
      <c r="H79" s="988"/>
      <c r="I79" s="988"/>
      <c r="J79" s="988"/>
      <c r="K79" s="988"/>
      <c r="L79" s="988"/>
      <c r="M79" s="988"/>
      <c r="N79" s="988"/>
      <c r="O79" s="988"/>
      <c r="P79" s="989"/>
      <c r="Q79" s="990">
        <v>1524702</v>
      </c>
      <c r="R79" s="984">
        <v>1385861</v>
      </c>
      <c r="S79" s="984">
        <v>1385861</v>
      </c>
      <c r="T79" s="984">
        <v>1385861</v>
      </c>
      <c r="U79" s="984">
        <v>1385861</v>
      </c>
      <c r="V79" s="984">
        <v>1496148</v>
      </c>
      <c r="W79" s="984">
        <v>1346246</v>
      </c>
      <c r="X79" s="984">
        <v>1346246</v>
      </c>
      <c r="Y79" s="984">
        <v>1346246</v>
      </c>
      <c r="Z79" s="984">
        <v>1346246</v>
      </c>
      <c r="AA79" s="984">
        <v>28554</v>
      </c>
      <c r="AB79" s="984">
        <v>39615</v>
      </c>
      <c r="AC79" s="984">
        <v>39615</v>
      </c>
      <c r="AD79" s="984">
        <v>39615</v>
      </c>
      <c r="AE79" s="984">
        <v>39615</v>
      </c>
      <c r="AF79" s="984">
        <v>28554</v>
      </c>
      <c r="AG79" s="984">
        <v>39615</v>
      </c>
      <c r="AH79" s="984">
        <v>39615</v>
      </c>
      <c r="AI79" s="984">
        <v>39615</v>
      </c>
      <c r="AJ79" s="984">
        <v>39615</v>
      </c>
      <c r="AK79" s="984">
        <v>15234</v>
      </c>
      <c r="AL79" s="984"/>
      <c r="AM79" s="984"/>
      <c r="AN79" s="984"/>
      <c r="AO79" s="984"/>
      <c r="AP79" s="984" t="s">
        <v>535</v>
      </c>
      <c r="AQ79" s="984"/>
      <c r="AR79" s="984"/>
      <c r="AS79" s="984"/>
      <c r="AT79" s="984"/>
      <c r="AU79" s="984" t="s">
        <v>535</v>
      </c>
      <c r="AV79" s="984"/>
      <c r="AW79" s="984"/>
      <c r="AX79" s="984"/>
      <c r="AY79" s="984"/>
      <c r="AZ79" s="985"/>
      <c r="BA79" s="985"/>
      <c r="BB79" s="985"/>
      <c r="BC79" s="985"/>
      <c r="BD79" s="986"/>
      <c r="BE79" s="233"/>
      <c r="BF79" s="233"/>
      <c r="BG79" s="233"/>
      <c r="BH79" s="233"/>
      <c r="BI79" s="233"/>
      <c r="BJ79" s="222"/>
      <c r="BK79" s="222"/>
      <c r="BL79" s="222"/>
      <c r="BM79" s="222"/>
      <c r="BN79" s="222"/>
      <c r="BO79" s="233"/>
      <c r="BP79" s="233"/>
      <c r="BQ79" s="230">
        <v>73</v>
      </c>
      <c r="BR79" s="235"/>
      <c r="BS79" s="956"/>
      <c r="BT79" s="957"/>
      <c r="BU79" s="957"/>
      <c r="BV79" s="957"/>
      <c r="BW79" s="957"/>
      <c r="BX79" s="957"/>
      <c r="BY79" s="957"/>
      <c r="BZ79" s="957"/>
      <c r="CA79" s="957"/>
      <c r="CB79" s="957"/>
      <c r="CC79" s="957"/>
      <c r="CD79" s="957"/>
      <c r="CE79" s="957"/>
      <c r="CF79" s="957"/>
      <c r="CG79" s="966"/>
      <c r="CH79" s="967"/>
      <c r="CI79" s="968"/>
      <c r="CJ79" s="968"/>
      <c r="CK79" s="968"/>
      <c r="CL79" s="969"/>
      <c r="CM79" s="967"/>
      <c r="CN79" s="968"/>
      <c r="CO79" s="968"/>
      <c r="CP79" s="968"/>
      <c r="CQ79" s="969"/>
      <c r="CR79" s="967"/>
      <c r="CS79" s="968"/>
      <c r="CT79" s="968"/>
      <c r="CU79" s="968"/>
      <c r="CV79" s="969"/>
      <c r="CW79" s="967"/>
      <c r="CX79" s="968"/>
      <c r="CY79" s="968"/>
      <c r="CZ79" s="968"/>
      <c r="DA79" s="969"/>
      <c r="DB79" s="967"/>
      <c r="DC79" s="968"/>
      <c r="DD79" s="968"/>
      <c r="DE79" s="968"/>
      <c r="DF79" s="969"/>
      <c r="DG79" s="967"/>
      <c r="DH79" s="968"/>
      <c r="DI79" s="968"/>
      <c r="DJ79" s="968"/>
      <c r="DK79" s="969"/>
      <c r="DL79" s="967"/>
      <c r="DM79" s="968"/>
      <c r="DN79" s="968"/>
      <c r="DO79" s="968"/>
      <c r="DP79" s="969"/>
      <c r="DQ79" s="967"/>
      <c r="DR79" s="968"/>
      <c r="DS79" s="968"/>
      <c r="DT79" s="968"/>
      <c r="DU79" s="969"/>
      <c r="DV79" s="956"/>
      <c r="DW79" s="957"/>
      <c r="DX79" s="957"/>
      <c r="DY79" s="957"/>
      <c r="DZ79" s="958"/>
      <c r="EA79" s="222"/>
    </row>
    <row r="80" spans="1:131" ht="26.25" customHeight="1" x14ac:dyDescent="0.2">
      <c r="A80" s="230">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3"/>
      <c r="BF80" s="233"/>
      <c r="BG80" s="233"/>
      <c r="BH80" s="233"/>
      <c r="BI80" s="233"/>
      <c r="BJ80" s="233"/>
      <c r="BK80" s="233"/>
      <c r="BL80" s="233"/>
      <c r="BM80" s="233"/>
      <c r="BN80" s="233"/>
      <c r="BO80" s="233"/>
      <c r="BP80" s="233"/>
      <c r="BQ80" s="230">
        <v>74</v>
      </c>
      <c r="BR80" s="235"/>
      <c r="BS80" s="956"/>
      <c r="BT80" s="957"/>
      <c r="BU80" s="957"/>
      <c r="BV80" s="957"/>
      <c r="BW80" s="957"/>
      <c r="BX80" s="957"/>
      <c r="BY80" s="957"/>
      <c r="BZ80" s="957"/>
      <c r="CA80" s="957"/>
      <c r="CB80" s="957"/>
      <c r="CC80" s="957"/>
      <c r="CD80" s="957"/>
      <c r="CE80" s="957"/>
      <c r="CF80" s="957"/>
      <c r="CG80" s="966"/>
      <c r="CH80" s="967"/>
      <c r="CI80" s="968"/>
      <c r="CJ80" s="968"/>
      <c r="CK80" s="968"/>
      <c r="CL80" s="969"/>
      <c r="CM80" s="967"/>
      <c r="CN80" s="968"/>
      <c r="CO80" s="968"/>
      <c r="CP80" s="968"/>
      <c r="CQ80" s="969"/>
      <c r="CR80" s="967"/>
      <c r="CS80" s="968"/>
      <c r="CT80" s="968"/>
      <c r="CU80" s="968"/>
      <c r="CV80" s="969"/>
      <c r="CW80" s="967"/>
      <c r="CX80" s="968"/>
      <c r="CY80" s="968"/>
      <c r="CZ80" s="968"/>
      <c r="DA80" s="969"/>
      <c r="DB80" s="967"/>
      <c r="DC80" s="968"/>
      <c r="DD80" s="968"/>
      <c r="DE80" s="968"/>
      <c r="DF80" s="969"/>
      <c r="DG80" s="967"/>
      <c r="DH80" s="968"/>
      <c r="DI80" s="968"/>
      <c r="DJ80" s="968"/>
      <c r="DK80" s="969"/>
      <c r="DL80" s="967"/>
      <c r="DM80" s="968"/>
      <c r="DN80" s="968"/>
      <c r="DO80" s="968"/>
      <c r="DP80" s="969"/>
      <c r="DQ80" s="967"/>
      <c r="DR80" s="968"/>
      <c r="DS80" s="968"/>
      <c r="DT80" s="968"/>
      <c r="DU80" s="969"/>
      <c r="DV80" s="956"/>
      <c r="DW80" s="957"/>
      <c r="DX80" s="957"/>
      <c r="DY80" s="957"/>
      <c r="DZ80" s="958"/>
      <c r="EA80" s="222"/>
    </row>
    <row r="81" spans="1:131" ht="26.25" customHeight="1" x14ac:dyDescent="0.2">
      <c r="A81" s="230">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3"/>
      <c r="BF81" s="233"/>
      <c r="BG81" s="233"/>
      <c r="BH81" s="233"/>
      <c r="BI81" s="233"/>
      <c r="BJ81" s="233"/>
      <c r="BK81" s="233"/>
      <c r="BL81" s="233"/>
      <c r="BM81" s="233"/>
      <c r="BN81" s="233"/>
      <c r="BO81" s="233"/>
      <c r="BP81" s="233"/>
      <c r="BQ81" s="230">
        <v>75</v>
      </c>
      <c r="BR81" s="235"/>
      <c r="BS81" s="956"/>
      <c r="BT81" s="957"/>
      <c r="BU81" s="957"/>
      <c r="BV81" s="957"/>
      <c r="BW81" s="957"/>
      <c r="BX81" s="957"/>
      <c r="BY81" s="957"/>
      <c r="BZ81" s="957"/>
      <c r="CA81" s="957"/>
      <c r="CB81" s="957"/>
      <c r="CC81" s="957"/>
      <c r="CD81" s="957"/>
      <c r="CE81" s="957"/>
      <c r="CF81" s="957"/>
      <c r="CG81" s="966"/>
      <c r="CH81" s="967"/>
      <c r="CI81" s="968"/>
      <c r="CJ81" s="968"/>
      <c r="CK81" s="968"/>
      <c r="CL81" s="969"/>
      <c r="CM81" s="967"/>
      <c r="CN81" s="968"/>
      <c r="CO81" s="968"/>
      <c r="CP81" s="968"/>
      <c r="CQ81" s="969"/>
      <c r="CR81" s="967"/>
      <c r="CS81" s="968"/>
      <c r="CT81" s="968"/>
      <c r="CU81" s="968"/>
      <c r="CV81" s="969"/>
      <c r="CW81" s="967"/>
      <c r="CX81" s="968"/>
      <c r="CY81" s="968"/>
      <c r="CZ81" s="968"/>
      <c r="DA81" s="969"/>
      <c r="DB81" s="967"/>
      <c r="DC81" s="968"/>
      <c r="DD81" s="968"/>
      <c r="DE81" s="968"/>
      <c r="DF81" s="969"/>
      <c r="DG81" s="967"/>
      <c r="DH81" s="968"/>
      <c r="DI81" s="968"/>
      <c r="DJ81" s="968"/>
      <c r="DK81" s="969"/>
      <c r="DL81" s="967"/>
      <c r="DM81" s="968"/>
      <c r="DN81" s="968"/>
      <c r="DO81" s="968"/>
      <c r="DP81" s="969"/>
      <c r="DQ81" s="967"/>
      <c r="DR81" s="968"/>
      <c r="DS81" s="968"/>
      <c r="DT81" s="968"/>
      <c r="DU81" s="969"/>
      <c r="DV81" s="956"/>
      <c r="DW81" s="957"/>
      <c r="DX81" s="957"/>
      <c r="DY81" s="957"/>
      <c r="DZ81" s="958"/>
      <c r="EA81" s="222"/>
    </row>
    <row r="82" spans="1:131" ht="26.25" customHeight="1" x14ac:dyDescent="0.2">
      <c r="A82" s="230">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3"/>
      <c r="BF82" s="233"/>
      <c r="BG82" s="233"/>
      <c r="BH82" s="233"/>
      <c r="BI82" s="233"/>
      <c r="BJ82" s="233"/>
      <c r="BK82" s="233"/>
      <c r="BL82" s="233"/>
      <c r="BM82" s="233"/>
      <c r="BN82" s="233"/>
      <c r="BO82" s="233"/>
      <c r="BP82" s="233"/>
      <c r="BQ82" s="230">
        <v>76</v>
      </c>
      <c r="BR82" s="235"/>
      <c r="BS82" s="956"/>
      <c r="BT82" s="957"/>
      <c r="BU82" s="957"/>
      <c r="BV82" s="957"/>
      <c r="BW82" s="957"/>
      <c r="BX82" s="957"/>
      <c r="BY82" s="957"/>
      <c r="BZ82" s="957"/>
      <c r="CA82" s="957"/>
      <c r="CB82" s="957"/>
      <c r="CC82" s="957"/>
      <c r="CD82" s="957"/>
      <c r="CE82" s="957"/>
      <c r="CF82" s="957"/>
      <c r="CG82" s="966"/>
      <c r="CH82" s="967"/>
      <c r="CI82" s="968"/>
      <c r="CJ82" s="968"/>
      <c r="CK82" s="968"/>
      <c r="CL82" s="969"/>
      <c r="CM82" s="967"/>
      <c r="CN82" s="968"/>
      <c r="CO82" s="968"/>
      <c r="CP82" s="968"/>
      <c r="CQ82" s="969"/>
      <c r="CR82" s="967"/>
      <c r="CS82" s="968"/>
      <c r="CT82" s="968"/>
      <c r="CU82" s="968"/>
      <c r="CV82" s="969"/>
      <c r="CW82" s="967"/>
      <c r="CX82" s="968"/>
      <c r="CY82" s="968"/>
      <c r="CZ82" s="968"/>
      <c r="DA82" s="969"/>
      <c r="DB82" s="967"/>
      <c r="DC82" s="968"/>
      <c r="DD82" s="968"/>
      <c r="DE82" s="968"/>
      <c r="DF82" s="969"/>
      <c r="DG82" s="967"/>
      <c r="DH82" s="968"/>
      <c r="DI82" s="968"/>
      <c r="DJ82" s="968"/>
      <c r="DK82" s="969"/>
      <c r="DL82" s="967"/>
      <c r="DM82" s="968"/>
      <c r="DN82" s="968"/>
      <c r="DO82" s="968"/>
      <c r="DP82" s="969"/>
      <c r="DQ82" s="967"/>
      <c r="DR82" s="968"/>
      <c r="DS82" s="968"/>
      <c r="DT82" s="968"/>
      <c r="DU82" s="969"/>
      <c r="DV82" s="956"/>
      <c r="DW82" s="957"/>
      <c r="DX82" s="957"/>
      <c r="DY82" s="957"/>
      <c r="DZ82" s="958"/>
      <c r="EA82" s="222"/>
    </row>
    <row r="83" spans="1:131" ht="26.25" customHeight="1" x14ac:dyDescent="0.2">
      <c r="A83" s="230">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3"/>
      <c r="BF83" s="233"/>
      <c r="BG83" s="233"/>
      <c r="BH83" s="233"/>
      <c r="BI83" s="233"/>
      <c r="BJ83" s="233"/>
      <c r="BK83" s="233"/>
      <c r="BL83" s="233"/>
      <c r="BM83" s="233"/>
      <c r="BN83" s="233"/>
      <c r="BO83" s="233"/>
      <c r="BP83" s="233"/>
      <c r="BQ83" s="230">
        <v>77</v>
      </c>
      <c r="BR83" s="235"/>
      <c r="BS83" s="956"/>
      <c r="BT83" s="957"/>
      <c r="BU83" s="957"/>
      <c r="BV83" s="957"/>
      <c r="BW83" s="957"/>
      <c r="BX83" s="957"/>
      <c r="BY83" s="957"/>
      <c r="BZ83" s="957"/>
      <c r="CA83" s="957"/>
      <c r="CB83" s="957"/>
      <c r="CC83" s="957"/>
      <c r="CD83" s="957"/>
      <c r="CE83" s="957"/>
      <c r="CF83" s="957"/>
      <c r="CG83" s="966"/>
      <c r="CH83" s="967"/>
      <c r="CI83" s="968"/>
      <c r="CJ83" s="968"/>
      <c r="CK83" s="968"/>
      <c r="CL83" s="969"/>
      <c r="CM83" s="967"/>
      <c r="CN83" s="968"/>
      <c r="CO83" s="968"/>
      <c r="CP83" s="968"/>
      <c r="CQ83" s="969"/>
      <c r="CR83" s="967"/>
      <c r="CS83" s="968"/>
      <c r="CT83" s="968"/>
      <c r="CU83" s="968"/>
      <c r="CV83" s="969"/>
      <c r="CW83" s="967"/>
      <c r="CX83" s="968"/>
      <c r="CY83" s="968"/>
      <c r="CZ83" s="968"/>
      <c r="DA83" s="969"/>
      <c r="DB83" s="967"/>
      <c r="DC83" s="968"/>
      <c r="DD83" s="968"/>
      <c r="DE83" s="968"/>
      <c r="DF83" s="969"/>
      <c r="DG83" s="967"/>
      <c r="DH83" s="968"/>
      <c r="DI83" s="968"/>
      <c r="DJ83" s="968"/>
      <c r="DK83" s="969"/>
      <c r="DL83" s="967"/>
      <c r="DM83" s="968"/>
      <c r="DN83" s="968"/>
      <c r="DO83" s="968"/>
      <c r="DP83" s="969"/>
      <c r="DQ83" s="967"/>
      <c r="DR83" s="968"/>
      <c r="DS83" s="968"/>
      <c r="DT83" s="968"/>
      <c r="DU83" s="969"/>
      <c r="DV83" s="956"/>
      <c r="DW83" s="957"/>
      <c r="DX83" s="957"/>
      <c r="DY83" s="957"/>
      <c r="DZ83" s="958"/>
      <c r="EA83" s="222"/>
    </row>
    <row r="84" spans="1:131" ht="26.25" customHeight="1" x14ac:dyDescent="0.2">
      <c r="A84" s="230">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3"/>
      <c r="BF84" s="233"/>
      <c r="BG84" s="233"/>
      <c r="BH84" s="233"/>
      <c r="BI84" s="233"/>
      <c r="BJ84" s="233"/>
      <c r="BK84" s="233"/>
      <c r="BL84" s="233"/>
      <c r="BM84" s="233"/>
      <c r="BN84" s="233"/>
      <c r="BO84" s="233"/>
      <c r="BP84" s="233"/>
      <c r="BQ84" s="230">
        <v>78</v>
      </c>
      <c r="BR84" s="235"/>
      <c r="BS84" s="956"/>
      <c r="BT84" s="957"/>
      <c r="BU84" s="957"/>
      <c r="BV84" s="957"/>
      <c r="BW84" s="957"/>
      <c r="BX84" s="957"/>
      <c r="BY84" s="957"/>
      <c r="BZ84" s="957"/>
      <c r="CA84" s="957"/>
      <c r="CB84" s="957"/>
      <c r="CC84" s="957"/>
      <c r="CD84" s="957"/>
      <c r="CE84" s="957"/>
      <c r="CF84" s="957"/>
      <c r="CG84" s="966"/>
      <c r="CH84" s="967"/>
      <c r="CI84" s="968"/>
      <c r="CJ84" s="968"/>
      <c r="CK84" s="968"/>
      <c r="CL84" s="969"/>
      <c r="CM84" s="967"/>
      <c r="CN84" s="968"/>
      <c r="CO84" s="968"/>
      <c r="CP84" s="968"/>
      <c r="CQ84" s="969"/>
      <c r="CR84" s="967"/>
      <c r="CS84" s="968"/>
      <c r="CT84" s="968"/>
      <c r="CU84" s="968"/>
      <c r="CV84" s="969"/>
      <c r="CW84" s="967"/>
      <c r="CX84" s="968"/>
      <c r="CY84" s="968"/>
      <c r="CZ84" s="968"/>
      <c r="DA84" s="969"/>
      <c r="DB84" s="967"/>
      <c r="DC84" s="968"/>
      <c r="DD84" s="968"/>
      <c r="DE84" s="968"/>
      <c r="DF84" s="969"/>
      <c r="DG84" s="967"/>
      <c r="DH84" s="968"/>
      <c r="DI84" s="968"/>
      <c r="DJ84" s="968"/>
      <c r="DK84" s="969"/>
      <c r="DL84" s="967"/>
      <c r="DM84" s="968"/>
      <c r="DN84" s="968"/>
      <c r="DO84" s="968"/>
      <c r="DP84" s="969"/>
      <c r="DQ84" s="967"/>
      <c r="DR84" s="968"/>
      <c r="DS84" s="968"/>
      <c r="DT84" s="968"/>
      <c r="DU84" s="969"/>
      <c r="DV84" s="956"/>
      <c r="DW84" s="957"/>
      <c r="DX84" s="957"/>
      <c r="DY84" s="957"/>
      <c r="DZ84" s="958"/>
      <c r="EA84" s="222"/>
    </row>
    <row r="85" spans="1:131" ht="26.25" customHeight="1" x14ac:dyDescent="0.2">
      <c r="A85" s="230">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3"/>
      <c r="BF85" s="233"/>
      <c r="BG85" s="233"/>
      <c r="BH85" s="233"/>
      <c r="BI85" s="233"/>
      <c r="BJ85" s="233"/>
      <c r="BK85" s="233"/>
      <c r="BL85" s="233"/>
      <c r="BM85" s="233"/>
      <c r="BN85" s="233"/>
      <c r="BO85" s="233"/>
      <c r="BP85" s="233"/>
      <c r="BQ85" s="230">
        <v>79</v>
      </c>
      <c r="BR85" s="235"/>
      <c r="BS85" s="956"/>
      <c r="BT85" s="957"/>
      <c r="BU85" s="957"/>
      <c r="BV85" s="957"/>
      <c r="BW85" s="957"/>
      <c r="BX85" s="957"/>
      <c r="BY85" s="957"/>
      <c r="BZ85" s="957"/>
      <c r="CA85" s="957"/>
      <c r="CB85" s="957"/>
      <c r="CC85" s="957"/>
      <c r="CD85" s="957"/>
      <c r="CE85" s="957"/>
      <c r="CF85" s="957"/>
      <c r="CG85" s="966"/>
      <c r="CH85" s="967"/>
      <c r="CI85" s="968"/>
      <c r="CJ85" s="968"/>
      <c r="CK85" s="968"/>
      <c r="CL85" s="969"/>
      <c r="CM85" s="967"/>
      <c r="CN85" s="968"/>
      <c r="CO85" s="968"/>
      <c r="CP85" s="968"/>
      <c r="CQ85" s="969"/>
      <c r="CR85" s="967"/>
      <c r="CS85" s="968"/>
      <c r="CT85" s="968"/>
      <c r="CU85" s="968"/>
      <c r="CV85" s="969"/>
      <c r="CW85" s="967"/>
      <c r="CX85" s="968"/>
      <c r="CY85" s="968"/>
      <c r="CZ85" s="968"/>
      <c r="DA85" s="969"/>
      <c r="DB85" s="967"/>
      <c r="DC85" s="968"/>
      <c r="DD85" s="968"/>
      <c r="DE85" s="968"/>
      <c r="DF85" s="969"/>
      <c r="DG85" s="967"/>
      <c r="DH85" s="968"/>
      <c r="DI85" s="968"/>
      <c r="DJ85" s="968"/>
      <c r="DK85" s="969"/>
      <c r="DL85" s="967"/>
      <c r="DM85" s="968"/>
      <c r="DN85" s="968"/>
      <c r="DO85" s="968"/>
      <c r="DP85" s="969"/>
      <c r="DQ85" s="967"/>
      <c r="DR85" s="968"/>
      <c r="DS85" s="968"/>
      <c r="DT85" s="968"/>
      <c r="DU85" s="969"/>
      <c r="DV85" s="956"/>
      <c r="DW85" s="957"/>
      <c r="DX85" s="957"/>
      <c r="DY85" s="957"/>
      <c r="DZ85" s="958"/>
      <c r="EA85" s="222"/>
    </row>
    <row r="86" spans="1:131" ht="26.25" customHeight="1" x14ac:dyDescent="0.2">
      <c r="A86" s="230">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3"/>
      <c r="BF86" s="233"/>
      <c r="BG86" s="233"/>
      <c r="BH86" s="233"/>
      <c r="BI86" s="233"/>
      <c r="BJ86" s="233"/>
      <c r="BK86" s="233"/>
      <c r="BL86" s="233"/>
      <c r="BM86" s="233"/>
      <c r="BN86" s="233"/>
      <c r="BO86" s="233"/>
      <c r="BP86" s="233"/>
      <c r="BQ86" s="230">
        <v>80</v>
      </c>
      <c r="BR86" s="235"/>
      <c r="BS86" s="956"/>
      <c r="BT86" s="957"/>
      <c r="BU86" s="957"/>
      <c r="BV86" s="957"/>
      <c r="BW86" s="957"/>
      <c r="BX86" s="957"/>
      <c r="BY86" s="957"/>
      <c r="BZ86" s="957"/>
      <c r="CA86" s="957"/>
      <c r="CB86" s="957"/>
      <c r="CC86" s="957"/>
      <c r="CD86" s="957"/>
      <c r="CE86" s="957"/>
      <c r="CF86" s="957"/>
      <c r="CG86" s="966"/>
      <c r="CH86" s="967"/>
      <c r="CI86" s="968"/>
      <c r="CJ86" s="968"/>
      <c r="CK86" s="968"/>
      <c r="CL86" s="969"/>
      <c r="CM86" s="967"/>
      <c r="CN86" s="968"/>
      <c r="CO86" s="968"/>
      <c r="CP86" s="968"/>
      <c r="CQ86" s="969"/>
      <c r="CR86" s="967"/>
      <c r="CS86" s="968"/>
      <c r="CT86" s="968"/>
      <c r="CU86" s="968"/>
      <c r="CV86" s="969"/>
      <c r="CW86" s="967"/>
      <c r="CX86" s="968"/>
      <c r="CY86" s="968"/>
      <c r="CZ86" s="968"/>
      <c r="DA86" s="969"/>
      <c r="DB86" s="967"/>
      <c r="DC86" s="968"/>
      <c r="DD86" s="968"/>
      <c r="DE86" s="968"/>
      <c r="DF86" s="969"/>
      <c r="DG86" s="967"/>
      <c r="DH86" s="968"/>
      <c r="DI86" s="968"/>
      <c r="DJ86" s="968"/>
      <c r="DK86" s="969"/>
      <c r="DL86" s="967"/>
      <c r="DM86" s="968"/>
      <c r="DN86" s="968"/>
      <c r="DO86" s="968"/>
      <c r="DP86" s="969"/>
      <c r="DQ86" s="967"/>
      <c r="DR86" s="968"/>
      <c r="DS86" s="968"/>
      <c r="DT86" s="968"/>
      <c r="DU86" s="969"/>
      <c r="DV86" s="956"/>
      <c r="DW86" s="957"/>
      <c r="DX86" s="957"/>
      <c r="DY86" s="957"/>
      <c r="DZ86" s="958"/>
      <c r="EA86" s="222"/>
    </row>
    <row r="87" spans="1:131" ht="26.25" customHeight="1" x14ac:dyDescent="0.2">
      <c r="A87" s="236">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3"/>
      <c r="BF87" s="233"/>
      <c r="BG87" s="233"/>
      <c r="BH87" s="233"/>
      <c r="BI87" s="233"/>
      <c r="BJ87" s="233"/>
      <c r="BK87" s="233"/>
      <c r="BL87" s="233"/>
      <c r="BM87" s="233"/>
      <c r="BN87" s="233"/>
      <c r="BO87" s="233"/>
      <c r="BP87" s="233"/>
      <c r="BQ87" s="230">
        <v>81</v>
      </c>
      <c r="BR87" s="235"/>
      <c r="BS87" s="956"/>
      <c r="BT87" s="957"/>
      <c r="BU87" s="957"/>
      <c r="BV87" s="957"/>
      <c r="BW87" s="957"/>
      <c r="BX87" s="957"/>
      <c r="BY87" s="957"/>
      <c r="BZ87" s="957"/>
      <c r="CA87" s="957"/>
      <c r="CB87" s="957"/>
      <c r="CC87" s="957"/>
      <c r="CD87" s="957"/>
      <c r="CE87" s="957"/>
      <c r="CF87" s="957"/>
      <c r="CG87" s="966"/>
      <c r="CH87" s="967"/>
      <c r="CI87" s="968"/>
      <c r="CJ87" s="968"/>
      <c r="CK87" s="968"/>
      <c r="CL87" s="969"/>
      <c r="CM87" s="967"/>
      <c r="CN87" s="968"/>
      <c r="CO87" s="968"/>
      <c r="CP87" s="968"/>
      <c r="CQ87" s="969"/>
      <c r="CR87" s="967"/>
      <c r="CS87" s="968"/>
      <c r="CT87" s="968"/>
      <c r="CU87" s="968"/>
      <c r="CV87" s="969"/>
      <c r="CW87" s="967"/>
      <c r="CX87" s="968"/>
      <c r="CY87" s="968"/>
      <c r="CZ87" s="968"/>
      <c r="DA87" s="969"/>
      <c r="DB87" s="967"/>
      <c r="DC87" s="968"/>
      <c r="DD87" s="968"/>
      <c r="DE87" s="968"/>
      <c r="DF87" s="969"/>
      <c r="DG87" s="967"/>
      <c r="DH87" s="968"/>
      <c r="DI87" s="968"/>
      <c r="DJ87" s="968"/>
      <c r="DK87" s="969"/>
      <c r="DL87" s="967"/>
      <c r="DM87" s="968"/>
      <c r="DN87" s="968"/>
      <c r="DO87" s="968"/>
      <c r="DP87" s="969"/>
      <c r="DQ87" s="967"/>
      <c r="DR87" s="968"/>
      <c r="DS87" s="968"/>
      <c r="DT87" s="968"/>
      <c r="DU87" s="969"/>
      <c r="DV87" s="956"/>
      <c r="DW87" s="957"/>
      <c r="DX87" s="957"/>
      <c r="DY87" s="957"/>
      <c r="DZ87" s="958"/>
      <c r="EA87" s="222"/>
    </row>
    <row r="88" spans="1:131" ht="26.25" customHeight="1" thickBot="1" x14ac:dyDescent="0.25">
      <c r="A88" s="232" t="s">
        <v>393</v>
      </c>
      <c r="B88" s="948" t="s">
        <v>423</v>
      </c>
      <c r="C88" s="949"/>
      <c r="D88" s="949"/>
      <c r="E88" s="949"/>
      <c r="F88" s="949"/>
      <c r="G88" s="949"/>
      <c r="H88" s="949"/>
      <c r="I88" s="949"/>
      <c r="J88" s="949"/>
      <c r="K88" s="949"/>
      <c r="L88" s="949"/>
      <c r="M88" s="949"/>
      <c r="N88" s="949"/>
      <c r="O88" s="949"/>
      <c r="P88" s="959"/>
      <c r="Q88" s="974"/>
      <c r="R88" s="975"/>
      <c r="S88" s="975"/>
      <c r="T88" s="975"/>
      <c r="U88" s="975"/>
      <c r="V88" s="975"/>
      <c r="W88" s="975"/>
      <c r="X88" s="975"/>
      <c r="Y88" s="975"/>
      <c r="Z88" s="975"/>
      <c r="AA88" s="975"/>
      <c r="AB88" s="975"/>
      <c r="AC88" s="975"/>
      <c r="AD88" s="975"/>
      <c r="AE88" s="975"/>
      <c r="AF88" s="976">
        <f>SUM(AF68:AJ79)</f>
        <v>193630</v>
      </c>
      <c r="AG88" s="976"/>
      <c r="AH88" s="976"/>
      <c r="AI88" s="976"/>
      <c r="AJ88" s="976"/>
      <c r="AK88" s="975"/>
      <c r="AL88" s="975"/>
      <c r="AM88" s="975"/>
      <c r="AN88" s="975"/>
      <c r="AO88" s="975"/>
      <c r="AP88" s="970">
        <f>SUM(AP68:AT79)</f>
        <v>9067</v>
      </c>
      <c r="AQ88" s="964"/>
      <c r="AR88" s="964"/>
      <c r="AS88" s="964"/>
      <c r="AT88" s="971"/>
      <c r="AU88" s="970">
        <f>SUM(AU68:AY79)</f>
        <v>1393</v>
      </c>
      <c r="AV88" s="964"/>
      <c r="AW88" s="964"/>
      <c r="AX88" s="964"/>
      <c r="AY88" s="971"/>
      <c r="AZ88" s="972"/>
      <c r="BA88" s="972"/>
      <c r="BB88" s="972"/>
      <c r="BC88" s="972"/>
      <c r="BD88" s="973"/>
      <c r="BE88" s="233"/>
      <c r="BF88" s="233"/>
      <c r="BG88" s="233"/>
      <c r="BH88" s="233"/>
      <c r="BI88" s="233"/>
      <c r="BJ88" s="233"/>
      <c r="BK88" s="233"/>
      <c r="BL88" s="233"/>
      <c r="BM88" s="233"/>
      <c r="BN88" s="233"/>
      <c r="BO88" s="233"/>
      <c r="BP88" s="233"/>
      <c r="BQ88" s="230">
        <v>82</v>
      </c>
      <c r="BR88" s="235"/>
      <c r="BS88" s="956"/>
      <c r="BT88" s="957"/>
      <c r="BU88" s="957"/>
      <c r="BV88" s="957"/>
      <c r="BW88" s="957"/>
      <c r="BX88" s="957"/>
      <c r="BY88" s="957"/>
      <c r="BZ88" s="957"/>
      <c r="CA88" s="957"/>
      <c r="CB88" s="957"/>
      <c r="CC88" s="957"/>
      <c r="CD88" s="957"/>
      <c r="CE88" s="957"/>
      <c r="CF88" s="957"/>
      <c r="CG88" s="966"/>
      <c r="CH88" s="967"/>
      <c r="CI88" s="968"/>
      <c r="CJ88" s="968"/>
      <c r="CK88" s="968"/>
      <c r="CL88" s="969"/>
      <c r="CM88" s="967"/>
      <c r="CN88" s="968"/>
      <c r="CO88" s="968"/>
      <c r="CP88" s="968"/>
      <c r="CQ88" s="969"/>
      <c r="CR88" s="967"/>
      <c r="CS88" s="968"/>
      <c r="CT88" s="968"/>
      <c r="CU88" s="968"/>
      <c r="CV88" s="969"/>
      <c r="CW88" s="967"/>
      <c r="CX88" s="968"/>
      <c r="CY88" s="968"/>
      <c r="CZ88" s="968"/>
      <c r="DA88" s="969"/>
      <c r="DB88" s="967"/>
      <c r="DC88" s="968"/>
      <c r="DD88" s="968"/>
      <c r="DE88" s="968"/>
      <c r="DF88" s="969"/>
      <c r="DG88" s="967"/>
      <c r="DH88" s="968"/>
      <c r="DI88" s="968"/>
      <c r="DJ88" s="968"/>
      <c r="DK88" s="969"/>
      <c r="DL88" s="967"/>
      <c r="DM88" s="968"/>
      <c r="DN88" s="968"/>
      <c r="DO88" s="968"/>
      <c r="DP88" s="969"/>
      <c r="DQ88" s="967"/>
      <c r="DR88" s="968"/>
      <c r="DS88" s="968"/>
      <c r="DT88" s="968"/>
      <c r="DU88" s="969"/>
      <c r="DV88" s="956"/>
      <c r="DW88" s="957"/>
      <c r="DX88" s="957"/>
      <c r="DY88" s="957"/>
      <c r="DZ88" s="958"/>
      <c r="EA88" s="222"/>
    </row>
    <row r="89" spans="1:131" ht="26.25" hidden="1" customHeight="1" x14ac:dyDescent="0.2">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956"/>
      <c r="BT89" s="957"/>
      <c r="BU89" s="957"/>
      <c r="BV89" s="957"/>
      <c r="BW89" s="957"/>
      <c r="BX89" s="957"/>
      <c r="BY89" s="957"/>
      <c r="BZ89" s="957"/>
      <c r="CA89" s="957"/>
      <c r="CB89" s="957"/>
      <c r="CC89" s="957"/>
      <c r="CD89" s="957"/>
      <c r="CE89" s="957"/>
      <c r="CF89" s="957"/>
      <c r="CG89" s="966"/>
      <c r="CH89" s="967"/>
      <c r="CI89" s="968"/>
      <c r="CJ89" s="968"/>
      <c r="CK89" s="968"/>
      <c r="CL89" s="969"/>
      <c r="CM89" s="967"/>
      <c r="CN89" s="968"/>
      <c r="CO89" s="968"/>
      <c r="CP89" s="968"/>
      <c r="CQ89" s="969"/>
      <c r="CR89" s="967"/>
      <c r="CS89" s="968"/>
      <c r="CT89" s="968"/>
      <c r="CU89" s="968"/>
      <c r="CV89" s="969"/>
      <c r="CW89" s="967"/>
      <c r="CX89" s="968"/>
      <c r="CY89" s="968"/>
      <c r="CZ89" s="968"/>
      <c r="DA89" s="969"/>
      <c r="DB89" s="967"/>
      <c r="DC89" s="968"/>
      <c r="DD89" s="968"/>
      <c r="DE89" s="968"/>
      <c r="DF89" s="969"/>
      <c r="DG89" s="967"/>
      <c r="DH89" s="968"/>
      <c r="DI89" s="968"/>
      <c r="DJ89" s="968"/>
      <c r="DK89" s="969"/>
      <c r="DL89" s="967"/>
      <c r="DM89" s="968"/>
      <c r="DN89" s="968"/>
      <c r="DO89" s="968"/>
      <c r="DP89" s="969"/>
      <c r="DQ89" s="967"/>
      <c r="DR89" s="968"/>
      <c r="DS89" s="968"/>
      <c r="DT89" s="968"/>
      <c r="DU89" s="969"/>
      <c r="DV89" s="956"/>
      <c r="DW89" s="957"/>
      <c r="DX89" s="957"/>
      <c r="DY89" s="957"/>
      <c r="DZ89" s="958"/>
      <c r="EA89" s="222"/>
    </row>
    <row r="90" spans="1:131" ht="26.25" hidden="1" customHeight="1" x14ac:dyDescent="0.2">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956"/>
      <c r="BT90" s="957"/>
      <c r="BU90" s="957"/>
      <c r="BV90" s="957"/>
      <c r="BW90" s="957"/>
      <c r="BX90" s="957"/>
      <c r="BY90" s="957"/>
      <c r="BZ90" s="957"/>
      <c r="CA90" s="957"/>
      <c r="CB90" s="957"/>
      <c r="CC90" s="957"/>
      <c r="CD90" s="957"/>
      <c r="CE90" s="957"/>
      <c r="CF90" s="957"/>
      <c r="CG90" s="966"/>
      <c r="CH90" s="967"/>
      <c r="CI90" s="968"/>
      <c r="CJ90" s="968"/>
      <c r="CK90" s="968"/>
      <c r="CL90" s="969"/>
      <c r="CM90" s="967"/>
      <c r="CN90" s="968"/>
      <c r="CO90" s="968"/>
      <c r="CP90" s="968"/>
      <c r="CQ90" s="969"/>
      <c r="CR90" s="967"/>
      <c r="CS90" s="968"/>
      <c r="CT90" s="968"/>
      <c r="CU90" s="968"/>
      <c r="CV90" s="969"/>
      <c r="CW90" s="967"/>
      <c r="CX90" s="968"/>
      <c r="CY90" s="968"/>
      <c r="CZ90" s="968"/>
      <c r="DA90" s="969"/>
      <c r="DB90" s="967"/>
      <c r="DC90" s="968"/>
      <c r="DD90" s="968"/>
      <c r="DE90" s="968"/>
      <c r="DF90" s="969"/>
      <c r="DG90" s="967"/>
      <c r="DH90" s="968"/>
      <c r="DI90" s="968"/>
      <c r="DJ90" s="968"/>
      <c r="DK90" s="969"/>
      <c r="DL90" s="967"/>
      <c r="DM90" s="968"/>
      <c r="DN90" s="968"/>
      <c r="DO90" s="968"/>
      <c r="DP90" s="969"/>
      <c r="DQ90" s="967"/>
      <c r="DR90" s="968"/>
      <c r="DS90" s="968"/>
      <c r="DT90" s="968"/>
      <c r="DU90" s="969"/>
      <c r="DV90" s="956"/>
      <c r="DW90" s="957"/>
      <c r="DX90" s="957"/>
      <c r="DY90" s="957"/>
      <c r="DZ90" s="958"/>
      <c r="EA90" s="222"/>
    </row>
    <row r="91" spans="1:131" ht="26.25" hidden="1" customHeight="1" x14ac:dyDescent="0.2">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956"/>
      <c r="BT91" s="957"/>
      <c r="BU91" s="957"/>
      <c r="BV91" s="957"/>
      <c r="BW91" s="957"/>
      <c r="BX91" s="957"/>
      <c r="BY91" s="957"/>
      <c r="BZ91" s="957"/>
      <c r="CA91" s="957"/>
      <c r="CB91" s="957"/>
      <c r="CC91" s="957"/>
      <c r="CD91" s="957"/>
      <c r="CE91" s="957"/>
      <c r="CF91" s="957"/>
      <c r="CG91" s="966"/>
      <c r="CH91" s="967"/>
      <c r="CI91" s="968"/>
      <c r="CJ91" s="968"/>
      <c r="CK91" s="968"/>
      <c r="CL91" s="969"/>
      <c r="CM91" s="967"/>
      <c r="CN91" s="968"/>
      <c r="CO91" s="968"/>
      <c r="CP91" s="968"/>
      <c r="CQ91" s="969"/>
      <c r="CR91" s="967"/>
      <c r="CS91" s="968"/>
      <c r="CT91" s="968"/>
      <c r="CU91" s="968"/>
      <c r="CV91" s="969"/>
      <c r="CW91" s="967"/>
      <c r="CX91" s="968"/>
      <c r="CY91" s="968"/>
      <c r="CZ91" s="968"/>
      <c r="DA91" s="969"/>
      <c r="DB91" s="967"/>
      <c r="DC91" s="968"/>
      <c r="DD91" s="968"/>
      <c r="DE91" s="968"/>
      <c r="DF91" s="969"/>
      <c r="DG91" s="967"/>
      <c r="DH91" s="968"/>
      <c r="DI91" s="968"/>
      <c r="DJ91" s="968"/>
      <c r="DK91" s="969"/>
      <c r="DL91" s="967"/>
      <c r="DM91" s="968"/>
      <c r="DN91" s="968"/>
      <c r="DO91" s="968"/>
      <c r="DP91" s="969"/>
      <c r="DQ91" s="967"/>
      <c r="DR91" s="968"/>
      <c r="DS91" s="968"/>
      <c r="DT91" s="968"/>
      <c r="DU91" s="969"/>
      <c r="DV91" s="956"/>
      <c r="DW91" s="957"/>
      <c r="DX91" s="957"/>
      <c r="DY91" s="957"/>
      <c r="DZ91" s="958"/>
      <c r="EA91" s="222"/>
    </row>
    <row r="92" spans="1:131" ht="26.25" hidden="1" customHeight="1" x14ac:dyDescent="0.2">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956"/>
      <c r="BT92" s="957"/>
      <c r="BU92" s="957"/>
      <c r="BV92" s="957"/>
      <c r="BW92" s="957"/>
      <c r="BX92" s="957"/>
      <c r="BY92" s="957"/>
      <c r="BZ92" s="957"/>
      <c r="CA92" s="957"/>
      <c r="CB92" s="957"/>
      <c r="CC92" s="957"/>
      <c r="CD92" s="957"/>
      <c r="CE92" s="957"/>
      <c r="CF92" s="957"/>
      <c r="CG92" s="966"/>
      <c r="CH92" s="967"/>
      <c r="CI92" s="968"/>
      <c r="CJ92" s="968"/>
      <c r="CK92" s="968"/>
      <c r="CL92" s="969"/>
      <c r="CM92" s="967"/>
      <c r="CN92" s="968"/>
      <c r="CO92" s="968"/>
      <c r="CP92" s="968"/>
      <c r="CQ92" s="969"/>
      <c r="CR92" s="967"/>
      <c r="CS92" s="968"/>
      <c r="CT92" s="968"/>
      <c r="CU92" s="968"/>
      <c r="CV92" s="969"/>
      <c r="CW92" s="967"/>
      <c r="CX92" s="968"/>
      <c r="CY92" s="968"/>
      <c r="CZ92" s="968"/>
      <c r="DA92" s="969"/>
      <c r="DB92" s="967"/>
      <c r="DC92" s="968"/>
      <c r="DD92" s="968"/>
      <c r="DE92" s="968"/>
      <c r="DF92" s="969"/>
      <c r="DG92" s="967"/>
      <c r="DH92" s="968"/>
      <c r="DI92" s="968"/>
      <c r="DJ92" s="968"/>
      <c r="DK92" s="969"/>
      <c r="DL92" s="967"/>
      <c r="DM92" s="968"/>
      <c r="DN92" s="968"/>
      <c r="DO92" s="968"/>
      <c r="DP92" s="969"/>
      <c r="DQ92" s="967"/>
      <c r="DR92" s="968"/>
      <c r="DS92" s="968"/>
      <c r="DT92" s="968"/>
      <c r="DU92" s="969"/>
      <c r="DV92" s="956"/>
      <c r="DW92" s="957"/>
      <c r="DX92" s="957"/>
      <c r="DY92" s="957"/>
      <c r="DZ92" s="958"/>
      <c r="EA92" s="222"/>
    </row>
    <row r="93" spans="1:131" ht="26.25" hidden="1" customHeight="1" x14ac:dyDescent="0.2">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956"/>
      <c r="BT93" s="957"/>
      <c r="BU93" s="957"/>
      <c r="BV93" s="957"/>
      <c r="BW93" s="957"/>
      <c r="BX93" s="957"/>
      <c r="BY93" s="957"/>
      <c r="BZ93" s="957"/>
      <c r="CA93" s="957"/>
      <c r="CB93" s="957"/>
      <c r="CC93" s="957"/>
      <c r="CD93" s="957"/>
      <c r="CE93" s="957"/>
      <c r="CF93" s="957"/>
      <c r="CG93" s="966"/>
      <c r="CH93" s="967"/>
      <c r="CI93" s="968"/>
      <c r="CJ93" s="968"/>
      <c r="CK93" s="968"/>
      <c r="CL93" s="969"/>
      <c r="CM93" s="967"/>
      <c r="CN93" s="968"/>
      <c r="CO93" s="968"/>
      <c r="CP93" s="968"/>
      <c r="CQ93" s="969"/>
      <c r="CR93" s="967"/>
      <c r="CS93" s="968"/>
      <c r="CT93" s="968"/>
      <c r="CU93" s="968"/>
      <c r="CV93" s="969"/>
      <c r="CW93" s="967"/>
      <c r="CX93" s="968"/>
      <c r="CY93" s="968"/>
      <c r="CZ93" s="968"/>
      <c r="DA93" s="969"/>
      <c r="DB93" s="967"/>
      <c r="DC93" s="968"/>
      <c r="DD93" s="968"/>
      <c r="DE93" s="968"/>
      <c r="DF93" s="969"/>
      <c r="DG93" s="967"/>
      <c r="DH93" s="968"/>
      <c r="DI93" s="968"/>
      <c r="DJ93" s="968"/>
      <c r="DK93" s="969"/>
      <c r="DL93" s="967"/>
      <c r="DM93" s="968"/>
      <c r="DN93" s="968"/>
      <c r="DO93" s="968"/>
      <c r="DP93" s="969"/>
      <c r="DQ93" s="967"/>
      <c r="DR93" s="968"/>
      <c r="DS93" s="968"/>
      <c r="DT93" s="968"/>
      <c r="DU93" s="969"/>
      <c r="DV93" s="956"/>
      <c r="DW93" s="957"/>
      <c r="DX93" s="957"/>
      <c r="DY93" s="957"/>
      <c r="DZ93" s="958"/>
      <c r="EA93" s="222"/>
    </row>
    <row r="94" spans="1:131" ht="26.25" hidden="1" customHeight="1" x14ac:dyDescent="0.2">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956"/>
      <c r="BT94" s="957"/>
      <c r="BU94" s="957"/>
      <c r="BV94" s="957"/>
      <c r="BW94" s="957"/>
      <c r="BX94" s="957"/>
      <c r="BY94" s="957"/>
      <c r="BZ94" s="957"/>
      <c r="CA94" s="957"/>
      <c r="CB94" s="957"/>
      <c r="CC94" s="957"/>
      <c r="CD94" s="957"/>
      <c r="CE94" s="957"/>
      <c r="CF94" s="957"/>
      <c r="CG94" s="966"/>
      <c r="CH94" s="967"/>
      <c r="CI94" s="968"/>
      <c r="CJ94" s="968"/>
      <c r="CK94" s="968"/>
      <c r="CL94" s="969"/>
      <c r="CM94" s="967"/>
      <c r="CN94" s="968"/>
      <c r="CO94" s="968"/>
      <c r="CP94" s="968"/>
      <c r="CQ94" s="969"/>
      <c r="CR94" s="967"/>
      <c r="CS94" s="968"/>
      <c r="CT94" s="968"/>
      <c r="CU94" s="968"/>
      <c r="CV94" s="969"/>
      <c r="CW94" s="967"/>
      <c r="CX94" s="968"/>
      <c r="CY94" s="968"/>
      <c r="CZ94" s="968"/>
      <c r="DA94" s="969"/>
      <c r="DB94" s="967"/>
      <c r="DC94" s="968"/>
      <c r="DD94" s="968"/>
      <c r="DE94" s="968"/>
      <c r="DF94" s="969"/>
      <c r="DG94" s="967"/>
      <c r="DH94" s="968"/>
      <c r="DI94" s="968"/>
      <c r="DJ94" s="968"/>
      <c r="DK94" s="969"/>
      <c r="DL94" s="967"/>
      <c r="DM94" s="968"/>
      <c r="DN94" s="968"/>
      <c r="DO94" s="968"/>
      <c r="DP94" s="969"/>
      <c r="DQ94" s="967"/>
      <c r="DR94" s="968"/>
      <c r="DS94" s="968"/>
      <c r="DT94" s="968"/>
      <c r="DU94" s="969"/>
      <c r="DV94" s="956"/>
      <c r="DW94" s="957"/>
      <c r="DX94" s="957"/>
      <c r="DY94" s="957"/>
      <c r="DZ94" s="958"/>
      <c r="EA94" s="222"/>
    </row>
    <row r="95" spans="1:131" ht="26.25" hidden="1" customHeight="1" x14ac:dyDescent="0.2">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956"/>
      <c r="BT95" s="957"/>
      <c r="BU95" s="957"/>
      <c r="BV95" s="957"/>
      <c r="BW95" s="957"/>
      <c r="BX95" s="957"/>
      <c r="BY95" s="957"/>
      <c r="BZ95" s="957"/>
      <c r="CA95" s="957"/>
      <c r="CB95" s="957"/>
      <c r="CC95" s="957"/>
      <c r="CD95" s="957"/>
      <c r="CE95" s="957"/>
      <c r="CF95" s="957"/>
      <c r="CG95" s="966"/>
      <c r="CH95" s="967"/>
      <c r="CI95" s="968"/>
      <c r="CJ95" s="968"/>
      <c r="CK95" s="968"/>
      <c r="CL95" s="969"/>
      <c r="CM95" s="967"/>
      <c r="CN95" s="968"/>
      <c r="CO95" s="968"/>
      <c r="CP95" s="968"/>
      <c r="CQ95" s="969"/>
      <c r="CR95" s="967"/>
      <c r="CS95" s="968"/>
      <c r="CT95" s="968"/>
      <c r="CU95" s="968"/>
      <c r="CV95" s="969"/>
      <c r="CW95" s="967"/>
      <c r="CX95" s="968"/>
      <c r="CY95" s="968"/>
      <c r="CZ95" s="968"/>
      <c r="DA95" s="969"/>
      <c r="DB95" s="967"/>
      <c r="DC95" s="968"/>
      <c r="DD95" s="968"/>
      <c r="DE95" s="968"/>
      <c r="DF95" s="969"/>
      <c r="DG95" s="967"/>
      <c r="DH95" s="968"/>
      <c r="DI95" s="968"/>
      <c r="DJ95" s="968"/>
      <c r="DK95" s="969"/>
      <c r="DL95" s="967"/>
      <c r="DM95" s="968"/>
      <c r="DN95" s="968"/>
      <c r="DO95" s="968"/>
      <c r="DP95" s="969"/>
      <c r="DQ95" s="967"/>
      <c r="DR95" s="968"/>
      <c r="DS95" s="968"/>
      <c r="DT95" s="968"/>
      <c r="DU95" s="969"/>
      <c r="DV95" s="956"/>
      <c r="DW95" s="957"/>
      <c r="DX95" s="957"/>
      <c r="DY95" s="957"/>
      <c r="DZ95" s="958"/>
      <c r="EA95" s="222"/>
    </row>
    <row r="96" spans="1:131" ht="26.25" hidden="1" customHeight="1" x14ac:dyDescent="0.2">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956"/>
      <c r="BT96" s="957"/>
      <c r="BU96" s="957"/>
      <c r="BV96" s="957"/>
      <c r="BW96" s="957"/>
      <c r="BX96" s="957"/>
      <c r="BY96" s="957"/>
      <c r="BZ96" s="957"/>
      <c r="CA96" s="957"/>
      <c r="CB96" s="957"/>
      <c r="CC96" s="957"/>
      <c r="CD96" s="957"/>
      <c r="CE96" s="957"/>
      <c r="CF96" s="957"/>
      <c r="CG96" s="966"/>
      <c r="CH96" s="967"/>
      <c r="CI96" s="968"/>
      <c r="CJ96" s="968"/>
      <c r="CK96" s="968"/>
      <c r="CL96" s="969"/>
      <c r="CM96" s="967"/>
      <c r="CN96" s="968"/>
      <c r="CO96" s="968"/>
      <c r="CP96" s="968"/>
      <c r="CQ96" s="969"/>
      <c r="CR96" s="967"/>
      <c r="CS96" s="968"/>
      <c r="CT96" s="968"/>
      <c r="CU96" s="968"/>
      <c r="CV96" s="969"/>
      <c r="CW96" s="967"/>
      <c r="CX96" s="968"/>
      <c r="CY96" s="968"/>
      <c r="CZ96" s="968"/>
      <c r="DA96" s="969"/>
      <c r="DB96" s="967"/>
      <c r="DC96" s="968"/>
      <c r="DD96" s="968"/>
      <c r="DE96" s="968"/>
      <c r="DF96" s="969"/>
      <c r="DG96" s="967"/>
      <c r="DH96" s="968"/>
      <c r="DI96" s="968"/>
      <c r="DJ96" s="968"/>
      <c r="DK96" s="969"/>
      <c r="DL96" s="967"/>
      <c r="DM96" s="968"/>
      <c r="DN96" s="968"/>
      <c r="DO96" s="968"/>
      <c r="DP96" s="969"/>
      <c r="DQ96" s="967"/>
      <c r="DR96" s="968"/>
      <c r="DS96" s="968"/>
      <c r="DT96" s="968"/>
      <c r="DU96" s="969"/>
      <c r="DV96" s="956"/>
      <c r="DW96" s="957"/>
      <c r="DX96" s="957"/>
      <c r="DY96" s="957"/>
      <c r="DZ96" s="958"/>
      <c r="EA96" s="222"/>
    </row>
    <row r="97" spans="1:131" ht="26.25" hidden="1" customHeight="1" x14ac:dyDescent="0.2">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956"/>
      <c r="BT97" s="957"/>
      <c r="BU97" s="957"/>
      <c r="BV97" s="957"/>
      <c r="BW97" s="957"/>
      <c r="BX97" s="957"/>
      <c r="BY97" s="957"/>
      <c r="BZ97" s="957"/>
      <c r="CA97" s="957"/>
      <c r="CB97" s="957"/>
      <c r="CC97" s="957"/>
      <c r="CD97" s="957"/>
      <c r="CE97" s="957"/>
      <c r="CF97" s="957"/>
      <c r="CG97" s="966"/>
      <c r="CH97" s="967"/>
      <c r="CI97" s="968"/>
      <c r="CJ97" s="968"/>
      <c r="CK97" s="968"/>
      <c r="CL97" s="969"/>
      <c r="CM97" s="967"/>
      <c r="CN97" s="968"/>
      <c r="CO97" s="968"/>
      <c r="CP97" s="968"/>
      <c r="CQ97" s="969"/>
      <c r="CR97" s="967"/>
      <c r="CS97" s="968"/>
      <c r="CT97" s="968"/>
      <c r="CU97" s="968"/>
      <c r="CV97" s="969"/>
      <c r="CW97" s="967"/>
      <c r="CX97" s="968"/>
      <c r="CY97" s="968"/>
      <c r="CZ97" s="968"/>
      <c r="DA97" s="969"/>
      <c r="DB97" s="967"/>
      <c r="DC97" s="968"/>
      <c r="DD97" s="968"/>
      <c r="DE97" s="968"/>
      <c r="DF97" s="969"/>
      <c r="DG97" s="967"/>
      <c r="DH97" s="968"/>
      <c r="DI97" s="968"/>
      <c r="DJ97" s="968"/>
      <c r="DK97" s="969"/>
      <c r="DL97" s="967"/>
      <c r="DM97" s="968"/>
      <c r="DN97" s="968"/>
      <c r="DO97" s="968"/>
      <c r="DP97" s="969"/>
      <c r="DQ97" s="967"/>
      <c r="DR97" s="968"/>
      <c r="DS97" s="968"/>
      <c r="DT97" s="968"/>
      <c r="DU97" s="969"/>
      <c r="DV97" s="956"/>
      <c r="DW97" s="957"/>
      <c r="DX97" s="957"/>
      <c r="DY97" s="957"/>
      <c r="DZ97" s="958"/>
      <c r="EA97" s="222"/>
    </row>
    <row r="98" spans="1:131" ht="26.25" hidden="1" customHeight="1" x14ac:dyDescent="0.2">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956"/>
      <c r="BT98" s="957"/>
      <c r="BU98" s="957"/>
      <c r="BV98" s="957"/>
      <c r="BW98" s="957"/>
      <c r="BX98" s="957"/>
      <c r="BY98" s="957"/>
      <c r="BZ98" s="957"/>
      <c r="CA98" s="957"/>
      <c r="CB98" s="957"/>
      <c r="CC98" s="957"/>
      <c r="CD98" s="957"/>
      <c r="CE98" s="957"/>
      <c r="CF98" s="957"/>
      <c r="CG98" s="966"/>
      <c r="CH98" s="967"/>
      <c r="CI98" s="968"/>
      <c r="CJ98" s="968"/>
      <c r="CK98" s="968"/>
      <c r="CL98" s="969"/>
      <c r="CM98" s="967"/>
      <c r="CN98" s="968"/>
      <c r="CO98" s="968"/>
      <c r="CP98" s="968"/>
      <c r="CQ98" s="969"/>
      <c r="CR98" s="967"/>
      <c r="CS98" s="968"/>
      <c r="CT98" s="968"/>
      <c r="CU98" s="968"/>
      <c r="CV98" s="969"/>
      <c r="CW98" s="967"/>
      <c r="CX98" s="968"/>
      <c r="CY98" s="968"/>
      <c r="CZ98" s="968"/>
      <c r="DA98" s="969"/>
      <c r="DB98" s="967"/>
      <c r="DC98" s="968"/>
      <c r="DD98" s="968"/>
      <c r="DE98" s="968"/>
      <c r="DF98" s="969"/>
      <c r="DG98" s="967"/>
      <c r="DH98" s="968"/>
      <c r="DI98" s="968"/>
      <c r="DJ98" s="968"/>
      <c r="DK98" s="969"/>
      <c r="DL98" s="967"/>
      <c r="DM98" s="968"/>
      <c r="DN98" s="968"/>
      <c r="DO98" s="968"/>
      <c r="DP98" s="969"/>
      <c r="DQ98" s="967"/>
      <c r="DR98" s="968"/>
      <c r="DS98" s="968"/>
      <c r="DT98" s="968"/>
      <c r="DU98" s="969"/>
      <c r="DV98" s="956"/>
      <c r="DW98" s="957"/>
      <c r="DX98" s="957"/>
      <c r="DY98" s="957"/>
      <c r="DZ98" s="958"/>
      <c r="EA98" s="222"/>
    </row>
    <row r="99" spans="1:131" ht="26.25" hidden="1" customHeight="1" x14ac:dyDescent="0.2">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956"/>
      <c r="BT99" s="957"/>
      <c r="BU99" s="957"/>
      <c r="BV99" s="957"/>
      <c r="BW99" s="957"/>
      <c r="BX99" s="957"/>
      <c r="BY99" s="957"/>
      <c r="BZ99" s="957"/>
      <c r="CA99" s="957"/>
      <c r="CB99" s="957"/>
      <c r="CC99" s="957"/>
      <c r="CD99" s="957"/>
      <c r="CE99" s="957"/>
      <c r="CF99" s="957"/>
      <c r="CG99" s="966"/>
      <c r="CH99" s="967"/>
      <c r="CI99" s="968"/>
      <c r="CJ99" s="968"/>
      <c r="CK99" s="968"/>
      <c r="CL99" s="969"/>
      <c r="CM99" s="967"/>
      <c r="CN99" s="968"/>
      <c r="CO99" s="968"/>
      <c r="CP99" s="968"/>
      <c r="CQ99" s="969"/>
      <c r="CR99" s="967"/>
      <c r="CS99" s="968"/>
      <c r="CT99" s="968"/>
      <c r="CU99" s="968"/>
      <c r="CV99" s="969"/>
      <c r="CW99" s="967"/>
      <c r="CX99" s="968"/>
      <c r="CY99" s="968"/>
      <c r="CZ99" s="968"/>
      <c r="DA99" s="969"/>
      <c r="DB99" s="967"/>
      <c r="DC99" s="968"/>
      <c r="DD99" s="968"/>
      <c r="DE99" s="968"/>
      <c r="DF99" s="969"/>
      <c r="DG99" s="967"/>
      <c r="DH99" s="968"/>
      <c r="DI99" s="968"/>
      <c r="DJ99" s="968"/>
      <c r="DK99" s="969"/>
      <c r="DL99" s="967"/>
      <c r="DM99" s="968"/>
      <c r="DN99" s="968"/>
      <c r="DO99" s="968"/>
      <c r="DP99" s="969"/>
      <c r="DQ99" s="967"/>
      <c r="DR99" s="968"/>
      <c r="DS99" s="968"/>
      <c r="DT99" s="968"/>
      <c r="DU99" s="969"/>
      <c r="DV99" s="956"/>
      <c r="DW99" s="957"/>
      <c r="DX99" s="957"/>
      <c r="DY99" s="957"/>
      <c r="DZ99" s="958"/>
      <c r="EA99" s="222"/>
    </row>
    <row r="100" spans="1:131" ht="26.25" hidden="1" customHeight="1" x14ac:dyDescent="0.2">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956"/>
      <c r="BT100" s="957"/>
      <c r="BU100" s="957"/>
      <c r="BV100" s="957"/>
      <c r="BW100" s="957"/>
      <c r="BX100" s="957"/>
      <c r="BY100" s="957"/>
      <c r="BZ100" s="957"/>
      <c r="CA100" s="957"/>
      <c r="CB100" s="957"/>
      <c r="CC100" s="957"/>
      <c r="CD100" s="957"/>
      <c r="CE100" s="957"/>
      <c r="CF100" s="957"/>
      <c r="CG100" s="966"/>
      <c r="CH100" s="967"/>
      <c r="CI100" s="968"/>
      <c r="CJ100" s="968"/>
      <c r="CK100" s="968"/>
      <c r="CL100" s="969"/>
      <c r="CM100" s="967"/>
      <c r="CN100" s="968"/>
      <c r="CO100" s="968"/>
      <c r="CP100" s="968"/>
      <c r="CQ100" s="969"/>
      <c r="CR100" s="967"/>
      <c r="CS100" s="968"/>
      <c r="CT100" s="968"/>
      <c r="CU100" s="968"/>
      <c r="CV100" s="969"/>
      <c r="CW100" s="967"/>
      <c r="CX100" s="968"/>
      <c r="CY100" s="968"/>
      <c r="CZ100" s="968"/>
      <c r="DA100" s="969"/>
      <c r="DB100" s="967"/>
      <c r="DC100" s="968"/>
      <c r="DD100" s="968"/>
      <c r="DE100" s="968"/>
      <c r="DF100" s="969"/>
      <c r="DG100" s="967"/>
      <c r="DH100" s="968"/>
      <c r="DI100" s="968"/>
      <c r="DJ100" s="968"/>
      <c r="DK100" s="969"/>
      <c r="DL100" s="967"/>
      <c r="DM100" s="968"/>
      <c r="DN100" s="968"/>
      <c r="DO100" s="968"/>
      <c r="DP100" s="969"/>
      <c r="DQ100" s="967"/>
      <c r="DR100" s="968"/>
      <c r="DS100" s="968"/>
      <c r="DT100" s="968"/>
      <c r="DU100" s="969"/>
      <c r="DV100" s="956"/>
      <c r="DW100" s="957"/>
      <c r="DX100" s="957"/>
      <c r="DY100" s="957"/>
      <c r="DZ100" s="958"/>
      <c r="EA100" s="222"/>
    </row>
    <row r="101" spans="1:131" ht="26.25" hidden="1" customHeight="1" x14ac:dyDescent="0.2">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956"/>
      <c r="BT101" s="957"/>
      <c r="BU101" s="957"/>
      <c r="BV101" s="957"/>
      <c r="BW101" s="957"/>
      <c r="BX101" s="957"/>
      <c r="BY101" s="957"/>
      <c r="BZ101" s="957"/>
      <c r="CA101" s="957"/>
      <c r="CB101" s="957"/>
      <c r="CC101" s="957"/>
      <c r="CD101" s="957"/>
      <c r="CE101" s="957"/>
      <c r="CF101" s="957"/>
      <c r="CG101" s="966"/>
      <c r="CH101" s="967"/>
      <c r="CI101" s="968"/>
      <c r="CJ101" s="968"/>
      <c r="CK101" s="968"/>
      <c r="CL101" s="969"/>
      <c r="CM101" s="967"/>
      <c r="CN101" s="968"/>
      <c r="CO101" s="968"/>
      <c r="CP101" s="968"/>
      <c r="CQ101" s="969"/>
      <c r="CR101" s="967"/>
      <c r="CS101" s="968"/>
      <c r="CT101" s="968"/>
      <c r="CU101" s="968"/>
      <c r="CV101" s="969"/>
      <c r="CW101" s="967"/>
      <c r="CX101" s="968"/>
      <c r="CY101" s="968"/>
      <c r="CZ101" s="968"/>
      <c r="DA101" s="969"/>
      <c r="DB101" s="967"/>
      <c r="DC101" s="968"/>
      <c r="DD101" s="968"/>
      <c r="DE101" s="968"/>
      <c r="DF101" s="969"/>
      <c r="DG101" s="967"/>
      <c r="DH101" s="968"/>
      <c r="DI101" s="968"/>
      <c r="DJ101" s="968"/>
      <c r="DK101" s="969"/>
      <c r="DL101" s="967"/>
      <c r="DM101" s="968"/>
      <c r="DN101" s="968"/>
      <c r="DO101" s="968"/>
      <c r="DP101" s="969"/>
      <c r="DQ101" s="967"/>
      <c r="DR101" s="968"/>
      <c r="DS101" s="968"/>
      <c r="DT101" s="968"/>
      <c r="DU101" s="969"/>
      <c r="DV101" s="956"/>
      <c r="DW101" s="957"/>
      <c r="DX101" s="957"/>
      <c r="DY101" s="957"/>
      <c r="DZ101" s="958"/>
      <c r="EA101" s="222"/>
    </row>
    <row r="102" spans="1:131" ht="26.25" customHeight="1" thickBot="1" x14ac:dyDescent="0.25">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393</v>
      </c>
      <c r="BR102" s="948" t="s">
        <v>424</v>
      </c>
      <c r="BS102" s="949"/>
      <c r="BT102" s="949"/>
      <c r="BU102" s="949"/>
      <c r="BV102" s="949"/>
      <c r="BW102" s="949"/>
      <c r="BX102" s="949"/>
      <c r="BY102" s="949"/>
      <c r="BZ102" s="949"/>
      <c r="CA102" s="949"/>
      <c r="CB102" s="949"/>
      <c r="CC102" s="949"/>
      <c r="CD102" s="949"/>
      <c r="CE102" s="949"/>
      <c r="CF102" s="949"/>
      <c r="CG102" s="959"/>
      <c r="CH102" s="960"/>
      <c r="CI102" s="961"/>
      <c r="CJ102" s="961"/>
      <c r="CK102" s="961"/>
      <c r="CL102" s="962"/>
      <c r="CM102" s="960"/>
      <c r="CN102" s="961"/>
      <c r="CO102" s="961"/>
      <c r="CP102" s="961"/>
      <c r="CQ102" s="962"/>
      <c r="CR102" s="963">
        <f>SUM(CR7:CV88)</f>
        <v>47</v>
      </c>
      <c r="CS102" s="964"/>
      <c r="CT102" s="964"/>
      <c r="CU102" s="964"/>
      <c r="CV102" s="965"/>
      <c r="CW102" s="963">
        <f t="shared" ref="CW102" si="2">SUM(CW7:DA88)</f>
        <v>1</v>
      </c>
      <c r="CX102" s="964"/>
      <c r="CY102" s="964"/>
      <c r="CZ102" s="964"/>
      <c r="DA102" s="965"/>
      <c r="DB102" s="963" t="s">
        <v>604</v>
      </c>
      <c r="DC102" s="964"/>
      <c r="DD102" s="964"/>
      <c r="DE102" s="964"/>
      <c r="DF102" s="965"/>
      <c r="DG102" s="963">
        <f t="shared" ref="DG102" si="3">SUM(DG7:DK88)</f>
        <v>867</v>
      </c>
      <c r="DH102" s="964"/>
      <c r="DI102" s="964"/>
      <c r="DJ102" s="964"/>
      <c r="DK102" s="965"/>
      <c r="DL102" s="963" t="s">
        <v>604</v>
      </c>
      <c r="DM102" s="964"/>
      <c r="DN102" s="964"/>
      <c r="DO102" s="964"/>
      <c r="DP102" s="965"/>
      <c r="DQ102" s="963" t="s">
        <v>604</v>
      </c>
      <c r="DR102" s="964"/>
      <c r="DS102" s="964"/>
      <c r="DT102" s="964"/>
      <c r="DU102" s="965"/>
      <c r="DV102" s="948"/>
      <c r="DW102" s="949"/>
      <c r="DX102" s="949"/>
      <c r="DY102" s="949"/>
      <c r="DZ102" s="950"/>
      <c r="EA102" s="222"/>
    </row>
    <row r="103" spans="1:131" ht="26.25" customHeight="1" x14ac:dyDescent="0.2">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951" t="s">
        <v>425</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22"/>
    </row>
    <row r="104" spans="1:131" ht="26.25" customHeight="1" x14ac:dyDescent="0.2">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952" t="s">
        <v>426</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22"/>
    </row>
    <row r="105" spans="1:131" ht="11.25" customHeight="1" x14ac:dyDescent="0.2">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222"/>
      <c r="DL105" s="222"/>
      <c r="DM105" s="222"/>
      <c r="DN105" s="222"/>
      <c r="DO105" s="222"/>
      <c r="DP105" s="222"/>
      <c r="DQ105" s="222"/>
      <c r="DR105" s="222"/>
      <c r="DS105" s="222"/>
      <c r="DT105" s="222"/>
      <c r="DU105" s="222"/>
      <c r="DV105" s="222"/>
      <c r="DW105" s="222"/>
      <c r="DX105" s="222"/>
      <c r="DY105" s="222"/>
      <c r="DZ105" s="222"/>
      <c r="EA105" s="222"/>
    </row>
    <row r="106" spans="1:131" ht="11.25" customHeight="1" x14ac:dyDescent="0.2">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222"/>
      <c r="DL106" s="222"/>
      <c r="DM106" s="222"/>
      <c r="DN106" s="222"/>
      <c r="DO106" s="222"/>
      <c r="DP106" s="222"/>
      <c r="DQ106" s="222"/>
      <c r="DR106" s="222"/>
      <c r="DS106" s="222"/>
      <c r="DT106" s="222"/>
      <c r="DU106" s="222"/>
      <c r="DV106" s="222"/>
      <c r="DW106" s="222"/>
      <c r="DX106" s="222"/>
      <c r="DY106" s="222"/>
      <c r="DZ106" s="222"/>
      <c r="EA106" s="222"/>
    </row>
    <row r="107" spans="1:131" s="222" customFormat="1" ht="26.25" customHeight="1" thickBot="1" x14ac:dyDescent="0.25">
      <c r="A107" s="241" t="s">
        <v>427</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1" t="s">
        <v>428</v>
      </c>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row>
    <row r="108" spans="1:131" s="222" customFormat="1" ht="26.25" customHeight="1" x14ac:dyDescent="0.2">
      <c r="A108" s="953" t="s">
        <v>429</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430</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22" customFormat="1" ht="26.25" customHeight="1" x14ac:dyDescent="0.2">
      <c r="A109" s="906" t="s">
        <v>431</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9" t="s">
        <v>432</v>
      </c>
      <c r="AB109" s="907"/>
      <c r="AC109" s="907"/>
      <c r="AD109" s="907"/>
      <c r="AE109" s="908"/>
      <c r="AF109" s="909" t="s">
        <v>433</v>
      </c>
      <c r="AG109" s="907"/>
      <c r="AH109" s="907"/>
      <c r="AI109" s="907"/>
      <c r="AJ109" s="908"/>
      <c r="AK109" s="909" t="s">
        <v>309</v>
      </c>
      <c r="AL109" s="907"/>
      <c r="AM109" s="907"/>
      <c r="AN109" s="907"/>
      <c r="AO109" s="908"/>
      <c r="AP109" s="909" t="s">
        <v>434</v>
      </c>
      <c r="AQ109" s="907"/>
      <c r="AR109" s="907"/>
      <c r="AS109" s="907"/>
      <c r="AT109" s="940"/>
      <c r="AU109" s="906" t="s">
        <v>431</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9" t="s">
        <v>432</v>
      </c>
      <c r="BR109" s="907"/>
      <c r="BS109" s="907"/>
      <c r="BT109" s="907"/>
      <c r="BU109" s="908"/>
      <c r="BV109" s="909" t="s">
        <v>433</v>
      </c>
      <c r="BW109" s="907"/>
      <c r="BX109" s="907"/>
      <c r="BY109" s="907"/>
      <c r="BZ109" s="908"/>
      <c r="CA109" s="909" t="s">
        <v>309</v>
      </c>
      <c r="CB109" s="907"/>
      <c r="CC109" s="907"/>
      <c r="CD109" s="907"/>
      <c r="CE109" s="908"/>
      <c r="CF109" s="947" t="s">
        <v>434</v>
      </c>
      <c r="CG109" s="947"/>
      <c r="CH109" s="947"/>
      <c r="CI109" s="947"/>
      <c r="CJ109" s="947"/>
      <c r="CK109" s="909" t="s">
        <v>435</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9" t="s">
        <v>432</v>
      </c>
      <c r="DH109" s="907"/>
      <c r="DI109" s="907"/>
      <c r="DJ109" s="907"/>
      <c r="DK109" s="908"/>
      <c r="DL109" s="909" t="s">
        <v>433</v>
      </c>
      <c r="DM109" s="907"/>
      <c r="DN109" s="907"/>
      <c r="DO109" s="907"/>
      <c r="DP109" s="908"/>
      <c r="DQ109" s="909" t="s">
        <v>309</v>
      </c>
      <c r="DR109" s="907"/>
      <c r="DS109" s="907"/>
      <c r="DT109" s="907"/>
      <c r="DU109" s="908"/>
      <c r="DV109" s="909" t="s">
        <v>434</v>
      </c>
      <c r="DW109" s="907"/>
      <c r="DX109" s="907"/>
      <c r="DY109" s="907"/>
      <c r="DZ109" s="940"/>
    </row>
    <row r="110" spans="1:131" s="222" customFormat="1" ht="26.25" customHeight="1" x14ac:dyDescent="0.2">
      <c r="A110" s="818" t="s">
        <v>436</v>
      </c>
      <c r="B110" s="819"/>
      <c r="C110" s="819"/>
      <c r="D110" s="819"/>
      <c r="E110" s="819"/>
      <c r="F110" s="819"/>
      <c r="G110" s="819"/>
      <c r="H110" s="819"/>
      <c r="I110" s="819"/>
      <c r="J110" s="819"/>
      <c r="K110" s="819"/>
      <c r="L110" s="819"/>
      <c r="M110" s="819"/>
      <c r="N110" s="819"/>
      <c r="O110" s="819"/>
      <c r="P110" s="819"/>
      <c r="Q110" s="819"/>
      <c r="R110" s="819"/>
      <c r="S110" s="819"/>
      <c r="T110" s="819"/>
      <c r="U110" s="819"/>
      <c r="V110" s="819"/>
      <c r="W110" s="819"/>
      <c r="X110" s="819"/>
      <c r="Y110" s="819"/>
      <c r="Z110" s="820"/>
      <c r="AA110" s="899">
        <v>993716</v>
      </c>
      <c r="AB110" s="900"/>
      <c r="AC110" s="900"/>
      <c r="AD110" s="900"/>
      <c r="AE110" s="901"/>
      <c r="AF110" s="902">
        <v>959179</v>
      </c>
      <c r="AG110" s="900"/>
      <c r="AH110" s="900"/>
      <c r="AI110" s="900"/>
      <c r="AJ110" s="901"/>
      <c r="AK110" s="902">
        <v>1006709</v>
      </c>
      <c r="AL110" s="900"/>
      <c r="AM110" s="900"/>
      <c r="AN110" s="900"/>
      <c r="AO110" s="901"/>
      <c r="AP110" s="903">
        <v>9.3000000000000007</v>
      </c>
      <c r="AQ110" s="904"/>
      <c r="AR110" s="904"/>
      <c r="AS110" s="904"/>
      <c r="AT110" s="905"/>
      <c r="AU110" s="941" t="s">
        <v>75</v>
      </c>
      <c r="AV110" s="942"/>
      <c r="AW110" s="942"/>
      <c r="AX110" s="942"/>
      <c r="AY110" s="942"/>
      <c r="AZ110" s="871" t="s">
        <v>437</v>
      </c>
      <c r="BA110" s="819"/>
      <c r="BB110" s="819"/>
      <c r="BC110" s="819"/>
      <c r="BD110" s="819"/>
      <c r="BE110" s="819"/>
      <c r="BF110" s="819"/>
      <c r="BG110" s="819"/>
      <c r="BH110" s="819"/>
      <c r="BI110" s="819"/>
      <c r="BJ110" s="819"/>
      <c r="BK110" s="819"/>
      <c r="BL110" s="819"/>
      <c r="BM110" s="819"/>
      <c r="BN110" s="819"/>
      <c r="BO110" s="819"/>
      <c r="BP110" s="820"/>
      <c r="BQ110" s="872">
        <v>10264698</v>
      </c>
      <c r="BR110" s="853"/>
      <c r="BS110" s="853"/>
      <c r="BT110" s="853"/>
      <c r="BU110" s="853"/>
      <c r="BV110" s="853">
        <v>10640513</v>
      </c>
      <c r="BW110" s="853"/>
      <c r="BX110" s="853"/>
      <c r="BY110" s="853"/>
      <c r="BZ110" s="853"/>
      <c r="CA110" s="853">
        <v>10600986</v>
      </c>
      <c r="CB110" s="853"/>
      <c r="CC110" s="853"/>
      <c r="CD110" s="853"/>
      <c r="CE110" s="853"/>
      <c r="CF110" s="877">
        <v>97.4</v>
      </c>
      <c r="CG110" s="878"/>
      <c r="CH110" s="878"/>
      <c r="CI110" s="878"/>
      <c r="CJ110" s="878"/>
      <c r="CK110" s="937" t="s">
        <v>438</v>
      </c>
      <c r="CL110" s="830"/>
      <c r="CM110" s="871" t="s">
        <v>439</v>
      </c>
      <c r="CN110" s="819"/>
      <c r="CO110" s="819"/>
      <c r="CP110" s="819"/>
      <c r="CQ110" s="819"/>
      <c r="CR110" s="819"/>
      <c r="CS110" s="819"/>
      <c r="CT110" s="819"/>
      <c r="CU110" s="819"/>
      <c r="CV110" s="819"/>
      <c r="CW110" s="819"/>
      <c r="CX110" s="819"/>
      <c r="CY110" s="819"/>
      <c r="CZ110" s="819"/>
      <c r="DA110" s="819"/>
      <c r="DB110" s="819"/>
      <c r="DC110" s="819"/>
      <c r="DD110" s="819"/>
      <c r="DE110" s="819"/>
      <c r="DF110" s="820"/>
      <c r="DG110" s="872" t="s">
        <v>414</v>
      </c>
      <c r="DH110" s="853"/>
      <c r="DI110" s="853"/>
      <c r="DJ110" s="853"/>
      <c r="DK110" s="853"/>
      <c r="DL110" s="853" t="s">
        <v>440</v>
      </c>
      <c r="DM110" s="853"/>
      <c r="DN110" s="853"/>
      <c r="DO110" s="853"/>
      <c r="DP110" s="853"/>
      <c r="DQ110" s="853" t="s">
        <v>414</v>
      </c>
      <c r="DR110" s="853"/>
      <c r="DS110" s="853"/>
      <c r="DT110" s="853"/>
      <c r="DU110" s="853"/>
      <c r="DV110" s="854" t="s">
        <v>440</v>
      </c>
      <c r="DW110" s="854"/>
      <c r="DX110" s="854"/>
      <c r="DY110" s="854"/>
      <c r="DZ110" s="855"/>
    </row>
    <row r="111" spans="1:131" s="222" customFormat="1" ht="26.25" customHeight="1" x14ac:dyDescent="0.2">
      <c r="A111" s="785" t="s">
        <v>441</v>
      </c>
      <c r="B111" s="786"/>
      <c r="C111" s="786"/>
      <c r="D111" s="786"/>
      <c r="E111" s="786"/>
      <c r="F111" s="786"/>
      <c r="G111" s="786"/>
      <c r="H111" s="786"/>
      <c r="I111" s="786"/>
      <c r="J111" s="786"/>
      <c r="K111" s="786"/>
      <c r="L111" s="786"/>
      <c r="M111" s="786"/>
      <c r="N111" s="786"/>
      <c r="O111" s="786"/>
      <c r="P111" s="786"/>
      <c r="Q111" s="786"/>
      <c r="R111" s="786"/>
      <c r="S111" s="786"/>
      <c r="T111" s="786"/>
      <c r="U111" s="786"/>
      <c r="V111" s="786"/>
      <c r="W111" s="786"/>
      <c r="X111" s="786"/>
      <c r="Y111" s="786"/>
      <c r="Z111" s="936"/>
      <c r="AA111" s="929" t="s">
        <v>442</v>
      </c>
      <c r="AB111" s="930"/>
      <c r="AC111" s="930"/>
      <c r="AD111" s="930"/>
      <c r="AE111" s="931"/>
      <c r="AF111" s="932" t="s">
        <v>443</v>
      </c>
      <c r="AG111" s="930"/>
      <c r="AH111" s="930"/>
      <c r="AI111" s="930"/>
      <c r="AJ111" s="931"/>
      <c r="AK111" s="932" t="s">
        <v>414</v>
      </c>
      <c r="AL111" s="930"/>
      <c r="AM111" s="930"/>
      <c r="AN111" s="930"/>
      <c r="AO111" s="931"/>
      <c r="AP111" s="933" t="s">
        <v>440</v>
      </c>
      <c r="AQ111" s="934"/>
      <c r="AR111" s="934"/>
      <c r="AS111" s="934"/>
      <c r="AT111" s="935"/>
      <c r="AU111" s="943"/>
      <c r="AV111" s="944"/>
      <c r="AW111" s="944"/>
      <c r="AX111" s="944"/>
      <c r="AY111" s="944"/>
      <c r="AZ111" s="826" t="s">
        <v>444</v>
      </c>
      <c r="BA111" s="763"/>
      <c r="BB111" s="763"/>
      <c r="BC111" s="763"/>
      <c r="BD111" s="763"/>
      <c r="BE111" s="763"/>
      <c r="BF111" s="763"/>
      <c r="BG111" s="763"/>
      <c r="BH111" s="763"/>
      <c r="BI111" s="763"/>
      <c r="BJ111" s="763"/>
      <c r="BK111" s="763"/>
      <c r="BL111" s="763"/>
      <c r="BM111" s="763"/>
      <c r="BN111" s="763"/>
      <c r="BO111" s="763"/>
      <c r="BP111" s="764"/>
      <c r="BQ111" s="827">
        <v>867313</v>
      </c>
      <c r="BR111" s="828"/>
      <c r="BS111" s="828"/>
      <c r="BT111" s="828"/>
      <c r="BU111" s="828"/>
      <c r="BV111" s="828">
        <v>867313</v>
      </c>
      <c r="BW111" s="828"/>
      <c r="BX111" s="828"/>
      <c r="BY111" s="828"/>
      <c r="BZ111" s="828"/>
      <c r="CA111" s="828">
        <v>867313</v>
      </c>
      <c r="CB111" s="828"/>
      <c r="CC111" s="828"/>
      <c r="CD111" s="828"/>
      <c r="CE111" s="828"/>
      <c r="CF111" s="886">
        <v>8</v>
      </c>
      <c r="CG111" s="887"/>
      <c r="CH111" s="887"/>
      <c r="CI111" s="887"/>
      <c r="CJ111" s="887"/>
      <c r="CK111" s="938"/>
      <c r="CL111" s="832"/>
      <c r="CM111" s="826" t="s">
        <v>445</v>
      </c>
      <c r="CN111" s="763"/>
      <c r="CO111" s="763"/>
      <c r="CP111" s="763"/>
      <c r="CQ111" s="763"/>
      <c r="CR111" s="763"/>
      <c r="CS111" s="763"/>
      <c r="CT111" s="763"/>
      <c r="CU111" s="763"/>
      <c r="CV111" s="763"/>
      <c r="CW111" s="763"/>
      <c r="CX111" s="763"/>
      <c r="CY111" s="763"/>
      <c r="CZ111" s="763"/>
      <c r="DA111" s="763"/>
      <c r="DB111" s="763"/>
      <c r="DC111" s="763"/>
      <c r="DD111" s="763"/>
      <c r="DE111" s="763"/>
      <c r="DF111" s="764"/>
      <c r="DG111" s="827" t="s">
        <v>440</v>
      </c>
      <c r="DH111" s="828"/>
      <c r="DI111" s="828"/>
      <c r="DJ111" s="828"/>
      <c r="DK111" s="828"/>
      <c r="DL111" s="828" t="s">
        <v>414</v>
      </c>
      <c r="DM111" s="828"/>
      <c r="DN111" s="828"/>
      <c r="DO111" s="828"/>
      <c r="DP111" s="828"/>
      <c r="DQ111" s="828" t="s">
        <v>414</v>
      </c>
      <c r="DR111" s="828"/>
      <c r="DS111" s="828"/>
      <c r="DT111" s="828"/>
      <c r="DU111" s="828"/>
      <c r="DV111" s="805" t="s">
        <v>443</v>
      </c>
      <c r="DW111" s="805"/>
      <c r="DX111" s="805"/>
      <c r="DY111" s="805"/>
      <c r="DZ111" s="806"/>
    </row>
    <row r="112" spans="1:131" s="222" customFormat="1" ht="26.25" customHeight="1" x14ac:dyDescent="0.2">
      <c r="A112" s="923" t="s">
        <v>446</v>
      </c>
      <c r="B112" s="924"/>
      <c r="C112" s="763" t="s">
        <v>447</v>
      </c>
      <c r="D112" s="763"/>
      <c r="E112" s="763"/>
      <c r="F112" s="763"/>
      <c r="G112" s="763"/>
      <c r="H112" s="763"/>
      <c r="I112" s="763"/>
      <c r="J112" s="763"/>
      <c r="K112" s="763"/>
      <c r="L112" s="763"/>
      <c r="M112" s="763"/>
      <c r="N112" s="763"/>
      <c r="O112" s="763"/>
      <c r="P112" s="763"/>
      <c r="Q112" s="763"/>
      <c r="R112" s="763"/>
      <c r="S112" s="763"/>
      <c r="T112" s="763"/>
      <c r="U112" s="763"/>
      <c r="V112" s="763"/>
      <c r="W112" s="763"/>
      <c r="X112" s="763"/>
      <c r="Y112" s="763"/>
      <c r="Z112" s="764"/>
      <c r="AA112" s="790" t="s">
        <v>443</v>
      </c>
      <c r="AB112" s="791"/>
      <c r="AC112" s="791"/>
      <c r="AD112" s="791"/>
      <c r="AE112" s="792"/>
      <c r="AF112" s="793" t="s">
        <v>395</v>
      </c>
      <c r="AG112" s="791"/>
      <c r="AH112" s="791"/>
      <c r="AI112" s="791"/>
      <c r="AJ112" s="792"/>
      <c r="AK112" s="793" t="s">
        <v>443</v>
      </c>
      <c r="AL112" s="791"/>
      <c r="AM112" s="791"/>
      <c r="AN112" s="791"/>
      <c r="AO112" s="792"/>
      <c r="AP112" s="835" t="s">
        <v>440</v>
      </c>
      <c r="AQ112" s="836"/>
      <c r="AR112" s="836"/>
      <c r="AS112" s="836"/>
      <c r="AT112" s="837"/>
      <c r="AU112" s="943"/>
      <c r="AV112" s="944"/>
      <c r="AW112" s="944"/>
      <c r="AX112" s="944"/>
      <c r="AY112" s="944"/>
      <c r="AZ112" s="826" t="s">
        <v>448</v>
      </c>
      <c r="BA112" s="763"/>
      <c r="BB112" s="763"/>
      <c r="BC112" s="763"/>
      <c r="BD112" s="763"/>
      <c r="BE112" s="763"/>
      <c r="BF112" s="763"/>
      <c r="BG112" s="763"/>
      <c r="BH112" s="763"/>
      <c r="BI112" s="763"/>
      <c r="BJ112" s="763"/>
      <c r="BK112" s="763"/>
      <c r="BL112" s="763"/>
      <c r="BM112" s="763"/>
      <c r="BN112" s="763"/>
      <c r="BO112" s="763"/>
      <c r="BP112" s="764"/>
      <c r="BQ112" s="827">
        <v>2276340</v>
      </c>
      <c r="BR112" s="828"/>
      <c r="BS112" s="828"/>
      <c r="BT112" s="828"/>
      <c r="BU112" s="828"/>
      <c r="BV112" s="828">
        <v>1971332</v>
      </c>
      <c r="BW112" s="828"/>
      <c r="BX112" s="828"/>
      <c r="BY112" s="828"/>
      <c r="BZ112" s="828"/>
      <c r="CA112" s="828">
        <v>1826043</v>
      </c>
      <c r="CB112" s="828"/>
      <c r="CC112" s="828"/>
      <c r="CD112" s="828"/>
      <c r="CE112" s="828"/>
      <c r="CF112" s="886">
        <v>16.8</v>
      </c>
      <c r="CG112" s="887"/>
      <c r="CH112" s="887"/>
      <c r="CI112" s="887"/>
      <c r="CJ112" s="887"/>
      <c r="CK112" s="938"/>
      <c r="CL112" s="832"/>
      <c r="CM112" s="826" t="s">
        <v>449</v>
      </c>
      <c r="CN112" s="763"/>
      <c r="CO112" s="763"/>
      <c r="CP112" s="763"/>
      <c r="CQ112" s="763"/>
      <c r="CR112" s="763"/>
      <c r="CS112" s="763"/>
      <c r="CT112" s="763"/>
      <c r="CU112" s="763"/>
      <c r="CV112" s="763"/>
      <c r="CW112" s="763"/>
      <c r="CX112" s="763"/>
      <c r="CY112" s="763"/>
      <c r="CZ112" s="763"/>
      <c r="DA112" s="763"/>
      <c r="DB112" s="763"/>
      <c r="DC112" s="763"/>
      <c r="DD112" s="763"/>
      <c r="DE112" s="763"/>
      <c r="DF112" s="764"/>
      <c r="DG112" s="827" t="s">
        <v>395</v>
      </c>
      <c r="DH112" s="828"/>
      <c r="DI112" s="828"/>
      <c r="DJ112" s="828"/>
      <c r="DK112" s="828"/>
      <c r="DL112" s="828" t="s">
        <v>440</v>
      </c>
      <c r="DM112" s="828"/>
      <c r="DN112" s="828"/>
      <c r="DO112" s="828"/>
      <c r="DP112" s="828"/>
      <c r="DQ112" s="828" t="s">
        <v>442</v>
      </c>
      <c r="DR112" s="828"/>
      <c r="DS112" s="828"/>
      <c r="DT112" s="828"/>
      <c r="DU112" s="828"/>
      <c r="DV112" s="805" t="s">
        <v>395</v>
      </c>
      <c r="DW112" s="805"/>
      <c r="DX112" s="805"/>
      <c r="DY112" s="805"/>
      <c r="DZ112" s="806"/>
    </row>
    <row r="113" spans="1:130" s="222" customFormat="1" ht="26.25" customHeight="1" x14ac:dyDescent="0.2">
      <c r="A113" s="925"/>
      <c r="B113" s="926"/>
      <c r="C113" s="763" t="s">
        <v>450</v>
      </c>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63"/>
      <c r="Z113" s="764"/>
      <c r="AA113" s="929">
        <v>79124</v>
      </c>
      <c r="AB113" s="930"/>
      <c r="AC113" s="930"/>
      <c r="AD113" s="930"/>
      <c r="AE113" s="931"/>
      <c r="AF113" s="932">
        <v>68652</v>
      </c>
      <c r="AG113" s="930"/>
      <c r="AH113" s="930"/>
      <c r="AI113" s="930"/>
      <c r="AJ113" s="931"/>
      <c r="AK113" s="932">
        <v>56182</v>
      </c>
      <c r="AL113" s="930"/>
      <c r="AM113" s="930"/>
      <c r="AN113" s="930"/>
      <c r="AO113" s="931"/>
      <c r="AP113" s="933">
        <v>0.5</v>
      </c>
      <c r="AQ113" s="934"/>
      <c r="AR113" s="934"/>
      <c r="AS113" s="934"/>
      <c r="AT113" s="935"/>
      <c r="AU113" s="943"/>
      <c r="AV113" s="944"/>
      <c r="AW113" s="944"/>
      <c r="AX113" s="944"/>
      <c r="AY113" s="944"/>
      <c r="AZ113" s="826" t="s">
        <v>451</v>
      </c>
      <c r="BA113" s="763"/>
      <c r="BB113" s="763"/>
      <c r="BC113" s="763"/>
      <c r="BD113" s="763"/>
      <c r="BE113" s="763"/>
      <c r="BF113" s="763"/>
      <c r="BG113" s="763"/>
      <c r="BH113" s="763"/>
      <c r="BI113" s="763"/>
      <c r="BJ113" s="763"/>
      <c r="BK113" s="763"/>
      <c r="BL113" s="763"/>
      <c r="BM113" s="763"/>
      <c r="BN113" s="763"/>
      <c r="BO113" s="763"/>
      <c r="BP113" s="764"/>
      <c r="BQ113" s="827">
        <v>1360478</v>
      </c>
      <c r="BR113" s="828"/>
      <c r="BS113" s="828"/>
      <c r="BT113" s="828"/>
      <c r="BU113" s="828"/>
      <c r="BV113" s="828">
        <v>1286316</v>
      </c>
      <c r="BW113" s="828"/>
      <c r="BX113" s="828"/>
      <c r="BY113" s="828"/>
      <c r="BZ113" s="828"/>
      <c r="CA113" s="828">
        <v>1392798</v>
      </c>
      <c r="CB113" s="828"/>
      <c r="CC113" s="828"/>
      <c r="CD113" s="828"/>
      <c r="CE113" s="828"/>
      <c r="CF113" s="886">
        <v>12.8</v>
      </c>
      <c r="CG113" s="887"/>
      <c r="CH113" s="887"/>
      <c r="CI113" s="887"/>
      <c r="CJ113" s="887"/>
      <c r="CK113" s="938"/>
      <c r="CL113" s="832"/>
      <c r="CM113" s="826" t="s">
        <v>452</v>
      </c>
      <c r="CN113" s="763"/>
      <c r="CO113" s="763"/>
      <c r="CP113" s="763"/>
      <c r="CQ113" s="763"/>
      <c r="CR113" s="763"/>
      <c r="CS113" s="763"/>
      <c r="CT113" s="763"/>
      <c r="CU113" s="763"/>
      <c r="CV113" s="763"/>
      <c r="CW113" s="763"/>
      <c r="CX113" s="763"/>
      <c r="CY113" s="763"/>
      <c r="CZ113" s="763"/>
      <c r="DA113" s="763"/>
      <c r="DB113" s="763"/>
      <c r="DC113" s="763"/>
      <c r="DD113" s="763"/>
      <c r="DE113" s="763"/>
      <c r="DF113" s="764"/>
      <c r="DG113" s="790" t="s">
        <v>440</v>
      </c>
      <c r="DH113" s="791"/>
      <c r="DI113" s="791"/>
      <c r="DJ113" s="791"/>
      <c r="DK113" s="792"/>
      <c r="DL113" s="793" t="s">
        <v>440</v>
      </c>
      <c r="DM113" s="791"/>
      <c r="DN113" s="791"/>
      <c r="DO113" s="791"/>
      <c r="DP113" s="792"/>
      <c r="DQ113" s="793" t="s">
        <v>395</v>
      </c>
      <c r="DR113" s="791"/>
      <c r="DS113" s="791"/>
      <c r="DT113" s="791"/>
      <c r="DU113" s="792"/>
      <c r="DV113" s="835" t="s">
        <v>440</v>
      </c>
      <c r="DW113" s="836"/>
      <c r="DX113" s="836"/>
      <c r="DY113" s="836"/>
      <c r="DZ113" s="837"/>
    </row>
    <row r="114" spans="1:130" s="222" customFormat="1" ht="26.25" customHeight="1" x14ac:dyDescent="0.2">
      <c r="A114" s="925"/>
      <c r="B114" s="926"/>
      <c r="C114" s="763" t="s">
        <v>453</v>
      </c>
      <c r="D114" s="763"/>
      <c r="E114" s="763"/>
      <c r="F114" s="763"/>
      <c r="G114" s="763"/>
      <c r="H114" s="763"/>
      <c r="I114" s="763"/>
      <c r="J114" s="763"/>
      <c r="K114" s="763"/>
      <c r="L114" s="763"/>
      <c r="M114" s="763"/>
      <c r="N114" s="763"/>
      <c r="O114" s="763"/>
      <c r="P114" s="763"/>
      <c r="Q114" s="763"/>
      <c r="R114" s="763"/>
      <c r="S114" s="763"/>
      <c r="T114" s="763"/>
      <c r="U114" s="763"/>
      <c r="V114" s="763"/>
      <c r="W114" s="763"/>
      <c r="X114" s="763"/>
      <c r="Y114" s="763"/>
      <c r="Z114" s="764"/>
      <c r="AA114" s="790">
        <v>201638</v>
      </c>
      <c r="AB114" s="791"/>
      <c r="AC114" s="791"/>
      <c r="AD114" s="791"/>
      <c r="AE114" s="792"/>
      <c r="AF114" s="793">
        <v>178909</v>
      </c>
      <c r="AG114" s="791"/>
      <c r="AH114" s="791"/>
      <c r="AI114" s="791"/>
      <c r="AJ114" s="792"/>
      <c r="AK114" s="793">
        <v>182533</v>
      </c>
      <c r="AL114" s="791"/>
      <c r="AM114" s="791"/>
      <c r="AN114" s="791"/>
      <c r="AO114" s="792"/>
      <c r="AP114" s="835">
        <v>1.7</v>
      </c>
      <c r="AQ114" s="836"/>
      <c r="AR114" s="836"/>
      <c r="AS114" s="836"/>
      <c r="AT114" s="837"/>
      <c r="AU114" s="943"/>
      <c r="AV114" s="944"/>
      <c r="AW114" s="944"/>
      <c r="AX114" s="944"/>
      <c r="AY114" s="944"/>
      <c r="AZ114" s="826" t="s">
        <v>454</v>
      </c>
      <c r="BA114" s="763"/>
      <c r="BB114" s="763"/>
      <c r="BC114" s="763"/>
      <c r="BD114" s="763"/>
      <c r="BE114" s="763"/>
      <c r="BF114" s="763"/>
      <c r="BG114" s="763"/>
      <c r="BH114" s="763"/>
      <c r="BI114" s="763"/>
      <c r="BJ114" s="763"/>
      <c r="BK114" s="763"/>
      <c r="BL114" s="763"/>
      <c r="BM114" s="763"/>
      <c r="BN114" s="763"/>
      <c r="BO114" s="763"/>
      <c r="BP114" s="764"/>
      <c r="BQ114" s="827">
        <v>1357853</v>
      </c>
      <c r="BR114" s="828"/>
      <c r="BS114" s="828"/>
      <c r="BT114" s="828"/>
      <c r="BU114" s="828"/>
      <c r="BV114" s="828">
        <v>1402002</v>
      </c>
      <c r="BW114" s="828"/>
      <c r="BX114" s="828"/>
      <c r="BY114" s="828"/>
      <c r="BZ114" s="828"/>
      <c r="CA114" s="828">
        <v>1439129</v>
      </c>
      <c r="CB114" s="828"/>
      <c r="CC114" s="828"/>
      <c r="CD114" s="828"/>
      <c r="CE114" s="828"/>
      <c r="CF114" s="886">
        <v>13.2</v>
      </c>
      <c r="CG114" s="887"/>
      <c r="CH114" s="887"/>
      <c r="CI114" s="887"/>
      <c r="CJ114" s="887"/>
      <c r="CK114" s="938"/>
      <c r="CL114" s="832"/>
      <c r="CM114" s="826" t="s">
        <v>455</v>
      </c>
      <c r="CN114" s="763"/>
      <c r="CO114" s="763"/>
      <c r="CP114" s="763"/>
      <c r="CQ114" s="763"/>
      <c r="CR114" s="763"/>
      <c r="CS114" s="763"/>
      <c r="CT114" s="763"/>
      <c r="CU114" s="763"/>
      <c r="CV114" s="763"/>
      <c r="CW114" s="763"/>
      <c r="CX114" s="763"/>
      <c r="CY114" s="763"/>
      <c r="CZ114" s="763"/>
      <c r="DA114" s="763"/>
      <c r="DB114" s="763"/>
      <c r="DC114" s="763"/>
      <c r="DD114" s="763"/>
      <c r="DE114" s="763"/>
      <c r="DF114" s="764"/>
      <c r="DG114" s="790" t="s">
        <v>443</v>
      </c>
      <c r="DH114" s="791"/>
      <c r="DI114" s="791"/>
      <c r="DJ114" s="791"/>
      <c r="DK114" s="792"/>
      <c r="DL114" s="793" t="s">
        <v>440</v>
      </c>
      <c r="DM114" s="791"/>
      <c r="DN114" s="791"/>
      <c r="DO114" s="791"/>
      <c r="DP114" s="792"/>
      <c r="DQ114" s="793" t="s">
        <v>440</v>
      </c>
      <c r="DR114" s="791"/>
      <c r="DS114" s="791"/>
      <c r="DT114" s="791"/>
      <c r="DU114" s="792"/>
      <c r="DV114" s="835" t="s">
        <v>440</v>
      </c>
      <c r="DW114" s="836"/>
      <c r="DX114" s="836"/>
      <c r="DY114" s="836"/>
      <c r="DZ114" s="837"/>
    </row>
    <row r="115" spans="1:130" s="222" customFormat="1" ht="26.25" customHeight="1" x14ac:dyDescent="0.2">
      <c r="A115" s="925"/>
      <c r="B115" s="926"/>
      <c r="C115" s="763" t="s">
        <v>456</v>
      </c>
      <c r="D115" s="763"/>
      <c r="E115" s="763"/>
      <c r="F115" s="763"/>
      <c r="G115" s="763"/>
      <c r="H115" s="763"/>
      <c r="I115" s="763"/>
      <c r="J115" s="763"/>
      <c r="K115" s="763"/>
      <c r="L115" s="763"/>
      <c r="M115" s="763"/>
      <c r="N115" s="763"/>
      <c r="O115" s="763"/>
      <c r="P115" s="763"/>
      <c r="Q115" s="763"/>
      <c r="R115" s="763"/>
      <c r="S115" s="763"/>
      <c r="T115" s="763"/>
      <c r="U115" s="763"/>
      <c r="V115" s="763"/>
      <c r="W115" s="763"/>
      <c r="X115" s="763"/>
      <c r="Y115" s="763"/>
      <c r="Z115" s="764"/>
      <c r="AA115" s="929">
        <v>965</v>
      </c>
      <c r="AB115" s="930"/>
      <c r="AC115" s="930"/>
      <c r="AD115" s="930"/>
      <c r="AE115" s="931"/>
      <c r="AF115" s="932">
        <v>1417</v>
      </c>
      <c r="AG115" s="930"/>
      <c r="AH115" s="930"/>
      <c r="AI115" s="930"/>
      <c r="AJ115" s="931"/>
      <c r="AK115" s="932">
        <v>1920</v>
      </c>
      <c r="AL115" s="930"/>
      <c r="AM115" s="930"/>
      <c r="AN115" s="930"/>
      <c r="AO115" s="931"/>
      <c r="AP115" s="933">
        <v>0</v>
      </c>
      <c r="AQ115" s="934"/>
      <c r="AR115" s="934"/>
      <c r="AS115" s="934"/>
      <c r="AT115" s="935"/>
      <c r="AU115" s="943"/>
      <c r="AV115" s="944"/>
      <c r="AW115" s="944"/>
      <c r="AX115" s="944"/>
      <c r="AY115" s="944"/>
      <c r="AZ115" s="826" t="s">
        <v>457</v>
      </c>
      <c r="BA115" s="763"/>
      <c r="BB115" s="763"/>
      <c r="BC115" s="763"/>
      <c r="BD115" s="763"/>
      <c r="BE115" s="763"/>
      <c r="BF115" s="763"/>
      <c r="BG115" s="763"/>
      <c r="BH115" s="763"/>
      <c r="BI115" s="763"/>
      <c r="BJ115" s="763"/>
      <c r="BK115" s="763"/>
      <c r="BL115" s="763"/>
      <c r="BM115" s="763"/>
      <c r="BN115" s="763"/>
      <c r="BO115" s="763"/>
      <c r="BP115" s="764"/>
      <c r="BQ115" s="827" t="s">
        <v>395</v>
      </c>
      <c r="BR115" s="828"/>
      <c r="BS115" s="828"/>
      <c r="BT115" s="828"/>
      <c r="BU115" s="828"/>
      <c r="BV115" s="828" t="s">
        <v>443</v>
      </c>
      <c r="BW115" s="828"/>
      <c r="BX115" s="828"/>
      <c r="BY115" s="828"/>
      <c r="BZ115" s="828"/>
      <c r="CA115" s="828" t="s">
        <v>395</v>
      </c>
      <c r="CB115" s="828"/>
      <c r="CC115" s="828"/>
      <c r="CD115" s="828"/>
      <c r="CE115" s="828"/>
      <c r="CF115" s="886" t="s">
        <v>395</v>
      </c>
      <c r="CG115" s="887"/>
      <c r="CH115" s="887"/>
      <c r="CI115" s="887"/>
      <c r="CJ115" s="887"/>
      <c r="CK115" s="938"/>
      <c r="CL115" s="832"/>
      <c r="CM115" s="826" t="s">
        <v>458</v>
      </c>
      <c r="CN115" s="763"/>
      <c r="CO115" s="763"/>
      <c r="CP115" s="763"/>
      <c r="CQ115" s="763"/>
      <c r="CR115" s="763"/>
      <c r="CS115" s="763"/>
      <c r="CT115" s="763"/>
      <c r="CU115" s="763"/>
      <c r="CV115" s="763"/>
      <c r="CW115" s="763"/>
      <c r="CX115" s="763"/>
      <c r="CY115" s="763"/>
      <c r="CZ115" s="763"/>
      <c r="DA115" s="763"/>
      <c r="DB115" s="763"/>
      <c r="DC115" s="763"/>
      <c r="DD115" s="763"/>
      <c r="DE115" s="763"/>
      <c r="DF115" s="764"/>
      <c r="DG115" s="790">
        <v>867313</v>
      </c>
      <c r="DH115" s="791"/>
      <c r="DI115" s="791"/>
      <c r="DJ115" s="791"/>
      <c r="DK115" s="792"/>
      <c r="DL115" s="793">
        <v>867313</v>
      </c>
      <c r="DM115" s="791"/>
      <c r="DN115" s="791"/>
      <c r="DO115" s="791"/>
      <c r="DP115" s="792"/>
      <c r="DQ115" s="793">
        <v>867313</v>
      </c>
      <c r="DR115" s="791"/>
      <c r="DS115" s="791"/>
      <c r="DT115" s="791"/>
      <c r="DU115" s="792"/>
      <c r="DV115" s="835">
        <v>8</v>
      </c>
      <c r="DW115" s="836"/>
      <c r="DX115" s="836"/>
      <c r="DY115" s="836"/>
      <c r="DZ115" s="837"/>
    </row>
    <row r="116" spans="1:130" s="222" customFormat="1" ht="26.25" customHeight="1" x14ac:dyDescent="0.2">
      <c r="A116" s="927"/>
      <c r="B116" s="928"/>
      <c r="C116" s="850" t="s">
        <v>459</v>
      </c>
      <c r="D116" s="850"/>
      <c r="E116" s="850"/>
      <c r="F116" s="850"/>
      <c r="G116" s="850"/>
      <c r="H116" s="850"/>
      <c r="I116" s="850"/>
      <c r="J116" s="850"/>
      <c r="K116" s="850"/>
      <c r="L116" s="850"/>
      <c r="M116" s="850"/>
      <c r="N116" s="850"/>
      <c r="O116" s="850"/>
      <c r="P116" s="850"/>
      <c r="Q116" s="850"/>
      <c r="R116" s="850"/>
      <c r="S116" s="850"/>
      <c r="T116" s="850"/>
      <c r="U116" s="850"/>
      <c r="V116" s="850"/>
      <c r="W116" s="850"/>
      <c r="X116" s="850"/>
      <c r="Y116" s="850"/>
      <c r="Z116" s="851"/>
      <c r="AA116" s="790" t="s">
        <v>440</v>
      </c>
      <c r="AB116" s="791"/>
      <c r="AC116" s="791"/>
      <c r="AD116" s="791"/>
      <c r="AE116" s="792"/>
      <c r="AF116" s="793" t="s">
        <v>440</v>
      </c>
      <c r="AG116" s="791"/>
      <c r="AH116" s="791"/>
      <c r="AI116" s="791"/>
      <c r="AJ116" s="792"/>
      <c r="AK116" s="793" t="s">
        <v>440</v>
      </c>
      <c r="AL116" s="791"/>
      <c r="AM116" s="791"/>
      <c r="AN116" s="791"/>
      <c r="AO116" s="792"/>
      <c r="AP116" s="835" t="s">
        <v>440</v>
      </c>
      <c r="AQ116" s="836"/>
      <c r="AR116" s="836"/>
      <c r="AS116" s="836"/>
      <c r="AT116" s="837"/>
      <c r="AU116" s="943"/>
      <c r="AV116" s="944"/>
      <c r="AW116" s="944"/>
      <c r="AX116" s="944"/>
      <c r="AY116" s="944"/>
      <c r="AZ116" s="920" t="s">
        <v>460</v>
      </c>
      <c r="BA116" s="921"/>
      <c r="BB116" s="921"/>
      <c r="BC116" s="921"/>
      <c r="BD116" s="921"/>
      <c r="BE116" s="921"/>
      <c r="BF116" s="921"/>
      <c r="BG116" s="921"/>
      <c r="BH116" s="921"/>
      <c r="BI116" s="921"/>
      <c r="BJ116" s="921"/>
      <c r="BK116" s="921"/>
      <c r="BL116" s="921"/>
      <c r="BM116" s="921"/>
      <c r="BN116" s="921"/>
      <c r="BO116" s="921"/>
      <c r="BP116" s="922"/>
      <c r="BQ116" s="827" t="s">
        <v>440</v>
      </c>
      <c r="BR116" s="828"/>
      <c r="BS116" s="828"/>
      <c r="BT116" s="828"/>
      <c r="BU116" s="828"/>
      <c r="BV116" s="828" t="s">
        <v>395</v>
      </c>
      <c r="BW116" s="828"/>
      <c r="BX116" s="828"/>
      <c r="BY116" s="828"/>
      <c r="BZ116" s="828"/>
      <c r="CA116" s="828" t="s">
        <v>442</v>
      </c>
      <c r="CB116" s="828"/>
      <c r="CC116" s="828"/>
      <c r="CD116" s="828"/>
      <c r="CE116" s="828"/>
      <c r="CF116" s="886" t="s">
        <v>442</v>
      </c>
      <c r="CG116" s="887"/>
      <c r="CH116" s="887"/>
      <c r="CI116" s="887"/>
      <c r="CJ116" s="887"/>
      <c r="CK116" s="938"/>
      <c r="CL116" s="832"/>
      <c r="CM116" s="826" t="s">
        <v>461</v>
      </c>
      <c r="CN116" s="763"/>
      <c r="CO116" s="763"/>
      <c r="CP116" s="763"/>
      <c r="CQ116" s="763"/>
      <c r="CR116" s="763"/>
      <c r="CS116" s="763"/>
      <c r="CT116" s="763"/>
      <c r="CU116" s="763"/>
      <c r="CV116" s="763"/>
      <c r="CW116" s="763"/>
      <c r="CX116" s="763"/>
      <c r="CY116" s="763"/>
      <c r="CZ116" s="763"/>
      <c r="DA116" s="763"/>
      <c r="DB116" s="763"/>
      <c r="DC116" s="763"/>
      <c r="DD116" s="763"/>
      <c r="DE116" s="763"/>
      <c r="DF116" s="764"/>
      <c r="DG116" s="790" t="s">
        <v>395</v>
      </c>
      <c r="DH116" s="791"/>
      <c r="DI116" s="791"/>
      <c r="DJ116" s="791"/>
      <c r="DK116" s="792"/>
      <c r="DL116" s="793" t="s">
        <v>440</v>
      </c>
      <c r="DM116" s="791"/>
      <c r="DN116" s="791"/>
      <c r="DO116" s="791"/>
      <c r="DP116" s="792"/>
      <c r="DQ116" s="793" t="s">
        <v>395</v>
      </c>
      <c r="DR116" s="791"/>
      <c r="DS116" s="791"/>
      <c r="DT116" s="791"/>
      <c r="DU116" s="792"/>
      <c r="DV116" s="835" t="s">
        <v>440</v>
      </c>
      <c r="DW116" s="836"/>
      <c r="DX116" s="836"/>
      <c r="DY116" s="836"/>
      <c r="DZ116" s="837"/>
    </row>
    <row r="117" spans="1:130" s="222" customFormat="1" ht="26.25" customHeight="1" x14ac:dyDescent="0.2">
      <c r="A117" s="906" t="s">
        <v>190</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888" t="s">
        <v>462</v>
      </c>
      <c r="Z117" s="908"/>
      <c r="AA117" s="913">
        <v>1275443</v>
      </c>
      <c r="AB117" s="914"/>
      <c r="AC117" s="914"/>
      <c r="AD117" s="914"/>
      <c r="AE117" s="915"/>
      <c r="AF117" s="916">
        <v>1208157</v>
      </c>
      <c r="AG117" s="914"/>
      <c r="AH117" s="914"/>
      <c r="AI117" s="914"/>
      <c r="AJ117" s="915"/>
      <c r="AK117" s="916">
        <v>1247344</v>
      </c>
      <c r="AL117" s="914"/>
      <c r="AM117" s="914"/>
      <c r="AN117" s="914"/>
      <c r="AO117" s="915"/>
      <c r="AP117" s="917"/>
      <c r="AQ117" s="918"/>
      <c r="AR117" s="918"/>
      <c r="AS117" s="918"/>
      <c r="AT117" s="919"/>
      <c r="AU117" s="943"/>
      <c r="AV117" s="944"/>
      <c r="AW117" s="944"/>
      <c r="AX117" s="944"/>
      <c r="AY117" s="944"/>
      <c r="AZ117" s="874" t="s">
        <v>463</v>
      </c>
      <c r="BA117" s="875"/>
      <c r="BB117" s="875"/>
      <c r="BC117" s="875"/>
      <c r="BD117" s="875"/>
      <c r="BE117" s="875"/>
      <c r="BF117" s="875"/>
      <c r="BG117" s="875"/>
      <c r="BH117" s="875"/>
      <c r="BI117" s="875"/>
      <c r="BJ117" s="875"/>
      <c r="BK117" s="875"/>
      <c r="BL117" s="875"/>
      <c r="BM117" s="875"/>
      <c r="BN117" s="875"/>
      <c r="BO117" s="875"/>
      <c r="BP117" s="876"/>
      <c r="BQ117" s="827" t="s">
        <v>442</v>
      </c>
      <c r="BR117" s="828"/>
      <c r="BS117" s="828"/>
      <c r="BT117" s="828"/>
      <c r="BU117" s="828"/>
      <c r="BV117" s="828" t="s">
        <v>464</v>
      </c>
      <c r="BW117" s="828"/>
      <c r="BX117" s="828"/>
      <c r="BY117" s="828"/>
      <c r="BZ117" s="828"/>
      <c r="CA117" s="828" t="s">
        <v>465</v>
      </c>
      <c r="CB117" s="828"/>
      <c r="CC117" s="828"/>
      <c r="CD117" s="828"/>
      <c r="CE117" s="828"/>
      <c r="CF117" s="886" t="s">
        <v>466</v>
      </c>
      <c r="CG117" s="887"/>
      <c r="CH117" s="887"/>
      <c r="CI117" s="887"/>
      <c r="CJ117" s="887"/>
      <c r="CK117" s="938"/>
      <c r="CL117" s="832"/>
      <c r="CM117" s="826" t="s">
        <v>467</v>
      </c>
      <c r="CN117" s="763"/>
      <c r="CO117" s="763"/>
      <c r="CP117" s="763"/>
      <c r="CQ117" s="763"/>
      <c r="CR117" s="763"/>
      <c r="CS117" s="763"/>
      <c r="CT117" s="763"/>
      <c r="CU117" s="763"/>
      <c r="CV117" s="763"/>
      <c r="CW117" s="763"/>
      <c r="CX117" s="763"/>
      <c r="CY117" s="763"/>
      <c r="CZ117" s="763"/>
      <c r="DA117" s="763"/>
      <c r="DB117" s="763"/>
      <c r="DC117" s="763"/>
      <c r="DD117" s="763"/>
      <c r="DE117" s="763"/>
      <c r="DF117" s="764"/>
      <c r="DG117" s="790" t="s">
        <v>465</v>
      </c>
      <c r="DH117" s="791"/>
      <c r="DI117" s="791"/>
      <c r="DJ117" s="791"/>
      <c r="DK117" s="792"/>
      <c r="DL117" s="793" t="s">
        <v>465</v>
      </c>
      <c r="DM117" s="791"/>
      <c r="DN117" s="791"/>
      <c r="DO117" s="791"/>
      <c r="DP117" s="792"/>
      <c r="DQ117" s="793" t="s">
        <v>442</v>
      </c>
      <c r="DR117" s="791"/>
      <c r="DS117" s="791"/>
      <c r="DT117" s="791"/>
      <c r="DU117" s="792"/>
      <c r="DV117" s="835" t="s">
        <v>466</v>
      </c>
      <c r="DW117" s="836"/>
      <c r="DX117" s="836"/>
      <c r="DY117" s="836"/>
      <c r="DZ117" s="837"/>
    </row>
    <row r="118" spans="1:130" s="222" customFormat="1" ht="26.25" customHeight="1" x14ac:dyDescent="0.2">
      <c r="A118" s="906" t="s">
        <v>435</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9" t="s">
        <v>432</v>
      </c>
      <c r="AB118" s="907"/>
      <c r="AC118" s="907"/>
      <c r="AD118" s="907"/>
      <c r="AE118" s="908"/>
      <c r="AF118" s="909" t="s">
        <v>433</v>
      </c>
      <c r="AG118" s="907"/>
      <c r="AH118" s="907"/>
      <c r="AI118" s="907"/>
      <c r="AJ118" s="908"/>
      <c r="AK118" s="909" t="s">
        <v>309</v>
      </c>
      <c r="AL118" s="907"/>
      <c r="AM118" s="907"/>
      <c r="AN118" s="907"/>
      <c r="AO118" s="908"/>
      <c r="AP118" s="910" t="s">
        <v>434</v>
      </c>
      <c r="AQ118" s="911"/>
      <c r="AR118" s="911"/>
      <c r="AS118" s="911"/>
      <c r="AT118" s="912"/>
      <c r="AU118" s="943"/>
      <c r="AV118" s="944"/>
      <c r="AW118" s="944"/>
      <c r="AX118" s="944"/>
      <c r="AY118" s="944"/>
      <c r="AZ118" s="849" t="s">
        <v>468</v>
      </c>
      <c r="BA118" s="850"/>
      <c r="BB118" s="850"/>
      <c r="BC118" s="850"/>
      <c r="BD118" s="850"/>
      <c r="BE118" s="850"/>
      <c r="BF118" s="850"/>
      <c r="BG118" s="850"/>
      <c r="BH118" s="850"/>
      <c r="BI118" s="850"/>
      <c r="BJ118" s="850"/>
      <c r="BK118" s="850"/>
      <c r="BL118" s="850"/>
      <c r="BM118" s="850"/>
      <c r="BN118" s="850"/>
      <c r="BO118" s="850"/>
      <c r="BP118" s="851"/>
      <c r="BQ118" s="890" t="s">
        <v>464</v>
      </c>
      <c r="BR118" s="856"/>
      <c r="BS118" s="856"/>
      <c r="BT118" s="856"/>
      <c r="BU118" s="856"/>
      <c r="BV118" s="856" t="s">
        <v>465</v>
      </c>
      <c r="BW118" s="856"/>
      <c r="BX118" s="856"/>
      <c r="BY118" s="856"/>
      <c r="BZ118" s="856"/>
      <c r="CA118" s="856" t="s">
        <v>442</v>
      </c>
      <c r="CB118" s="856"/>
      <c r="CC118" s="856"/>
      <c r="CD118" s="856"/>
      <c r="CE118" s="856"/>
      <c r="CF118" s="886" t="s">
        <v>443</v>
      </c>
      <c r="CG118" s="887"/>
      <c r="CH118" s="887"/>
      <c r="CI118" s="887"/>
      <c r="CJ118" s="887"/>
      <c r="CK118" s="938"/>
      <c r="CL118" s="832"/>
      <c r="CM118" s="826" t="s">
        <v>469</v>
      </c>
      <c r="CN118" s="763"/>
      <c r="CO118" s="763"/>
      <c r="CP118" s="763"/>
      <c r="CQ118" s="763"/>
      <c r="CR118" s="763"/>
      <c r="CS118" s="763"/>
      <c r="CT118" s="763"/>
      <c r="CU118" s="763"/>
      <c r="CV118" s="763"/>
      <c r="CW118" s="763"/>
      <c r="CX118" s="763"/>
      <c r="CY118" s="763"/>
      <c r="CZ118" s="763"/>
      <c r="DA118" s="763"/>
      <c r="DB118" s="763"/>
      <c r="DC118" s="763"/>
      <c r="DD118" s="763"/>
      <c r="DE118" s="763"/>
      <c r="DF118" s="764"/>
      <c r="DG118" s="790" t="s">
        <v>470</v>
      </c>
      <c r="DH118" s="791"/>
      <c r="DI118" s="791"/>
      <c r="DJ118" s="791"/>
      <c r="DK118" s="792"/>
      <c r="DL118" s="793" t="s">
        <v>395</v>
      </c>
      <c r="DM118" s="791"/>
      <c r="DN118" s="791"/>
      <c r="DO118" s="791"/>
      <c r="DP118" s="792"/>
      <c r="DQ118" s="793" t="s">
        <v>470</v>
      </c>
      <c r="DR118" s="791"/>
      <c r="DS118" s="791"/>
      <c r="DT118" s="791"/>
      <c r="DU118" s="792"/>
      <c r="DV118" s="835" t="s">
        <v>464</v>
      </c>
      <c r="DW118" s="836"/>
      <c r="DX118" s="836"/>
      <c r="DY118" s="836"/>
      <c r="DZ118" s="837"/>
    </row>
    <row r="119" spans="1:130" s="222" customFormat="1" ht="26.25" customHeight="1" x14ac:dyDescent="0.2">
      <c r="A119" s="829" t="s">
        <v>438</v>
      </c>
      <c r="B119" s="830"/>
      <c r="C119" s="871" t="s">
        <v>439</v>
      </c>
      <c r="D119" s="819"/>
      <c r="E119" s="819"/>
      <c r="F119" s="819"/>
      <c r="G119" s="819"/>
      <c r="H119" s="819"/>
      <c r="I119" s="819"/>
      <c r="J119" s="819"/>
      <c r="K119" s="819"/>
      <c r="L119" s="819"/>
      <c r="M119" s="819"/>
      <c r="N119" s="819"/>
      <c r="O119" s="819"/>
      <c r="P119" s="819"/>
      <c r="Q119" s="819"/>
      <c r="R119" s="819"/>
      <c r="S119" s="819"/>
      <c r="T119" s="819"/>
      <c r="U119" s="819"/>
      <c r="V119" s="819"/>
      <c r="W119" s="819"/>
      <c r="X119" s="819"/>
      <c r="Y119" s="819"/>
      <c r="Z119" s="820"/>
      <c r="AA119" s="899" t="s">
        <v>395</v>
      </c>
      <c r="AB119" s="900"/>
      <c r="AC119" s="900"/>
      <c r="AD119" s="900"/>
      <c r="AE119" s="901"/>
      <c r="AF119" s="902" t="s">
        <v>465</v>
      </c>
      <c r="AG119" s="900"/>
      <c r="AH119" s="900"/>
      <c r="AI119" s="900"/>
      <c r="AJ119" s="901"/>
      <c r="AK119" s="902" t="s">
        <v>442</v>
      </c>
      <c r="AL119" s="900"/>
      <c r="AM119" s="900"/>
      <c r="AN119" s="900"/>
      <c r="AO119" s="901"/>
      <c r="AP119" s="903" t="s">
        <v>236</v>
      </c>
      <c r="AQ119" s="904"/>
      <c r="AR119" s="904"/>
      <c r="AS119" s="904"/>
      <c r="AT119" s="905"/>
      <c r="AU119" s="945"/>
      <c r="AV119" s="946"/>
      <c r="AW119" s="946"/>
      <c r="AX119" s="946"/>
      <c r="AY119" s="946"/>
      <c r="AZ119" s="243" t="s">
        <v>190</v>
      </c>
      <c r="BA119" s="243"/>
      <c r="BB119" s="243"/>
      <c r="BC119" s="243"/>
      <c r="BD119" s="243"/>
      <c r="BE119" s="243"/>
      <c r="BF119" s="243"/>
      <c r="BG119" s="243"/>
      <c r="BH119" s="243"/>
      <c r="BI119" s="243"/>
      <c r="BJ119" s="243"/>
      <c r="BK119" s="243"/>
      <c r="BL119" s="243"/>
      <c r="BM119" s="243"/>
      <c r="BN119" s="243"/>
      <c r="BO119" s="888" t="s">
        <v>471</v>
      </c>
      <c r="BP119" s="889"/>
      <c r="BQ119" s="890">
        <v>16126682</v>
      </c>
      <c r="BR119" s="856"/>
      <c r="BS119" s="856"/>
      <c r="BT119" s="856"/>
      <c r="BU119" s="856"/>
      <c r="BV119" s="856">
        <v>16167476</v>
      </c>
      <c r="BW119" s="856"/>
      <c r="BX119" s="856"/>
      <c r="BY119" s="856"/>
      <c r="BZ119" s="856"/>
      <c r="CA119" s="856">
        <v>16126269</v>
      </c>
      <c r="CB119" s="856"/>
      <c r="CC119" s="856"/>
      <c r="CD119" s="856"/>
      <c r="CE119" s="856"/>
      <c r="CF119" s="759"/>
      <c r="CG119" s="760"/>
      <c r="CH119" s="760"/>
      <c r="CI119" s="760"/>
      <c r="CJ119" s="845"/>
      <c r="CK119" s="939"/>
      <c r="CL119" s="834"/>
      <c r="CM119" s="849" t="s">
        <v>472</v>
      </c>
      <c r="CN119" s="850"/>
      <c r="CO119" s="850"/>
      <c r="CP119" s="850"/>
      <c r="CQ119" s="850"/>
      <c r="CR119" s="850"/>
      <c r="CS119" s="850"/>
      <c r="CT119" s="850"/>
      <c r="CU119" s="850"/>
      <c r="CV119" s="850"/>
      <c r="CW119" s="850"/>
      <c r="CX119" s="850"/>
      <c r="CY119" s="850"/>
      <c r="CZ119" s="850"/>
      <c r="DA119" s="850"/>
      <c r="DB119" s="850"/>
      <c r="DC119" s="850"/>
      <c r="DD119" s="850"/>
      <c r="DE119" s="850"/>
      <c r="DF119" s="851"/>
      <c r="DG119" s="774" t="s">
        <v>465</v>
      </c>
      <c r="DH119" s="775"/>
      <c r="DI119" s="775"/>
      <c r="DJ119" s="775"/>
      <c r="DK119" s="776"/>
      <c r="DL119" s="777" t="s">
        <v>442</v>
      </c>
      <c r="DM119" s="775"/>
      <c r="DN119" s="775"/>
      <c r="DO119" s="775"/>
      <c r="DP119" s="776"/>
      <c r="DQ119" s="777" t="s">
        <v>470</v>
      </c>
      <c r="DR119" s="775"/>
      <c r="DS119" s="775"/>
      <c r="DT119" s="775"/>
      <c r="DU119" s="776"/>
      <c r="DV119" s="859" t="s">
        <v>470</v>
      </c>
      <c r="DW119" s="860"/>
      <c r="DX119" s="860"/>
      <c r="DY119" s="860"/>
      <c r="DZ119" s="861"/>
    </row>
    <row r="120" spans="1:130" s="222" customFormat="1" ht="26.25" customHeight="1" x14ac:dyDescent="0.2">
      <c r="A120" s="831"/>
      <c r="B120" s="832"/>
      <c r="C120" s="826" t="s">
        <v>445</v>
      </c>
      <c r="D120" s="763"/>
      <c r="E120" s="763"/>
      <c r="F120" s="763"/>
      <c r="G120" s="763"/>
      <c r="H120" s="763"/>
      <c r="I120" s="763"/>
      <c r="J120" s="763"/>
      <c r="K120" s="763"/>
      <c r="L120" s="763"/>
      <c r="M120" s="763"/>
      <c r="N120" s="763"/>
      <c r="O120" s="763"/>
      <c r="P120" s="763"/>
      <c r="Q120" s="763"/>
      <c r="R120" s="763"/>
      <c r="S120" s="763"/>
      <c r="T120" s="763"/>
      <c r="U120" s="763"/>
      <c r="V120" s="763"/>
      <c r="W120" s="763"/>
      <c r="X120" s="763"/>
      <c r="Y120" s="763"/>
      <c r="Z120" s="764"/>
      <c r="AA120" s="790" t="s">
        <v>470</v>
      </c>
      <c r="AB120" s="791"/>
      <c r="AC120" s="791"/>
      <c r="AD120" s="791"/>
      <c r="AE120" s="792"/>
      <c r="AF120" s="793" t="s">
        <v>442</v>
      </c>
      <c r="AG120" s="791"/>
      <c r="AH120" s="791"/>
      <c r="AI120" s="791"/>
      <c r="AJ120" s="792"/>
      <c r="AK120" s="793" t="s">
        <v>466</v>
      </c>
      <c r="AL120" s="791"/>
      <c r="AM120" s="791"/>
      <c r="AN120" s="791"/>
      <c r="AO120" s="792"/>
      <c r="AP120" s="835" t="s">
        <v>470</v>
      </c>
      <c r="AQ120" s="836"/>
      <c r="AR120" s="836"/>
      <c r="AS120" s="836"/>
      <c r="AT120" s="837"/>
      <c r="AU120" s="891" t="s">
        <v>473</v>
      </c>
      <c r="AV120" s="892"/>
      <c r="AW120" s="892"/>
      <c r="AX120" s="892"/>
      <c r="AY120" s="893"/>
      <c r="AZ120" s="871" t="s">
        <v>474</v>
      </c>
      <c r="BA120" s="819"/>
      <c r="BB120" s="819"/>
      <c r="BC120" s="819"/>
      <c r="BD120" s="819"/>
      <c r="BE120" s="819"/>
      <c r="BF120" s="819"/>
      <c r="BG120" s="819"/>
      <c r="BH120" s="819"/>
      <c r="BI120" s="819"/>
      <c r="BJ120" s="819"/>
      <c r="BK120" s="819"/>
      <c r="BL120" s="819"/>
      <c r="BM120" s="819"/>
      <c r="BN120" s="819"/>
      <c r="BO120" s="819"/>
      <c r="BP120" s="820"/>
      <c r="BQ120" s="872">
        <v>2227262</v>
      </c>
      <c r="BR120" s="853"/>
      <c r="BS120" s="853"/>
      <c r="BT120" s="853"/>
      <c r="BU120" s="853"/>
      <c r="BV120" s="853">
        <v>3271682</v>
      </c>
      <c r="BW120" s="853"/>
      <c r="BX120" s="853"/>
      <c r="BY120" s="853"/>
      <c r="BZ120" s="853"/>
      <c r="CA120" s="853">
        <v>4732643</v>
      </c>
      <c r="CB120" s="853"/>
      <c r="CC120" s="853"/>
      <c r="CD120" s="853"/>
      <c r="CE120" s="853"/>
      <c r="CF120" s="877">
        <v>43.5</v>
      </c>
      <c r="CG120" s="878"/>
      <c r="CH120" s="878"/>
      <c r="CI120" s="878"/>
      <c r="CJ120" s="878"/>
      <c r="CK120" s="879" t="s">
        <v>475</v>
      </c>
      <c r="CL120" s="863"/>
      <c r="CM120" s="863"/>
      <c r="CN120" s="863"/>
      <c r="CO120" s="864"/>
      <c r="CP120" s="883" t="s">
        <v>476</v>
      </c>
      <c r="CQ120" s="884"/>
      <c r="CR120" s="884"/>
      <c r="CS120" s="884"/>
      <c r="CT120" s="884"/>
      <c r="CU120" s="884"/>
      <c r="CV120" s="884"/>
      <c r="CW120" s="884"/>
      <c r="CX120" s="884"/>
      <c r="CY120" s="884"/>
      <c r="CZ120" s="884"/>
      <c r="DA120" s="884"/>
      <c r="DB120" s="884"/>
      <c r="DC120" s="884"/>
      <c r="DD120" s="884"/>
      <c r="DE120" s="884"/>
      <c r="DF120" s="885"/>
      <c r="DG120" s="872">
        <v>2260778</v>
      </c>
      <c r="DH120" s="853"/>
      <c r="DI120" s="853"/>
      <c r="DJ120" s="853"/>
      <c r="DK120" s="853"/>
      <c r="DL120" s="853">
        <v>1953327</v>
      </c>
      <c r="DM120" s="853"/>
      <c r="DN120" s="853"/>
      <c r="DO120" s="853"/>
      <c r="DP120" s="853"/>
      <c r="DQ120" s="853">
        <v>1805805</v>
      </c>
      <c r="DR120" s="853"/>
      <c r="DS120" s="853"/>
      <c r="DT120" s="853"/>
      <c r="DU120" s="853"/>
      <c r="DV120" s="854">
        <v>16.600000000000001</v>
      </c>
      <c r="DW120" s="854"/>
      <c r="DX120" s="854"/>
      <c r="DY120" s="854"/>
      <c r="DZ120" s="855"/>
    </row>
    <row r="121" spans="1:130" s="222" customFormat="1" ht="26.25" customHeight="1" x14ac:dyDescent="0.2">
      <c r="A121" s="831"/>
      <c r="B121" s="832"/>
      <c r="C121" s="874" t="s">
        <v>477</v>
      </c>
      <c r="D121" s="875"/>
      <c r="E121" s="875"/>
      <c r="F121" s="875"/>
      <c r="G121" s="875"/>
      <c r="H121" s="875"/>
      <c r="I121" s="875"/>
      <c r="J121" s="875"/>
      <c r="K121" s="875"/>
      <c r="L121" s="875"/>
      <c r="M121" s="875"/>
      <c r="N121" s="875"/>
      <c r="O121" s="875"/>
      <c r="P121" s="875"/>
      <c r="Q121" s="875"/>
      <c r="R121" s="875"/>
      <c r="S121" s="875"/>
      <c r="T121" s="875"/>
      <c r="U121" s="875"/>
      <c r="V121" s="875"/>
      <c r="W121" s="875"/>
      <c r="X121" s="875"/>
      <c r="Y121" s="875"/>
      <c r="Z121" s="876"/>
      <c r="AA121" s="790" t="s">
        <v>395</v>
      </c>
      <c r="AB121" s="791"/>
      <c r="AC121" s="791"/>
      <c r="AD121" s="791"/>
      <c r="AE121" s="792"/>
      <c r="AF121" s="793" t="s">
        <v>442</v>
      </c>
      <c r="AG121" s="791"/>
      <c r="AH121" s="791"/>
      <c r="AI121" s="791"/>
      <c r="AJ121" s="792"/>
      <c r="AK121" s="793" t="s">
        <v>236</v>
      </c>
      <c r="AL121" s="791"/>
      <c r="AM121" s="791"/>
      <c r="AN121" s="791"/>
      <c r="AO121" s="792"/>
      <c r="AP121" s="835" t="s">
        <v>470</v>
      </c>
      <c r="AQ121" s="836"/>
      <c r="AR121" s="836"/>
      <c r="AS121" s="836"/>
      <c r="AT121" s="837"/>
      <c r="AU121" s="894"/>
      <c r="AV121" s="895"/>
      <c r="AW121" s="895"/>
      <c r="AX121" s="895"/>
      <c r="AY121" s="896"/>
      <c r="AZ121" s="826" t="s">
        <v>478</v>
      </c>
      <c r="BA121" s="763"/>
      <c r="BB121" s="763"/>
      <c r="BC121" s="763"/>
      <c r="BD121" s="763"/>
      <c r="BE121" s="763"/>
      <c r="BF121" s="763"/>
      <c r="BG121" s="763"/>
      <c r="BH121" s="763"/>
      <c r="BI121" s="763"/>
      <c r="BJ121" s="763"/>
      <c r="BK121" s="763"/>
      <c r="BL121" s="763"/>
      <c r="BM121" s="763"/>
      <c r="BN121" s="763"/>
      <c r="BO121" s="763"/>
      <c r="BP121" s="764"/>
      <c r="BQ121" s="827">
        <v>4175599</v>
      </c>
      <c r="BR121" s="828"/>
      <c r="BS121" s="828"/>
      <c r="BT121" s="828"/>
      <c r="BU121" s="828"/>
      <c r="BV121" s="828">
        <v>4253767</v>
      </c>
      <c r="BW121" s="828"/>
      <c r="BX121" s="828"/>
      <c r="BY121" s="828"/>
      <c r="BZ121" s="828"/>
      <c r="CA121" s="828">
        <v>4562597</v>
      </c>
      <c r="CB121" s="828"/>
      <c r="CC121" s="828"/>
      <c r="CD121" s="828"/>
      <c r="CE121" s="828"/>
      <c r="CF121" s="886">
        <v>41.9</v>
      </c>
      <c r="CG121" s="887"/>
      <c r="CH121" s="887"/>
      <c r="CI121" s="887"/>
      <c r="CJ121" s="887"/>
      <c r="CK121" s="880"/>
      <c r="CL121" s="866"/>
      <c r="CM121" s="866"/>
      <c r="CN121" s="866"/>
      <c r="CO121" s="867"/>
      <c r="CP121" s="846" t="s">
        <v>479</v>
      </c>
      <c r="CQ121" s="847"/>
      <c r="CR121" s="847"/>
      <c r="CS121" s="847"/>
      <c r="CT121" s="847"/>
      <c r="CU121" s="847"/>
      <c r="CV121" s="847"/>
      <c r="CW121" s="847"/>
      <c r="CX121" s="847"/>
      <c r="CY121" s="847"/>
      <c r="CZ121" s="847"/>
      <c r="DA121" s="847"/>
      <c r="DB121" s="847"/>
      <c r="DC121" s="847"/>
      <c r="DD121" s="847"/>
      <c r="DE121" s="847"/>
      <c r="DF121" s="848"/>
      <c r="DG121" s="827">
        <v>15562</v>
      </c>
      <c r="DH121" s="828"/>
      <c r="DI121" s="828"/>
      <c r="DJ121" s="828"/>
      <c r="DK121" s="828"/>
      <c r="DL121" s="828">
        <v>18005</v>
      </c>
      <c r="DM121" s="828"/>
      <c r="DN121" s="828"/>
      <c r="DO121" s="828"/>
      <c r="DP121" s="828"/>
      <c r="DQ121" s="828">
        <v>20238</v>
      </c>
      <c r="DR121" s="828"/>
      <c r="DS121" s="828"/>
      <c r="DT121" s="828"/>
      <c r="DU121" s="828"/>
      <c r="DV121" s="805">
        <v>0.2</v>
      </c>
      <c r="DW121" s="805"/>
      <c r="DX121" s="805"/>
      <c r="DY121" s="805"/>
      <c r="DZ121" s="806"/>
    </row>
    <row r="122" spans="1:130" s="222" customFormat="1" ht="26.25" customHeight="1" x14ac:dyDescent="0.2">
      <c r="A122" s="831"/>
      <c r="B122" s="832"/>
      <c r="C122" s="826" t="s">
        <v>455</v>
      </c>
      <c r="D122" s="763"/>
      <c r="E122" s="763"/>
      <c r="F122" s="763"/>
      <c r="G122" s="763"/>
      <c r="H122" s="763"/>
      <c r="I122" s="763"/>
      <c r="J122" s="763"/>
      <c r="K122" s="763"/>
      <c r="L122" s="763"/>
      <c r="M122" s="763"/>
      <c r="N122" s="763"/>
      <c r="O122" s="763"/>
      <c r="P122" s="763"/>
      <c r="Q122" s="763"/>
      <c r="R122" s="763"/>
      <c r="S122" s="763"/>
      <c r="T122" s="763"/>
      <c r="U122" s="763"/>
      <c r="V122" s="763"/>
      <c r="W122" s="763"/>
      <c r="X122" s="763"/>
      <c r="Y122" s="763"/>
      <c r="Z122" s="764"/>
      <c r="AA122" s="790" t="s">
        <v>466</v>
      </c>
      <c r="AB122" s="791"/>
      <c r="AC122" s="791"/>
      <c r="AD122" s="791"/>
      <c r="AE122" s="792"/>
      <c r="AF122" s="793" t="s">
        <v>466</v>
      </c>
      <c r="AG122" s="791"/>
      <c r="AH122" s="791"/>
      <c r="AI122" s="791"/>
      <c r="AJ122" s="792"/>
      <c r="AK122" s="793" t="s">
        <v>466</v>
      </c>
      <c r="AL122" s="791"/>
      <c r="AM122" s="791"/>
      <c r="AN122" s="791"/>
      <c r="AO122" s="792"/>
      <c r="AP122" s="835" t="s">
        <v>442</v>
      </c>
      <c r="AQ122" s="836"/>
      <c r="AR122" s="836"/>
      <c r="AS122" s="836"/>
      <c r="AT122" s="837"/>
      <c r="AU122" s="894"/>
      <c r="AV122" s="895"/>
      <c r="AW122" s="895"/>
      <c r="AX122" s="895"/>
      <c r="AY122" s="896"/>
      <c r="AZ122" s="849" t="s">
        <v>480</v>
      </c>
      <c r="BA122" s="850"/>
      <c r="BB122" s="850"/>
      <c r="BC122" s="850"/>
      <c r="BD122" s="850"/>
      <c r="BE122" s="850"/>
      <c r="BF122" s="850"/>
      <c r="BG122" s="850"/>
      <c r="BH122" s="850"/>
      <c r="BI122" s="850"/>
      <c r="BJ122" s="850"/>
      <c r="BK122" s="850"/>
      <c r="BL122" s="850"/>
      <c r="BM122" s="850"/>
      <c r="BN122" s="850"/>
      <c r="BO122" s="850"/>
      <c r="BP122" s="851"/>
      <c r="BQ122" s="890">
        <v>8695336</v>
      </c>
      <c r="BR122" s="856"/>
      <c r="BS122" s="856"/>
      <c r="BT122" s="856"/>
      <c r="BU122" s="856"/>
      <c r="BV122" s="856">
        <v>8603899</v>
      </c>
      <c r="BW122" s="856"/>
      <c r="BX122" s="856"/>
      <c r="BY122" s="856"/>
      <c r="BZ122" s="856"/>
      <c r="CA122" s="856">
        <v>8071144</v>
      </c>
      <c r="CB122" s="856"/>
      <c r="CC122" s="856"/>
      <c r="CD122" s="856"/>
      <c r="CE122" s="856"/>
      <c r="CF122" s="857">
        <v>74.2</v>
      </c>
      <c r="CG122" s="858"/>
      <c r="CH122" s="858"/>
      <c r="CI122" s="858"/>
      <c r="CJ122" s="858"/>
      <c r="CK122" s="880"/>
      <c r="CL122" s="866"/>
      <c r="CM122" s="866"/>
      <c r="CN122" s="866"/>
      <c r="CO122" s="867"/>
      <c r="CP122" s="846" t="s">
        <v>481</v>
      </c>
      <c r="CQ122" s="847"/>
      <c r="CR122" s="847"/>
      <c r="CS122" s="847"/>
      <c r="CT122" s="847"/>
      <c r="CU122" s="847"/>
      <c r="CV122" s="847"/>
      <c r="CW122" s="847"/>
      <c r="CX122" s="847"/>
      <c r="CY122" s="847"/>
      <c r="CZ122" s="847"/>
      <c r="DA122" s="847"/>
      <c r="DB122" s="847"/>
      <c r="DC122" s="847"/>
      <c r="DD122" s="847"/>
      <c r="DE122" s="847"/>
      <c r="DF122" s="848"/>
      <c r="DG122" s="827" t="s">
        <v>443</v>
      </c>
      <c r="DH122" s="828"/>
      <c r="DI122" s="828"/>
      <c r="DJ122" s="828"/>
      <c r="DK122" s="828"/>
      <c r="DL122" s="828" t="s">
        <v>470</v>
      </c>
      <c r="DM122" s="828"/>
      <c r="DN122" s="828"/>
      <c r="DO122" s="828"/>
      <c r="DP122" s="828"/>
      <c r="DQ122" s="828" t="s">
        <v>464</v>
      </c>
      <c r="DR122" s="828"/>
      <c r="DS122" s="828"/>
      <c r="DT122" s="828"/>
      <c r="DU122" s="828"/>
      <c r="DV122" s="805" t="s">
        <v>442</v>
      </c>
      <c r="DW122" s="805"/>
      <c r="DX122" s="805"/>
      <c r="DY122" s="805"/>
      <c r="DZ122" s="806"/>
    </row>
    <row r="123" spans="1:130" s="222" customFormat="1" ht="26.25" customHeight="1" x14ac:dyDescent="0.2">
      <c r="A123" s="831"/>
      <c r="B123" s="832"/>
      <c r="C123" s="826" t="s">
        <v>461</v>
      </c>
      <c r="D123" s="763"/>
      <c r="E123" s="763"/>
      <c r="F123" s="763"/>
      <c r="G123" s="763"/>
      <c r="H123" s="763"/>
      <c r="I123" s="763"/>
      <c r="J123" s="763"/>
      <c r="K123" s="763"/>
      <c r="L123" s="763"/>
      <c r="M123" s="763"/>
      <c r="N123" s="763"/>
      <c r="O123" s="763"/>
      <c r="P123" s="763"/>
      <c r="Q123" s="763"/>
      <c r="R123" s="763"/>
      <c r="S123" s="763"/>
      <c r="T123" s="763"/>
      <c r="U123" s="763"/>
      <c r="V123" s="763"/>
      <c r="W123" s="763"/>
      <c r="X123" s="763"/>
      <c r="Y123" s="763"/>
      <c r="Z123" s="764"/>
      <c r="AA123" s="790" t="s">
        <v>443</v>
      </c>
      <c r="AB123" s="791"/>
      <c r="AC123" s="791"/>
      <c r="AD123" s="791"/>
      <c r="AE123" s="792"/>
      <c r="AF123" s="793" t="s">
        <v>466</v>
      </c>
      <c r="AG123" s="791"/>
      <c r="AH123" s="791"/>
      <c r="AI123" s="791"/>
      <c r="AJ123" s="792"/>
      <c r="AK123" s="793" t="s">
        <v>470</v>
      </c>
      <c r="AL123" s="791"/>
      <c r="AM123" s="791"/>
      <c r="AN123" s="791"/>
      <c r="AO123" s="792"/>
      <c r="AP123" s="835" t="s">
        <v>395</v>
      </c>
      <c r="AQ123" s="836"/>
      <c r="AR123" s="836"/>
      <c r="AS123" s="836"/>
      <c r="AT123" s="837"/>
      <c r="AU123" s="897"/>
      <c r="AV123" s="898"/>
      <c r="AW123" s="898"/>
      <c r="AX123" s="898"/>
      <c r="AY123" s="898"/>
      <c r="AZ123" s="243" t="s">
        <v>190</v>
      </c>
      <c r="BA123" s="243"/>
      <c r="BB123" s="243"/>
      <c r="BC123" s="243"/>
      <c r="BD123" s="243"/>
      <c r="BE123" s="243"/>
      <c r="BF123" s="243"/>
      <c r="BG123" s="243"/>
      <c r="BH123" s="243"/>
      <c r="BI123" s="243"/>
      <c r="BJ123" s="243"/>
      <c r="BK123" s="243"/>
      <c r="BL123" s="243"/>
      <c r="BM123" s="243"/>
      <c r="BN123" s="243"/>
      <c r="BO123" s="888" t="s">
        <v>482</v>
      </c>
      <c r="BP123" s="889"/>
      <c r="BQ123" s="843">
        <v>15098197</v>
      </c>
      <c r="BR123" s="844"/>
      <c r="BS123" s="844"/>
      <c r="BT123" s="844"/>
      <c r="BU123" s="844"/>
      <c r="BV123" s="844">
        <v>16129348</v>
      </c>
      <c r="BW123" s="844"/>
      <c r="BX123" s="844"/>
      <c r="BY123" s="844"/>
      <c r="BZ123" s="844"/>
      <c r="CA123" s="844">
        <v>17366384</v>
      </c>
      <c r="CB123" s="844"/>
      <c r="CC123" s="844"/>
      <c r="CD123" s="844"/>
      <c r="CE123" s="844"/>
      <c r="CF123" s="759"/>
      <c r="CG123" s="760"/>
      <c r="CH123" s="760"/>
      <c r="CI123" s="760"/>
      <c r="CJ123" s="845"/>
      <c r="CK123" s="880"/>
      <c r="CL123" s="866"/>
      <c r="CM123" s="866"/>
      <c r="CN123" s="866"/>
      <c r="CO123" s="867"/>
      <c r="CP123" s="846" t="s">
        <v>483</v>
      </c>
      <c r="CQ123" s="847"/>
      <c r="CR123" s="847"/>
      <c r="CS123" s="847"/>
      <c r="CT123" s="847"/>
      <c r="CU123" s="847"/>
      <c r="CV123" s="847"/>
      <c r="CW123" s="847"/>
      <c r="CX123" s="847"/>
      <c r="CY123" s="847"/>
      <c r="CZ123" s="847"/>
      <c r="DA123" s="847"/>
      <c r="DB123" s="847"/>
      <c r="DC123" s="847"/>
      <c r="DD123" s="847"/>
      <c r="DE123" s="847"/>
      <c r="DF123" s="848"/>
      <c r="DG123" s="790" t="s">
        <v>442</v>
      </c>
      <c r="DH123" s="791"/>
      <c r="DI123" s="791"/>
      <c r="DJ123" s="791"/>
      <c r="DK123" s="792"/>
      <c r="DL123" s="793" t="s">
        <v>464</v>
      </c>
      <c r="DM123" s="791"/>
      <c r="DN123" s="791"/>
      <c r="DO123" s="791"/>
      <c r="DP123" s="792"/>
      <c r="DQ123" s="793" t="s">
        <v>470</v>
      </c>
      <c r="DR123" s="791"/>
      <c r="DS123" s="791"/>
      <c r="DT123" s="791"/>
      <c r="DU123" s="792"/>
      <c r="DV123" s="835" t="s">
        <v>442</v>
      </c>
      <c r="DW123" s="836"/>
      <c r="DX123" s="836"/>
      <c r="DY123" s="836"/>
      <c r="DZ123" s="837"/>
    </row>
    <row r="124" spans="1:130" s="222" customFormat="1" ht="26.25" customHeight="1" thickBot="1" x14ac:dyDescent="0.25">
      <c r="A124" s="831"/>
      <c r="B124" s="832"/>
      <c r="C124" s="826" t="s">
        <v>467</v>
      </c>
      <c r="D124" s="763"/>
      <c r="E124" s="763"/>
      <c r="F124" s="763"/>
      <c r="G124" s="763"/>
      <c r="H124" s="763"/>
      <c r="I124" s="763"/>
      <c r="J124" s="763"/>
      <c r="K124" s="763"/>
      <c r="L124" s="763"/>
      <c r="M124" s="763"/>
      <c r="N124" s="763"/>
      <c r="O124" s="763"/>
      <c r="P124" s="763"/>
      <c r="Q124" s="763"/>
      <c r="R124" s="763"/>
      <c r="S124" s="763"/>
      <c r="T124" s="763"/>
      <c r="U124" s="763"/>
      <c r="V124" s="763"/>
      <c r="W124" s="763"/>
      <c r="X124" s="763"/>
      <c r="Y124" s="763"/>
      <c r="Z124" s="764"/>
      <c r="AA124" s="790" t="s">
        <v>470</v>
      </c>
      <c r="AB124" s="791"/>
      <c r="AC124" s="791"/>
      <c r="AD124" s="791"/>
      <c r="AE124" s="792"/>
      <c r="AF124" s="793" t="s">
        <v>466</v>
      </c>
      <c r="AG124" s="791"/>
      <c r="AH124" s="791"/>
      <c r="AI124" s="791"/>
      <c r="AJ124" s="792"/>
      <c r="AK124" s="793" t="s">
        <v>443</v>
      </c>
      <c r="AL124" s="791"/>
      <c r="AM124" s="791"/>
      <c r="AN124" s="791"/>
      <c r="AO124" s="792"/>
      <c r="AP124" s="835" t="s">
        <v>442</v>
      </c>
      <c r="AQ124" s="836"/>
      <c r="AR124" s="836"/>
      <c r="AS124" s="836"/>
      <c r="AT124" s="837"/>
      <c r="AU124" s="838" t="s">
        <v>484</v>
      </c>
      <c r="AV124" s="839"/>
      <c r="AW124" s="839"/>
      <c r="AX124" s="839"/>
      <c r="AY124" s="839"/>
      <c r="AZ124" s="839"/>
      <c r="BA124" s="839"/>
      <c r="BB124" s="839"/>
      <c r="BC124" s="839"/>
      <c r="BD124" s="839"/>
      <c r="BE124" s="839"/>
      <c r="BF124" s="839"/>
      <c r="BG124" s="839"/>
      <c r="BH124" s="839"/>
      <c r="BI124" s="839"/>
      <c r="BJ124" s="839"/>
      <c r="BK124" s="839"/>
      <c r="BL124" s="839"/>
      <c r="BM124" s="839"/>
      <c r="BN124" s="839"/>
      <c r="BO124" s="839"/>
      <c r="BP124" s="840"/>
      <c r="BQ124" s="841">
        <v>9.6</v>
      </c>
      <c r="BR124" s="842"/>
      <c r="BS124" s="842"/>
      <c r="BT124" s="842"/>
      <c r="BU124" s="842"/>
      <c r="BV124" s="842">
        <v>0.3</v>
      </c>
      <c r="BW124" s="842"/>
      <c r="BX124" s="842"/>
      <c r="BY124" s="842"/>
      <c r="BZ124" s="842"/>
      <c r="CA124" s="842" t="s">
        <v>236</v>
      </c>
      <c r="CB124" s="842"/>
      <c r="CC124" s="842"/>
      <c r="CD124" s="842"/>
      <c r="CE124" s="842"/>
      <c r="CF124" s="737"/>
      <c r="CG124" s="738"/>
      <c r="CH124" s="738"/>
      <c r="CI124" s="738"/>
      <c r="CJ124" s="873"/>
      <c r="CK124" s="881"/>
      <c r="CL124" s="881"/>
      <c r="CM124" s="881"/>
      <c r="CN124" s="881"/>
      <c r="CO124" s="882"/>
      <c r="CP124" s="846" t="s">
        <v>485</v>
      </c>
      <c r="CQ124" s="847"/>
      <c r="CR124" s="847"/>
      <c r="CS124" s="847"/>
      <c r="CT124" s="847"/>
      <c r="CU124" s="847"/>
      <c r="CV124" s="847"/>
      <c r="CW124" s="847"/>
      <c r="CX124" s="847"/>
      <c r="CY124" s="847"/>
      <c r="CZ124" s="847"/>
      <c r="DA124" s="847"/>
      <c r="DB124" s="847"/>
      <c r="DC124" s="847"/>
      <c r="DD124" s="847"/>
      <c r="DE124" s="847"/>
      <c r="DF124" s="848"/>
      <c r="DG124" s="774" t="s">
        <v>466</v>
      </c>
      <c r="DH124" s="775"/>
      <c r="DI124" s="775"/>
      <c r="DJ124" s="775"/>
      <c r="DK124" s="776"/>
      <c r="DL124" s="777" t="s">
        <v>470</v>
      </c>
      <c r="DM124" s="775"/>
      <c r="DN124" s="775"/>
      <c r="DO124" s="775"/>
      <c r="DP124" s="776"/>
      <c r="DQ124" s="777" t="s">
        <v>442</v>
      </c>
      <c r="DR124" s="775"/>
      <c r="DS124" s="775"/>
      <c r="DT124" s="775"/>
      <c r="DU124" s="776"/>
      <c r="DV124" s="859" t="s">
        <v>442</v>
      </c>
      <c r="DW124" s="860"/>
      <c r="DX124" s="860"/>
      <c r="DY124" s="860"/>
      <c r="DZ124" s="861"/>
    </row>
    <row r="125" spans="1:130" s="222" customFormat="1" ht="26.25" customHeight="1" x14ac:dyDescent="0.2">
      <c r="A125" s="831"/>
      <c r="B125" s="832"/>
      <c r="C125" s="826" t="s">
        <v>469</v>
      </c>
      <c r="D125" s="763"/>
      <c r="E125" s="763"/>
      <c r="F125" s="763"/>
      <c r="G125" s="763"/>
      <c r="H125" s="763"/>
      <c r="I125" s="763"/>
      <c r="J125" s="763"/>
      <c r="K125" s="763"/>
      <c r="L125" s="763"/>
      <c r="M125" s="763"/>
      <c r="N125" s="763"/>
      <c r="O125" s="763"/>
      <c r="P125" s="763"/>
      <c r="Q125" s="763"/>
      <c r="R125" s="763"/>
      <c r="S125" s="763"/>
      <c r="T125" s="763"/>
      <c r="U125" s="763"/>
      <c r="V125" s="763"/>
      <c r="W125" s="763"/>
      <c r="X125" s="763"/>
      <c r="Y125" s="763"/>
      <c r="Z125" s="764"/>
      <c r="AA125" s="790" t="s">
        <v>442</v>
      </c>
      <c r="AB125" s="791"/>
      <c r="AC125" s="791"/>
      <c r="AD125" s="791"/>
      <c r="AE125" s="792"/>
      <c r="AF125" s="793" t="s">
        <v>395</v>
      </c>
      <c r="AG125" s="791"/>
      <c r="AH125" s="791"/>
      <c r="AI125" s="791"/>
      <c r="AJ125" s="792"/>
      <c r="AK125" s="793" t="s">
        <v>470</v>
      </c>
      <c r="AL125" s="791"/>
      <c r="AM125" s="791"/>
      <c r="AN125" s="791"/>
      <c r="AO125" s="792"/>
      <c r="AP125" s="835" t="s">
        <v>470</v>
      </c>
      <c r="AQ125" s="836"/>
      <c r="AR125" s="836"/>
      <c r="AS125" s="836"/>
      <c r="AT125" s="837"/>
      <c r="AU125" s="244"/>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24"/>
      <c r="BR125" s="224"/>
      <c r="BS125" s="224"/>
      <c r="BT125" s="224"/>
      <c r="BU125" s="224"/>
      <c r="BV125" s="224"/>
      <c r="BW125" s="224"/>
      <c r="BX125" s="224"/>
      <c r="BY125" s="224"/>
      <c r="BZ125" s="224"/>
      <c r="CA125" s="224"/>
      <c r="CB125" s="224"/>
      <c r="CC125" s="224"/>
      <c r="CD125" s="224"/>
      <c r="CE125" s="224"/>
      <c r="CF125" s="224"/>
      <c r="CG125" s="224"/>
      <c r="CH125" s="224"/>
      <c r="CI125" s="224"/>
      <c r="CJ125" s="246"/>
      <c r="CK125" s="862" t="s">
        <v>486</v>
      </c>
      <c r="CL125" s="863"/>
      <c r="CM125" s="863"/>
      <c r="CN125" s="863"/>
      <c r="CO125" s="864"/>
      <c r="CP125" s="871" t="s">
        <v>487</v>
      </c>
      <c r="CQ125" s="819"/>
      <c r="CR125" s="819"/>
      <c r="CS125" s="819"/>
      <c r="CT125" s="819"/>
      <c r="CU125" s="819"/>
      <c r="CV125" s="819"/>
      <c r="CW125" s="819"/>
      <c r="CX125" s="819"/>
      <c r="CY125" s="819"/>
      <c r="CZ125" s="819"/>
      <c r="DA125" s="819"/>
      <c r="DB125" s="819"/>
      <c r="DC125" s="819"/>
      <c r="DD125" s="819"/>
      <c r="DE125" s="819"/>
      <c r="DF125" s="820"/>
      <c r="DG125" s="872" t="s">
        <v>395</v>
      </c>
      <c r="DH125" s="853"/>
      <c r="DI125" s="853"/>
      <c r="DJ125" s="853"/>
      <c r="DK125" s="853"/>
      <c r="DL125" s="853" t="s">
        <v>470</v>
      </c>
      <c r="DM125" s="853"/>
      <c r="DN125" s="853"/>
      <c r="DO125" s="853"/>
      <c r="DP125" s="853"/>
      <c r="DQ125" s="853" t="s">
        <v>442</v>
      </c>
      <c r="DR125" s="853"/>
      <c r="DS125" s="853"/>
      <c r="DT125" s="853"/>
      <c r="DU125" s="853"/>
      <c r="DV125" s="854" t="s">
        <v>395</v>
      </c>
      <c r="DW125" s="854"/>
      <c r="DX125" s="854"/>
      <c r="DY125" s="854"/>
      <c r="DZ125" s="855"/>
    </row>
    <row r="126" spans="1:130" s="222" customFormat="1" ht="26.25" customHeight="1" thickBot="1" x14ac:dyDescent="0.25">
      <c r="A126" s="831"/>
      <c r="B126" s="832"/>
      <c r="C126" s="826" t="s">
        <v>472</v>
      </c>
      <c r="D126" s="763"/>
      <c r="E126" s="763"/>
      <c r="F126" s="763"/>
      <c r="G126" s="763"/>
      <c r="H126" s="763"/>
      <c r="I126" s="763"/>
      <c r="J126" s="763"/>
      <c r="K126" s="763"/>
      <c r="L126" s="763"/>
      <c r="M126" s="763"/>
      <c r="N126" s="763"/>
      <c r="O126" s="763"/>
      <c r="P126" s="763"/>
      <c r="Q126" s="763"/>
      <c r="R126" s="763"/>
      <c r="S126" s="763"/>
      <c r="T126" s="763"/>
      <c r="U126" s="763"/>
      <c r="V126" s="763"/>
      <c r="W126" s="763"/>
      <c r="X126" s="763"/>
      <c r="Y126" s="763"/>
      <c r="Z126" s="764"/>
      <c r="AA126" s="790" t="s">
        <v>464</v>
      </c>
      <c r="AB126" s="791"/>
      <c r="AC126" s="791"/>
      <c r="AD126" s="791"/>
      <c r="AE126" s="792"/>
      <c r="AF126" s="793" t="s">
        <v>465</v>
      </c>
      <c r="AG126" s="791"/>
      <c r="AH126" s="791"/>
      <c r="AI126" s="791"/>
      <c r="AJ126" s="792"/>
      <c r="AK126" s="793" t="s">
        <v>442</v>
      </c>
      <c r="AL126" s="791"/>
      <c r="AM126" s="791"/>
      <c r="AN126" s="791"/>
      <c r="AO126" s="792"/>
      <c r="AP126" s="835" t="s">
        <v>470</v>
      </c>
      <c r="AQ126" s="836"/>
      <c r="AR126" s="836"/>
      <c r="AS126" s="836"/>
      <c r="AT126" s="837"/>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47"/>
      <c r="CE126" s="247"/>
      <c r="CF126" s="247"/>
      <c r="CG126" s="224"/>
      <c r="CH126" s="224"/>
      <c r="CI126" s="224"/>
      <c r="CJ126" s="246"/>
      <c r="CK126" s="865"/>
      <c r="CL126" s="866"/>
      <c r="CM126" s="866"/>
      <c r="CN126" s="866"/>
      <c r="CO126" s="867"/>
      <c r="CP126" s="826" t="s">
        <v>488</v>
      </c>
      <c r="CQ126" s="763"/>
      <c r="CR126" s="763"/>
      <c r="CS126" s="763"/>
      <c r="CT126" s="763"/>
      <c r="CU126" s="763"/>
      <c r="CV126" s="763"/>
      <c r="CW126" s="763"/>
      <c r="CX126" s="763"/>
      <c r="CY126" s="763"/>
      <c r="CZ126" s="763"/>
      <c r="DA126" s="763"/>
      <c r="DB126" s="763"/>
      <c r="DC126" s="763"/>
      <c r="DD126" s="763"/>
      <c r="DE126" s="763"/>
      <c r="DF126" s="764"/>
      <c r="DG126" s="827" t="s">
        <v>442</v>
      </c>
      <c r="DH126" s="828"/>
      <c r="DI126" s="828"/>
      <c r="DJ126" s="828"/>
      <c r="DK126" s="828"/>
      <c r="DL126" s="828" t="s">
        <v>442</v>
      </c>
      <c r="DM126" s="828"/>
      <c r="DN126" s="828"/>
      <c r="DO126" s="828"/>
      <c r="DP126" s="828"/>
      <c r="DQ126" s="828" t="s">
        <v>236</v>
      </c>
      <c r="DR126" s="828"/>
      <c r="DS126" s="828"/>
      <c r="DT126" s="828"/>
      <c r="DU126" s="828"/>
      <c r="DV126" s="805" t="s">
        <v>470</v>
      </c>
      <c r="DW126" s="805"/>
      <c r="DX126" s="805"/>
      <c r="DY126" s="805"/>
      <c r="DZ126" s="806"/>
    </row>
    <row r="127" spans="1:130" s="222" customFormat="1" ht="26.25" customHeight="1" x14ac:dyDescent="0.2">
      <c r="A127" s="833"/>
      <c r="B127" s="834"/>
      <c r="C127" s="849" t="s">
        <v>489</v>
      </c>
      <c r="D127" s="850"/>
      <c r="E127" s="850"/>
      <c r="F127" s="850"/>
      <c r="G127" s="850"/>
      <c r="H127" s="850"/>
      <c r="I127" s="850"/>
      <c r="J127" s="850"/>
      <c r="K127" s="850"/>
      <c r="L127" s="850"/>
      <c r="M127" s="850"/>
      <c r="N127" s="850"/>
      <c r="O127" s="850"/>
      <c r="P127" s="850"/>
      <c r="Q127" s="850"/>
      <c r="R127" s="850"/>
      <c r="S127" s="850"/>
      <c r="T127" s="850"/>
      <c r="U127" s="850"/>
      <c r="V127" s="850"/>
      <c r="W127" s="850"/>
      <c r="X127" s="850"/>
      <c r="Y127" s="850"/>
      <c r="Z127" s="851"/>
      <c r="AA127" s="790">
        <v>965</v>
      </c>
      <c r="AB127" s="791"/>
      <c r="AC127" s="791"/>
      <c r="AD127" s="791"/>
      <c r="AE127" s="792"/>
      <c r="AF127" s="793">
        <v>1417</v>
      </c>
      <c r="AG127" s="791"/>
      <c r="AH127" s="791"/>
      <c r="AI127" s="791"/>
      <c r="AJ127" s="792"/>
      <c r="AK127" s="793">
        <v>1920</v>
      </c>
      <c r="AL127" s="791"/>
      <c r="AM127" s="791"/>
      <c r="AN127" s="791"/>
      <c r="AO127" s="792"/>
      <c r="AP127" s="835">
        <v>0</v>
      </c>
      <c r="AQ127" s="836"/>
      <c r="AR127" s="836"/>
      <c r="AS127" s="836"/>
      <c r="AT127" s="837"/>
      <c r="AU127" s="224"/>
      <c r="AV127" s="224"/>
      <c r="AW127" s="224"/>
      <c r="AX127" s="852" t="s">
        <v>490</v>
      </c>
      <c r="AY127" s="823"/>
      <c r="AZ127" s="823"/>
      <c r="BA127" s="823"/>
      <c r="BB127" s="823"/>
      <c r="BC127" s="823"/>
      <c r="BD127" s="823"/>
      <c r="BE127" s="824"/>
      <c r="BF127" s="822" t="s">
        <v>491</v>
      </c>
      <c r="BG127" s="823"/>
      <c r="BH127" s="823"/>
      <c r="BI127" s="823"/>
      <c r="BJ127" s="823"/>
      <c r="BK127" s="823"/>
      <c r="BL127" s="824"/>
      <c r="BM127" s="822" t="s">
        <v>492</v>
      </c>
      <c r="BN127" s="823"/>
      <c r="BO127" s="823"/>
      <c r="BP127" s="823"/>
      <c r="BQ127" s="823"/>
      <c r="BR127" s="823"/>
      <c r="BS127" s="824"/>
      <c r="BT127" s="822" t="s">
        <v>493</v>
      </c>
      <c r="BU127" s="823"/>
      <c r="BV127" s="823"/>
      <c r="BW127" s="823"/>
      <c r="BX127" s="823"/>
      <c r="BY127" s="823"/>
      <c r="BZ127" s="825"/>
      <c r="CA127" s="224"/>
      <c r="CB127" s="224"/>
      <c r="CC127" s="224"/>
      <c r="CD127" s="247"/>
      <c r="CE127" s="247"/>
      <c r="CF127" s="247"/>
      <c r="CG127" s="224"/>
      <c r="CH127" s="224"/>
      <c r="CI127" s="224"/>
      <c r="CJ127" s="246"/>
      <c r="CK127" s="865"/>
      <c r="CL127" s="866"/>
      <c r="CM127" s="866"/>
      <c r="CN127" s="866"/>
      <c r="CO127" s="867"/>
      <c r="CP127" s="826" t="s">
        <v>494</v>
      </c>
      <c r="CQ127" s="763"/>
      <c r="CR127" s="763"/>
      <c r="CS127" s="763"/>
      <c r="CT127" s="763"/>
      <c r="CU127" s="763"/>
      <c r="CV127" s="763"/>
      <c r="CW127" s="763"/>
      <c r="CX127" s="763"/>
      <c r="CY127" s="763"/>
      <c r="CZ127" s="763"/>
      <c r="DA127" s="763"/>
      <c r="DB127" s="763"/>
      <c r="DC127" s="763"/>
      <c r="DD127" s="763"/>
      <c r="DE127" s="763"/>
      <c r="DF127" s="764"/>
      <c r="DG127" s="827" t="s">
        <v>395</v>
      </c>
      <c r="DH127" s="828"/>
      <c r="DI127" s="828"/>
      <c r="DJ127" s="828"/>
      <c r="DK127" s="828"/>
      <c r="DL127" s="828" t="s">
        <v>395</v>
      </c>
      <c r="DM127" s="828"/>
      <c r="DN127" s="828"/>
      <c r="DO127" s="828"/>
      <c r="DP127" s="828"/>
      <c r="DQ127" s="828" t="s">
        <v>442</v>
      </c>
      <c r="DR127" s="828"/>
      <c r="DS127" s="828"/>
      <c r="DT127" s="828"/>
      <c r="DU127" s="828"/>
      <c r="DV127" s="805" t="s">
        <v>470</v>
      </c>
      <c r="DW127" s="805"/>
      <c r="DX127" s="805"/>
      <c r="DY127" s="805"/>
      <c r="DZ127" s="806"/>
    </row>
    <row r="128" spans="1:130" s="222" customFormat="1" ht="26.25" customHeight="1" thickBot="1" x14ac:dyDescent="0.25">
      <c r="A128" s="807" t="s">
        <v>495</v>
      </c>
      <c r="B128" s="808"/>
      <c r="C128" s="808"/>
      <c r="D128" s="808"/>
      <c r="E128" s="808"/>
      <c r="F128" s="808"/>
      <c r="G128" s="808"/>
      <c r="H128" s="808"/>
      <c r="I128" s="808"/>
      <c r="J128" s="808"/>
      <c r="K128" s="808"/>
      <c r="L128" s="808"/>
      <c r="M128" s="808"/>
      <c r="N128" s="808"/>
      <c r="O128" s="808"/>
      <c r="P128" s="808"/>
      <c r="Q128" s="808"/>
      <c r="R128" s="808"/>
      <c r="S128" s="808"/>
      <c r="T128" s="808"/>
      <c r="U128" s="808"/>
      <c r="V128" s="808"/>
      <c r="W128" s="809" t="s">
        <v>496</v>
      </c>
      <c r="X128" s="809"/>
      <c r="Y128" s="809"/>
      <c r="Z128" s="810"/>
      <c r="AA128" s="811">
        <v>276477</v>
      </c>
      <c r="AB128" s="812"/>
      <c r="AC128" s="812"/>
      <c r="AD128" s="812"/>
      <c r="AE128" s="813"/>
      <c r="AF128" s="814">
        <v>282288</v>
      </c>
      <c r="AG128" s="812"/>
      <c r="AH128" s="812"/>
      <c r="AI128" s="812"/>
      <c r="AJ128" s="813"/>
      <c r="AK128" s="814">
        <v>299096</v>
      </c>
      <c r="AL128" s="812"/>
      <c r="AM128" s="812"/>
      <c r="AN128" s="812"/>
      <c r="AO128" s="813"/>
      <c r="AP128" s="815"/>
      <c r="AQ128" s="816"/>
      <c r="AR128" s="816"/>
      <c r="AS128" s="816"/>
      <c r="AT128" s="817"/>
      <c r="AU128" s="224"/>
      <c r="AV128" s="224"/>
      <c r="AW128" s="224"/>
      <c r="AX128" s="818" t="s">
        <v>497</v>
      </c>
      <c r="AY128" s="819"/>
      <c r="AZ128" s="819"/>
      <c r="BA128" s="819"/>
      <c r="BB128" s="819"/>
      <c r="BC128" s="819"/>
      <c r="BD128" s="819"/>
      <c r="BE128" s="820"/>
      <c r="BF128" s="797" t="s">
        <v>395</v>
      </c>
      <c r="BG128" s="798"/>
      <c r="BH128" s="798"/>
      <c r="BI128" s="798"/>
      <c r="BJ128" s="798"/>
      <c r="BK128" s="798"/>
      <c r="BL128" s="821"/>
      <c r="BM128" s="797">
        <v>13.08</v>
      </c>
      <c r="BN128" s="798"/>
      <c r="BO128" s="798"/>
      <c r="BP128" s="798"/>
      <c r="BQ128" s="798"/>
      <c r="BR128" s="798"/>
      <c r="BS128" s="821"/>
      <c r="BT128" s="797">
        <v>20</v>
      </c>
      <c r="BU128" s="798"/>
      <c r="BV128" s="798"/>
      <c r="BW128" s="798"/>
      <c r="BX128" s="798"/>
      <c r="BY128" s="798"/>
      <c r="BZ128" s="799"/>
      <c r="CA128" s="247"/>
      <c r="CB128" s="247"/>
      <c r="CC128" s="247"/>
      <c r="CD128" s="247"/>
      <c r="CE128" s="247"/>
      <c r="CF128" s="247"/>
      <c r="CG128" s="224"/>
      <c r="CH128" s="224"/>
      <c r="CI128" s="224"/>
      <c r="CJ128" s="246"/>
      <c r="CK128" s="868"/>
      <c r="CL128" s="869"/>
      <c r="CM128" s="869"/>
      <c r="CN128" s="869"/>
      <c r="CO128" s="870"/>
      <c r="CP128" s="800" t="s">
        <v>498</v>
      </c>
      <c r="CQ128" s="741"/>
      <c r="CR128" s="741"/>
      <c r="CS128" s="741"/>
      <c r="CT128" s="741"/>
      <c r="CU128" s="741"/>
      <c r="CV128" s="741"/>
      <c r="CW128" s="741"/>
      <c r="CX128" s="741"/>
      <c r="CY128" s="741"/>
      <c r="CZ128" s="741"/>
      <c r="DA128" s="741"/>
      <c r="DB128" s="741"/>
      <c r="DC128" s="741"/>
      <c r="DD128" s="741"/>
      <c r="DE128" s="741"/>
      <c r="DF128" s="742"/>
      <c r="DG128" s="801" t="s">
        <v>443</v>
      </c>
      <c r="DH128" s="802"/>
      <c r="DI128" s="802"/>
      <c r="DJ128" s="802"/>
      <c r="DK128" s="802"/>
      <c r="DL128" s="802" t="s">
        <v>464</v>
      </c>
      <c r="DM128" s="802"/>
      <c r="DN128" s="802"/>
      <c r="DO128" s="802"/>
      <c r="DP128" s="802"/>
      <c r="DQ128" s="802" t="s">
        <v>442</v>
      </c>
      <c r="DR128" s="802"/>
      <c r="DS128" s="802"/>
      <c r="DT128" s="802"/>
      <c r="DU128" s="802"/>
      <c r="DV128" s="803" t="s">
        <v>442</v>
      </c>
      <c r="DW128" s="803"/>
      <c r="DX128" s="803"/>
      <c r="DY128" s="803"/>
      <c r="DZ128" s="804"/>
    </row>
    <row r="129" spans="1:131" s="222" customFormat="1" ht="26.25" customHeight="1" x14ac:dyDescent="0.2">
      <c r="A129" s="785" t="s">
        <v>110</v>
      </c>
      <c r="B129" s="786"/>
      <c r="C129" s="786"/>
      <c r="D129" s="786"/>
      <c r="E129" s="786"/>
      <c r="F129" s="786"/>
      <c r="G129" s="786"/>
      <c r="H129" s="786"/>
      <c r="I129" s="786"/>
      <c r="J129" s="786"/>
      <c r="K129" s="786"/>
      <c r="L129" s="786"/>
      <c r="M129" s="786"/>
      <c r="N129" s="786"/>
      <c r="O129" s="786"/>
      <c r="P129" s="786"/>
      <c r="Q129" s="786"/>
      <c r="R129" s="786"/>
      <c r="S129" s="786"/>
      <c r="T129" s="786"/>
      <c r="U129" s="786"/>
      <c r="V129" s="786"/>
      <c r="W129" s="787" t="s">
        <v>499</v>
      </c>
      <c r="X129" s="788"/>
      <c r="Y129" s="788"/>
      <c r="Z129" s="789"/>
      <c r="AA129" s="790">
        <v>11588578</v>
      </c>
      <c r="AB129" s="791"/>
      <c r="AC129" s="791"/>
      <c r="AD129" s="791"/>
      <c r="AE129" s="792"/>
      <c r="AF129" s="793">
        <v>12050511</v>
      </c>
      <c r="AG129" s="791"/>
      <c r="AH129" s="791"/>
      <c r="AI129" s="791"/>
      <c r="AJ129" s="792"/>
      <c r="AK129" s="793">
        <v>11786757</v>
      </c>
      <c r="AL129" s="791"/>
      <c r="AM129" s="791"/>
      <c r="AN129" s="791"/>
      <c r="AO129" s="792"/>
      <c r="AP129" s="794"/>
      <c r="AQ129" s="795"/>
      <c r="AR129" s="795"/>
      <c r="AS129" s="795"/>
      <c r="AT129" s="796"/>
      <c r="AU129" s="225"/>
      <c r="AV129" s="225"/>
      <c r="AW129" s="225"/>
      <c r="AX129" s="762" t="s">
        <v>500</v>
      </c>
      <c r="AY129" s="763"/>
      <c r="AZ129" s="763"/>
      <c r="BA129" s="763"/>
      <c r="BB129" s="763"/>
      <c r="BC129" s="763"/>
      <c r="BD129" s="763"/>
      <c r="BE129" s="764"/>
      <c r="BF129" s="781" t="s">
        <v>466</v>
      </c>
      <c r="BG129" s="782"/>
      <c r="BH129" s="782"/>
      <c r="BI129" s="782"/>
      <c r="BJ129" s="782"/>
      <c r="BK129" s="782"/>
      <c r="BL129" s="783"/>
      <c r="BM129" s="781">
        <v>18.079999999999998</v>
      </c>
      <c r="BN129" s="782"/>
      <c r="BO129" s="782"/>
      <c r="BP129" s="782"/>
      <c r="BQ129" s="782"/>
      <c r="BR129" s="782"/>
      <c r="BS129" s="783"/>
      <c r="BT129" s="781">
        <v>30</v>
      </c>
      <c r="BU129" s="782"/>
      <c r="BV129" s="782"/>
      <c r="BW129" s="782"/>
      <c r="BX129" s="782"/>
      <c r="BY129" s="782"/>
      <c r="BZ129" s="784"/>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248"/>
      <c r="DL129" s="248"/>
      <c r="DM129" s="248"/>
      <c r="DN129" s="248"/>
      <c r="DO129" s="248"/>
      <c r="DP129" s="225"/>
      <c r="DQ129" s="225"/>
      <c r="DR129" s="225"/>
      <c r="DS129" s="225"/>
      <c r="DT129" s="225"/>
      <c r="DU129" s="225"/>
      <c r="DV129" s="225"/>
      <c r="DW129" s="225"/>
      <c r="DX129" s="225"/>
      <c r="DY129" s="225"/>
      <c r="DZ129" s="225"/>
    </row>
    <row r="130" spans="1:131" s="222" customFormat="1" ht="26.25" customHeight="1" x14ac:dyDescent="0.2">
      <c r="A130" s="785" t="s">
        <v>501</v>
      </c>
      <c r="B130" s="786"/>
      <c r="C130" s="786"/>
      <c r="D130" s="786"/>
      <c r="E130" s="786"/>
      <c r="F130" s="786"/>
      <c r="G130" s="786"/>
      <c r="H130" s="786"/>
      <c r="I130" s="786"/>
      <c r="J130" s="786"/>
      <c r="K130" s="786"/>
      <c r="L130" s="786"/>
      <c r="M130" s="786"/>
      <c r="N130" s="786"/>
      <c r="O130" s="786"/>
      <c r="P130" s="786"/>
      <c r="Q130" s="786"/>
      <c r="R130" s="786"/>
      <c r="S130" s="786"/>
      <c r="T130" s="786"/>
      <c r="U130" s="786"/>
      <c r="V130" s="786"/>
      <c r="W130" s="787" t="s">
        <v>502</v>
      </c>
      <c r="X130" s="788"/>
      <c r="Y130" s="788"/>
      <c r="Z130" s="789"/>
      <c r="AA130" s="790">
        <v>945428</v>
      </c>
      <c r="AB130" s="791"/>
      <c r="AC130" s="791"/>
      <c r="AD130" s="791"/>
      <c r="AE130" s="792"/>
      <c r="AF130" s="793">
        <v>912847</v>
      </c>
      <c r="AG130" s="791"/>
      <c r="AH130" s="791"/>
      <c r="AI130" s="791"/>
      <c r="AJ130" s="792"/>
      <c r="AK130" s="793">
        <v>903480</v>
      </c>
      <c r="AL130" s="791"/>
      <c r="AM130" s="791"/>
      <c r="AN130" s="791"/>
      <c r="AO130" s="792"/>
      <c r="AP130" s="794"/>
      <c r="AQ130" s="795"/>
      <c r="AR130" s="795"/>
      <c r="AS130" s="795"/>
      <c r="AT130" s="796"/>
      <c r="AU130" s="225"/>
      <c r="AV130" s="225"/>
      <c r="AW130" s="225"/>
      <c r="AX130" s="762" t="s">
        <v>503</v>
      </c>
      <c r="AY130" s="763"/>
      <c r="AZ130" s="763"/>
      <c r="BA130" s="763"/>
      <c r="BB130" s="763"/>
      <c r="BC130" s="763"/>
      <c r="BD130" s="763"/>
      <c r="BE130" s="764"/>
      <c r="BF130" s="765">
        <v>0.3</v>
      </c>
      <c r="BG130" s="766"/>
      <c r="BH130" s="766"/>
      <c r="BI130" s="766"/>
      <c r="BJ130" s="766"/>
      <c r="BK130" s="766"/>
      <c r="BL130" s="767"/>
      <c r="BM130" s="765">
        <v>25</v>
      </c>
      <c r="BN130" s="766"/>
      <c r="BO130" s="766"/>
      <c r="BP130" s="766"/>
      <c r="BQ130" s="766"/>
      <c r="BR130" s="766"/>
      <c r="BS130" s="767"/>
      <c r="BT130" s="765">
        <v>35</v>
      </c>
      <c r="BU130" s="766"/>
      <c r="BV130" s="766"/>
      <c r="BW130" s="766"/>
      <c r="BX130" s="766"/>
      <c r="BY130" s="766"/>
      <c r="BZ130" s="768"/>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248"/>
      <c r="DL130" s="248"/>
      <c r="DM130" s="248"/>
      <c r="DN130" s="248"/>
      <c r="DO130" s="248"/>
      <c r="DP130" s="225"/>
      <c r="DQ130" s="225"/>
      <c r="DR130" s="225"/>
      <c r="DS130" s="225"/>
      <c r="DT130" s="225"/>
      <c r="DU130" s="225"/>
      <c r="DV130" s="225"/>
      <c r="DW130" s="225"/>
      <c r="DX130" s="225"/>
      <c r="DY130" s="225"/>
      <c r="DZ130" s="225"/>
    </row>
    <row r="131" spans="1:131" s="222" customFormat="1" ht="26.25" customHeight="1" thickBot="1" x14ac:dyDescent="0.25">
      <c r="A131" s="769"/>
      <c r="B131" s="770"/>
      <c r="C131" s="770"/>
      <c r="D131" s="770"/>
      <c r="E131" s="770"/>
      <c r="F131" s="770"/>
      <c r="G131" s="770"/>
      <c r="H131" s="770"/>
      <c r="I131" s="770"/>
      <c r="J131" s="770"/>
      <c r="K131" s="770"/>
      <c r="L131" s="770"/>
      <c r="M131" s="770"/>
      <c r="N131" s="770"/>
      <c r="O131" s="770"/>
      <c r="P131" s="770"/>
      <c r="Q131" s="770"/>
      <c r="R131" s="770"/>
      <c r="S131" s="770"/>
      <c r="T131" s="770"/>
      <c r="U131" s="770"/>
      <c r="V131" s="770"/>
      <c r="W131" s="771" t="s">
        <v>504</v>
      </c>
      <c r="X131" s="772"/>
      <c r="Y131" s="772"/>
      <c r="Z131" s="773"/>
      <c r="AA131" s="774">
        <v>10643150</v>
      </c>
      <c r="AB131" s="775"/>
      <c r="AC131" s="775"/>
      <c r="AD131" s="775"/>
      <c r="AE131" s="776"/>
      <c r="AF131" s="777">
        <v>11137664</v>
      </c>
      <c r="AG131" s="775"/>
      <c r="AH131" s="775"/>
      <c r="AI131" s="775"/>
      <c r="AJ131" s="776"/>
      <c r="AK131" s="777">
        <v>10883277</v>
      </c>
      <c r="AL131" s="775"/>
      <c r="AM131" s="775"/>
      <c r="AN131" s="775"/>
      <c r="AO131" s="776"/>
      <c r="AP131" s="778"/>
      <c r="AQ131" s="779"/>
      <c r="AR131" s="779"/>
      <c r="AS131" s="779"/>
      <c r="AT131" s="780"/>
      <c r="AU131" s="225"/>
      <c r="AV131" s="225"/>
      <c r="AW131" s="225"/>
      <c r="AX131" s="740" t="s">
        <v>505</v>
      </c>
      <c r="AY131" s="741"/>
      <c r="AZ131" s="741"/>
      <c r="BA131" s="741"/>
      <c r="BB131" s="741"/>
      <c r="BC131" s="741"/>
      <c r="BD131" s="741"/>
      <c r="BE131" s="742"/>
      <c r="BF131" s="743" t="s">
        <v>442</v>
      </c>
      <c r="BG131" s="744"/>
      <c r="BH131" s="744"/>
      <c r="BI131" s="744"/>
      <c r="BJ131" s="744"/>
      <c r="BK131" s="744"/>
      <c r="BL131" s="745"/>
      <c r="BM131" s="743">
        <v>350</v>
      </c>
      <c r="BN131" s="744"/>
      <c r="BO131" s="744"/>
      <c r="BP131" s="744"/>
      <c r="BQ131" s="744"/>
      <c r="BR131" s="744"/>
      <c r="BS131" s="745"/>
      <c r="BT131" s="746"/>
      <c r="BU131" s="747"/>
      <c r="BV131" s="747"/>
      <c r="BW131" s="747"/>
      <c r="BX131" s="747"/>
      <c r="BY131" s="747"/>
      <c r="BZ131" s="748"/>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248"/>
      <c r="DL131" s="248"/>
      <c r="DM131" s="248"/>
      <c r="DN131" s="248"/>
      <c r="DO131" s="248"/>
      <c r="DP131" s="225"/>
      <c r="DQ131" s="225"/>
      <c r="DR131" s="225"/>
      <c r="DS131" s="225"/>
      <c r="DT131" s="225"/>
      <c r="DU131" s="225"/>
      <c r="DV131" s="225"/>
      <c r="DW131" s="225"/>
      <c r="DX131" s="225"/>
      <c r="DY131" s="225"/>
      <c r="DZ131" s="225"/>
    </row>
    <row r="132" spans="1:131" s="222" customFormat="1" ht="26.25" customHeight="1" x14ac:dyDescent="0.2">
      <c r="A132" s="749" t="s">
        <v>506</v>
      </c>
      <c r="B132" s="750"/>
      <c r="C132" s="750"/>
      <c r="D132" s="750"/>
      <c r="E132" s="750"/>
      <c r="F132" s="750"/>
      <c r="G132" s="750"/>
      <c r="H132" s="750"/>
      <c r="I132" s="750"/>
      <c r="J132" s="750"/>
      <c r="K132" s="750"/>
      <c r="L132" s="750"/>
      <c r="M132" s="750"/>
      <c r="N132" s="750"/>
      <c r="O132" s="750"/>
      <c r="P132" s="750"/>
      <c r="Q132" s="750"/>
      <c r="R132" s="750"/>
      <c r="S132" s="750"/>
      <c r="T132" s="750"/>
      <c r="U132" s="750"/>
      <c r="V132" s="753" t="s">
        <v>507</v>
      </c>
      <c r="W132" s="753"/>
      <c r="X132" s="753"/>
      <c r="Y132" s="753"/>
      <c r="Z132" s="754"/>
      <c r="AA132" s="755">
        <v>0.50302776900000001</v>
      </c>
      <c r="AB132" s="756"/>
      <c r="AC132" s="756"/>
      <c r="AD132" s="756"/>
      <c r="AE132" s="757"/>
      <c r="AF132" s="758">
        <v>0.116918593</v>
      </c>
      <c r="AG132" s="756"/>
      <c r="AH132" s="756"/>
      <c r="AI132" s="756"/>
      <c r="AJ132" s="757"/>
      <c r="AK132" s="758">
        <v>0.41134669299999999</v>
      </c>
      <c r="AL132" s="756"/>
      <c r="AM132" s="756"/>
      <c r="AN132" s="756"/>
      <c r="AO132" s="757"/>
      <c r="AP132" s="759"/>
      <c r="AQ132" s="760"/>
      <c r="AR132" s="760"/>
      <c r="AS132" s="760"/>
      <c r="AT132" s="761"/>
      <c r="AU132" s="249"/>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6"/>
      <c r="BT132" s="225"/>
      <c r="BU132" s="225"/>
      <c r="BV132" s="225"/>
      <c r="BW132" s="225"/>
      <c r="BX132" s="225"/>
      <c r="BY132" s="225"/>
      <c r="BZ132" s="225"/>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248"/>
      <c r="DL132" s="248"/>
      <c r="DM132" s="248"/>
      <c r="DN132" s="248"/>
      <c r="DO132" s="248"/>
      <c r="DP132" s="225"/>
      <c r="DQ132" s="225"/>
      <c r="DR132" s="225"/>
      <c r="DS132" s="225"/>
      <c r="DT132" s="225"/>
      <c r="DU132" s="225"/>
      <c r="DV132" s="225"/>
      <c r="DW132" s="225"/>
      <c r="DX132" s="225"/>
      <c r="DY132" s="225"/>
      <c r="DZ132" s="225"/>
    </row>
    <row r="133" spans="1:131" s="222" customFormat="1" ht="26.25" customHeight="1" thickBot="1" x14ac:dyDescent="0.25">
      <c r="A133" s="751"/>
      <c r="B133" s="752"/>
      <c r="C133" s="752"/>
      <c r="D133" s="752"/>
      <c r="E133" s="752"/>
      <c r="F133" s="752"/>
      <c r="G133" s="752"/>
      <c r="H133" s="752"/>
      <c r="I133" s="752"/>
      <c r="J133" s="752"/>
      <c r="K133" s="752"/>
      <c r="L133" s="752"/>
      <c r="M133" s="752"/>
      <c r="N133" s="752"/>
      <c r="O133" s="752"/>
      <c r="P133" s="752"/>
      <c r="Q133" s="752"/>
      <c r="R133" s="752"/>
      <c r="S133" s="752"/>
      <c r="T133" s="752"/>
      <c r="U133" s="752"/>
      <c r="V133" s="732" t="s">
        <v>508</v>
      </c>
      <c r="W133" s="732"/>
      <c r="X133" s="732"/>
      <c r="Y133" s="732"/>
      <c r="Z133" s="733"/>
      <c r="AA133" s="734">
        <v>1</v>
      </c>
      <c r="AB133" s="735"/>
      <c r="AC133" s="735"/>
      <c r="AD133" s="735"/>
      <c r="AE133" s="736"/>
      <c r="AF133" s="734">
        <v>0.6</v>
      </c>
      <c r="AG133" s="735"/>
      <c r="AH133" s="735"/>
      <c r="AI133" s="735"/>
      <c r="AJ133" s="736"/>
      <c r="AK133" s="734">
        <v>0.3</v>
      </c>
      <c r="AL133" s="735"/>
      <c r="AM133" s="735"/>
      <c r="AN133" s="735"/>
      <c r="AO133" s="736"/>
      <c r="AP133" s="737"/>
      <c r="AQ133" s="738"/>
      <c r="AR133" s="738"/>
      <c r="AS133" s="738"/>
      <c r="AT133" s="739"/>
      <c r="AU133" s="225"/>
      <c r="AV133" s="225"/>
      <c r="AW133" s="225"/>
      <c r="AX133" s="225"/>
      <c r="AY133" s="225"/>
      <c r="AZ133" s="225"/>
      <c r="BA133" s="225"/>
      <c r="BB133" s="225"/>
      <c r="BC133" s="225"/>
      <c r="BD133" s="225"/>
      <c r="BE133" s="225"/>
      <c r="BF133" s="225"/>
      <c r="BG133" s="225"/>
      <c r="BH133" s="225"/>
      <c r="BI133" s="225"/>
      <c r="BJ133" s="225"/>
      <c r="BK133" s="225"/>
      <c r="BL133" s="225"/>
      <c r="BM133" s="225"/>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25"/>
      <c r="DQ133" s="225"/>
      <c r="DR133" s="225"/>
      <c r="DS133" s="225"/>
      <c r="DT133" s="225"/>
      <c r="DU133" s="225"/>
      <c r="DV133" s="225"/>
      <c r="DW133" s="225"/>
      <c r="DX133" s="225"/>
      <c r="DY133" s="225"/>
      <c r="DZ133" s="225"/>
    </row>
    <row r="134" spans="1:131" ht="11.25" customHeight="1" x14ac:dyDescent="0.2">
      <c r="A134" s="250"/>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25"/>
      <c r="AV134" s="225"/>
      <c r="AW134" s="225"/>
      <c r="AX134" s="225"/>
      <c r="AY134" s="225"/>
      <c r="AZ134" s="225"/>
      <c r="BA134" s="225"/>
      <c r="BB134" s="225"/>
      <c r="BC134" s="225"/>
      <c r="BD134" s="225"/>
      <c r="BE134" s="225"/>
      <c r="BF134" s="225"/>
      <c r="BG134" s="225"/>
      <c r="BH134" s="225"/>
      <c r="BI134" s="225"/>
      <c r="BJ134" s="225"/>
      <c r="BK134" s="225"/>
      <c r="BL134" s="225"/>
      <c r="BM134" s="225"/>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248"/>
      <c r="DL134" s="248"/>
      <c r="DM134" s="248"/>
      <c r="DN134" s="248"/>
      <c r="DO134" s="248"/>
      <c r="DP134" s="225"/>
      <c r="DQ134" s="225"/>
      <c r="DR134" s="225"/>
      <c r="DS134" s="225"/>
      <c r="DT134" s="225"/>
      <c r="DU134" s="225"/>
      <c r="DV134" s="225"/>
      <c r="DW134" s="225"/>
      <c r="DX134" s="225"/>
      <c r="DY134" s="225"/>
      <c r="DZ134" s="225"/>
      <c r="EA134" s="222"/>
    </row>
    <row r="135" spans="1:131" ht="14.4" hidden="1" x14ac:dyDescent="0.2">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0"/>
      <c r="DL135" s="250"/>
      <c r="DM135" s="250"/>
      <c r="DN135" s="250"/>
      <c r="DO135" s="250"/>
      <c r="DP135" s="250"/>
      <c r="DQ135" s="250"/>
      <c r="DR135" s="250"/>
      <c r="DS135" s="250"/>
      <c r="DT135" s="250"/>
      <c r="DU135" s="250"/>
      <c r="DV135" s="250"/>
      <c r="DW135" s="250"/>
      <c r="DX135" s="250"/>
      <c r="DY135" s="250"/>
      <c r="DZ135" s="250"/>
    </row>
  </sheetData>
  <sheetProtection algorithmName="SHA-512" hashValue="HRzqnezD8EXxGVPyo19BZitwhIHFcQ0oNFtpmPNZIYk/Q4gnq/+hhpkJBXGFfwUGfb6A/N2EaddEBtyp7vtDAQ==" saltValue="+sSuY56euQtvav97Q6LaO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B79:P79"/>
    <mergeCell ref="B78:P78"/>
    <mergeCell ref="B77:P77"/>
    <mergeCell ref="B76:P76"/>
    <mergeCell ref="B75:P75"/>
    <mergeCell ref="B74:P74"/>
    <mergeCell ref="B73:P73"/>
    <mergeCell ref="B72:P72"/>
    <mergeCell ref="B71:P71"/>
    <mergeCell ref="B70:P70"/>
    <mergeCell ref="B69:P69"/>
    <mergeCell ref="B68:P68"/>
    <mergeCell ref="DL7:DP7"/>
    <mergeCell ref="DQ7:DU7"/>
    <mergeCell ref="DV7:DZ7"/>
    <mergeCell ref="B8:P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R76:CV76"/>
    <mergeCell ref="CW76:DA76"/>
    <mergeCell ref="DB76:DF76"/>
    <mergeCell ref="DG76:DK76"/>
    <mergeCell ref="DL76:DP76"/>
    <mergeCell ref="DQ76:DU76"/>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AA78:AE78"/>
    <mergeCell ref="AF78:AJ78"/>
    <mergeCell ref="AK78:AO78"/>
    <mergeCell ref="BS77:CG77"/>
    <mergeCell ref="CH77:CL77"/>
    <mergeCell ref="CM77:CQ77"/>
    <mergeCell ref="CR77:CV77"/>
    <mergeCell ref="CW77:DA77"/>
    <mergeCell ref="DB77:DF77"/>
    <mergeCell ref="AP80:AT80"/>
    <mergeCell ref="AU80:AY80"/>
    <mergeCell ref="AZ80:BD80"/>
    <mergeCell ref="BS80:CG80"/>
    <mergeCell ref="CH80:CL80"/>
    <mergeCell ref="CM80:CQ80"/>
    <mergeCell ref="AU77:AY77"/>
    <mergeCell ref="AZ77:BD77"/>
    <mergeCell ref="DG79:DK79"/>
    <mergeCell ref="DL79:DP79"/>
    <mergeCell ref="DQ79:DU79"/>
    <mergeCell ref="DV79:DZ79"/>
    <mergeCell ref="Q77:U77"/>
    <mergeCell ref="V77:Z77"/>
    <mergeCell ref="AA77:AE77"/>
    <mergeCell ref="AF77:AJ77"/>
    <mergeCell ref="AK77:AO77"/>
    <mergeCell ref="AP77:AT77"/>
    <mergeCell ref="B80:P80"/>
    <mergeCell ref="Q80:U80"/>
    <mergeCell ref="V80:Z80"/>
    <mergeCell ref="AA80:AE80"/>
    <mergeCell ref="AF80:AJ80"/>
    <mergeCell ref="AK80:AO80"/>
    <mergeCell ref="BS79:CG79"/>
    <mergeCell ref="CH79:CL79"/>
    <mergeCell ref="CM79:CQ79"/>
    <mergeCell ref="CR79:CV79"/>
    <mergeCell ref="CW79:DA79"/>
    <mergeCell ref="DB79:DF79"/>
    <mergeCell ref="Q79:U79"/>
    <mergeCell ref="V79:Z79"/>
    <mergeCell ref="AA79:AE79"/>
    <mergeCell ref="AF79:AJ79"/>
    <mergeCell ref="AK79:AO79"/>
    <mergeCell ref="AP79:AT79"/>
    <mergeCell ref="AU79:AY79"/>
    <mergeCell ref="AZ79:BD79"/>
    <mergeCell ref="Q78:U78"/>
    <mergeCell ref="V78:Z78"/>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M3" zoomScale="70" zoomScaleNormal="70" zoomScaleSheetLayoutView="100" workbookViewId="0"/>
  </sheetViews>
  <sheetFormatPr defaultColWidth="0" defaultRowHeight="13.5" customHeight="1" zeroHeight="1" x14ac:dyDescent="0.2"/>
  <cols>
    <col min="1" max="120" width="2.77734375" style="252" customWidth="1"/>
    <col min="121" max="121" width="0" style="251" hidden="1" customWidth="1"/>
    <col min="122" max="16384" width="9" style="251" hidden="1"/>
  </cols>
  <sheetData>
    <row r="1" spans="1:120" ht="13.2"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1"/>
    </row>
    <row r="17" spans="119:120" ht="13.2" x14ac:dyDescent="0.2">
      <c r="DP17" s="251"/>
    </row>
    <row r="18" spans="119:120" ht="13.2" x14ac:dyDescent="0.2"/>
    <row r="19" spans="119:120" ht="13.2" x14ac:dyDescent="0.2"/>
    <row r="20" spans="119:120" ht="13.2" x14ac:dyDescent="0.2">
      <c r="DO20" s="251"/>
      <c r="DP20" s="251"/>
    </row>
    <row r="21" spans="119:120" ht="13.2" x14ac:dyDescent="0.2">
      <c r="DP21" s="251"/>
    </row>
    <row r="22" spans="119:120" ht="13.2" x14ac:dyDescent="0.2"/>
    <row r="23" spans="119:120" ht="13.2" x14ac:dyDescent="0.2">
      <c r="DO23" s="251"/>
      <c r="DP23" s="251"/>
    </row>
    <row r="24" spans="119:120" ht="13.2" x14ac:dyDescent="0.2">
      <c r="DP24" s="251"/>
    </row>
    <row r="25" spans="119:120" ht="13.2" x14ac:dyDescent="0.2">
      <c r="DP25" s="251"/>
    </row>
    <row r="26" spans="119:120" ht="13.2" x14ac:dyDescent="0.2">
      <c r="DO26" s="251"/>
      <c r="DP26" s="251"/>
    </row>
    <row r="27" spans="119:120" ht="13.2" x14ac:dyDescent="0.2"/>
    <row r="28" spans="119:120" ht="13.2" x14ac:dyDescent="0.2">
      <c r="DO28" s="251"/>
      <c r="DP28" s="251"/>
    </row>
    <row r="29" spans="119:120" ht="13.2" x14ac:dyDescent="0.2">
      <c r="DP29" s="251"/>
    </row>
    <row r="30" spans="119:120" ht="13.2" x14ac:dyDescent="0.2"/>
    <row r="31" spans="119:120" ht="13.2" x14ac:dyDescent="0.2">
      <c r="DO31" s="251"/>
      <c r="DP31" s="251"/>
    </row>
    <row r="32" spans="119:120" ht="13.2" x14ac:dyDescent="0.2"/>
    <row r="33" spans="98:120" ht="13.2" x14ac:dyDescent="0.2">
      <c r="DO33" s="251"/>
      <c r="DP33" s="251"/>
    </row>
    <row r="34" spans="98:120" ht="13.2" x14ac:dyDescent="0.2">
      <c r="DM34" s="251"/>
    </row>
    <row r="35" spans="98:120" ht="13.2" x14ac:dyDescent="0.2">
      <c r="CT35" s="251"/>
      <c r="CU35" s="251"/>
      <c r="CV35" s="251"/>
      <c r="CY35" s="251"/>
      <c r="CZ35" s="251"/>
      <c r="DA35" s="251"/>
      <c r="DD35" s="251"/>
      <c r="DE35" s="251"/>
      <c r="DF35" s="251"/>
      <c r="DI35" s="251"/>
      <c r="DJ35" s="251"/>
      <c r="DK35" s="251"/>
      <c r="DM35" s="251"/>
      <c r="DN35" s="251"/>
      <c r="DO35" s="251"/>
      <c r="DP35" s="251"/>
    </row>
    <row r="36" spans="98:120" ht="13.2" x14ac:dyDescent="0.2"/>
    <row r="37" spans="98:120" ht="13.2" x14ac:dyDescent="0.2">
      <c r="CW37" s="251"/>
      <c r="DB37" s="251"/>
      <c r="DG37" s="251"/>
      <c r="DL37" s="251"/>
      <c r="DP37" s="251"/>
    </row>
    <row r="38" spans="98:120" ht="13.2" x14ac:dyDescent="0.2">
      <c r="CT38" s="251"/>
      <c r="CU38" s="251"/>
      <c r="CV38" s="251"/>
      <c r="CW38" s="251"/>
      <c r="CY38" s="251"/>
      <c r="CZ38" s="251"/>
      <c r="DA38" s="251"/>
      <c r="DB38" s="251"/>
      <c r="DD38" s="251"/>
      <c r="DE38" s="251"/>
      <c r="DF38" s="251"/>
      <c r="DG38" s="251"/>
      <c r="DI38" s="251"/>
      <c r="DJ38" s="251"/>
      <c r="DK38" s="251"/>
      <c r="DL38" s="251"/>
      <c r="DN38" s="251"/>
      <c r="DO38" s="251"/>
      <c r="DP38" s="25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1"/>
      <c r="DO49" s="251"/>
      <c r="DP49" s="25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1"/>
      <c r="CS63" s="251"/>
      <c r="CX63" s="251"/>
      <c r="DC63" s="251"/>
      <c r="DH63" s="251"/>
    </row>
    <row r="64" spans="22:120" ht="13.2" x14ac:dyDescent="0.2">
      <c r="V64" s="251"/>
    </row>
    <row r="65" spans="15:120" ht="13.2" x14ac:dyDescent="0.2">
      <c r="X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U65" s="251"/>
      <c r="CZ65" s="251"/>
      <c r="DE65" s="251"/>
      <c r="DJ65" s="251"/>
    </row>
    <row r="66" spans="15:120" ht="13.2" x14ac:dyDescent="0.2">
      <c r="Q66" s="251"/>
      <c r="S66" s="251"/>
      <c r="U66" s="251"/>
      <c r="DM66" s="251"/>
    </row>
    <row r="67" spans="15:120" ht="13.2" x14ac:dyDescent="0.2">
      <c r="O67" s="251"/>
      <c r="P67" s="251"/>
      <c r="R67" s="251"/>
      <c r="T67" s="251"/>
      <c r="Y67" s="251"/>
      <c r="CT67" s="251"/>
      <c r="CV67" s="251"/>
      <c r="CW67" s="251"/>
      <c r="CY67" s="251"/>
      <c r="DA67" s="251"/>
      <c r="DB67" s="251"/>
      <c r="DD67" s="251"/>
      <c r="DF67" s="251"/>
      <c r="DG67" s="251"/>
      <c r="DI67" s="251"/>
      <c r="DK67" s="251"/>
      <c r="DL67" s="251"/>
      <c r="DN67" s="251"/>
      <c r="DO67" s="251"/>
      <c r="DP67" s="251"/>
    </row>
    <row r="68" spans="15:120" ht="13.2" x14ac:dyDescent="0.2"/>
    <row r="69" spans="15:120" ht="13.2" x14ac:dyDescent="0.2"/>
    <row r="70" spans="15:120" ht="13.2" x14ac:dyDescent="0.2"/>
    <row r="71" spans="15:120" ht="13.2" x14ac:dyDescent="0.2"/>
    <row r="72" spans="15:120" ht="13.2" x14ac:dyDescent="0.2">
      <c r="DP72" s="251"/>
    </row>
    <row r="73" spans="15:120" ht="13.2" x14ac:dyDescent="0.2">
      <c r="DP73" s="25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1"/>
      <c r="CX96" s="251"/>
      <c r="DC96" s="251"/>
      <c r="DH96" s="251"/>
    </row>
    <row r="97" spans="24:120" ht="13.2" x14ac:dyDescent="0.2">
      <c r="CS97" s="251"/>
      <c r="CX97" s="251"/>
      <c r="DC97" s="251"/>
      <c r="DH97" s="251"/>
      <c r="DP97" s="252" t="s">
        <v>509</v>
      </c>
    </row>
    <row r="98" spans="24:120" ht="13.2" hidden="1" x14ac:dyDescent="0.2">
      <c r="CS98" s="251"/>
      <c r="CX98" s="251"/>
      <c r="DC98" s="251"/>
      <c r="DH98" s="251"/>
    </row>
    <row r="99" spans="24:120" ht="13.2" hidden="1" x14ac:dyDescent="0.2">
      <c r="CS99" s="251"/>
      <c r="CX99" s="251"/>
      <c r="DC99" s="251"/>
      <c r="DH99" s="251"/>
    </row>
    <row r="101" spans="24:120" ht="12" hidden="1" customHeight="1" x14ac:dyDescent="0.2">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U101" s="251"/>
      <c r="CZ101" s="251"/>
      <c r="DE101" s="251"/>
      <c r="DJ101" s="251"/>
    </row>
    <row r="102" spans="24:120" ht="1.5" hidden="1" customHeight="1" x14ac:dyDescent="0.2">
      <c r="CU102" s="251"/>
      <c r="CZ102" s="251"/>
      <c r="DE102" s="251"/>
      <c r="DJ102" s="251"/>
      <c r="DM102" s="251"/>
    </row>
    <row r="103" spans="24:120" ht="13.2" hidden="1" x14ac:dyDescent="0.2">
      <c r="CT103" s="251"/>
      <c r="CV103" s="251"/>
      <c r="CW103" s="251"/>
      <c r="CY103" s="251"/>
      <c r="DA103" s="251"/>
      <c r="DB103" s="251"/>
      <c r="DD103" s="251"/>
      <c r="DF103" s="251"/>
      <c r="DG103" s="251"/>
      <c r="DI103" s="251"/>
      <c r="DK103" s="251"/>
      <c r="DL103" s="251"/>
      <c r="DM103" s="251"/>
      <c r="DN103" s="251"/>
      <c r="DO103" s="251"/>
      <c r="DP103" s="251"/>
    </row>
    <row r="104" spans="24:120" ht="13.2" hidden="1" x14ac:dyDescent="0.2">
      <c r="CV104" s="251"/>
      <c r="CW104" s="251"/>
      <c r="DA104" s="251"/>
      <c r="DB104" s="251"/>
      <c r="DF104" s="251"/>
      <c r="DG104" s="251"/>
      <c r="DK104" s="251"/>
      <c r="DL104" s="251"/>
      <c r="DN104" s="251"/>
      <c r="DO104" s="251"/>
      <c r="DP104" s="251"/>
    </row>
    <row r="105" spans="24:120" ht="12.75" hidden="1" customHeight="1" x14ac:dyDescent="0.2"/>
  </sheetData>
  <sheetProtection algorithmName="SHA-512" hashValue="8y6X/vgzUl/wVaabAl0soZoJxI3Wfd4R276QYu+jWY9mSa5KU6lwVRORVAYqkQ1wQ4a1jrp771BeYaDaFmE/eQ==" saltValue="y2nUlBfZg1lcVEhQOAHoo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70" workbookViewId="0"/>
  </sheetViews>
  <sheetFormatPr defaultColWidth="0" defaultRowHeight="13.5" customHeight="1" zeroHeight="1" x14ac:dyDescent="0.2"/>
  <cols>
    <col min="1" max="116" width="2.6640625" style="252" customWidth="1"/>
    <col min="117" max="16384" width="9" style="251" hidden="1"/>
  </cols>
  <sheetData>
    <row r="1" spans="2:116" ht="13.2"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row>
    <row r="2" spans="2:116" ht="13.2" x14ac:dyDescent="0.2"/>
    <row r="3" spans="2:116" ht="13.2" x14ac:dyDescent="0.2"/>
    <row r="4" spans="2:116" ht="13.2" x14ac:dyDescent="0.2">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row>
    <row r="5" spans="2:116" ht="13.2" x14ac:dyDescent="0.2">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row>
    <row r="19" spans="9:116" ht="13.2" x14ac:dyDescent="0.2"/>
    <row r="20" spans="9:116" ht="13.2" x14ac:dyDescent="0.2"/>
    <row r="21" spans="9:116" ht="13.2" x14ac:dyDescent="0.2">
      <c r="DL21" s="251"/>
    </row>
    <row r="22" spans="9:116" ht="13.2" x14ac:dyDescent="0.2">
      <c r="DI22" s="251"/>
      <c r="DJ22" s="251"/>
      <c r="DK22" s="251"/>
      <c r="DL22" s="251"/>
    </row>
    <row r="23" spans="9:116" ht="13.2" x14ac:dyDescent="0.2">
      <c r="CY23" s="251"/>
      <c r="CZ23" s="251"/>
      <c r="DA23" s="251"/>
      <c r="DB23" s="251"/>
      <c r="DC23" s="251"/>
      <c r="DD23" s="251"/>
      <c r="DE23" s="251"/>
      <c r="DF23" s="251"/>
      <c r="DG23" s="251"/>
      <c r="DH23" s="251"/>
      <c r="DI23" s="251"/>
      <c r="DJ23" s="251"/>
      <c r="DK23" s="251"/>
      <c r="DL23" s="25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1"/>
      <c r="DA35" s="251"/>
      <c r="DB35" s="251"/>
      <c r="DC35" s="251"/>
      <c r="DD35" s="251"/>
      <c r="DE35" s="251"/>
      <c r="DF35" s="251"/>
      <c r="DG35" s="251"/>
      <c r="DH35" s="251"/>
      <c r="DI35" s="251"/>
      <c r="DJ35" s="251"/>
      <c r="DK35" s="251"/>
      <c r="DL35" s="251"/>
    </row>
    <row r="36" spans="15:116" ht="13.2" x14ac:dyDescent="0.2"/>
    <row r="37" spans="15:116" ht="13.2" x14ac:dyDescent="0.2">
      <c r="DL37" s="251"/>
    </row>
    <row r="38" spans="15:116" ht="13.2" x14ac:dyDescent="0.2">
      <c r="DI38" s="251"/>
      <c r="DJ38" s="251"/>
      <c r="DK38" s="251"/>
      <c r="DL38" s="251"/>
    </row>
    <row r="39" spans="15:116" ht="13.2" x14ac:dyDescent="0.2"/>
    <row r="40" spans="15:116" ht="13.2" x14ac:dyDescent="0.2"/>
    <row r="41" spans="15:116" ht="13.2" x14ac:dyDescent="0.2"/>
    <row r="42" spans="15:116" ht="13.2" x14ac:dyDescent="0.2"/>
    <row r="43" spans="15:116" ht="13.2" x14ac:dyDescent="0.2">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row>
    <row r="44" spans="15:116" ht="13.2" x14ac:dyDescent="0.2">
      <c r="DL44" s="251"/>
    </row>
    <row r="45" spans="15:116" ht="13.2" x14ac:dyDescent="0.2"/>
    <row r="46" spans="15:116" ht="13.2" x14ac:dyDescent="0.2">
      <c r="DA46" s="251"/>
      <c r="DB46" s="251"/>
      <c r="DC46" s="251"/>
      <c r="DD46" s="251"/>
      <c r="DE46" s="251"/>
      <c r="DF46" s="251"/>
      <c r="DG46" s="251"/>
      <c r="DH46" s="251"/>
      <c r="DI46" s="251"/>
      <c r="DJ46" s="251"/>
      <c r="DK46" s="251"/>
      <c r="DL46" s="251"/>
    </row>
    <row r="47" spans="15:116" ht="13.2" x14ac:dyDescent="0.2"/>
    <row r="48" spans="15:116" ht="13.2" x14ac:dyDescent="0.2"/>
    <row r="49" spans="104:116" ht="13.2" x14ac:dyDescent="0.2"/>
    <row r="50" spans="104:116" ht="13.2" x14ac:dyDescent="0.2">
      <c r="CZ50" s="251"/>
      <c r="DA50" s="251"/>
      <c r="DB50" s="251"/>
      <c r="DC50" s="251"/>
      <c r="DD50" s="251"/>
      <c r="DE50" s="251"/>
      <c r="DF50" s="251"/>
      <c r="DG50" s="251"/>
      <c r="DH50" s="251"/>
      <c r="DI50" s="251"/>
      <c r="DJ50" s="251"/>
      <c r="DK50" s="251"/>
      <c r="DL50" s="251"/>
    </row>
    <row r="51" spans="104:116" ht="13.2" x14ac:dyDescent="0.2"/>
    <row r="52" spans="104:116" ht="13.2" x14ac:dyDescent="0.2"/>
    <row r="53" spans="104:116" ht="13.2" x14ac:dyDescent="0.2">
      <c r="DL53" s="25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1"/>
      <c r="DD67" s="251"/>
      <c r="DE67" s="251"/>
      <c r="DF67" s="251"/>
      <c r="DG67" s="251"/>
      <c r="DH67" s="251"/>
      <c r="DI67" s="251"/>
      <c r="DJ67" s="251"/>
      <c r="DK67" s="251"/>
      <c r="DL67" s="25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szzXJFwtuLCsXqasNFSJvzyBwbLvK+QFgag93kFecRCxCCvS57oVKnaPXCZPbGAQo345yPQW7U+IXzrp1h03Q==" saltValue="COVWzhQXbW4reCTW01+bT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3" customWidth="1"/>
    <col min="37" max="44" width="17" style="253" customWidth="1"/>
    <col min="45" max="45" width="6.109375" style="259" customWidth="1"/>
    <col min="46" max="46" width="3" style="257" customWidth="1"/>
    <col min="47" max="47" width="19.109375" style="253" hidden="1" customWidth="1"/>
    <col min="48" max="52" width="12.6640625" style="253" hidden="1" customWidth="1"/>
    <col min="53" max="16384" width="8.6640625" style="253"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510</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AK6" s="258" t="s">
        <v>511</v>
      </c>
      <c r="AL6" s="258"/>
      <c r="AM6" s="258"/>
      <c r="AN6" s="258"/>
    </row>
    <row r="7" spans="1:46" ht="13.5" customHeight="1" x14ac:dyDescent="0.2">
      <c r="A7" s="257"/>
      <c r="AK7" s="260"/>
      <c r="AL7" s="261"/>
      <c r="AM7" s="261"/>
      <c r="AN7" s="262"/>
      <c r="AO7" s="1132" t="s">
        <v>512</v>
      </c>
      <c r="AP7" s="263"/>
      <c r="AQ7" s="264" t="s">
        <v>513</v>
      </c>
      <c r="AR7" s="265"/>
    </row>
    <row r="8" spans="1:46" ht="13.2" x14ac:dyDescent="0.2">
      <c r="A8" s="257"/>
      <c r="AK8" s="266"/>
      <c r="AL8" s="267"/>
      <c r="AM8" s="267"/>
      <c r="AN8" s="268"/>
      <c r="AO8" s="1133"/>
      <c r="AP8" s="269" t="s">
        <v>514</v>
      </c>
      <c r="AQ8" s="270" t="s">
        <v>515</v>
      </c>
      <c r="AR8" s="271" t="s">
        <v>516</v>
      </c>
    </row>
    <row r="9" spans="1:46" ht="13.2" x14ac:dyDescent="0.2">
      <c r="A9" s="257"/>
      <c r="AK9" s="1144" t="s">
        <v>517</v>
      </c>
      <c r="AL9" s="1145"/>
      <c r="AM9" s="1145"/>
      <c r="AN9" s="1146"/>
      <c r="AO9" s="272">
        <v>3663503</v>
      </c>
      <c r="AP9" s="272">
        <v>67215</v>
      </c>
      <c r="AQ9" s="273">
        <v>65316</v>
      </c>
      <c r="AR9" s="274">
        <v>2.9</v>
      </c>
    </row>
    <row r="10" spans="1:46" ht="13.5" customHeight="1" x14ac:dyDescent="0.2">
      <c r="A10" s="257"/>
      <c r="AK10" s="1144" t="s">
        <v>518</v>
      </c>
      <c r="AL10" s="1145"/>
      <c r="AM10" s="1145"/>
      <c r="AN10" s="1146"/>
      <c r="AO10" s="275">
        <v>185678</v>
      </c>
      <c r="AP10" s="275">
        <v>3407</v>
      </c>
      <c r="AQ10" s="276">
        <v>6075</v>
      </c>
      <c r="AR10" s="277">
        <v>-43.9</v>
      </c>
    </row>
    <row r="11" spans="1:46" ht="13.5" customHeight="1" x14ac:dyDescent="0.2">
      <c r="A11" s="257"/>
      <c r="AK11" s="1144" t="s">
        <v>519</v>
      </c>
      <c r="AL11" s="1145"/>
      <c r="AM11" s="1145"/>
      <c r="AN11" s="1146"/>
      <c r="AO11" s="275">
        <v>139688</v>
      </c>
      <c r="AP11" s="275">
        <v>2563</v>
      </c>
      <c r="AQ11" s="276">
        <v>1232</v>
      </c>
      <c r="AR11" s="277">
        <v>108</v>
      </c>
    </row>
    <row r="12" spans="1:46" ht="13.5" customHeight="1" x14ac:dyDescent="0.2">
      <c r="A12" s="257"/>
      <c r="AK12" s="1144" t="s">
        <v>520</v>
      </c>
      <c r="AL12" s="1145"/>
      <c r="AM12" s="1145"/>
      <c r="AN12" s="1146"/>
      <c r="AO12" s="275">
        <v>1637</v>
      </c>
      <c r="AP12" s="275">
        <v>30</v>
      </c>
      <c r="AQ12" s="276">
        <v>18</v>
      </c>
      <c r="AR12" s="277">
        <v>66.7</v>
      </c>
    </row>
    <row r="13" spans="1:46" ht="13.5" customHeight="1" x14ac:dyDescent="0.2">
      <c r="A13" s="257"/>
      <c r="AK13" s="1144" t="s">
        <v>521</v>
      </c>
      <c r="AL13" s="1145"/>
      <c r="AM13" s="1145"/>
      <c r="AN13" s="1146"/>
      <c r="AO13" s="275">
        <v>117453</v>
      </c>
      <c r="AP13" s="275">
        <v>2155</v>
      </c>
      <c r="AQ13" s="276">
        <v>2791</v>
      </c>
      <c r="AR13" s="277">
        <v>-22.8</v>
      </c>
    </row>
    <row r="14" spans="1:46" ht="13.5" customHeight="1" x14ac:dyDescent="0.2">
      <c r="A14" s="257"/>
      <c r="AK14" s="1144" t="s">
        <v>522</v>
      </c>
      <c r="AL14" s="1145"/>
      <c r="AM14" s="1145"/>
      <c r="AN14" s="1146"/>
      <c r="AO14" s="275">
        <v>39559</v>
      </c>
      <c r="AP14" s="275">
        <v>726</v>
      </c>
      <c r="AQ14" s="276">
        <v>1364</v>
      </c>
      <c r="AR14" s="277">
        <v>-46.8</v>
      </c>
    </row>
    <row r="15" spans="1:46" ht="13.5" customHeight="1" x14ac:dyDescent="0.2">
      <c r="A15" s="257"/>
      <c r="AK15" s="1147" t="s">
        <v>523</v>
      </c>
      <c r="AL15" s="1148"/>
      <c r="AM15" s="1148"/>
      <c r="AN15" s="1149"/>
      <c r="AO15" s="275">
        <v>-204353</v>
      </c>
      <c r="AP15" s="275">
        <v>-3749</v>
      </c>
      <c r="AQ15" s="276">
        <v>-4006</v>
      </c>
      <c r="AR15" s="277">
        <v>-6.4</v>
      </c>
    </row>
    <row r="16" spans="1:46" ht="13.2" x14ac:dyDescent="0.2">
      <c r="A16" s="257"/>
      <c r="AK16" s="1147" t="s">
        <v>190</v>
      </c>
      <c r="AL16" s="1148"/>
      <c r="AM16" s="1148"/>
      <c r="AN16" s="1149"/>
      <c r="AO16" s="275">
        <v>3943165</v>
      </c>
      <c r="AP16" s="275">
        <v>72346</v>
      </c>
      <c r="AQ16" s="276">
        <v>72790</v>
      </c>
      <c r="AR16" s="277">
        <v>-0.6</v>
      </c>
    </row>
    <row r="17" spans="1:46" ht="13.2" x14ac:dyDescent="0.2">
      <c r="A17" s="257"/>
    </row>
    <row r="18" spans="1:46" ht="13.2" x14ac:dyDescent="0.2">
      <c r="A18" s="257"/>
      <c r="AQ18" s="278"/>
      <c r="AR18" s="278"/>
    </row>
    <row r="19" spans="1:46" ht="13.2" x14ac:dyDescent="0.2">
      <c r="A19" s="257"/>
      <c r="AK19" s="253" t="s">
        <v>524</v>
      </c>
    </row>
    <row r="20" spans="1:46" ht="13.2" x14ac:dyDescent="0.2">
      <c r="A20" s="257"/>
      <c r="AK20" s="279"/>
      <c r="AL20" s="280"/>
      <c r="AM20" s="280"/>
      <c r="AN20" s="281"/>
      <c r="AO20" s="282" t="s">
        <v>525</v>
      </c>
      <c r="AP20" s="283" t="s">
        <v>526</v>
      </c>
      <c r="AQ20" s="284" t="s">
        <v>527</v>
      </c>
      <c r="AR20" s="285"/>
    </row>
    <row r="21" spans="1:46" s="258" customFormat="1" ht="13.2" x14ac:dyDescent="0.2">
      <c r="A21" s="286"/>
      <c r="AK21" s="1150" t="s">
        <v>528</v>
      </c>
      <c r="AL21" s="1151"/>
      <c r="AM21" s="1151"/>
      <c r="AN21" s="1152"/>
      <c r="AO21" s="287">
        <v>6.26</v>
      </c>
      <c r="AP21" s="288">
        <v>6.54</v>
      </c>
      <c r="AQ21" s="289">
        <v>-0.28000000000000003</v>
      </c>
      <c r="AS21" s="290"/>
      <c r="AT21" s="286"/>
    </row>
    <row r="22" spans="1:46" s="258" customFormat="1" ht="13.2" x14ac:dyDescent="0.2">
      <c r="A22" s="286"/>
      <c r="AK22" s="1150" t="s">
        <v>529</v>
      </c>
      <c r="AL22" s="1151"/>
      <c r="AM22" s="1151"/>
      <c r="AN22" s="1152"/>
      <c r="AO22" s="291">
        <v>101</v>
      </c>
      <c r="AP22" s="292">
        <v>98.3</v>
      </c>
      <c r="AQ22" s="293">
        <v>2.7</v>
      </c>
      <c r="AR22" s="278"/>
      <c r="AS22" s="290"/>
      <c r="AT22" s="286"/>
    </row>
    <row r="23" spans="1:46" s="258" customFormat="1" ht="13.2" x14ac:dyDescent="0.2">
      <c r="A23" s="286"/>
      <c r="AP23" s="278"/>
      <c r="AQ23" s="278"/>
      <c r="AR23" s="278"/>
      <c r="AS23" s="290"/>
      <c r="AT23" s="286"/>
    </row>
    <row r="24" spans="1:46" s="258" customFormat="1" ht="13.2" x14ac:dyDescent="0.2">
      <c r="A24" s="286"/>
      <c r="AP24" s="278"/>
      <c r="AQ24" s="278"/>
      <c r="AR24" s="278"/>
      <c r="AS24" s="290"/>
      <c r="AT24" s="286"/>
    </row>
    <row r="25" spans="1:46" s="258" customFormat="1" ht="13.2" x14ac:dyDescent="0.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6"/>
    </row>
    <row r="26" spans="1:46" s="258" customFormat="1" ht="13.2" x14ac:dyDescent="0.2">
      <c r="A26" s="1143" t="s">
        <v>530</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row>
    <row r="27" spans="1:46" ht="13.2" x14ac:dyDescent="0.2">
      <c r="A27" s="298"/>
      <c r="AS27" s="253"/>
      <c r="AT27" s="253"/>
    </row>
    <row r="28" spans="1:46" ht="16.2" x14ac:dyDescent="0.2">
      <c r="A28" s="254" t="s">
        <v>531</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99"/>
    </row>
    <row r="29" spans="1:46" ht="13.2" x14ac:dyDescent="0.2">
      <c r="A29" s="257"/>
      <c r="AK29" s="258" t="s">
        <v>532</v>
      </c>
      <c r="AL29" s="258"/>
      <c r="AM29" s="258"/>
      <c r="AN29" s="258"/>
      <c r="AS29" s="300"/>
    </row>
    <row r="30" spans="1:46" ht="13.5" customHeight="1" x14ac:dyDescent="0.2">
      <c r="A30" s="257"/>
      <c r="AK30" s="260"/>
      <c r="AL30" s="261"/>
      <c r="AM30" s="261"/>
      <c r="AN30" s="262"/>
      <c r="AO30" s="1132" t="s">
        <v>512</v>
      </c>
      <c r="AP30" s="263"/>
      <c r="AQ30" s="264" t="s">
        <v>513</v>
      </c>
      <c r="AR30" s="265"/>
    </row>
    <row r="31" spans="1:46" ht="13.2" x14ac:dyDescent="0.2">
      <c r="A31" s="257"/>
      <c r="AK31" s="266"/>
      <c r="AL31" s="267"/>
      <c r="AM31" s="267"/>
      <c r="AN31" s="268"/>
      <c r="AO31" s="1133"/>
      <c r="AP31" s="269" t="s">
        <v>514</v>
      </c>
      <c r="AQ31" s="270" t="s">
        <v>515</v>
      </c>
      <c r="AR31" s="271" t="s">
        <v>516</v>
      </c>
    </row>
    <row r="32" spans="1:46" ht="27" customHeight="1" x14ac:dyDescent="0.2">
      <c r="A32" s="257"/>
      <c r="AK32" s="1134" t="s">
        <v>533</v>
      </c>
      <c r="AL32" s="1135"/>
      <c r="AM32" s="1135"/>
      <c r="AN32" s="1136"/>
      <c r="AO32" s="301">
        <v>1006709</v>
      </c>
      <c r="AP32" s="301">
        <v>18470</v>
      </c>
      <c r="AQ32" s="302">
        <v>35011</v>
      </c>
      <c r="AR32" s="303">
        <v>-47.2</v>
      </c>
    </row>
    <row r="33" spans="1:46" ht="13.5" customHeight="1" x14ac:dyDescent="0.2">
      <c r="A33" s="257"/>
      <c r="AK33" s="1134" t="s">
        <v>534</v>
      </c>
      <c r="AL33" s="1135"/>
      <c r="AM33" s="1135"/>
      <c r="AN33" s="1136"/>
      <c r="AO33" s="301" t="s">
        <v>535</v>
      </c>
      <c r="AP33" s="301" t="s">
        <v>535</v>
      </c>
      <c r="AQ33" s="302" t="s">
        <v>535</v>
      </c>
      <c r="AR33" s="303" t="s">
        <v>535</v>
      </c>
    </row>
    <row r="34" spans="1:46" ht="27" customHeight="1" x14ac:dyDescent="0.2">
      <c r="A34" s="257"/>
      <c r="AK34" s="1134" t="s">
        <v>536</v>
      </c>
      <c r="AL34" s="1135"/>
      <c r="AM34" s="1135"/>
      <c r="AN34" s="1136"/>
      <c r="AO34" s="301" t="s">
        <v>535</v>
      </c>
      <c r="AP34" s="301" t="s">
        <v>535</v>
      </c>
      <c r="AQ34" s="302">
        <v>4</v>
      </c>
      <c r="AR34" s="303" t="s">
        <v>535</v>
      </c>
    </row>
    <row r="35" spans="1:46" ht="27" customHeight="1" x14ac:dyDescent="0.2">
      <c r="A35" s="257"/>
      <c r="AK35" s="1134" t="s">
        <v>537</v>
      </c>
      <c r="AL35" s="1135"/>
      <c r="AM35" s="1135"/>
      <c r="AN35" s="1136"/>
      <c r="AO35" s="301">
        <v>56182</v>
      </c>
      <c r="AP35" s="301">
        <v>1031</v>
      </c>
      <c r="AQ35" s="302">
        <v>8351</v>
      </c>
      <c r="AR35" s="303">
        <v>-87.7</v>
      </c>
    </row>
    <row r="36" spans="1:46" ht="27" customHeight="1" x14ac:dyDescent="0.2">
      <c r="A36" s="257"/>
      <c r="AK36" s="1134" t="s">
        <v>538</v>
      </c>
      <c r="AL36" s="1135"/>
      <c r="AM36" s="1135"/>
      <c r="AN36" s="1136"/>
      <c r="AO36" s="301">
        <v>182533</v>
      </c>
      <c r="AP36" s="301">
        <v>3349</v>
      </c>
      <c r="AQ36" s="302">
        <v>1645</v>
      </c>
      <c r="AR36" s="303">
        <v>103.6</v>
      </c>
    </row>
    <row r="37" spans="1:46" ht="13.5" customHeight="1" x14ac:dyDescent="0.2">
      <c r="A37" s="257"/>
      <c r="AK37" s="1134" t="s">
        <v>539</v>
      </c>
      <c r="AL37" s="1135"/>
      <c r="AM37" s="1135"/>
      <c r="AN37" s="1136"/>
      <c r="AO37" s="301">
        <v>1920</v>
      </c>
      <c r="AP37" s="301">
        <v>35</v>
      </c>
      <c r="AQ37" s="302">
        <v>1050</v>
      </c>
      <c r="AR37" s="303">
        <v>-96.7</v>
      </c>
    </row>
    <row r="38" spans="1:46" ht="27" customHeight="1" x14ac:dyDescent="0.2">
      <c r="A38" s="257"/>
      <c r="AK38" s="1137" t="s">
        <v>540</v>
      </c>
      <c r="AL38" s="1138"/>
      <c r="AM38" s="1138"/>
      <c r="AN38" s="1139"/>
      <c r="AO38" s="304" t="s">
        <v>535</v>
      </c>
      <c r="AP38" s="304" t="s">
        <v>535</v>
      </c>
      <c r="AQ38" s="305">
        <v>1</v>
      </c>
      <c r="AR38" s="293" t="s">
        <v>535</v>
      </c>
      <c r="AS38" s="300"/>
    </row>
    <row r="39" spans="1:46" ht="13.2" x14ac:dyDescent="0.2">
      <c r="A39" s="257"/>
      <c r="AK39" s="1137" t="s">
        <v>541</v>
      </c>
      <c r="AL39" s="1138"/>
      <c r="AM39" s="1138"/>
      <c r="AN39" s="1139"/>
      <c r="AO39" s="301">
        <v>-299096</v>
      </c>
      <c r="AP39" s="301">
        <v>-5488</v>
      </c>
      <c r="AQ39" s="302">
        <v>-5851</v>
      </c>
      <c r="AR39" s="303">
        <v>-6.2</v>
      </c>
      <c r="AS39" s="300"/>
    </row>
    <row r="40" spans="1:46" ht="27" customHeight="1" x14ac:dyDescent="0.2">
      <c r="A40" s="257"/>
      <c r="AK40" s="1134" t="s">
        <v>542</v>
      </c>
      <c r="AL40" s="1135"/>
      <c r="AM40" s="1135"/>
      <c r="AN40" s="1136"/>
      <c r="AO40" s="301">
        <v>-903480</v>
      </c>
      <c r="AP40" s="301">
        <v>-16576</v>
      </c>
      <c r="AQ40" s="302">
        <v>-27858</v>
      </c>
      <c r="AR40" s="303">
        <v>-40.5</v>
      </c>
      <c r="AS40" s="300"/>
    </row>
    <row r="41" spans="1:46" ht="13.2" x14ac:dyDescent="0.2">
      <c r="A41" s="257"/>
      <c r="AK41" s="1140" t="s">
        <v>301</v>
      </c>
      <c r="AL41" s="1141"/>
      <c r="AM41" s="1141"/>
      <c r="AN41" s="1142"/>
      <c r="AO41" s="301">
        <v>44768</v>
      </c>
      <c r="AP41" s="301">
        <v>821</v>
      </c>
      <c r="AQ41" s="302">
        <v>12351</v>
      </c>
      <c r="AR41" s="303">
        <v>-93.4</v>
      </c>
      <c r="AS41" s="300"/>
    </row>
    <row r="42" spans="1:46" ht="13.2" x14ac:dyDescent="0.2">
      <c r="A42" s="257"/>
      <c r="AK42" s="306" t="s">
        <v>543</v>
      </c>
      <c r="AQ42" s="278"/>
      <c r="AR42" s="278"/>
      <c r="AS42" s="300"/>
    </row>
    <row r="43" spans="1:46" ht="13.2" x14ac:dyDescent="0.2">
      <c r="A43" s="257"/>
      <c r="AP43" s="307"/>
      <c r="AQ43" s="278"/>
      <c r="AS43" s="300"/>
    </row>
    <row r="44" spans="1:46" ht="13.2" x14ac:dyDescent="0.2">
      <c r="A44" s="257"/>
      <c r="AQ44" s="278"/>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08"/>
      <c r="AR45" s="255"/>
      <c r="AS45" s="255"/>
      <c r="AT45" s="253"/>
    </row>
    <row r="46" spans="1:46" ht="13.2" x14ac:dyDescent="0.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3"/>
    </row>
    <row r="47" spans="1:46" ht="17.25" customHeight="1" x14ac:dyDescent="0.2">
      <c r="A47" s="310" t="s">
        <v>544</v>
      </c>
    </row>
    <row r="48" spans="1:46" ht="13.2" x14ac:dyDescent="0.2">
      <c r="A48" s="257"/>
      <c r="AK48" s="311" t="s">
        <v>545</v>
      </c>
      <c r="AL48" s="311"/>
      <c r="AM48" s="311"/>
      <c r="AN48" s="311"/>
      <c r="AO48" s="311"/>
      <c r="AP48" s="311"/>
      <c r="AQ48" s="312"/>
      <c r="AR48" s="311"/>
    </row>
    <row r="49" spans="1:44" ht="13.5" customHeight="1" x14ac:dyDescent="0.2">
      <c r="A49" s="257"/>
      <c r="AK49" s="313"/>
      <c r="AL49" s="314"/>
      <c r="AM49" s="1127" t="s">
        <v>512</v>
      </c>
      <c r="AN49" s="1129" t="s">
        <v>546</v>
      </c>
      <c r="AO49" s="1130"/>
      <c r="AP49" s="1130"/>
      <c r="AQ49" s="1130"/>
      <c r="AR49" s="1131"/>
    </row>
    <row r="50" spans="1:44" ht="13.2" x14ac:dyDescent="0.2">
      <c r="A50" s="257"/>
      <c r="AK50" s="315"/>
      <c r="AL50" s="316"/>
      <c r="AM50" s="1128"/>
      <c r="AN50" s="317" t="s">
        <v>547</v>
      </c>
      <c r="AO50" s="318" t="s">
        <v>548</v>
      </c>
      <c r="AP50" s="319" t="s">
        <v>549</v>
      </c>
      <c r="AQ50" s="320" t="s">
        <v>550</v>
      </c>
      <c r="AR50" s="321" t="s">
        <v>551</v>
      </c>
    </row>
    <row r="51" spans="1:44" ht="13.2" x14ac:dyDescent="0.2">
      <c r="A51" s="257"/>
      <c r="AK51" s="313" t="s">
        <v>552</v>
      </c>
      <c r="AL51" s="314"/>
      <c r="AM51" s="322">
        <v>1873903</v>
      </c>
      <c r="AN51" s="323">
        <v>33699</v>
      </c>
      <c r="AO51" s="324">
        <v>4.8</v>
      </c>
      <c r="AP51" s="325">
        <v>54684</v>
      </c>
      <c r="AQ51" s="326">
        <v>1.1000000000000001</v>
      </c>
      <c r="AR51" s="327">
        <v>3.7</v>
      </c>
    </row>
    <row r="52" spans="1:44" ht="13.2" x14ac:dyDescent="0.2">
      <c r="A52" s="257"/>
      <c r="AK52" s="328"/>
      <c r="AL52" s="329" t="s">
        <v>553</v>
      </c>
      <c r="AM52" s="330">
        <v>916181</v>
      </c>
      <c r="AN52" s="331">
        <v>16476</v>
      </c>
      <c r="AO52" s="332">
        <v>-15.3</v>
      </c>
      <c r="AP52" s="333">
        <v>32829</v>
      </c>
      <c r="AQ52" s="334">
        <v>7.2</v>
      </c>
      <c r="AR52" s="335">
        <v>-22.5</v>
      </c>
    </row>
    <row r="53" spans="1:44" ht="13.2" x14ac:dyDescent="0.2">
      <c r="A53" s="257"/>
      <c r="AK53" s="313" t="s">
        <v>554</v>
      </c>
      <c r="AL53" s="314"/>
      <c r="AM53" s="322">
        <v>1470014</v>
      </c>
      <c r="AN53" s="323">
        <v>26557</v>
      </c>
      <c r="AO53" s="324">
        <v>-21.2</v>
      </c>
      <c r="AP53" s="325">
        <v>62383</v>
      </c>
      <c r="AQ53" s="326">
        <v>14.1</v>
      </c>
      <c r="AR53" s="327">
        <v>-35.299999999999997</v>
      </c>
    </row>
    <row r="54" spans="1:44" ht="13.2" x14ac:dyDescent="0.2">
      <c r="A54" s="257"/>
      <c r="AK54" s="328"/>
      <c r="AL54" s="329" t="s">
        <v>553</v>
      </c>
      <c r="AM54" s="330">
        <v>1020693</v>
      </c>
      <c r="AN54" s="331">
        <v>18439</v>
      </c>
      <c r="AO54" s="332">
        <v>11.9</v>
      </c>
      <c r="AP54" s="333">
        <v>35325</v>
      </c>
      <c r="AQ54" s="334">
        <v>7.6</v>
      </c>
      <c r="AR54" s="335">
        <v>4.3</v>
      </c>
    </row>
    <row r="55" spans="1:44" ht="13.2" x14ac:dyDescent="0.2">
      <c r="A55" s="257"/>
      <c r="AK55" s="313" t="s">
        <v>555</v>
      </c>
      <c r="AL55" s="314"/>
      <c r="AM55" s="322">
        <v>1782551</v>
      </c>
      <c r="AN55" s="323">
        <v>32573</v>
      </c>
      <c r="AO55" s="324">
        <v>22.7</v>
      </c>
      <c r="AP55" s="325">
        <v>63812</v>
      </c>
      <c r="AQ55" s="326">
        <v>2.2999999999999998</v>
      </c>
      <c r="AR55" s="327">
        <v>20.399999999999999</v>
      </c>
    </row>
    <row r="56" spans="1:44" ht="13.2" x14ac:dyDescent="0.2">
      <c r="A56" s="257"/>
      <c r="AK56" s="328"/>
      <c r="AL56" s="329" t="s">
        <v>553</v>
      </c>
      <c r="AM56" s="330">
        <v>613804</v>
      </c>
      <c r="AN56" s="331">
        <v>11216</v>
      </c>
      <c r="AO56" s="332">
        <v>-39.200000000000003</v>
      </c>
      <c r="AP56" s="333">
        <v>33848</v>
      </c>
      <c r="AQ56" s="334">
        <v>-4.2</v>
      </c>
      <c r="AR56" s="335">
        <v>-35</v>
      </c>
    </row>
    <row r="57" spans="1:44" ht="13.2" x14ac:dyDescent="0.2">
      <c r="A57" s="257"/>
      <c r="AK57" s="313" t="s">
        <v>556</v>
      </c>
      <c r="AL57" s="314"/>
      <c r="AM57" s="322">
        <v>1014413</v>
      </c>
      <c r="AN57" s="323">
        <v>18576</v>
      </c>
      <c r="AO57" s="324">
        <v>-43</v>
      </c>
      <c r="AP57" s="325">
        <v>45945</v>
      </c>
      <c r="AQ57" s="326">
        <v>-28</v>
      </c>
      <c r="AR57" s="327">
        <v>-15</v>
      </c>
    </row>
    <row r="58" spans="1:44" ht="13.2" x14ac:dyDescent="0.2">
      <c r="A58" s="257"/>
      <c r="AK58" s="328"/>
      <c r="AL58" s="329" t="s">
        <v>553</v>
      </c>
      <c r="AM58" s="330">
        <v>620377</v>
      </c>
      <c r="AN58" s="331">
        <v>11360</v>
      </c>
      <c r="AO58" s="332">
        <v>1.3</v>
      </c>
      <c r="AP58" s="333">
        <v>25180</v>
      </c>
      <c r="AQ58" s="334">
        <v>-25.6</v>
      </c>
      <c r="AR58" s="335">
        <v>26.9</v>
      </c>
    </row>
    <row r="59" spans="1:44" ht="13.2" x14ac:dyDescent="0.2">
      <c r="A59" s="257"/>
      <c r="AK59" s="313" t="s">
        <v>557</v>
      </c>
      <c r="AL59" s="314"/>
      <c r="AM59" s="322">
        <v>1315371</v>
      </c>
      <c r="AN59" s="323">
        <v>24133</v>
      </c>
      <c r="AO59" s="324">
        <v>29.9</v>
      </c>
      <c r="AP59" s="325">
        <v>44475</v>
      </c>
      <c r="AQ59" s="326">
        <v>-3.2</v>
      </c>
      <c r="AR59" s="327">
        <v>33.1</v>
      </c>
    </row>
    <row r="60" spans="1:44" ht="13.2" x14ac:dyDescent="0.2">
      <c r="A60" s="257"/>
      <c r="AK60" s="328"/>
      <c r="AL60" s="329" t="s">
        <v>553</v>
      </c>
      <c r="AM60" s="330">
        <v>969375</v>
      </c>
      <c r="AN60" s="331">
        <v>17785</v>
      </c>
      <c r="AO60" s="332">
        <v>56.6</v>
      </c>
      <c r="AP60" s="333">
        <v>24780</v>
      </c>
      <c r="AQ60" s="334">
        <v>-1.6</v>
      </c>
      <c r="AR60" s="335">
        <v>58.2</v>
      </c>
    </row>
    <row r="61" spans="1:44" ht="13.2" x14ac:dyDescent="0.2">
      <c r="A61" s="257"/>
      <c r="AK61" s="313" t="s">
        <v>558</v>
      </c>
      <c r="AL61" s="336"/>
      <c r="AM61" s="322">
        <v>1491250</v>
      </c>
      <c r="AN61" s="323">
        <v>27108</v>
      </c>
      <c r="AO61" s="324">
        <v>-1.4</v>
      </c>
      <c r="AP61" s="325">
        <v>54260</v>
      </c>
      <c r="AQ61" s="337">
        <v>-2.7</v>
      </c>
      <c r="AR61" s="327">
        <v>1.3</v>
      </c>
    </row>
    <row r="62" spans="1:44" ht="13.2" x14ac:dyDescent="0.2">
      <c r="A62" s="257"/>
      <c r="AK62" s="328"/>
      <c r="AL62" s="329" t="s">
        <v>553</v>
      </c>
      <c r="AM62" s="330">
        <v>828086</v>
      </c>
      <c r="AN62" s="331">
        <v>15055</v>
      </c>
      <c r="AO62" s="332">
        <v>3.1</v>
      </c>
      <c r="AP62" s="333">
        <v>30392</v>
      </c>
      <c r="AQ62" s="334">
        <v>-3.3</v>
      </c>
      <c r="AR62" s="335">
        <v>6.4</v>
      </c>
    </row>
    <row r="63" spans="1:44" ht="13.2" x14ac:dyDescent="0.2">
      <c r="A63" s="257"/>
    </row>
    <row r="64" spans="1:44" ht="13.2" x14ac:dyDescent="0.2">
      <c r="A64" s="257"/>
    </row>
    <row r="65" spans="1:46" ht="13.2" x14ac:dyDescent="0.2">
      <c r="A65" s="257"/>
    </row>
    <row r="66" spans="1:46" ht="13.2" x14ac:dyDescent="0.2">
      <c r="A66" s="338"/>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39"/>
    </row>
    <row r="67" spans="1:46" ht="13.5" hidden="1" customHeight="1" x14ac:dyDescent="0.2">
      <c r="AS67" s="253"/>
      <c r="AT67" s="253"/>
    </row>
    <row r="70" spans="1:46" ht="13.2" hidden="1" x14ac:dyDescent="0.2"/>
    <row r="71" spans="1:46" ht="13.2" hidden="1" x14ac:dyDescent="0.2"/>
    <row r="72" spans="1:46" ht="13.2" hidden="1" x14ac:dyDescent="0.2"/>
    <row r="73" spans="1:46" ht="13.2" hidden="1" x14ac:dyDescent="0.2"/>
  </sheetData>
  <sheetProtection algorithmName="SHA-512" hashValue="DxU9B1r3RqmBHrLrVnz1DeWaoAD5a06qnerpjw46XQE/vZ+EyeqefIcIEfG8ONgwBYdoI41IIzDfRH0ihXQzQw==" saltValue="7jpf5eJ95hcckbozuwCDM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6384" width="9" style="251" hidden="1"/>
  </cols>
  <sheetData>
    <row r="1" spans="2:125"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2:125" ht="13.2" x14ac:dyDescent="0.2">
      <c r="B2" s="251"/>
      <c r="DG2" s="251"/>
    </row>
    <row r="3" spans="2:125" ht="13.2" x14ac:dyDescent="0.2">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H3" s="251"/>
      <c r="DI3" s="251"/>
      <c r="DJ3" s="251"/>
      <c r="DK3" s="251"/>
      <c r="DL3" s="251"/>
      <c r="DM3" s="251"/>
      <c r="DN3" s="251"/>
      <c r="DO3" s="251"/>
      <c r="DP3" s="251"/>
      <c r="DQ3" s="251"/>
      <c r="DR3" s="251"/>
      <c r="DS3" s="251"/>
      <c r="DT3" s="251"/>
      <c r="DU3" s="251"/>
    </row>
    <row r="4" spans="2:125" ht="13.2" x14ac:dyDescent="0.2"/>
    <row r="5" spans="2:125" ht="13.2" x14ac:dyDescent="0.2"/>
    <row r="6" spans="2:125" ht="13.2" x14ac:dyDescent="0.2"/>
    <row r="7" spans="2:125" ht="13.2" x14ac:dyDescent="0.2"/>
    <row r="8" spans="2:125" ht="13.2" x14ac:dyDescent="0.2"/>
    <row r="9" spans="2:125" ht="13.2" x14ac:dyDescent="0.2">
      <c r="DU9" s="25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1"/>
    </row>
    <row r="18" spans="125:125" ht="13.2" x14ac:dyDescent="0.2"/>
    <row r="19" spans="125:125" ht="13.2" x14ac:dyDescent="0.2"/>
    <row r="20" spans="125:125" ht="13.2" x14ac:dyDescent="0.2">
      <c r="DU20" s="251"/>
    </row>
    <row r="21" spans="125:125" ht="13.2" x14ac:dyDescent="0.2">
      <c r="DU21" s="25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1"/>
    </row>
    <row r="29" spans="125:125" ht="13.2" x14ac:dyDescent="0.2"/>
    <row r="30" spans="125:125" ht="13.2" x14ac:dyDescent="0.2"/>
    <row r="31" spans="125:125" ht="13.2" x14ac:dyDescent="0.2"/>
    <row r="32" spans="125:125" ht="13.2" x14ac:dyDescent="0.2"/>
    <row r="33" spans="2:125" ht="13.2" x14ac:dyDescent="0.2">
      <c r="B33" s="251"/>
      <c r="G33" s="251"/>
      <c r="I33" s="251"/>
    </row>
    <row r="34" spans="2:125" ht="13.2" x14ac:dyDescent="0.2">
      <c r="C34" s="251"/>
      <c r="P34" s="251"/>
      <c r="DE34" s="251"/>
      <c r="DH34" s="251"/>
    </row>
    <row r="35" spans="2:125" ht="13.2" x14ac:dyDescent="0.2">
      <c r="D35" s="251"/>
      <c r="E35" s="251"/>
      <c r="DG35" s="251"/>
      <c r="DJ35" s="251"/>
      <c r="DP35" s="251"/>
      <c r="DQ35" s="251"/>
      <c r="DR35" s="251"/>
      <c r="DS35" s="251"/>
      <c r="DT35" s="251"/>
      <c r="DU35" s="251"/>
    </row>
    <row r="36" spans="2:125" ht="13.2" x14ac:dyDescent="0.2">
      <c r="F36" s="251"/>
      <c r="H36" s="251"/>
      <c r="J36" s="251"/>
      <c r="K36" s="251"/>
      <c r="L36" s="251"/>
      <c r="M36" s="251"/>
      <c r="N36" s="251"/>
      <c r="O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F36" s="251"/>
      <c r="DI36" s="251"/>
      <c r="DK36" s="251"/>
      <c r="DL36" s="251"/>
      <c r="DM36" s="251"/>
      <c r="DN36" s="251"/>
      <c r="DO36" s="251"/>
      <c r="DP36" s="251"/>
      <c r="DQ36" s="251"/>
      <c r="DR36" s="251"/>
      <c r="DS36" s="251"/>
      <c r="DT36" s="251"/>
      <c r="DU36" s="251"/>
    </row>
    <row r="37" spans="2:125" ht="13.2" x14ac:dyDescent="0.2">
      <c r="DU37" s="251"/>
    </row>
    <row r="38" spans="2:125" ht="13.2" x14ac:dyDescent="0.2">
      <c r="DT38" s="251"/>
      <c r="DU38" s="251"/>
    </row>
    <row r="39" spans="2:125" ht="13.2" x14ac:dyDescent="0.2"/>
    <row r="40" spans="2:125" ht="13.2" x14ac:dyDescent="0.2">
      <c r="DH40" s="251"/>
    </row>
    <row r="41" spans="2:125" ht="13.2" x14ac:dyDescent="0.2">
      <c r="DE41" s="251"/>
    </row>
    <row r="42" spans="2:125" ht="13.2" x14ac:dyDescent="0.2">
      <c r="DG42" s="251"/>
      <c r="DJ42" s="251"/>
    </row>
    <row r="43" spans="2:125" ht="13.2" x14ac:dyDescent="0.2">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F43" s="251"/>
      <c r="DI43" s="251"/>
      <c r="DK43" s="251"/>
      <c r="DL43" s="251"/>
      <c r="DM43" s="251"/>
      <c r="DN43" s="251"/>
      <c r="DO43" s="251"/>
      <c r="DP43" s="251"/>
      <c r="DQ43" s="251"/>
      <c r="DR43" s="251"/>
      <c r="DS43" s="251"/>
      <c r="DT43" s="251"/>
      <c r="DU43" s="251"/>
    </row>
    <row r="44" spans="2:125" ht="13.2" x14ac:dyDescent="0.2">
      <c r="DU44" s="251"/>
    </row>
    <row r="45" spans="2:125" ht="13.2" x14ac:dyDescent="0.2"/>
    <row r="46" spans="2:125" ht="13.2" x14ac:dyDescent="0.2"/>
    <row r="47" spans="2:125" ht="13.2" x14ac:dyDescent="0.2"/>
    <row r="48" spans="2:125" ht="13.2" x14ac:dyDescent="0.2">
      <c r="DT48" s="251"/>
      <c r="DU48" s="251"/>
    </row>
    <row r="49" spans="120:125" ht="13.2" x14ac:dyDescent="0.2">
      <c r="DU49" s="251"/>
    </row>
    <row r="50" spans="120:125" ht="13.2" x14ac:dyDescent="0.2">
      <c r="DU50" s="251"/>
    </row>
    <row r="51" spans="120:125" ht="13.2" x14ac:dyDescent="0.2">
      <c r="DP51" s="251"/>
      <c r="DQ51" s="251"/>
      <c r="DR51" s="251"/>
      <c r="DS51" s="251"/>
      <c r="DT51" s="251"/>
      <c r="DU51" s="251"/>
    </row>
    <row r="52" spans="120:125" ht="13.2" x14ac:dyDescent="0.2"/>
    <row r="53" spans="120:125" ht="13.2" x14ac:dyDescent="0.2"/>
    <row r="54" spans="120:125" ht="13.2" x14ac:dyDescent="0.2">
      <c r="DU54" s="251"/>
    </row>
    <row r="55" spans="120:125" ht="13.2" x14ac:dyDescent="0.2"/>
    <row r="56" spans="120:125" ht="13.2" x14ac:dyDescent="0.2"/>
    <row r="57" spans="120:125" ht="13.2" x14ac:dyDescent="0.2"/>
    <row r="58" spans="120:125" ht="13.2" x14ac:dyDescent="0.2">
      <c r="DU58" s="251"/>
    </row>
    <row r="59" spans="120:125" ht="13.2" x14ac:dyDescent="0.2"/>
    <row r="60" spans="120:125" ht="13.2" x14ac:dyDescent="0.2"/>
    <row r="61" spans="120:125" ht="13.2" x14ac:dyDescent="0.2"/>
    <row r="62" spans="120:125" ht="13.2" x14ac:dyDescent="0.2"/>
    <row r="63" spans="120:125" ht="13.2" x14ac:dyDescent="0.2">
      <c r="DU63" s="251"/>
    </row>
    <row r="64" spans="120:125" ht="13.2" x14ac:dyDescent="0.2">
      <c r="DT64" s="251"/>
      <c r="DU64" s="251"/>
    </row>
    <row r="65" spans="123:125" ht="13.2" x14ac:dyDescent="0.2"/>
    <row r="66" spans="123:125" ht="13.2" x14ac:dyDescent="0.2"/>
    <row r="67" spans="123:125" ht="13.2" x14ac:dyDescent="0.2"/>
    <row r="68" spans="123:125" ht="13.2" x14ac:dyDescent="0.2"/>
    <row r="69" spans="123:125" ht="13.2" x14ac:dyDescent="0.2">
      <c r="DS69" s="251"/>
      <c r="DT69" s="251"/>
      <c r="DU69" s="25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1"/>
    </row>
    <row r="83" spans="116:125" ht="13.2" x14ac:dyDescent="0.2">
      <c r="DM83" s="251"/>
      <c r="DN83" s="251"/>
      <c r="DO83" s="251"/>
      <c r="DP83" s="251"/>
      <c r="DQ83" s="251"/>
      <c r="DR83" s="251"/>
      <c r="DS83" s="251"/>
      <c r="DT83" s="251"/>
      <c r="DU83" s="251"/>
    </row>
    <row r="84" spans="116:125" ht="13.2" x14ac:dyDescent="0.2"/>
    <row r="85" spans="116:125" ht="13.2" x14ac:dyDescent="0.2"/>
    <row r="86" spans="116:125" ht="13.2" x14ac:dyDescent="0.2"/>
    <row r="87" spans="116:125" ht="13.2" x14ac:dyDescent="0.2"/>
    <row r="88" spans="116:125" ht="13.2" x14ac:dyDescent="0.2">
      <c r="DU88" s="25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1"/>
      <c r="DT94" s="251"/>
      <c r="DU94" s="251"/>
    </row>
    <row r="95" spans="116:125" ht="13.5" customHeight="1" x14ac:dyDescent="0.2">
      <c r="DU95" s="25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1"/>
    </row>
    <row r="102" spans="124:125" ht="13.5" customHeight="1" x14ac:dyDescent="0.2"/>
    <row r="103" spans="124:125" ht="13.5" customHeight="1" x14ac:dyDescent="0.2"/>
    <row r="104" spans="124:125" ht="13.5" customHeight="1" x14ac:dyDescent="0.2">
      <c r="DT104" s="251"/>
      <c r="DU104" s="25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560</v>
      </c>
    </row>
    <row r="121" spans="125:125" ht="13.5" hidden="1" customHeight="1" x14ac:dyDescent="0.2">
      <c r="DU121" s="251"/>
    </row>
  </sheetData>
  <sheetProtection algorithmName="SHA-512" hashValue="SqyYqW3PE7T4mW9jeyRKjJoTH3oo+Z8n2LhU+SKq0hEWvJ0eClTTwBg7RfRV+oG5gkOU8KHCEYX9DvrtXqg60w==" saltValue="JQbX42+NiSK+lTMvfUOwe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42" width="0" style="251" hidden="1" customWidth="1"/>
    <col min="143" max="16384" width="9" style="251" hidden="1"/>
  </cols>
  <sheetData>
    <row r="1" spans="1:125"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1:125" ht="13.2" x14ac:dyDescent="0.2">
      <c r="B2" s="251"/>
      <c r="T2" s="251"/>
    </row>
    <row r="3" spans="1:125"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1"/>
      <c r="G33" s="251"/>
      <c r="I33" s="251"/>
    </row>
    <row r="34" spans="2:125" ht="13.2" x14ac:dyDescent="0.2">
      <c r="C34" s="251"/>
      <c r="P34" s="251"/>
      <c r="R34" s="251"/>
      <c r="U34" s="251"/>
    </row>
    <row r="35" spans="2:125" ht="13.2" x14ac:dyDescent="0.2">
      <c r="D35" s="251"/>
      <c r="E35" s="251"/>
      <c r="T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row>
    <row r="36" spans="2:125" ht="13.2" x14ac:dyDescent="0.2">
      <c r="F36" s="251"/>
      <c r="H36" s="251"/>
      <c r="J36" s="251"/>
      <c r="K36" s="251"/>
      <c r="L36" s="251"/>
      <c r="M36" s="251"/>
      <c r="N36" s="251"/>
      <c r="O36" s="251"/>
      <c r="Q36" s="251"/>
      <c r="S36" s="251"/>
      <c r="V36" s="251"/>
    </row>
    <row r="37" spans="2:125" ht="13.2" x14ac:dyDescent="0.2"/>
    <row r="38" spans="2:125" ht="13.2" x14ac:dyDescent="0.2"/>
    <row r="39" spans="2:125" ht="13.2" x14ac:dyDescent="0.2"/>
    <row r="40" spans="2:125" ht="13.2" x14ac:dyDescent="0.2">
      <c r="U40" s="251"/>
    </row>
    <row r="41" spans="2:125" ht="13.2" x14ac:dyDescent="0.2">
      <c r="R41" s="251"/>
    </row>
    <row r="42" spans="2:125" ht="13.2" x14ac:dyDescent="0.2">
      <c r="T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row>
    <row r="43" spans="2:125" ht="13.2" x14ac:dyDescent="0.2">
      <c r="Q43" s="251"/>
      <c r="S43" s="251"/>
      <c r="V43" s="25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561</v>
      </c>
    </row>
  </sheetData>
  <sheetProtection algorithmName="SHA-512" hashValue="CocjazxN6HpeWfLxzdAsc2s1pGSUVYPh34y5SqcFZZDfhz0ieBwlvRIHGHrP00ryv5HY1SLLJYV41+FoEWVVHw==" saltValue="mLj6pyXuPXlLJrJinUCzY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2">
      <c r="B47" s="10"/>
      <c r="C47" s="1153" t="s">
        <v>3</v>
      </c>
      <c r="D47" s="1153"/>
      <c r="E47" s="1154"/>
      <c r="F47" s="11">
        <v>11.31</v>
      </c>
      <c r="G47" s="12">
        <v>8.4</v>
      </c>
      <c r="H47" s="12">
        <v>12.38</v>
      </c>
      <c r="I47" s="12">
        <v>16.989999999999998</v>
      </c>
      <c r="J47" s="13">
        <v>24.29</v>
      </c>
    </row>
    <row r="48" spans="2:10" ht="57.75" customHeight="1" x14ac:dyDescent="0.2">
      <c r="B48" s="14"/>
      <c r="C48" s="1155" t="s">
        <v>4</v>
      </c>
      <c r="D48" s="1155"/>
      <c r="E48" s="1156"/>
      <c r="F48" s="15">
        <v>5.09</v>
      </c>
      <c r="G48" s="16">
        <v>6.22</v>
      </c>
      <c r="H48" s="16">
        <v>9.25</v>
      </c>
      <c r="I48" s="16">
        <v>12.35</v>
      </c>
      <c r="J48" s="17">
        <v>10.47</v>
      </c>
    </row>
    <row r="49" spans="2:10" ht="57.75" customHeight="1" thickBot="1" x14ac:dyDescent="0.25">
      <c r="B49" s="18"/>
      <c r="C49" s="1157" t="s">
        <v>5</v>
      </c>
      <c r="D49" s="1157"/>
      <c r="E49" s="1158"/>
      <c r="F49" s="19">
        <v>3.05</v>
      </c>
      <c r="G49" s="20" t="s">
        <v>567</v>
      </c>
      <c r="H49" s="20">
        <v>7.42</v>
      </c>
      <c r="I49" s="20">
        <v>8.5399999999999991</v>
      </c>
      <c r="J49" s="21">
        <v>4.75</v>
      </c>
    </row>
    <row r="50" spans="2:10" ht="13.2" x14ac:dyDescent="0.2"/>
  </sheetData>
  <sheetProtection algorithmName="SHA-512" hashValue="3H0ByGCgYbE/Ufo/HL51kDW3zfNQ+Kcbwh2t9QgDZG00TP9tSswRKFQY2VScfmfBqM503bz7hdaOXSBjJLB3Jw==" saltValue="QG3oo96JljQshCNhZS6d9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2024-03-15T01:01:30Z</cp:lastPrinted>
  <dcterms:created xsi:type="dcterms:W3CDTF">2024-02-05T00:56:44Z</dcterms:created>
  <dcterms:modified xsi:type="dcterms:W3CDTF">2025-09-28T07:18:10Z</dcterms:modified>
  <cp:category/>
</cp:coreProperties>
</file>