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624978FB-9845-4976-90E1-A96E5C62215D}"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9"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0" r:id="rId14"/>
    <sheet name="施設類型別ストック情報分析表①" sheetId="21" r:id="rId15"/>
    <sheet name="施設類型別ストック情報分析表②" sheetId="22"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23" i="12" l="1"/>
  <c r="V23" i="12"/>
  <c r="AA23" i="12"/>
  <c r="Q23" i="12"/>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BE35" i="10"/>
  <c r="AM35" i="10"/>
  <c r="C35" i="10"/>
  <c r="BE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U37" i="10" s="1"/>
  <c r="AM34" i="10"/>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<sst xmlns="http://schemas.openxmlformats.org/spreadsheetml/2006/main" count="1099" uniqueCount="611">
  <si>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</si>
  <si>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</si>
  <si>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</si>
  <si>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</si>
  <si>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</si>
  <si>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</si>
  <si>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</si>
  <si>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</si>
  <si>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</si>
  <si>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</si>
  <si>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</si>
  <si>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</si>
  <si>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</si>
  <si>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</si>
  <si>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</si>
  <si>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</si>
  <si>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</si>
  <si>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</si>
  <si>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</si>
  <si>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</si>
  <si>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</si>
  <si>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</si>
  <si>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</si>
  <si>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</si>
  <si>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</si>
  <si>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</si>
  <si>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</si>
  <si>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</si>
  <si>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</si>
  <si>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</si>
  <si>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</si>
  <si>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</si>
  <si>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</si>
  <si>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</si>
  <si>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</si>
  <si>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</si>
  <si>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</si>
  <si>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</si>
  <si>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</si>
  <si>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</si>
  <si>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</si>
  <si>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</si>
  <si>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</si>
  <si>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</si>
  <si>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</si>
  <si>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</si>
  <si>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</si>
  <si>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</si>
  <si>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</si>
  <si>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</si>
  <si>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</si>
  <si>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</si>
  <si>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</si>
  <si>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</si>
  <si>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</si>
  <si>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</si>
  <si>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</si>
  <si>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</si>
  <si>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</si>
  <si>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</si>
  <si>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</si>
  <si>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</si>
  <si>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</si>
  <si>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</si>
  <si>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</si>
  <si>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</si>
  <si>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</si>
  <si>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</si>
  <si>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</si>
  <si>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</si>
  <si>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</si>
  <si>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</si>
  <si>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</si>
  <si>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</si>
  <si>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</si>
  <si>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</si>
  <si>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</si>
  <si>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</si>
  <si>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</si>
  <si>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</si>
  <si>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</si>
  <si>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</si>
  <si>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</si>
  <si>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</si>
  <si>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</si>
  <si>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</si>
  <si>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</si>
  <si>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</si>
  <si>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</si>
  <si>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</si>
  <si>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</si>
  <si>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</si>
  <si>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</si>
  <si>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</si>
  <si>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</si>
  <si>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</si>
  <si>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</si>
  <si>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</si>
  <si>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</si>
  <si>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</si>
  <si>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清瀬市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</si>
  <si>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</si>
  <si>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</si>
  <si>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</si>
  <si>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</si>
  <si>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</si>
  <si>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</si>
  <si>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</si>
  <si>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</si>
  <si>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</si>
  <si>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</si>
  <si>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</si>
  <si>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</si>
  <si>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</si>
  <si>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</si>
  <si>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</si>
  <si>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</si>
  <si>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</si>
  <si>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</si>
  <si>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</si>
  <si>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</si>
  <si>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</si>
  <si>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</si>
  <si>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</si>
  <si>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</si>
  <si>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1.8</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</si>
  <si>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</si>
  <si>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</si>
  <si>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</si>
  <si>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</si>
  <si>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</si>
  <si>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</si>
  <si>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</si>
  <si>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</si>
  <si>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</si>
  <si>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</si>
  <si>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</si>
  <si>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</si>
  <si>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</si>
  <si>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</si>
  <si>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</si>
  <si>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</si>
  <si>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</si>
  <si>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</si>
  <si>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</si>
  <si>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</si>
  <si>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</si>
  <si>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</si>
  <si>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</si>
  <si>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</si>
  <si>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</si>
  <si>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</si>
  <si>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</si>
  <si>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</si>
  <si>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</si>
  <si>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</si>
  <si>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</si>
  <si>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</si>
  <si>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</si>
  <si>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</si>
  <si>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</si>
  <si>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</si>
  <si>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</si>
  <si>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</si>
  <si>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</si>
  <si>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</si>
  <si>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</si>
  <si>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</si>
  <si>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</si>
  <si>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</si>
  <si>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</si>
  <si>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</si>
  <si>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</si>
  <si>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</si>
  <si>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</si>
  <si>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</si>
  <si>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</si>
  <si>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</si>
  <si>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</si>
  <si>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</si>
  <si>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</si>
  <si>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</si>
  <si>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</si>
  <si>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</si>
  <si>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</si>
  <si>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</si>
  <si>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</si>
  <si>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</si>
  <si>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</si>
  <si>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</si>
  <si>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</si>
  <si>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</si>
  <si>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</si>
  <si>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</si>
  <si>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</si>
  <si>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</si>
  <si>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</si>
  <si>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</si>
  <si>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</si>
  <si>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</si>
  <si>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</si>
  <si>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</si>
  <si>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</si>
  <si>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</si>
  <si>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</si>
  <si>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</si>
  <si>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</si>
  <si>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</si>
  <si>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</si>
  <si>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</si>
  <si>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</si>
  <si>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</si>
  <si>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</si>
  <si>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</si>
  <si>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</si>
  <si>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</si>
  <si>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</si>
  <si>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東京都清瀬市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</si>
  <si>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</si>
  <si>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</si>
  <si>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</si>
  <si>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</si>
  <si>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</si>
  <si>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</si>
  <si>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</si>
  <si>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</si>
  <si>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</si>
  <si>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</si>
  <si>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</si>
  <si>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</si>
  <si>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</si>
  <si>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</si>
  <si>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</si>
  <si>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</si>
  <si>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</si>
  <si>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</si>
  <si>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</si>
  <si>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</si>
  <si>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</si>
  <si>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</si>
  <si>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</si>
  <si>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</si>
  <si>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</si>
  <si>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</si>
  <si>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</si>
  <si>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</si>
  <si>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</si>
  <si>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</si>
  <si>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</si>
  <si>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</si>
  <si>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</si>
  <si>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</si>
  <si>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</si>
  <si>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</si>
  <si>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</si>
  <si>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</si>
  <si>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</si>
  <si>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</si>
  <si>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</si>
  <si>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</si>
  <si>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</si>
  <si>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</si>
  <si>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</si>
  <si>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</si>
  <si>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</si>
  <si>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</si>
  <si>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</si>
  <si>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</si>
  <si>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</si>
  <si>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</si>
  <si>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</si>
  <si>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</si>
  <si>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</si>
  <si>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</si>
  <si>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</si>
  <si>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</si>
  <si>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</si>
  <si>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</si>
  <si>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</si>
  <si>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</si>
  <si>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</si>
  <si>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</si>
  <si>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</si>
  <si>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</si>
  <si>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</si>
  <si>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</si>
  <si>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</si>
  <si>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</si>
  <si>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</si>
  <si>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</si>
  <si>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</si>
  <si>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</si>
  <si>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</si>
  <si>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</si>
  <si>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</si>
  <si>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</si>
  <si>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</si>
  <si>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</si>
  <si>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</si>
  <si>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</si>
  <si>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</si>
  <si>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</si>
  <si>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</si>
  <si>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</si>
  <si>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</si>
  <si>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</si>
  <si>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</si>
  <si>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</si>
  <si>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</si>
  <si>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</si>
  <si>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</si>
  <si>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</si>
  <si>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</si>
  <si>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</si>
  <si>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</si>
  <si>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</si>
  <si>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</si>
  <si>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</si>
  <si>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</si>
  <si>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</si>
  <si>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</si>
  <si>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</si>
  <si>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</si>
  <si>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</si>
  <si>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</si>
  <si>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</si>
  <si>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</si>
  <si>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</si>
  <si>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</si>
  <si>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</si>
  <si>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</si>
  <si>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</si>
  <si>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</si>
  <si>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</si>
  <si>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</si>
  <si>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</si>
  <si>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</si>
  <si>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</si>
  <si>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</si>
  <si>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</si>
  <si>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</si>
  <si>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</si>
  <si>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</si>
  <si>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</si>
  <si>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</si>
  <si>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</si>
  <si>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</si>
  <si>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</si>
  <si>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</si>
  <si>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</si>
  <si>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</si>
  <si>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</si>
  <si>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</si>
  <si>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</si>
  <si>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</si>
  <si>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</si>
  <si>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</si>
  <si>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</si>
  <si>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</si>
  <si>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</si>
  <si>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</si>
  <si>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</si>
  <si>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</si>
  <si>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</si>
  <si>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</si>
  <si>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</si>
  <si>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</si>
  <si>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</si>
  <si>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</si>
  <si>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</si>
  <si>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東京都清瀬市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</si>
  <si>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</si>
  <si>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</si>
  <si>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</si>
  <si>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</si>
  <si>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</si>
  <si>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</si>
  <si>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</si>
  <si>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</si>
  <si>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</si>
  <si>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</si>
  <si>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</si>
  <si>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</si>
  <si>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</si>
  <si>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</si>
  <si>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</si>
  <si>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</si>
  <si>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</si>
  <si>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</si>
  <si>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</si>
  <si>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</si>
  <si>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</si>
  <si>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</si>
  <si>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</si>
  <si>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</si>
  <si>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</si>
  <si>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</si>
  <si>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</si>
  <si>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</si>
  <si>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</si>
  <si>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</si>
  <si>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</si>
  <si>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</si>
  <si>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</si>
  <si>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</si>
  <si>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</si>
  <si>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</si>
  <si>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</si>
  <si>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駐車場事業特別会計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</si>
  <si>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</si>
  <si>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</si>
  <si>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</si>
  <si>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</si>
  <si>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</si>
  <si>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</si>
  <si>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</si>
  <si>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</si>
  <si>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</si>
  <si>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</si>
  <si>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</si>
  <si>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</si>
  <si>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</si>
  <si>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</si>
  <si>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</si>
  <si>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</si>
  <si>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</si>
  <si>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</si>
  <si>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</si>
  <si>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</si>
  <si>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</si>
  <si>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</si>
  <si>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</si>
  <si>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</si>
  <si>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</si>
  <si>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</si>
  <si>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</si>
  <si>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</si>
  <si>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</si>
  <si>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</si>
  <si>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</si>
  <si>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</si>
  <si>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</si>
  <si>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</si>
  <si>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</si>
  <si>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</si>
  <si>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</si>
  <si>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</si>
  <si>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</si>
  <si>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</si>
  <si>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</si>
  <si>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</si>
  <si>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</si>
  <si>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</si>
  <si>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</si>
  <si>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</si>
  <si>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</si>
  <si>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</si>
  <si>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</si>
  <si>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</si>
  <si>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</si>
  <si>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</si>
  <si>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</si>
  <si>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</si>
  <si>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</si>
  <si>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</si>
  <si>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</si>
  <si>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</si>
  <si>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</si>
  <si>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</si>
  <si>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</si>
  <si>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</si>
  <si>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</si>
  <si>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</si>
  <si>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</si>
  <si>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</si>
  <si>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</si>
  <si>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</si>
  <si>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</si>
  <si>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</si>
  <si>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</si>
  <si>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</si>
  <si>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</si>
  <si>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</si>
  <si>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</si>
  <si>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</si>
  <si>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</si>
  <si>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</si>
  <si>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</si>
  <si>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</si>
  <si>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</si>
  <si>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</si>
  <si>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</si>
  <si>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</si>
  <si>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</si>
  <si>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</si>
  <si>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</si>
  <si>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</si>
  <si>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</si>
  <si>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</si>
  <si>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</si>
  <si>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</si>
  <si>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</si>
  <si>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</si>
  <si>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</si>
  <si>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</si>
  <si>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</si>
  <si>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</si>
  <si>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</si>
  <si>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</si>
  <si>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</si>
  <si>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</si>
  <si>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</si>
  <si>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</si>
  <si>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</si>
  <si>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</si>
  <si>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</si>
  <si>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</si>
  <si>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</si>
  <si>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</si>
  <si>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</si>
  <si>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</si>
  <si>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</si>
  <si>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</si>
  <si>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</si>
  <si>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</si>
  <si>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</si>
  <si>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</si>
  <si>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</si>
  <si>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</si>
  <si>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</si>
  <si>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</si>
  <si>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</si>
  <si>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</si>
  <si>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</si>
  <si>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</si>
  <si>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</si>
  <si>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</si>
  <si>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</si>
  <si>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</si>
  <si>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</si>
  <si>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</si>
  <si>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</si>
  <si>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</si>
  <si>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</si>
  <si>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</si>
  <si>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</si>
  <si>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</si>
  <si>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</si>
  <si>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</si>
  <si>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</si>
  <si>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</si>
  <si>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</si>
  <si>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</si>
  <si>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</si>
  <si>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</si>
  <si>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</si>
  <si>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</si>
  <si>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</si>
  <si>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</si>
  <si>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</si>
  <si>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</si>
  <si>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</si>
  <si>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</si>
  <si>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</si>
  <si>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0.65</t>
  </si>
  <si>
    <t>▲ 1.18</t>
  </si>
  <si>
    <t>一般会計</t>
  </si>
  <si>
    <t>下水道事業会計</t>
  </si>
  <si>
    <t>介護保険特別会計</t>
  </si>
  <si>
    <t>国民健康保険事業特別会計</t>
  </si>
  <si>
    <t>後期高齢者医療特別会計</t>
  </si>
  <si>
    <t>駐車場事業特別会計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</si>
  <si>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</si>
  <si>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</si>
  <si>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</si>
  <si>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</si>
  <si>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</si>
  <si>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</si>
  <si>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</si>
  <si>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</si>
  <si>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</si>
  <si>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公共施設整備基金</t>
    <rPh sb="0" eb="8">
      <t>コウキョウシセツセイビキキン</t>
    </rPh>
    <phoneticPr fontId="5"/>
  </si>
  <si>
    <t>緑地保全基金</t>
    <rPh sb="0" eb="6">
      <t>リョクチホゼンキキン</t>
    </rPh>
    <phoneticPr fontId="2"/>
  </si>
  <si>
    <t>教育基金</t>
    <rPh sb="0" eb="4">
      <t>キョウイクキキン</t>
    </rPh>
    <phoneticPr fontId="2"/>
  </si>
  <si>
    <t>まちづくり応援基金</t>
    <rPh sb="5" eb="7">
      <t>オウエン</t>
    </rPh>
    <rPh sb="7" eb="9">
      <t>キキン</t>
    </rPh>
    <phoneticPr fontId="2"/>
  </si>
  <si>
    <t>新型コロナウイルス感染症対応基金</t>
    <rPh sb="0" eb="2">
      <t>シンガタ</t>
    </rPh>
    <rPh sb="9" eb="12">
      <t>カンセンショウ</t>
    </rPh>
    <rPh sb="12" eb="16">
      <t>タイオウキキン</t>
    </rPh>
    <phoneticPr fontId="2"/>
  </si>
  <si>
    <t>-</t>
    <phoneticPr fontId="2"/>
  </si>
  <si>
    <t>柳泉園組合</t>
    <rPh sb="0" eb="1">
      <t>リュウ</t>
    </rPh>
    <rPh sb="1" eb="2">
      <t>セン</t>
    </rPh>
    <rPh sb="2" eb="3">
      <t>エン</t>
    </rPh>
    <rPh sb="3" eb="5">
      <t>クミアイ</t>
    </rPh>
    <phoneticPr fontId="31"/>
  </si>
  <si>
    <t>東京都市町村職員退職手当組合</t>
    <rPh sb="0" eb="3">
      <t>トウキョウト</t>
    </rPh>
    <rPh sb="3" eb="6">
      <t>シチョウソン</t>
    </rPh>
    <rPh sb="6" eb="8">
      <t>ショクイン</t>
    </rPh>
    <rPh sb="8" eb="10">
      <t>タイショク</t>
    </rPh>
    <rPh sb="10" eb="12">
      <t>テアテ</t>
    </rPh>
    <rPh sb="12" eb="14">
      <t>クミアイ</t>
    </rPh>
    <phoneticPr fontId="31"/>
  </si>
  <si>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ホショウナド</t>
    </rPh>
    <rPh sb="17" eb="19">
      <t>クミアイ</t>
    </rPh>
    <phoneticPr fontId="31"/>
  </si>
  <si>
    <t>東京たま広域資源循環組合</t>
    <rPh sb="0" eb="2">
      <t>トウキョウ</t>
    </rPh>
    <rPh sb="4" eb="6">
      <t>コウイキ</t>
    </rPh>
    <rPh sb="6" eb="8">
      <t>シゲン</t>
    </rPh>
    <rPh sb="8" eb="10">
      <t>ジュンカン</t>
    </rPh>
    <rPh sb="10" eb="12">
      <t>クミアイ</t>
    </rPh>
    <phoneticPr fontId="31"/>
  </si>
  <si>
    <t>東京市町村総合事務組合（一般会計）</t>
    <rPh sb="0" eb="2">
      <t>トウキョウ</t>
    </rPh>
    <rPh sb="2" eb="5">
      <t>シチョウソン</t>
    </rPh>
    <rPh sb="5" eb="7">
      <t>ソウゴウ</t>
    </rPh>
    <rPh sb="7" eb="9">
      <t>ジム</t>
    </rPh>
    <rPh sb="9" eb="11">
      <t>クミアイ</t>
    </rPh>
    <rPh sb="12" eb="16">
      <t>イッパンカイケイ</t>
    </rPh>
    <phoneticPr fontId="31"/>
  </si>
  <si>
    <t>多摩六都科学館組合</t>
    <rPh sb="0" eb="2">
      <t>タマ</t>
    </rPh>
    <rPh sb="2" eb="3">
      <t>ロク</t>
    </rPh>
    <rPh sb="3" eb="4">
      <t>ト</t>
    </rPh>
    <rPh sb="4" eb="7">
      <t>カガクカン</t>
    </rPh>
    <rPh sb="7" eb="9">
      <t>クミアイ</t>
    </rPh>
    <phoneticPr fontId="31"/>
  </si>
  <si>
    <t>昭和病院企業団</t>
    <rPh sb="0" eb="2">
      <t>ショウワ</t>
    </rPh>
    <rPh sb="2" eb="4">
      <t>ビョウイン</t>
    </rPh>
    <rPh sb="4" eb="6">
      <t>キギョウ</t>
    </rPh>
    <rPh sb="6" eb="7">
      <t>ダン</t>
    </rPh>
    <phoneticPr fontId="31"/>
  </si>
  <si>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31"/>
  </si>
  <si>
    <t>東京都後期高齢者医療広域連合（後期高齢者医療特別会計）</t>
    <rPh sb="0" eb="3">
      <t>トウキョウト</t>
    </rPh>
    <rPh sb="3" eb="5">
      <t>コウキ</t>
    </rPh>
    <rPh sb="5" eb="7">
      <t>コウレイ</t>
    </rPh>
    <rPh sb="7" eb="8">
      <t>モノ</t>
    </rPh>
    <rPh sb="8" eb="10">
      <t>イリョウ</t>
    </rPh>
    <rPh sb="10" eb="12">
      <t>コウイキ</t>
    </rPh>
    <rPh sb="12" eb="14">
      <t>レンゴウ</t>
    </rPh>
    <rPh sb="15" eb="17">
      <t>コウキ</t>
    </rPh>
    <rPh sb="17" eb="19">
      <t>コウレイ</t>
    </rPh>
    <rPh sb="19" eb="20">
      <t>シャ</t>
    </rPh>
    <rPh sb="20" eb="22">
      <t>イリョウ</t>
    </rPh>
    <rPh sb="22" eb="24">
      <t>トクベツ</t>
    </rPh>
    <rPh sb="24" eb="26">
      <t>カイケイ</t>
    </rPh>
    <phoneticPr fontId="31"/>
  </si>
  <si>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1"/>
  </si>
  <si>
    <t>〇</t>
    <phoneticPr fontId="2"/>
  </si>
  <si>
    <t>清瀬都市開発株式会社</t>
    <rPh sb="0" eb="2">
      <t>キヨセ</t>
    </rPh>
    <rPh sb="2" eb="4">
      <t>トシ</t>
    </rPh>
    <rPh sb="4" eb="6">
      <t>カイハツ</t>
    </rPh>
    <rPh sb="6" eb="10">
      <t>カブシキガイシャ</t>
    </rPh>
    <phoneticPr fontId="2"/>
  </si>
  <si>
    <t>清瀬市土地開発公社</t>
    <rPh sb="0" eb="2">
      <t>キヨセ</t>
    </rPh>
    <rPh sb="2" eb="3">
      <t>シ</t>
    </rPh>
    <rPh sb="3" eb="5">
      <t>トチ</t>
    </rPh>
    <rPh sb="5" eb="7">
      <t>カイハツ</t>
    </rPh>
    <rPh sb="7" eb="9">
      <t>コウシャ</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</si>
  <si>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</si>
  <si>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</si>
  <si>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過去5年間、類似団体と比較して低くなっているが、将来負担比率については、令和元年度より類似団体平均を上回っている。これは近年の各公共施設の更新・改修等大規模事業の実施に伴い地方債の現在高が増えたことに起因し、とりわけ新庁舎建設事業等の実施に伴い市債発行額の大きかった令和２年度より将来負担比率が悪化している。
　今後も、老朽化した公共施設の大規模改修事業、新たな建設事業に伴う市債発行額の増加及び財源としての公共施設整備基金等の繰入が見込まれるほか、都市計画街路用地の先行取得に伴う債務負担行為に基づく支出予定額の増加が見込まれるため、将来負担比率の改善は難しい状況である。</t>
    <rPh sb="13" eb="15">
      <t>カコ</t>
    </rPh>
    <rPh sb="16" eb="18">
      <t>ネンカン</t>
    </rPh>
    <rPh sb="49" eb="54">
      <t>レイワガンネンド</t>
    </rPh>
    <rPh sb="56" eb="60">
      <t>ルイジダンタイ</t>
    </rPh>
    <rPh sb="60" eb="62">
      <t>ヘイキン</t>
    </rPh>
    <rPh sb="63" eb="65">
      <t>ウワマワ</t>
    </rPh>
    <rPh sb="73" eb="75">
      <t>キンネン</t>
    </rPh>
    <rPh sb="88" eb="93">
      <t>ダイキボジギョウ</t>
    </rPh>
    <rPh sb="94" eb="96">
      <t>ジッシ</t>
    </rPh>
    <rPh sb="99" eb="102">
      <t>チホウサイ</t>
    </rPh>
    <rPh sb="103" eb="106">
      <t>ゲンザイダカ</t>
    </rPh>
    <rPh sb="107" eb="108">
      <t>フ</t>
    </rPh>
    <rPh sb="113" eb="115">
      <t>キイン</t>
    </rPh>
    <rPh sb="121" eb="124">
      <t>シンチョウシャ</t>
    </rPh>
    <rPh sb="124" eb="126">
      <t>ケンセツ</t>
    </rPh>
    <rPh sb="126" eb="128">
      <t>ジギョウ</t>
    </rPh>
    <rPh sb="128" eb="129">
      <t>トウ</t>
    </rPh>
    <rPh sb="130" eb="132">
      <t>ジッシ</t>
    </rPh>
    <rPh sb="133" eb="134">
      <t>トモナ</t>
    </rPh>
    <rPh sb="135" eb="140">
      <t>シサイハッコウガク</t>
    </rPh>
    <rPh sb="141" eb="142">
      <t>オオ</t>
    </rPh>
    <rPh sb="146" eb="148">
      <t>レイワ</t>
    </rPh>
    <rPh sb="149" eb="151">
      <t>ネンド</t>
    </rPh>
    <rPh sb="153" eb="159">
      <t>ショウライフタンヒリツ</t>
    </rPh>
    <rPh sb="160" eb="162">
      <t>アッカ</t>
    </rPh>
    <rPh sb="173" eb="175">
      <t>ロウキュウ</t>
    </rPh>
    <rPh sb="175" eb="176">
      <t>カ</t>
    </rPh>
    <rPh sb="178" eb="182">
      <t>コウキョウシセツ</t>
    </rPh>
    <rPh sb="183" eb="190">
      <t>ダイキボカイシュウジギョウ</t>
    </rPh>
    <rPh sb="191" eb="192">
      <t>アラ</t>
    </rPh>
    <rPh sb="194" eb="198">
      <t>ケンセツジギョウ</t>
    </rPh>
    <rPh sb="199" eb="200">
      <t>トモナ</t>
    </rPh>
    <rPh sb="201" eb="203">
      <t>シサイ</t>
    </rPh>
    <rPh sb="203" eb="205">
      <t>ハッコウ</t>
    </rPh>
    <rPh sb="205" eb="206">
      <t>ガク</t>
    </rPh>
    <rPh sb="207" eb="209">
      <t>ゾウカ</t>
    </rPh>
    <rPh sb="209" eb="210">
      <t>オヨ</t>
    </rPh>
    <rPh sb="211" eb="213">
      <t>ザイゲン</t>
    </rPh>
    <rPh sb="217" eb="225">
      <t>コウキョウシセツセイビキキン</t>
    </rPh>
    <rPh sb="225" eb="226">
      <t>トウ</t>
    </rPh>
    <rPh sb="227" eb="228">
      <t>ク</t>
    </rPh>
    <rPh sb="228" eb="229">
      <t>イ</t>
    </rPh>
    <rPh sb="230" eb="232">
      <t>ミコ</t>
    </rPh>
    <rPh sb="252" eb="253">
      <t>トモナ</t>
    </rPh>
    <rPh sb="270" eb="272">
      <t>ゾウカ</t>
    </rPh>
    <rPh sb="273" eb="275">
      <t>ミコ</t>
    </rPh>
    <rPh sb="281" eb="287">
      <t>ショウライフタンヒリツ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</si>
  <si>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</si>
  <si>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</si>
  <si>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</si>
  <si>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</si>
  <si>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</si>
  <si>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</si>
  <si>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類似団体と比較して高くなっている一方で、実質公債費比率は類似団体と比較して低くなっている。これは近年、公債費の金額自体は増加していたものの、起債額に占める臨時財政対策債の割合が多かったことから、算定上の分子である公債費等を控除する特定財源等が大きかったことに起因している。しかし、臨時財政対策債発行可能額の減少及び各公共施設の更新・改修等大規模事業の実施に伴い公債費に占める建設事業債等の償還額が増加していることから、令和元年度より実質公債費比率は悪化している。
　今後も、令和５年度より起債額の大きかった新庁舎建設事業の据置期間が順次終了することに伴い公債費の増加が見込まれるため、実質公債費比率の悪化はしばらく避けられないと思われる。</t>
    <rPh sb="1" eb="7">
      <t>ショウライフタンヒリツ</t>
    </rPh>
    <rPh sb="17" eb="18">
      <t>タカ</t>
    </rPh>
    <rPh sb="24" eb="26">
      <t>イッポウ</t>
    </rPh>
    <rPh sb="59" eb="62">
      <t>コウサイヒ</t>
    </rPh>
    <rPh sb="63" eb="67">
      <t>キンガクジタイ</t>
    </rPh>
    <rPh sb="68" eb="70">
      <t>ゾウカ</t>
    </rPh>
    <rPh sb="78" eb="81">
      <t>キサイガク</t>
    </rPh>
    <rPh sb="82" eb="83">
      <t>シ</t>
    </rPh>
    <rPh sb="85" eb="92">
      <t>リンジザイセイタイサクサイ</t>
    </rPh>
    <rPh sb="93" eb="95">
      <t>ワリアイ</t>
    </rPh>
    <rPh sb="96" eb="97">
      <t>オオ</t>
    </rPh>
    <rPh sb="123" eb="128">
      <t>トクテイザイゲントウ</t>
    </rPh>
    <rPh sb="129" eb="130">
      <t>オオ</t>
    </rPh>
    <rPh sb="137" eb="139">
      <t>キイン</t>
    </rPh>
    <rPh sb="148" eb="160">
      <t>リンジザイセイタイサクサイハッコウカノウガク</t>
    </rPh>
    <rPh sb="161" eb="163">
      <t>ゲンショウ</t>
    </rPh>
    <rPh sb="163" eb="164">
      <t>オヨ</t>
    </rPh>
    <rPh sb="192" eb="193">
      <t>シ</t>
    </rPh>
    <rPh sb="195" eb="201">
      <t>ケンセツジギョウサイトウ</t>
    </rPh>
    <rPh sb="202" eb="205">
      <t>ショウカンガク</t>
    </rPh>
    <rPh sb="206" eb="208">
      <t>ゾウカ</t>
    </rPh>
    <rPh sb="217" eb="219">
      <t>レイワ</t>
    </rPh>
    <rPh sb="219" eb="222">
      <t>ガンネンド</t>
    </rPh>
    <rPh sb="224" eb="231">
      <t>ジッシツコウサイヒヒリツ</t>
    </rPh>
    <rPh sb="245" eb="247">
      <t>レイワ</t>
    </rPh>
    <rPh sb="248" eb="250">
      <t>ネンド</t>
    </rPh>
    <rPh sb="252" eb="255">
      <t>キサイガク</t>
    </rPh>
    <rPh sb="256" eb="257">
      <t>オオ</t>
    </rPh>
    <rPh sb="269" eb="270">
      <t>ス</t>
    </rPh>
    <rPh sb="274" eb="278">
      <t>ジュンジシュウリョウ</t>
    </rPh>
    <rPh sb="283" eb="284">
      <t>トモナ</t>
    </rPh>
    <rPh sb="322" eb="323">
      <t>オモ</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</si>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</sst>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4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16C3F3E-29BA-4F81-AD47-E4001AC0FD32}"/>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E60F-441D-9BE1-31A8FCDBBFA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32046</c:v>
                </c:pt>
                <c:pt idx="1">
                  <c:v>37691</c:v>
                </c:pt>
                <c:pt idx="2">
                  <c:v>71997</c:v>
                </c:pt>
                <c:pt idx="3">
                  <c:v>34603</c:v>
                </c:pt>
                <c:pt idx="4">
                  <c:v>32541</c:v>
                </c:pt>
              </c:numCache>
            </c:numRef>
          </c:val>
          <c:smooth val="0"/>
          <c:extLst>
            <c:ext xmlns:c16="http://schemas.microsoft.com/office/drawing/2014/chart" uri="{C3380CC4-5D6E-409C-BE32-E72D297353CC}">
              <c16:uniqueId val="{00000001-E60F-441D-9BE1-31A8FCDBBFA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5.55</c:v>
                </c:pt>
                <c:pt idx="1">
                  <c:v>4.45</c:v>
                </c:pt>
                <c:pt idx="2">
                  <c:v>7.44</c:v>
                </c:pt>
                <c:pt idx="3">
                  <c:v>12.81</c:v>
                </c:pt>
                <c:pt idx="4">
                  <c:v>14.47</c:v>
                </c:pt>
              </c:numCache>
            </c:numRef>
          </c:val>
          <c:extLst>
            <c:ext xmlns:c16="http://schemas.microsoft.com/office/drawing/2014/chart" uri="{C3380CC4-5D6E-409C-BE32-E72D297353CC}">
              <c16:uniqueId val="{00000000-DBD3-4F34-AFB0-3E1E88C60FE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9.8000000000000007</c:v>
                </c:pt>
                <c:pt idx="1">
                  <c:v>9.6999999999999993</c:v>
                </c:pt>
                <c:pt idx="2">
                  <c:v>8.14</c:v>
                </c:pt>
                <c:pt idx="3">
                  <c:v>7.16</c:v>
                </c:pt>
                <c:pt idx="4">
                  <c:v>7.73</c:v>
                </c:pt>
              </c:numCache>
            </c:numRef>
          </c:val>
          <c:extLst>
            <c:ext xmlns:c16="http://schemas.microsoft.com/office/drawing/2014/chart" uri="{C3380CC4-5D6E-409C-BE32-E72D297353CC}">
              <c16:uniqueId val="{00000001-DBD3-4F34-AFB0-3E1E88C60FE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-0.65</c:v>
                </c:pt>
                <c:pt idx="1">
                  <c:v>-1.18</c:v>
                </c:pt>
                <c:pt idx="2">
                  <c:v>1.46</c:v>
                </c:pt>
                <c:pt idx="3">
                  <c:v>4.91</c:v>
                </c:pt>
                <c:pt idx="4">
                  <c:v>1.78</c:v>
                </c:pt>
              </c:numCache>
            </c:numRef>
          </c:val>
          <c:smooth val="0"/>
          <c:extLst>
            <c:ext xmlns:c16="http://schemas.microsoft.com/office/drawing/2014/chart" uri="{C3380CC4-5D6E-409C-BE32-E72D297353CC}">
              <c16:uniqueId val="{00000002-DBD3-4F34-AFB0-3E1E88C60FE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BCA-4CFA-82A9-B4FBD4C1EF4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BCA-4CFA-82A9-B4FBD4C1EF4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BCA-4CFA-82A9-B4FBD4C1EF4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BCA-4CFA-82A9-B4FBD4C1EF4C}"/>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0.03</c:v>
                </c:pt>
                <c:pt idx="2">
                  <c:v>#N/A</c:v>
                </c:pt>
                <c:pt idx="3">
                  <c:v>0.02</c:v>
                </c:pt>
                <c:pt idx="4">
                  <c:v>#N/A</c:v>
                </c:pt>
                <c:pt idx="5">
                  <c:v>0.02</c:v>
                </c:pt>
                <c:pt idx="6">
                  <c:v>#N/A</c:v>
                </c:pt>
                <c:pt idx="7">
                  <c:v>7.0000000000000007E-2</c:v>
                </c:pt>
                <c:pt idx="8">
                  <c:v>#N/A</c:v>
                </c:pt>
                <c:pt idx="9">
                  <c:v>0.02</c:v>
                </c:pt>
              </c:numCache>
            </c:numRef>
          </c:val>
          <c:extLst>
            <c:ext xmlns:c16="http://schemas.microsoft.com/office/drawing/2014/chart" uri="{C3380CC4-5D6E-409C-BE32-E72D297353CC}">
              <c16:uniqueId val="{00000004-DBCA-4CFA-82A9-B4FBD4C1EF4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7.0000000000000007E-2</c:v>
                </c:pt>
                <c:pt idx="2">
                  <c:v>#N/A</c:v>
                </c:pt>
                <c:pt idx="3">
                  <c:v>0.06</c:v>
                </c:pt>
                <c:pt idx="4">
                  <c:v>#N/A</c:v>
                </c:pt>
                <c:pt idx="5">
                  <c:v>0.16</c:v>
                </c:pt>
                <c:pt idx="6">
                  <c:v>#N/A</c:v>
                </c:pt>
                <c:pt idx="7">
                  <c:v>0.09</c:v>
                </c:pt>
                <c:pt idx="8">
                  <c:v>#N/A</c:v>
                </c:pt>
                <c:pt idx="9">
                  <c:v>0.16</c:v>
                </c:pt>
              </c:numCache>
            </c:numRef>
          </c:val>
          <c:extLst>
            <c:ext xmlns:c16="http://schemas.microsoft.com/office/drawing/2014/chart" uri="{C3380CC4-5D6E-409C-BE32-E72D297353CC}">
              <c16:uniqueId val="{00000005-DBCA-4CFA-82A9-B4FBD4C1EF4C}"/>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0.56999999999999995</c:v>
                </c:pt>
                <c:pt idx="2">
                  <c:v>#N/A</c:v>
                </c:pt>
                <c:pt idx="3">
                  <c:v>0.67</c:v>
                </c:pt>
                <c:pt idx="4">
                  <c:v>#N/A</c:v>
                </c:pt>
                <c:pt idx="5">
                  <c:v>2.09</c:v>
                </c:pt>
                <c:pt idx="6">
                  <c:v>#N/A</c:v>
                </c:pt>
                <c:pt idx="7">
                  <c:v>0.66</c:v>
                </c:pt>
                <c:pt idx="8">
                  <c:v>#N/A</c:v>
                </c:pt>
                <c:pt idx="9">
                  <c:v>1.2</c:v>
                </c:pt>
              </c:numCache>
            </c:numRef>
          </c:val>
          <c:extLst>
            <c:ext xmlns:c16="http://schemas.microsoft.com/office/drawing/2014/chart" uri="{C3380CC4-5D6E-409C-BE32-E72D297353CC}">
              <c16:uniqueId val="{00000006-DBCA-4CFA-82A9-B4FBD4C1EF4C}"/>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2.0699999999999998</c:v>
                </c:pt>
                <c:pt idx="2">
                  <c:v>#N/A</c:v>
                </c:pt>
                <c:pt idx="3">
                  <c:v>1.22</c:v>
                </c:pt>
                <c:pt idx="4">
                  <c:v>#N/A</c:v>
                </c:pt>
                <c:pt idx="5">
                  <c:v>2.06</c:v>
                </c:pt>
                <c:pt idx="6">
                  <c:v>#N/A</c:v>
                </c:pt>
                <c:pt idx="7">
                  <c:v>2.42</c:v>
                </c:pt>
                <c:pt idx="8">
                  <c:v>#N/A</c:v>
                </c:pt>
                <c:pt idx="9">
                  <c:v>2.34</c:v>
                </c:pt>
              </c:numCache>
            </c:numRef>
          </c:val>
          <c:extLst>
            <c:ext xmlns:c16="http://schemas.microsoft.com/office/drawing/2014/chart" uri="{C3380CC4-5D6E-409C-BE32-E72D297353CC}">
              <c16:uniqueId val="{00000007-DBCA-4CFA-82A9-B4FBD4C1EF4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0.61</c:v>
                </c:pt>
                <c:pt idx="2">
                  <c:v>#N/A</c:v>
                </c:pt>
                <c:pt idx="3">
                  <c:v>1</c:v>
                </c:pt>
                <c:pt idx="4">
                  <c:v>#N/A</c:v>
                </c:pt>
                <c:pt idx="5">
                  <c:v>1.5</c:v>
                </c:pt>
                <c:pt idx="6">
                  <c:v>#N/A</c:v>
                </c:pt>
                <c:pt idx="7">
                  <c:v>2.15</c:v>
                </c:pt>
                <c:pt idx="8">
                  <c:v>#N/A</c:v>
                </c:pt>
                <c:pt idx="9">
                  <c:v>3.26</c:v>
                </c:pt>
              </c:numCache>
            </c:numRef>
          </c:val>
          <c:extLst>
            <c:ext xmlns:c16="http://schemas.microsoft.com/office/drawing/2014/chart" uri="{C3380CC4-5D6E-409C-BE32-E72D297353CC}">
              <c16:uniqueId val="{00000008-DBCA-4CFA-82A9-B4FBD4C1EF4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5.54</c:v>
                </c:pt>
                <c:pt idx="2">
                  <c:v>#N/A</c:v>
                </c:pt>
                <c:pt idx="3">
                  <c:v>4.4400000000000004</c:v>
                </c:pt>
                <c:pt idx="4">
                  <c:v>#N/A</c:v>
                </c:pt>
                <c:pt idx="5">
                  <c:v>7.43</c:v>
                </c:pt>
                <c:pt idx="6">
                  <c:v>#N/A</c:v>
                </c:pt>
                <c:pt idx="7">
                  <c:v>12.8</c:v>
                </c:pt>
                <c:pt idx="8">
                  <c:v>#N/A</c:v>
                </c:pt>
                <c:pt idx="9">
                  <c:v>14.46</c:v>
                </c:pt>
              </c:numCache>
            </c:numRef>
          </c:val>
          <c:extLst>
            <c:ext xmlns:c16="http://schemas.microsoft.com/office/drawing/2014/chart" uri="{C3380CC4-5D6E-409C-BE32-E72D297353CC}">
              <c16:uniqueId val="{00000009-DBCA-4CFA-82A9-B4FBD4C1EF4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1503</c:v>
                </c:pt>
                <c:pt idx="5">
                  <c:v>1483</c:v>
                </c:pt>
                <c:pt idx="8">
                  <c:v>1372</c:v>
                </c:pt>
                <c:pt idx="11">
                  <c:v>1408</c:v>
                </c:pt>
                <c:pt idx="14">
                  <c:v>1413</c:v>
                </c:pt>
              </c:numCache>
            </c:numRef>
          </c:val>
          <c:extLst>
            <c:ext xmlns:c16="http://schemas.microsoft.com/office/drawing/2014/chart" uri="{C3380CC4-5D6E-409C-BE32-E72D297353CC}">
              <c16:uniqueId val="{00000000-2264-42C8-B160-D9E189491B4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1</c:v>
                </c:pt>
                <c:pt idx="9">
                  <c:v>0</c:v>
                </c:pt>
                <c:pt idx="12">
                  <c:v>0</c:v>
                </c:pt>
              </c:numCache>
            </c:numRef>
          </c:val>
          <c:extLst>
            <c:ext xmlns:c16="http://schemas.microsoft.com/office/drawing/2014/chart" uri="{C3380CC4-5D6E-409C-BE32-E72D297353CC}">
              <c16:uniqueId val="{00000001-2264-42C8-B160-D9E189491B4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7</c:v>
                </c:pt>
                <c:pt idx="3">
                  <c:v>3</c:v>
                </c:pt>
                <c:pt idx="6">
                  <c:v>4</c:v>
                </c:pt>
                <c:pt idx="9">
                  <c:v>3</c:v>
                </c:pt>
                <c:pt idx="12">
                  <c:v>2</c:v>
                </c:pt>
              </c:numCache>
            </c:numRef>
          </c:val>
          <c:extLst>
            <c:ext xmlns:c16="http://schemas.microsoft.com/office/drawing/2014/chart" uri="{C3380CC4-5D6E-409C-BE32-E72D297353CC}">
              <c16:uniqueId val="{00000002-2264-42C8-B160-D9E189491B4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64</c:v>
                </c:pt>
                <c:pt idx="3">
                  <c:v>60</c:v>
                </c:pt>
                <c:pt idx="6">
                  <c:v>42</c:v>
                </c:pt>
                <c:pt idx="9">
                  <c:v>22</c:v>
                </c:pt>
                <c:pt idx="12">
                  <c:v>14</c:v>
                </c:pt>
              </c:numCache>
            </c:numRef>
          </c:val>
          <c:extLst>
            <c:ext xmlns:c16="http://schemas.microsoft.com/office/drawing/2014/chart" uri="{C3380CC4-5D6E-409C-BE32-E72D297353CC}">
              <c16:uniqueId val="{00000003-2264-42C8-B160-D9E189491B4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22</c:v>
                </c:pt>
                <c:pt idx="3">
                  <c:v>48</c:v>
                </c:pt>
                <c:pt idx="6">
                  <c:v>38</c:v>
                </c:pt>
                <c:pt idx="9">
                  <c:v>33</c:v>
                </c:pt>
                <c:pt idx="12">
                  <c:v>38</c:v>
                </c:pt>
              </c:numCache>
            </c:numRef>
          </c:val>
          <c:extLst>
            <c:ext xmlns:c16="http://schemas.microsoft.com/office/drawing/2014/chart" uri="{C3380CC4-5D6E-409C-BE32-E72D297353CC}">
              <c16:uniqueId val="{00000004-2264-42C8-B160-D9E189491B4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64-42C8-B160-D9E189491B4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264-42C8-B160-D9E189491B4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1875</c:v>
                </c:pt>
                <c:pt idx="3">
                  <c:v>1877</c:v>
                </c:pt>
                <c:pt idx="6">
                  <c:v>1913</c:v>
                </c:pt>
                <c:pt idx="9">
                  <c:v>1946</c:v>
                </c:pt>
                <c:pt idx="12">
                  <c:v>1947</c:v>
                </c:pt>
              </c:numCache>
            </c:numRef>
          </c:val>
          <c:extLst>
            <c:ext xmlns:c16="http://schemas.microsoft.com/office/drawing/2014/chart" uri="{C3380CC4-5D6E-409C-BE32-E72D297353CC}">
              <c16:uniqueId val="{00000007-2264-42C8-B160-D9E189491B4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465</c:v>
                </c:pt>
                <c:pt idx="2">
                  <c:v>#N/A</c:v>
                </c:pt>
                <c:pt idx="3">
                  <c:v>#N/A</c:v>
                </c:pt>
                <c:pt idx="4">
                  <c:v>505</c:v>
                </c:pt>
                <c:pt idx="5">
                  <c:v>#N/A</c:v>
                </c:pt>
                <c:pt idx="6">
                  <c:v>#N/A</c:v>
                </c:pt>
                <c:pt idx="7">
                  <c:v>626</c:v>
                </c:pt>
                <c:pt idx="8">
                  <c:v>#N/A</c:v>
                </c:pt>
                <c:pt idx="9">
                  <c:v>#N/A</c:v>
                </c:pt>
                <c:pt idx="10">
                  <c:v>596</c:v>
                </c:pt>
                <c:pt idx="11">
                  <c:v>#N/A</c:v>
                </c:pt>
                <c:pt idx="12">
                  <c:v>#N/A</c:v>
                </c:pt>
                <c:pt idx="13">
                  <c:v>588</c:v>
                </c:pt>
                <c:pt idx="14">
                  <c:v>#N/A</c:v>
                </c:pt>
              </c:numCache>
            </c:numRef>
          </c:val>
          <c:smooth val="0"/>
          <c:extLst>
            <c:ext xmlns:c16="http://schemas.microsoft.com/office/drawing/2014/chart" uri="{C3380CC4-5D6E-409C-BE32-E72D297353CC}">
              <c16:uniqueId val="{00000008-2264-42C8-B160-D9E189491B4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16046</c:v>
                </c:pt>
                <c:pt idx="5">
                  <c:v>15996</c:v>
                </c:pt>
                <c:pt idx="8">
                  <c:v>16566</c:v>
                </c:pt>
                <c:pt idx="11">
                  <c:v>16557</c:v>
                </c:pt>
                <c:pt idx="14">
                  <c:v>15869</c:v>
                </c:pt>
              </c:numCache>
            </c:numRef>
          </c:val>
          <c:extLst>
            <c:ext xmlns:c16="http://schemas.microsoft.com/office/drawing/2014/chart" uri="{C3380CC4-5D6E-409C-BE32-E72D297353CC}">
              <c16:uniqueId val="{00000000-49C6-4E27-B6D1-7BF1B3F45CA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1305</c:v>
                </c:pt>
                <c:pt idx="5">
                  <c:v>1274</c:v>
                </c:pt>
                <c:pt idx="8">
                  <c:v>1315</c:v>
                </c:pt>
                <c:pt idx="11">
                  <c:v>1968</c:v>
                </c:pt>
                <c:pt idx="14">
                  <c:v>2384</c:v>
                </c:pt>
              </c:numCache>
            </c:numRef>
          </c:val>
          <c:extLst>
            <c:ext xmlns:c16="http://schemas.microsoft.com/office/drawing/2014/chart" uri="{C3380CC4-5D6E-409C-BE32-E72D297353CC}">
              <c16:uniqueId val="{00000001-49C6-4E27-B6D1-7BF1B3F45CA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5040</c:v>
                </c:pt>
                <c:pt idx="5">
                  <c:v>5109</c:v>
                </c:pt>
                <c:pt idx="8">
                  <c:v>3964</c:v>
                </c:pt>
                <c:pt idx="11">
                  <c:v>4160</c:v>
                </c:pt>
                <c:pt idx="14">
                  <c:v>4406</c:v>
                </c:pt>
              </c:numCache>
            </c:numRef>
          </c:val>
          <c:extLst>
            <c:ext xmlns:c16="http://schemas.microsoft.com/office/drawing/2014/chart" uri="{C3380CC4-5D6E-409C-BE32-E72D297353CC}">
              <c16:uniqueId val="{00000002-49C6-4E27-B6D1-7BF1B3F45CA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9C6-4E27-B6D1-7BF1B3F45CA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9C6-4E27-B6D1-7BF1B3F45CA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46</c:v>
                </c:pt>
                <c:pt idx="3">
                  <c:v>42</c:v>
                </c:pt>
                <c:pt idx="6">
                  <c:v>199</c:v>
                </c:pt>
                <c:pt idx="9">
                  <c:v>30</c:v>
                </c:pt>
                <c:pt idx="12">
                  <c:v>26</c:v>
                </c:pt>
              </c:numCache>
            </c:numRef>
          </c:val>
          <c:extLst>
            <c:ext xmlns:c16="http://schemas.microsoft.com/office/drawing/2014/chart" uri="{C3380CC4-5D6E-409C-BE32-E72D297353CC}">
              <c16:uniqueId val="{00000005-49C6-4E27-B6D1-7BF1B3F45CA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4492</c:v>
                </c:pt>
                <c:pt idx="3">
                  <c:v>4400</c:v>
                </c:pt>
                <c:pt idx="6">
                  <c:v>4328</c:v>
                </c:pt>
                <c:pt idx="9">
                  <c:v>4259</c:v>
                </c:pt>
                <c:pt idx="12">
                  <c:v>4167</c:v>
                </c:pt>
              </c:numCache>
            </c:numRef>
          </c:val>
          <c:extLst>
            <c:ext xmlns:c16="http://schemas.microsoft.com/office/drawing/2014/chart" uri="{C3380CC4-5D6E-409C-BE32-E72D297353CC}">
              <c16:uniqueId val="{00000006-49C6-4E27-B6D1-7BF1B3F45CA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247</c:v>
                </c:pt>
                <c:pt idx="3">
                  <c:v>188</c:v>
                </c:pt>
                <c:pt idx="6">
                  <c:v>148</c:v>
                </c:pt>
                <c:pt idx="9">
                  <c:v>119</c:v>
                </c:pt>
                <c:pt idx="12">
                  <c:v>106</c:v>
                </c:pt>
              </c:numCache>
            </c:numRef>
          </c:val>
          <c:extLst>
            <c:ext xmlns:c16="http://schemas.microsoft.com/office/drawing/2014/chart" uri="{C3380CC4-5D6E-409C-BE32-E72D297353CC}">
              <c16:uniqueId val="{00000007-49C6-4E27-B6D1-7BF1B3F45CA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356</c:v>
                </c:pt>
                <c:pt idx="3">
                  <c:v>336</c:v>
                </c:pt>
                <c:pt idx="6">
                  <c:v>295</c:v>
                </c:pt>
                <c:pt idx="9">
                  <c:v>350</c:v>
                </c:pt>
                <c:pt idx="12">
                  <c:v>385</c:v>
                </c:pt>
              </c:numCache>
            </c:numRef>
          </c:val>
          <c:extLst>
            <c:ext xmlns:c16="http://schemas.microsoft.com/office/drawing/2014/chart" uri="{C3380CC4-5D6E-409C-BE32-E72D297353CC}">
              <c16:uniqueId val="{00000008-49C6-4E27-B6D1-7BF1B3F45CA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793</c:v>
                </c:pt>
                <c:pt idx="3">
                  <c:v>880</c:v>
                </c:pt>
                <c:pt idx="6">
                  <c:v>1561</c:v>
                </c:pt>
                <c:pt idx="9">
                  <c:v>2139</c:v>
                </c:pt>
                <c:pt idx="12">
                  <c:v>2431</c:v>
                </c:pt>
              </c:numCache>
            </c:numRef>
          </c:val>
          <c:extLst>
            <c:ext xmlns:c16="http://schemas.microsoft.com/office/drawing/2014/chart" uri="{C3380CC4-5D6E-409C-BE32-E72D297353CC}">
              <c16:uniqueId val="{00000009-49C6-4E27-B6D1-7BF1B3F45CA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19522</c:v>
                </c:pt>
                <c:pt idx="3">
                  <c:v>19886</c:v>
                </c:pt>
                <c:pt idx="6">
                  <c:v>21336</c:v>
                </c:pt>
                <c:pt idx="9">
                  <c:v>21463</c:v>
                </c:pt>
                <c:pt idx="12">
                  <c:v>20938</c:v>
                </c:pt>
              </c:numCache>
            </c:numRef>
          </c:val>
          <c:extLst>
            <c:ext xmlns:c16="http://schemas.microsoft.com/office/drawing/2014/chart" uri="{C3380CC4-5D6E-409C-BE32-E72D297353CC}">
              <c16:uniqueId val="{0000000A-49C6-4E27-B6D1-7BF1B3F45CA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3065</c:v>
                </c:pt>
                <c:pt idx="2">
                  <c:v>#N/A</c:v>
                </c:pt>
                <c:pt idx="3">
                  <c:v>#N/A</c:v>
                </c:pt>
                <c:pt idx="4">
                  <c:v>3353</c:v>
                </c:pt>
                <c:pt idx="5">
                  <c:v>#N/A</c:v>
                </c:pt>
                <c:pt idx="6">
                  <c:v>#N/A</c:v>
                </c:pt>
                <c:pt idx="7">
                  <c:v>6021</c:v>
                </c:pt>
                <c:pt idx="8">
                  <c:v>#N/A</c:v>
                </c:pt>
                <c:pt idx="9">
                  <c:v>#N/A</c:v>
                </c:pt>
                <c:pt idx="10">
                  <c:v>5676</c:v>
                </c:pt>
                <c:pt idx="11">
                  <c:v>#N/A</c:v>
                </c:pt>
                <c:pt idx="12">
                  <c:v>#N/A</c:v>
                </c:pt>
                <c:pt idx="13">
                  <c:v>5393</c:v>
                </c:pt>
                <c:pt idx="14">
                  <c:v>#N/A</c:v>
                </c:pt>
              </c:numCache>
            </c:numRef>
          </c:val>
          <c:smooth val="0"/>
          <c:extLst>
            <c:ext xmlns:c16="http://schemas.microsoft.com/office/drawing/2014/chart" uri="{C3380CC4-5D6E-409C-BE32-E72D297353CC}">
              <c16:uniqueId val="{0000000B-49C6-4E27-B6D1-7BF1B3F45CA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1275</c:v>
                </c:pt>
                <c:pt idx="1">
                  <c:v>1184</c:v>
                </c:pt>
                <c:pt idx="2">
                  <c:v>1251</c:v>
                </c:pt>
              </c:numCache>
            </c:numRef>
          </c:val>
          <c:extLst>
            <c:ext xmlns:c16="http://schemas.microsoft.com/office/drawing/2014/chart" uri="{C3380CC4-5D6E-409C-BE32-E72D297353CC}">
              <c16:uniqueId val="{00000000-15F0-44F8-AFA6-9C57C3FB2A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1</c:v>
                </c:pt>
                <c:pt idx="1">
                  <c:v>489</c:v>
                </c:pt>
                <c:pt idx="2">
                  <c:v>489</c:v>
                </c:pt>
              </c:numCache>
            </c:numRef>
          </c:val>
          <c:extLst>
            <c:ext xmlns:c16="http://schemas.microsoft.com/office/drawing/2014/chart" uri="{C3380CC4-5D6E-409C-BE32-E72D297353CC}">
              <c16:uniqueId val="{00000001-15F0-44F8-AFA6-9C57C3FB2A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2218</c:v>
                </c:pt>
                <c:pt idx="1">
                  <c:v>1900</c:v>
                </c:pt>
                <c:pt idx="2">
                  <c:v>1997</c:v>
                </c:pt>
              </c:numCache>
            </c:numRef>
          </c:val>
          <c:extLst>
            <c:ext xmlns:c16="http://schemas.microsoft.com/office/drawing/2014/chart" uri="{C3380CC4-5D6E-409C-BE32-E72D297353CC}">
              <c16:uniqueId val="{00000002-15F0-44F8-AFA6-9C57C3FB2A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{028E6857-5AE0-47E5-BFFB-D39B0C46FEC3}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9ECB-4953-9968-946D189EFEA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{9A1365C8-6BB7-4318-B855-22DB8B694BA7}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ECB-4953-9968-946D189EFEA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{4941EEAA-23A1-4D9A-8B12-422DBD1515B0}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ECB-4953-9968-946D189EFEA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{FD7F8B71-DE08-43D1-A527-392699829651}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ECB-4953-9968-946D189EFEA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{65A0F1C4-7A7C-44BD-BCFE-BC2AAFDA07E1}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ECB-4953-9968-946D189EFEA8}"/>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{DBE21E51-1001-4BF9-A111-C5D6E6232046}</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9ECB-4953-9968-946D189EFEA8}"/>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{7E69E4A1-6979-46D2-9F56-A025D904B0C2}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9ECB-4953-9968-946D189EFEA8}"/>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{7E22A163-772D-4CB3-A7F5-81976A7347AE}</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9ECB-4953-9968-946D189EFEA8}"/>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{233B0DA8-E4C3-427E-B7B5-8D41E0C65B3D}</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9ECB-4953-9968-946D189EFEA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52.8</c:v>
                </c:pt>
                <c:pt idx="8">
                  <c:v>54.2</c:v>
                </c:pt>
                <c:pt idx="16">
                  <c:v>53.1</c:v>
                </c:pt>
                <c:pt idx="24">
                  <c:v>54.2</c:v>
                </c:pt>
                <c:pt idx="32">
                  <c:v>56</c:v>
                </c:pt>
              </c:numCache>
            </c:numRef>
          </c:xVal>
          <c:yVal>
            <c:numRef>
              <c:f>公会計指標分析・財政指標組合せ分析表!$BP$51:$DC$51</c:f>
              <c:numCache>
                <c:formatCode>#,##0.0;"▲ "#,##0.0</c:formatCode>
                <c:ptCount val="40"/>
                <c:pt idx="0">
                  <c:v>21.9</c:v>
                </c:pt>
                <c:pt idx="8">
                  <c:v>23.8</c:v>
                </c:pt>
                <c:pt idx="16">
                  <c:v>41.9</c:v>
                </c:pt>
                <c:pt idx="24">
                  <c:v>37.200000000000003</c:v>
                </c:pt>
                <c:pt idx="32">
                  <c:v>36.299999999999997</c:v>
                </c:pt>
              </c:numCache>
            </c:numRef>
          </c:yVal>
          <c:smooth val="0"/>
          <c:extLst>
            <c:ext xmlns:c16="http://schemas.microsoft.com/office/drawing/2014/chart" uri="{C3380CC4-5D6E-409C-BE32-E72D297353CC}">
              <c16:uniqueId val="{00000009-9ECB-4953-9968-946D189EFEA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{ED975925-B0D6-4FF2-BE0C-CD378B0FC8C9}</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9ECB-4953-9968-946D189EFEA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{45E110A3-8DC7-4CA4-8BBF-FEA011B53F03}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ECB-4953-9968-946D189EFEA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{2D609B70-B976-4167-95BA-A3C31C48C02F}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ECB-4953-9968-946D189EFEA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{BC7D558D-39D4-407F-AF6A-61D7B737777A}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ECB-4953-9968-946D189EFEA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{90D566FD-0CD4-41F3-BF24-D6FD4FD9FCF3}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ECB-4953-9968-946D189EFEA8}"/>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{3AFB5196-D3FC-4629-9618-F5C0E826BD2F}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9ECB-4953-9968-946D189EFEA8}"/>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{29E8EBF9-D1B6-429D-8B05-626B430C671F}</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9ECB-4953-9968-946D189EFEA8}"/>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{4DC9C00A-E2AD-4E4C-AFFD-150B8692639B}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9ECB-4953-9968-946D189EFEA8}"/>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{77A55730-A17E-4A7A-81FE-418BA920F024}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9ECB-4953-9968-946D189EFEA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61.5</c:v>
                </c:pt>
                <c:pt idx="16">
                  <c:v>63</c:v>
                </c:pt>
                <c:pt idx="24">
                  <c:v>63.7</c:v>
                </c:pt>
                <c:pt idx="32">
                  <c:v>64.099999999999994</c:v>
                </c:pt>
              </c:numCache>
            </c:numRef>
          </c:xVal>
          <c:yVal>
            <c:numRef>
              <c:f>公会計指標分析・財政指標組合せ分析表!$BP$55:$DC$55</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9ECB-4953-9968-946D189EFEA8}"/>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6.5843235219777696E-3"/>
                </c:manualLayout>
              </c:layout>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{28220E44-0C57-414B-BF8B-80D5A9156F64}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C724-499C-841B-7C3CC44C817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{34C1C5D0-B905-4A39-B6FF-57E5A294CA35}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724-499C-841B-7C3CC44C817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{A8386B70-86DD-46CA-9F16-B27AB43ECEEB}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724-499C-841B-7C3CC44C817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{002A3416-C170-4876-B255-D4A0A8195F05}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724-499C-841B-7C3CC44C817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{1F6DC07B-D004-4C1C-A330-99A2A93E98D7}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724-499C-841B-7C3CC44C817E}"/>
                </c:ext>
              </c:extLst>
            </c:dLbl>
            <c:dLbl>
              <c:idx val="8"/>
              <c:layout>
                <c:manualLayout>
                  <c:x val="0"/>
                  <c:y val="6.5843235219777696E-3"/>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{EE3B65C1-67A2-40DB-B7F4-370E69E640E1}</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C724-499C-841B-7C3CC44C817E}"/>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{02CA2A51-E353-4630-B6A5-FA9E82275351}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C724-499C-841B-7C3CC44C817E}"/>
                </c:ext>
              </c:extLst>
            </c:dLbl>
            <c:dLbl>
              <c:idx val="24"/>
              <c:layout>
                <c:manualLayout>
                  <c:x val="0"/>
                  <c:y val="1.307720286292209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{A61D34CE-3A15-4004-8016-5DFE24C4F893}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C724-499C-841B-7C3CC44C817E}"/>
                </c:ext>
              </c:extLst>
            </c:dLbl>
            <c:dLbl>
              <c:idx val="32"/>
              <c:layout>
                <c:manualLayout>
                  <c:x val="0"/>
                  <c:y val="-1.3077202862922171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{1E6EE610-274B-4D76-9CE6-195EC06BEB9D}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C724-499C-841B-7C3CC44C817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3.6</c:v>
                </c:pt>
                <c:pt idx="8">
                  <c:v>3.5</c:v>
                </c:pt>
                <c:pt idx="16">
                  <c:v>3.7</c:v>
                </c:pt>
                <c:pt idx="24">
                  <c:v>3.9</c:v>
                </c:pt>
                <c:pt idx="32">
                  <c:v>4</c:v>
                </c:pt>
              </c:numCache>
            </c:numRef>
          </c:xVal>
          <c:yVal>
            <c:numRef>
              <c:f>公会計指標分析・財政指標組合せ分析表!$BP$73:$DC$73</c:f>
              <c:numCache>
                <c:formatCode>#,##0.0;"▲ "#,##0.0</c:formatCode>
                <c:ptCount val="40"/>
                <c:pt idx="0">
                  <c:v>21.9</c:v>
                </c:pt>
                <c:pt idx="8">
                  <c:v>23.8</c:v>
                </c:pt>
                <c:pt idx="16">
                  <c:v>41.9</c:v>
                </c:pt>
                <c:pt idx="24">
                  <c:v>37.200000000000003</c:v>
                </c:pt>
                <c:pt idx="32">
                  <c:v>36.299999999999997</c:v>
                </c:pt>
              </c:numCache>
            </c:numRef>
          </c:yVal>
          <c:smooth val="0"/>
          <c:extLst>
            <c:ext xmlns:c16="http://schemas.microsoft.com/office/drawing/2014/chart" uri="{C3380CC4-5D6E-409C-BE32-E72D297353CC}">
              <c16:uniqueId val="{00000009-C724-499C-841B-7C3CC44C817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4502318643803015E-2"/>
                  <c:y val="-5.3189518236435689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{572A4CFD-675B-4199-8B0D-89B35C460DAF}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C724-499C-841B-7C3CC44C817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{340A9D27-90F1-4248-9998-84A582506C93}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724-499C-841B-7C3CC44C817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{CD047FEB-F7A5-464B-B201-C92CC6810526}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724-499C-841B-7C3CC44C817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{283FC489-40D7-4FA8-B8E9-51A9B7D00E3A}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724-499C-841B-7C3CC44C817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{FE666342-19B4-4C83-8917-3F7320805F2E}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724-499C-841B-7C3CC44C817E}"/>
                </c:ext>
              </c:extLst>
            </c:dLbl>
            <c:dLbl>
              <c:idx val="8"/>
              <c:layout>
                <c:manualLayout>
                  <c:x val="-2.876601570038324E-2"/>
                  <c:y val="-5.9147603237740563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{6A9D425C-5E99-4A05-B680-CB198A715953}</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C724-499C-841B-7C3CC44C817E}"/>
                </c:ext>
              </c:extLst>
            </c:dLbl>
            <c:dLbl>
              <c:idx val="16"/>
              <c:layout>
                <c:manualLayout>
                  <c:x val="-3.1570342725075584E-2"/>
                  <c:y val="-7.4913333520559955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{14AF6C00-B537-4877-BD79-4D5D6DD2EC1A}</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C724-499C-841B-7C3CC44C817E}"/>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{5C06E96B-9790-4491-89EA-304B8EB911C6}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C724-499C-841B-7C3CC44C817E}"/>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{345239D9-85DA-41E9-9432-BA5EC29AB850}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C724-499C-841B-7C3CC44C817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6.3</c:v>
                </c:pt>
                <c:pt idx="16">
                  <c:v>6.2</c:v>
                </c:pt>
                <c:pt idx="24">
                  <c:v>5.7</c:v>
                </c:pt>
                <c:pt idx="32">
                  <c:v>5.8</c:v>
                </c:pt>
              </c:numCache>
            </c:numRef>
          </c:xVal>
          <c:yVal>
            <c:numRef>
              <c:f>公会計指標分析・財政指標組合せ分析表!$BP$77:$DC$77</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C724-499C-841B-7C3CC44C817E}"/>
            </c:ext>
          </c:extLst>
        </c:ser>
        <c:dLbls>
          <c:showLegendKey val="0"/>
          <c:showVal val="1"/>
          <c:showCatName val="0"/>
          <c:showSerName val="0"/>
          <c:showPercent val="0"/>
          <c:showBubbleSize val="0"/>
        </c:dLbls>
        <c:axId val="84219776"/>
        <c:axId val="84234240"/>
      </c:scatterChart>
      <c:valAx>
        <c:axId val="84219776"/>
        <c:scaling>
          <c:orientation val="maxMin"/>
          <c:max val="7"/>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元利償還金については、臨時財政対策債等の償還開始などにより増加となっている。</a:t>
          </a:r>
        </a:p>
        <a:p>
          <a:r>
            <a:rPr kumimoji="1" lang="ja-JP" altLang="en-US" sz="1400">
              <a:latin typeface="ＭＳ ゴシック" pitchFamily="49" charset="-128"/>
              <a:ea typeface="ＭＳ ゴシック" pitchFamily="49" charset="-128"/>
            </a:rPr>
            <a:t>　今後も市内公共施設老朽化に伴う大規模改修工事等が見込まれることから、実質公債費比率の動向には注視していくとともに、起債が見込まれる新規事業の実施等について十分な検討を図り、新発債の抑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満期一括償還による地方債はない。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）について、職員の年齢構成の変化による退職手当負担見込額が継続して減少していることに加え、臨時財政対策債発行可能額が減となったこと等に伴い、令和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年度の地方債発行額が抑制されたため、地方債現在高も減少している。しかしながら、令和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年度から土地開発公社の用地先行取得を順次進めていることから、債務負担行為に基づく支出予定額が年々増加となっている。全体としては、減要因が増要因を上回り、前年度比</a:t>
          </a:r>
          <a:r>
            <a:rPr kumimoji="1" lang="en-US" altLang="ja-JP" sz="1200">
              <a:latin typeface="ＭＳ ゴシック" pitchFamily="49" charset="-128"/>
              <a:ea typeface="ＭＳ ゴシック" pitchFamily="49" charset="-128"/>
            </a:rPr>
            <a:t>307</a:t>
          </a:r>
          <a:r>
            <a:rPr kumimoji="1" lang="ja-JP" altLang="en-US" sz="1200">
              <a:latin typeface="ＭＳ ゴシック" pitchFamily="49" charset="-128"/>
              <a:ea typeface="ＭＳ ゴシック" pitchFamily="49" charset="-128"/>
            </a:rPr>
            <a:t>百万円の減となっている。</a:t>
          </a:r>
        </a:p>
        <a:p>
          <a:r>
            <a:rPr kumimoji="1" lang="ja-JP" altLang="en-US" sz="1200">
              <a:latin typeface="ＭＳ ゴシック" pitchFamily="49" charset="-128"/>
              <a:ea typeface="ＭＳ ゴシック" pitchFamily="49" charset="-128"/>
            </a:rPr>
            <a:t>　一方で、充当財源額（</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については、実質収支の改善などにより財政調整基金等の積み立てを行ったことで充当可能基金が増加したほか、都市計画事業に係る地方債の現在高の増などに伴い充当可能特定歳入が増加となっている。一方で、臨時財政対策債発行可能額が減となったこと等に伴い、基準財政需要額算入見込額は減少してい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今後も後世への負担を少しでも軽減するよう、新規事業の実施等について総点検を図り、財政の健全化に努める。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東京都清瀬市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基金全体として、前年比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増要因としては、個人市民税や固定資産税の増、地方交付税の再算定に伴う増などにより実質収支が改善したことで、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百万円を財政調整基金へ積み立てたこと、上記の理由に伴い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百万円を公共施設整備基金へ積み立てたことがあげられる。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一方で、減要因としては、増大する社会保障関係経費等に対する財源不足のため、財政調整基金を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百万円を取り崩したほか、健康センター大規模改修工事等の財源として公共施設整備基金を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百万円取り崩したことが要因である。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当市においては、一般財源不足を補うために当初予算で財政調整基金の取り崩しを余儀なくされる状況である。財政調整基金については、残高目標を標準財政規模の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して積み立てを行う。また、今後は市内公共施設老朽化に伴う改修工事が見込まれることから、行革による歳出削減や、未利用地の売払いによる収入を原資として、引き続き公共施設整備基金の積み立てを優先して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・公共施設整備基金：公共施設整備の推進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・緑地保全基金：自然環境の保全育成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・教育基金：教育の振興、児童及び生徒の学力向上、教育環境の拡充</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・まちづくり応援基金：緑地保全、子育て支援、学校教育</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生涯学習、高齢者支援、環境対策等</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健康センター大規模改修工事等の財源として、公共施設整備基金を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百万円取り崩したものの、個人市民税や固定資産税の増、地方交付税の再算定に伴う増などにより実質収支が改善したことで、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百万円を公共施設整備基金へ積み立てたことなどにより、その他特定目的基金全体としては前年度と比較して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今後は市内公共施設老朽化に伴う改修工事が見込まれることから、行革による歳出削減や、未利用地の売払いによる収入を原資として引き続き公共施設整備基金の積み立てを優先して行なっていく。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年度においては、実質収支が改善ししたことで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百万円を積み立てたものの、増大する社会保障関係経費等に対する財源不足のため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百万円を取り崩したため、前年度と比較して残高が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引き続き災害などへの備えのため、標準財政規模の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％程度を目標に積み立てを行う。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満期一括償還による地方債もないため、基金運用益の積み立てを行う。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F7B5314-FF62-4E19-B9AA-E270E7723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E6C6B24-DC4E-44AE-BFDA-81A60EBA7A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EBE81699-C597-4274-A5D2-3BB01C876765}"/>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1EFC65DA-5550-4128-B680-7A0DE522873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CAAB8013-87EE-41EE-867A-AFB5939B0DC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C2BEED5D-5D5E-4053-A538-7028E0F681A8}"/>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92EADDAF-93F5-4A83-A1F6-C1ABEB9DB9E5}"/>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AD43B045-9563-46E5-9C9A-56FC9D8C4B2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433C509B-2947-4B4F-A681-84E438957A3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E91325A-D81B-4F2E-BABF-6DC6C854CE1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E5D86DB5-E00A-4CE4-87DF-AD678275C63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ED7AC34-4A5B-49DE-8C22-4CAB5FDB6A7D}"/>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1F98C93F-38A2-4F81-820F-419CAF7F475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E78C368C-97D6-432D-A37B-12C3101EEFA7}"/>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C9AAD243-B8E1-415A-9B1C-D164F09CB58E}"/>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307B797-0D92-41B2-A33A-6F2541B4E12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6583DB6-0A1A-4640-B1DB-BFCAFF1FE41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4A425D89-DA42-4590-B9BE-17CA7BAAF3A6}"/>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99A21E2B-645D-4588-A64B-EC4872985AE8}"/>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CFCAF509-0399-425D-8734-F8288EE9914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E7C1B63D-7C39-4ECB-9058-7589CE77C05A}"/>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7ED0D097-C231-4DEF-9771-1BF3F50552F9}"/>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62639B32-B7D3-41FC-99A1-9D463F91C57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7F6A924-37B2-41F7-976C-22EBBD8BF987}"/>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1543A06C-AEBB-4E14-93F4-4E3926C2F85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A7E22DCE-8520-41B3-84A3-F7CA8245826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DA3E8B31-3804-4CAD-9315-ED811B62577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AF9CBE68-7133-4E08-8B91-8F2F6690F4D9}"/>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9398EC0-8CBA-41DF-AF3E-FB2A28F83E1C}"/>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CE5FC6E1-C051-447F-9D00-15205EEDD28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860DE170-AB24-4C52-B3F5-B5C3F14CFAFD}"/>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7D6CB9BE-33D1-44DD-8705-D587F420774E}"/>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2DAB8CDF-C1B3-4B4E-92C5-4C4B271B1CE5}"/>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7B492500-65D8-4889-BC83-D88A733AA399}"/>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30DBB85C-50FE-4D42-826D-CED8CAAD61D7}"/>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B6F2DF56-D089-4769-A9F0-D2BEE4FB2C1C}"/>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923AA602-F013-48E8-8799-1580FD2630B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7A41EF06-FE04-4E3F-824E-D7A455314E11}"/>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4E2616F5-3349-4D4D-9DB0-F3EEE42DCC75}"/>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C218BF51-AFFC-47A1-99D0-4A098328B80F}"/>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77F130A0-8EF0-4FD3-8576-2EB078BCE886}"/>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EA351F16-47D6-4DC3-B5D6-928CEDCCFDEB}"/>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F53AAA13-D1C7-4D30-B753-815D3E4FEC7C}"/>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D43E16D-9BD7-4224-900C-C0C8FA2D5CAE}"/>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E95FADE6-C3F7-4D70-A3ED-C385D888A4A1}"/>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A1D9474-55EF-43A8-9495-955E06856A3C}"/>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B20D6B9D-D917-4B0E-81C1-B0BDCF93C6CB}"/>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　有形固定資産減価償却率全体では、類似団体と比較して低い水準となっている。これらは、庁舎をはじめとする一部の施設について、建て替えや大規模改修を実施したことによる。一方で、施設類型別ストック情報からも読み取れるように、老朽化が進んでいる公共施設も多く残っている。老朽化した公共施設を適切に維持するには、多額の費用がかかるため、限られた財源の中で全ての公共施設を早急に更新・改修していくことは困難である。「公共施設個別施設計画」及び令和４年３月に改訂した「公共施設等総合管理計画」を基に、今後も計画的な公共施設の適切な更新・改修に取り組む。</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FB59DFD-CFC1-479F-9291-1C9EC95B7246}"/>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EDDA380-03D2-4E0D-89C9-1B186A01FD2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81FECB61-852F-4700-A30C-27EE22241B14}"/>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a:extLst>
            <a:ext uri="{FF2B5EF4-FFF2-40B4-BE49-F238E27FC236}">
              <a16:creationId xmlns:a16="http://schemas.microsoft.com/office/drawing/2014/main" id="{16F5EBBA-45A0-4E5A-9CF4-C3A718609C3F}"/>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a:extLst>
            <a:ext uri="{FF2B5EF4-FFF2-40B4-BE49-F238E27FC236}">
              <a16:creationId xmlns:a16="http://schemas.microsoft.com/office/drawing/2014/main" id="{0D5278D0-B2E1-40C1-A428-5BCACA671FA4}"/>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a:extLst>
            <a:ext uri="{FF2B5EF4-FFF2-40B4-BE49-F238E27FC236}">
              <a16:creationId xmlns:a16="http://schemas.microsoft.com/office/drawing/2014/main" id="{33BAFA1E-955E-4118-A6C2-1D6BB3F660DF}"/>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a:extLst>
            <a:ext uri="{FF2B5EF4-FFF2-40B4-BE49-F238E27FC236}">
              <a16:creationId xmlns:a16="http://schemas.microsoft.com/office/drawing/2014/main" id="{B902DDCC-3E2B-4BEA-872A-1A029A5203EF}"/>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a:extLst>
            <a:ext uri="{FF2B5EF4-FFF2-40B4-BE49-F238E27FC236}">
              <a16:creationId xmlns:a16="http://schemas.microsoft.com/office/drawing/2014/main" id="{EFFC9FF3-C3C4-46A9-9538-730F9A437CC3}"/>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a:extLst>
            <a:ext uri="{FF2B5EF4-FFF2-40B4-BE49-F238E27FC236}">
              <a16:creationId xmlns:a16="http://schemas.microsoft.com/office/drawing/2014/main" id="{D695F176-5870-4263-AAC9-CD0D99A0C953}"/>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EE22F62E-B8D5-428C-8129-50E279585837}"/>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A629D978-278F-4685-AF81-3260C197AEC5}"/>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a:extLst>
            <a:ext uri="{FF2B5EF4-FFF2-40B4-BE49-F238E27FC236}">
              <a16:creationId xmlns:a16="http://schemas.microsoft.com/office/drawing/2014/main" id="{4B17BC66-B63E-4E3C-A5E8-2A192FC00AF2}"/>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a:extLst>
            <a:ext uri="{FF2B5EF4-FFF2-40B4-BE49-F238E27FC236}">
              <a16:creationId xmlns:a16="http://schemas.microsoft.com/office/drawing/2014/main" id="{AC711AAF-6E96-4853-AF1F-6A8EFDFE56B3}"/>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a:extLst>
            <a:ext uri="{FF2B5EF4-FFF2-40B4-BE49-F238E27FC236}">
              <a16:creationId xmlns:a16="http://schemas.microsoft.com/office/drawing/2014/main" id="{31FD771D-C828-4EE0-9FBF-F8C07A91B552}"/>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a:extLst>
            <a:ext uri="{FF2B5EF4-FFF2-40B4-BE49-F238E27FC236}">
              <a16:creationId xmlns:a16="http://schemas.microsoft.com/office/drawing/2014/main" id="{4FC811DD-FDDA-43D8-9954-F3C01B9AC219}"/>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a:extLst>
            <a:ext uri="{FF2B5EF4-FFF2-40B4-BE49-F238E27FC236}">
              <a16:creationId xmlns:a16="http://schemas.microsoft.com/office/drawing/2014/main" id="{9E01DC1F-0A71-4EB5-998C-4E214B870495}"/>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a:extLst>
            <a:ext uri="{FF2B5EF4-FFF2-40B4-BE49-F238E27FC236}">
              <a16:creationId xmlns:a16="http://schemas.microsoft.com/office/drawing/2014/main" id="{35CC7A42-3843-4693-A651-74C20CAB2394}"/>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CAD7FFFF-84D1-4681-90B8-52907957BC8B}"/>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C2281F96-4CF2-47EA-A074-8119489FDFEE}"/>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1DFDF59-4CBA-4BA8-B6EC-0984068FD9F2}"/>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69" name="直線コネクタ 68">
          <a:extLst>
            <a:ext uri="{FF2B5EF4-FFF2-40B4-BE49-F238E27FC236}">
              <a16:creationId xmlns:a16="http://schemas.microsoft.com/office/drawing/2014/main" id="{B416C1B6-D6AA-437F-89F8-05835FB47B24}"/>
            </a:ext>
          </a:extLst>
        </xdr:cNvPr>
        <xdr:cNvCxnSpPr/>
      </xdr:nvCxnSpPr>
      <xdr:spPr>
        <a:xfrm flipV="1">
          <a:off x="4760595" y="5368608"/>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70" name="有形固定資産減価償却率最小値テキスト">
          <a:extLst>
            <a:ext uri="{FF2B5EF4-FFF2-40B4-BE49-F238E27FC236}">
              <a16:creationId xmlns:a16="http://schemas.microsoft.com/office/drawing/2014/main" id="{FD3FCE9A-44CD-441F-A4FB-A925E9F97E90}"/>
            </a:ext>
          </a:extLst>
        </xdr:cNvPr>
        <xdr:cNvSpPr txBox="1"/>
      </xdr:nvSpPr>
      <xdr:spPr>
        <a:xfrm>
          <a:off x="4813300" y="667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71" name="直線コネクタ 70">
          <a:extLst>
            <a:ext uri="{FF2B5EF4-FFF2-40B4-BE49-F238E27FC236}">
              <a16:creationId xmlns:a16="http://schemas.microsoft.com/office/drawing/2014/main" id="{91B4B0D6-E0AB-483A-8137-C39D20E1D296}"/>
            </a:ext>
          </a:extLst>
        </xdr:cNvPr>
        <xdr:cNvCxnSpPr/>
      </xdr:nvCxnSpPr>
      <xdr:spPr>
        <a:xfrm>
          <a:off x="4673600" y="66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72" name="有形固定資産減価償却率最大値テキスト">
          <a:extLst>
            <a:ext uri="{FF2B5EF4-FFF2-40B4-BE49-F238E27FC236}">
              <a16:creationId xmlns:a16="http://schemas.microsoft.com/office/drawing/2014/main" id="{6872DF72-6422-4526-8506-7E7EE4DC925C}"/>
            </a:ext>
          </a:extLst>
        </xdr:cNvPr>
        <xdr:cNvSpPr txBox="1"/>
      </xdr:nvSpPr>
      <xdr:spPr>
        <a:xfrm>
          <a:off x="4813300" y="514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73" name="直線コネクタ 72">
          <a:extLst>
            <a:ext uri="{FF2B5EF4-FFF2-40B4-BE49-F238E27FC236}">
              <a16:creationId xmlns:a16="http://schemas.microsoft.com/office/drawing/2014/main" id="{C3393F38-C923-46A8-BA65-B59FC090070F}"/>
            </a:ext>
          </a:extLst>
        </xdr:cNvPr>
        <xdr:cNvCxnSpPr/>
      </xdr:nvCxnSpPr>
      <xdr:spPr>
        <a:xfrm>
          <a:off x="4673600" y="536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155751</xdr:rowOff>
    </xdr:from>
    <xdr:ext cx="405111" cy="259045"/>
    <xdr:sp macro="" textlink="">
      <xdr:nvSpPr>
        <xdr:cNvPr id="74" name="有形固定資産減価償却率平均値テキスト">
          <a:extLst>
            <a:ext uri="{FF2B5EF4-FFF2-40B4-BE49-F238E27FC236}">
              <a16:creationId xmlns:a16="http://schemas.microsoft.com/office/drawing/2014/main" id="{7010DF2D-D1F0-46EA-8E1B-9E48930B9B55}"/>
            </a:ext>
          </a:extLst>
        </xdr:cNvPr>
        <xdr:cNvSpPr txBox="1"/>
      </xdr:nvSpPr>
      <xdr:spPr>
        <a:xfrm>
          <a:off x="4813300" y="60707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75" name="フローチャート: 判断 74">
          <a:extLst>
            <a:ext uri="{FF2B5EF4-FFF2-40B4-BE49-F238E27FC236}">
              <a16:creationId xmlns:a16="http://schemas.microsoft.com/office/drawing/2014/main" id="{85AD5053-A1A5-4652-A1BC-ABF58F43769F}"/>
            </a:ext>
          </a:extLst>
        </xdr:cNvPr>
        <xdr:cNvSpPr/>
      </xdr:nvSpPr>
      <xdr:spPr>
        <a:xfrm>
          <a:off x="4711700" y="60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76" name="フローチャート: 判断 75">
          <a:extLst>
            <a:ext uri="{FF2B5EF4-FFF2-40B4-BE49-F238E27FC236}">
              <a16:creationId xmlns:a16="http://schemas.microsoft.com/office/drawing/2014/main" id="{FDEA7560-A695-47A5-BDEA-AFC8088CBDCA}"/>
            </a:ext>
          </a:extLst>
        </xdr:cNvPr>
        <xdr:cNvSpPr/>
      </xdr:nvSpPr>
      <xdr:spPr>
        <a:xfrm>
          <a:off x="4000500" y="608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147638</xdr:rowOff>
    </xdr:from>
    <xdr:to>
      <xdr:col>15</xdr:col>
      <xdr:colOff>187325</xdr:colOff>
      <xdr:row>31</xdr:row>
      <xdr:rowOff>77788</xdr:rowOff>
    </xdr:to>
    <xdr:sp macro="" textlink="">
      <xdr:nvSpPr>
        <xdr:cNvPr id="77" name="フローチャート: 判断 76">
          <a:extLst>
            <a:ext uri="{FF2B5EF4-FFF2-40B4-BE49-F238E27FC236}">
              <a16:creationId xmlns:a16="http://schemas.microsoft.com/office/drawing/2014/main" id="{797FAE8C-4BD7-4C94-96D5-32AFA5A917BF}"/>
            </a:ext>
          </a:extLst>
        </xdr:cNvPr>
        <xdr:cNvSpPr/>
      </xdr:nvSpPr>
      <xdr:spPr>
        <a:xfrm>
          <a:off x="3238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107156</xdr:rowOff>
    </xdr:from>
    <xdr:to>
      <xdr:col>11</xdr:col>
      <xdr:colOff>187325</xdr:colOff>
      <xdr:row>31</xdr:row>
      <xdr:rowOff>37306</xdr:rowOff>
    </xdr:to>
    <xdr:sp macro="" textlink="">
      <xdr:nvSpPr>
        <xdr:cNvPr id="78" name="フローチャート: 判断 77">
          <a:extLst>
            <a:ext uri="{FF2B5EF4-FFF2-40B4-BE49-F238E27FC236}">
              <a16:creationId xmlns:a16="http://schemas.microsoft.com/office/drawing/2014/main" id="{7A6A2928-E997-442F-8363-A604A6CC86BD}"/>
            </a:ext>
          </a:extLst>
        </xdr:cNvPr>
        <xdr:cNvSpPr/>
      </xdr:nvSpPr>
      <xdr:spPr>
        <a:xfrm>
          <a:off x="2476500" y="6022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69374</xdr:rowOff>
    </xdr:from>
    <xdr:to>
      <xdr:col>7</xdr:col>
      <xdr:colOff>187325</xdr:colOff>
      <xdr:row>30</xdr:row>
      <xdr:rowOff>170974</xdr:rowOff>
    </xdr:to>
    <xdr:sp macro="" textlink="">
      <xdr:nvSpPr>
        <xdr:cNvPr id="79" name="フローチャート: 判断 78">
          <a:extLst>
            <a:ext uri="{FF2B5EF4-FFF2-40B4-BE49-F238E27FC236}">
              <a16:creationId xmlns:a16="http://schemas.microsoft.com/office/drawing/2014/main" id="{ADE9AD74-C357-4B45-8D95-3DD356B66641}"/>
            </a:ext>
          </a:extLst>
        </xdr:cNvPr>
        <xdr:cNvSpPr/>
      </xdr:nvSpPr>
      <xdr:spPr>
        <a:xfrm>
          <a:off x="1714500" y="5984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ED876FCA-CCC1-46BE-A80A-077B1F935038}"/>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E9F3B2D6-E180-4FAF-8C90-640AA3B1309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765838A8-0710-498F-B8B3-597A1C7971E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6D626EF5-505C-422F-9704-F5F9637BF5D3}"/>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B5323454-D384-4A03-AC70-A635AC87DA92}"/>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85" name="楕円 84">
          <a:extLst>
            <a:ext uri="{FF2B5EF4-FFF2-40B4-BE49-F238E27FC236}">
              <a16:creationId xmlns:a16="http://schemas.microsoft.com/office/drawing/2014/main" id="{742A218F-4B4F-422E-876A-D50BDEB39C39}"/>
            </a:ext>
          </a:extLst>
        </xdr:cNvPr>
        <xdr:cNvSpPr/>
      </xdr:nvSpPr>
      <xdr:spPr>
        <a:xfrm>
          <a:off x="47117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153052</xdr:rowOff>
    </xdr:from>
    <xdr:ext cx="405111" cy="259045"/>
    <xdr:sp macro="" textlink="">
      <xdr:nvSpPr>
        <xdr:cNvPr id="86" name="有形固定資産減価償却率該当値テキスト">
          <a:extLst>
            <a:ext uri="{FF2B5EF4-FFF2-40B4-BE49-F238E27FC236}">
              <a16:creationId xmlns:a16="http://schemas.microsoft.com/office/drawing/2014/main" id="{8A3AE0D2-9561-42D9-B9B2-4C0049B921DF}"/>
            </a:ext>
          </a:extLst>
        </xdr:cNvPr>
        <xdr:cNvSpPr txBox="1"/>
      </xdr:nvSpPr>
      <xdr:spPr>
        <a:xfrm>
          <a:off x="4813300" y="572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81597</xdr:rowOff>
    </xdr:from>
    <xdr:to>
      <xdr:col>19</xdr:col>
      <xdr:colOff>187325</xdr:colOff>
      <xdr:row>30</xdr:row>
      <xdr:rowOff>11747</xdr:rowOff>
    </xdr:to>
    <xdr:sp macro="" textlink="">
      <xdr:nvSpPr>
        <xdr:cNvPr id="87" name="楕円 86">
          <a:extLst>
            <a:ext uri="{FF2B5EF4-FFF2-40B4-BE49-F238E27FC236}">
              <a16:creationId xmlns:a16="http://schemas.microsoft.com/office/drawing/2014/main" id="{3D117F2A-1B1D-4323-9963-5807C4D90DD9}"/>
            </a:ext>
          </a:extLst>
        </xdr:cNvPr>
        <xdr:cNvSpPr/>
      </xdr:nvSpPr>
      <xdr:spPr>
        <a:xfrm>
          <a:off x="4000500" y="582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132397</xdr:rowOff>
    </xdr:from>
    <xdr:to>
      <xdr:col>23</xdr:col>
      <xdr:colOff>85725</xdr:colOff>
      <xdr:row>30</xdr:row>
      <xdr:rowOff>9525</xdr:rowOff>
    </xdr:to>
    <xdr:cxnSp macro="">
      <xdr:nvCxnSpPr>
        <xdr:cNvPr id="88" name="直線コネクタ 87">
          <a:extLst>
            <a:ext uri="{FF2B5EF4-FFF2-40B4-BE49-F238E27FC236}">
              <a16:creationId xmlns:a16="http://schemas.microsoft.com/office/drawing/2014/main" id="{489AE169-3FFE-41EA-839E-BCB4657E67BC}"/>
            </a:ext>
          </a:extLst>
        </xdr:cNvPr>
        <xdr:cNvCxnSpPr/>
      </xdr:nvCxnSpPr>
      <xdr:spPr>
        <a:xfrm>
          <a:off x="4051300" y="5875972"/>
          <a:ext cx="7112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51911</xdr:rowOff>
    </xdr:from>
    <xdr:to>
      <xdr:col>15</xdr:col>
      <xdr:colOff>187325</xdr:colOff>
      <xdr:row>29</xdr:row>
      <xdr:rowOff>153511</xdr:rowOff>
    </xdr:to>
    <xdr:sp macro="" textlink="">
      <xdr:nvSpPr>
        <xdr:cNvPr id="89" name="楕円 88">
          <a:extLst>
            <a:ext uri="{FF2B5EF4-FFF2-40B4-BE49-F238E27FC236}">
              <a16:creationId xmlns:a16="http://schemas.microsoft.com/office/drawing/2014/main" id="{95A59313-E86D-429C-ACA4-8DA4B9D42FA0}"/>
            </a:ext>
          </a:extLst>
        </xdr:cNvPr>
        <xdr:cNvSpPr/>
      </xdr:nvSpPr>
      <xdr:spPr>
        <a:xfrm>
          <a:off x="3238500" y="579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102711</xdr:rowOff>
    </xdr:from>
    <xdr:to>
      <xdr:col>19</xdr:col>
      <xdr:colOff>136525</xdr:colOff>
      <xdr:row>29</xdr:row>
      <xdr:rowOff>132397</xdr:rowOff>
    </xdr:to>
    <xdr:cxnSp macro="">
      <xdr:nvCxnSpPr>
        <xdr:cNvPr id="90" name="直線コネクタ 89">
          <a:extLst>
            <a:ext uri="{FF2B5EF4-FFF2-40B4-BE49-F238E27FC236}">
              <a16:creationId xmlns:a16="http://schemas.microsoft.com/office/drawing/2014/main" id="{5166385A-06DD-46D4-A493-A9114213EE6E}"/>
            </a:ext>
          </a:extLst>
        </xdr:cNvPr>
        <xdr:cNvCxnSpPr/>
      </xdr:nvCxnSpPr>
      <xdr:spPr>
        <a:xfrm>
          <a:off x="3289300" y="5846286"/>
          <a:ext cx="762000" cy="2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81597</xdr:rowOff>
    </xdr:from>
    <xdr:to>
      <xdr:col>11</xdr:col>
      <xdr:colOff>187325</xdr:colOff>
      <xdr:row>30</xdr:row>
      <xdr:rowOff>11747</xdr:rowOff>
    </xdr:to>
    <xdr:sp macro="" textlink="">
      <xdr:nvSpPr>
        <xdr:cNvPr id="91" name="楕円 90">
          <a:extLst>
            <a:ext uri="{FF2B5EF4-FFF2-40B4-BE49-F238E27FC236}">
              <a16:creationId xmlns:a16="http://schemas.microsoft.com/office/drawing/2014/main" id="{3428A1A5-D20F-40B4-B4F1-EE7BC6BA7671}"/>
            </a:ext>
          </a:extLst>
        </xdr:cNvPr>
        <xdr:cNvSpPr/>
      </xdr:nvSpPr>
      <xdr:spPr>
        <a:xfrm>
          <a:off x="2476500" y="582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102711</xdr:rowOff>
    </xdr:from>
    <xdr:to>
      <xdr:col>15</xdr:col>
      <xdr:colOff>136525</xdr:colOff>
      <xdr:row>29</xdr:row>
      <xdr:rowOff>132397</xdr:rowOff>
    </xdr:to>
    <xdr:cxnSp macro="">
      <xdr:nvCxnSpPr>
        <xdr:cNvPr id="92" name="直線コネクタ 91">
          <a:extLst>
            <a:ext uri="{FF2B5EF4-FFF2-40B4-BE49-F238E27FC236}">
              <a16:creationId xmlns:a16="http://schemas.microsoft.com/office/drawing/2014/main" id="{D5AC8D4F-D512-4F75-BB7D-CABF6FF116A3}"/>
            </a:ext>
          </a:extLst>
        </xdr:cNvPr>
        <xdr:cNvCxnSpPr/>
      </xdr:nvCxnSpPr>
      <xdr:spPr>
        <a:xfrm flipV="1">
          <a:off x="2527300" y="5846286"/>
          <a:ext cx="762000" cy="29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43815</xdr:rowOff>
    </xdr:from>
    <xdr:to>
      <xdr:col>7</xdr:col>
      <xdr:colOff>187325</xdr:colOff>
      <xdr:row>29</xdr:row>
      <xdr:rowOff>145415</xdr:rowOff>
    </xdr:to>
    <xdr:sp macro="" textlink="">
      <xdr:nvSpPr>
        <xdr:cNvPr id="93" name="楕円 92">
          <a:extLst>
            <a:ext uri="{FF2B5EF4-FFF2-40B4-BE49-F238E27FC236}">
              <a16:creationId xmlns:a16="http://schemas.microsoft.com/office/drawing/2014/main" id="{622CCCBF-6573-4276-9BB4-6F8A765A71A1}"/>
            </a:ext>
          </a:extLst>
        </xdr:cNvPr>
        <xdr:cNvSpPr/>
      </xdr:nvSpPr>
      <xdr:spPr>
        <a:xfrm>
          <a:off x="1714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94615</xdr:rowOff>
    </xdr:from>
    <xdr:to>
      <xdr:col>11</xdr:col>
      <xdr:colOff>136525</xdr:colOff>
      <xdr:row>29</xdr:row>
      <xdr:rowOff>132397</xdr:rowOff>
    </xdr:to>
    <xdr:cxnSp macro="">
      <xdr:nvCxnSpPr>
        <xdr:cNvPr id="94" name="直線コネクタ 93">
          <a:extLst>
            <a:ext uri="{FF2B5EF4-FFF2-40B4-BE49-F238E27FC236}">
              <a16:creationId xmlns:a16="http://schemas.microsoft.com/office/drawing/2014/main" id="{E6DE3B23-FE8C-4F48-B1A8-B4193392261B}"/>
            </a:ext>
          </a:extLst>
        </xdr:cNvPr>
        <xdr:cNvCxnSpPr/>
      </xdr:nvCxnSpPr>
      <xdr:spPr>
        <a:xfrm>
          <a:off x="1765300" y="5838190"/>
          <a:ext cx="762000" cy="37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87806</xdr:rowOff>
    </xdr:from>
    <xdr:ext cx="405111" cy="259045"/>
    <xdr:sp macro="" textlink="">
      <xdr:nvSpPr>
        <xdr:cNvPr id="95" name="n_1aveValue有形固定資産減価償却率">
          <a:extLst>
            <a:ext uri="{FF2B5EF4-FFF2-40B4-BE49-F238E27FC236}">
              <a16:creationId xmlns:a16="http://schemas.microsoft.com/office/drawing/2014/main" id="{205257F7-28A1-4A81-B6D4-01806EAF319F}"/>
            </a:ext>
          </a:extLst>
        </xdr:cNvPr>
        <xdr:cNvSpPr txBox="1"/>
      </xdr:nvSpPr>
      <xdr:spPr>
        <a:xfrm>
          <a:off x="3836044" y="617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68915</xdr:rowOff>
    </xdr:from>
    <xdr:ext cx="405111" cy="259045"/>
    <xdr:sp macro="" textlink="">
      <xdr:nvSpPr>
        <xdr:cNvPr id="96" name="n_2aveValue有形固定資産減価償却率">
          <a:extLst>
            <a:ext uri="{FF2B5EF4-FFF2-40B4-BE49-F238E27FC236}">
              <a16:creationId xmlns:a16="http://schemas.microsoft.com/office/drawing/2014/main" id="{89C1F367-74D5-4421-A03F-91D843FEA193}"/>
            </a:ext>
          </a:extLst>
        </xdr:cNvPr>
        <xdr:cNvSpPr txBox="1"/>
      </xdr:nvSpPr>
      <xdr:spPr>
        <a:xfrm>
          <a:off x="3086744" y="6155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28433</xdr:rowOff>
    </xdr:from>
    <xdr:ext cx="405111" cy="259045"/>
    <xdr:sp macro="" textlink="">
      <xdr:nvSpPr>
        <xdr:cNvPr id="97" name="n_3aveValue有形固定資産減価償却率">
          <a:extLst>
            <a:ext uri="{FF2B5EF4-FFF2-40B4-BE49-F238E27FC236}">
              <a16:creationId xmlns:a16="http://schemas.microsoft.com/office/drawing/2014/main" id="{DF34E038-967B-4F0B-A6D7-4EC580BD6C83}"/>
            </a:ext>
          </a:extLst>
        </xdr:cNvPr>
        <xdr:cNvSpPr txBox="1"/>
      </xdr:nvSpPr>
      <xdr:spPr>
        <a:xfrm>
          <a:off x="2324744" y="6114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162101</xdr:rowOff>
    </xdr:from>
    <xdr:ext cx="405111" cy="259045"/>
    <xdr:sp macro="" textlink="">
      <xdr:nvSpPr>
        <xdr:cNvPr id="98" name="n_4aveValue有形固定資産減価償却率">
          <a:extLst>
            <a:ext uri="{FF2B5EF4-FFF2-40B4-BE49-F238E27FC236}">
              <a16:creationId xmlns:a16="http://schemas.microsoft.com/office/drawing/2014/main" id="{878DE6D6-17AA-4219-96C7-0D88F2633150}"/>
            </a:ext>
          </a:extLst>
        </xdr:cNvPr>
        <xdr:cNvSpPr txBox="1"/>
      </xdr:nvSpPr>
      <xdr:spPr>
        <a:xfrm>
          <a:off x="1562744" y="6077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28274</xdr:rowOff>
    </xdr:from>
    <xdr:ext cx="405111" cy="259045"/>
    <xdr:sp macro="" textlink="">
      <xdr:nvSpPr>
        <xdr:cNvPr id="99" name="n_1mainValue有形固定資産減価償却率">
          <a:extLst>
            <a:ext uri="{FF2B5EF4-FFF2-40B4-BE49-F238E27FC236}">
              <a16:creationId xmlns:a16="http://schemas.microsoft.com/office/drawing/2014/main" id="{3BCEC410-C192-4DD5-B387-22F20AD520BE}"/>
            </a:ext>
          </a:extLst>
        </xdr:cNvPr>
        <xdr:cNvSpPr txBox="1"/>
      </xdr:nvSpPr>
      <xdr:spPr>
        <a:xfrm>
          <a:off x="3836044" y="560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170038</xdr:rowOff>
    </xdr:from>
    <xdr:ext cx="405111" cy="259045"/>
    <xdr:sp macro="" textlink="">
      <xdr:nvSpPr>
        <xdr:cNvPr id="100" name="n_2mainValue有形固定資産減価償却率">
          <a:extLst>
            <a:ext uri="{FF2B5EF4-FFF2-40B4-BE49-F238E27FC236}">
              <a16:creationId xmlns:a16="http://schemas.microsoft.com/office/drawing/2014/main" id="{6003474C-54F3-457A-A01F-A99FBE731ADE}"/>
            </a:ext>
          </a:extLst>
        </xdr:cNvPr>
        <xdr:cNvSpPr txBox="1"/>
      </xdr:nvSpPr>
      <xdr:spPr>
        <a:xfrm>
          <a:off x="3086744" y="557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28274</xdr:rowOff>
    </xdr:from>
    <xdr:ext cx="405111" cy="259045"/>
    <xdr:sp macro="" textlink="">
      <xdr:nvSpPr>
        <xdr:cNvPr id="101" name="n_3mainValue有形固定資産減価償却率">
          <a:extLst>
            <a:ext uri="{FF2B5EF4-FFF2-40B4-BE49-F238E27FC236}">
              <a16:creationId xmlns:a16="http://schemas.microsoft.com/office/drawing/2014/main" id="{17442C66-D758-4DCF-B133-7885BCD6C278}"/>
            </a:ext>
          </a:extLst>
        </xdr:cNvPr>
        <xdr:cNvSpPr txBox="1"/>
      </xdr:nvSpPr>
      <xdr:spPr>
        <a:xfrm>
          <a:off x="2324744" y="5600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161942</xdr:rowOff>
    </xdr:from>
    <xdr:ext cx="405111" cy="259045"/>
    <xdr:sp macro="" textlink="">
      <xdr:nvSpPr>
        <xdr:cNvPr id="102" name="n_4mainValue有形固定資産減価償却率">
          <a:extLst>
            <a:ext uri="{FF2B5EF4-FFF2-40B4-BE49-F238E27FC236}">
              <a16:creationId xmlns:a16="http://schemas.microsoft.com/office/drawing/2014/main" id="{21DBAD99-4A75-4BBA-9B6A-7359523F72D1}"/>
            </a:ext>
          </a:extLst>
        </xdr:cNvPr>
        <xdr:cNvSpPr txBox="1"/>
      </xdr:nvSpPr>
      <xdr:spPr>
        <a:xfrm>
          <a:off x="15627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EC1477C4-A348-4C0F-8DC9-01783BD19B9D}"/>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148A8407-EEEE-4D3E-B282-D09DAAAC2E58}"/>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FD3459B5-B3DC-4DE9-984A-A7AB2957E5B5}"/>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[ 654.7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366B49BA-EFA8-42E1-82E4-819BF71D28BC}"/>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136F00B8-9889-4767-A6D2-638A3A3DC5D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1F530385-26EE-4DA0-A44B-07268FEBC616}"/>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D11B2A4C-F052-467F-B540-5464907F1F73}"/>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ADBAF10A-C221-4020-A85C-C0B10381EEA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75FA426A-831C-468A-B97E-CAE9797E4243}"/>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B6B7C925-96E4-47F2-AEA1-B27399E8A36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DCCFCC60-1FC8-475B-B6C6-1EEAAF06C657}"/>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BBBC8650-3EDA-4321-A565-E906A8E46C03}"/>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571299BB-1090-454B-B34F-5CF5EF053658}"/>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４年度決算の債務償還比率については、令和３年度と比べ高い数値となった。依然として類似団体と比較して高い水準となっており、今後も、老朽化した公共施設の大規模改修事業、新たな建設事業に伴う市債発行額の増加及び財源としての公共施設整備基金等の繰入が見込まれるため、公債費の動向等には引き続き注視していく必要がある。</a:t>
          </a:r>
        </a:p>
        <a:p>
          <a:r>
            <a:rPr kumimoji="1" lang="ja-JP" altLang="en-US" sz="1100">
              <a:latin typeface="ＭＳ Ｐゴシック" panose="020B0600070205080204" pitchFamily="50" charset="-128"/>
              <a:ea typeface="ＭＳ Ｐゴシック" panose="020B0600070205080204" pitchFamily="50" charset="-128"/>
            </a:rPr>
            <a:t>　加えて、新規事業の実施等について総点検を図り、財政の健全化を図る。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55F16CDC-7E10-4C51-BB25-4D7C755717B5}"/>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936DCBD1-F91E-40A9-B60D-AD88921BCAE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DE724A1F-EAE1-4204-B21E-FC8188F2C472}"/>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557AB86D-774A-48B4-A18F-1332C2A320D8}"/>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6BE116F7-DEB2-47B5-AA41-6194D1D58DEC}"/>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3ABB65B0-3D1A-49B3-A31D-2FAD7112D7CE}"/>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0A8E3D00-9D6D-4EB4-947F-D959DD5DCA26}"/>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48EA4C31-5C96-4A28-8151-1315BF9D2B5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0B27F7F8-A7D1-4125-BA7A-43B8BDF5826F}"/>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FD7FC0EB-4A73-4A02-A7AF-06A18EA54606}"/>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81D5FA54-4869-4F60-A8F7-0F4A1BDC9C4F}"/>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607FA34A-830B-4994-80ED-3244CD17D015}"/>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F9359B4A-D740-429C-B618-D25D6173D9EE}"/>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87925AAE-3713-443E-BB6D-52E573C3B645}"/>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10925173-00D0-4B4A-9E75-6A24B4A4497D}"/>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796A1A19-CAD2-48A6-9081-DFBDBF1B25F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43460E78-3470-4BBB-9CC1-7A29528A7F7D}"/>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33" name="直線コネクタ 132">
          <a:extLst>
            <a:ext uri="{FF2B5EF4-FFF2-40B4-BE49-F238E27FC236}">
              <a16:creationId xmlns:a16="http://schemas.microsoft.com/office/drawing/2014/main" id="{4AB5EF4D-BDBD-4D1C-AFDF-964249C4F48B}"/>
            </a:ext>
          </a:extLst>
        </xdr:cNvPr>
        <xdr:cNvCxnSpPr/>
      </xdr:nvCxnSpPr>
      <xdr:spPr>
        <a:xfrm flipV="1">
          <a:off x="14793595" y="5261428"/>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34" name="債務償還比率最小値テキスト">
          <a:extLst>
            <a:ext uri="{FF2B5EF4-FFF2-40B4-BE49-F238E27FC236}">
              <a16:creationId xmlns:a16="http://schemas.microsoft.com/office/drawing/2014/main" id="{5BCDFA5A-E16A-4DC6-853C-17E3E016CD04}"/>
            </a:ext>
          </a:extLst>
        </xdr:cNvPr>
        <xdr:cNvSpPr txBox="1"/>
      </xdr:nvSpPr>
      <xdr:spPr>
        <a:xfrm>
          <a:off x="14846300" y="676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35" name="直線コネクタ 134">
          <a:extLst>
            <a:ext uri="{FF2B5EF4-FFF2-40B4-BE49-F238E27FC236}">
              <a16:creationId xmlns:a16="http://schemas.microsoft.com/office/drawing/2014/main" id="{8DE970DB-443A-4BB5-957B-DD9117AF3A4E}"/>
            </a:ext>
          </a:extLst>
        </xdr:cNvPr>
        <xdr:cNvCxnSpPr/>
      </xdr:nvCxnSpPr>
      <xdr:spPr>
        <a:xfrm>
          <a:off x="14706600" y="676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AF33A055-1C3D-41E6-8FAA-B5E2DF54D4CE}"/>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107E7215-79A5-48D1-9BBC-857D834B52D3}"/>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88318</xdr:rowOff>
    </xdr:from>
    <xdr:ext cx="469744" cy="259045"/>
    <xdr:sp macro="" textlink="">
      <xdr:nvSpPr>
        <xdr:cNvPr id="138" name="債務償還比率平均値テキスト">
          <a:extLst>
            <a:ext uri="{FF2B5EF4-FFF2-40B4-BE49-F238E27FC236}">
              <a16:creationId xmlns:a16="http://schemas.microsoft.com/office/drawing/2014/main" id="{6C5F0A71-3766-4BF7-8981-F7674EDA07D7}"/>
            </a:ext>
          </a:extLst>
        </xdr:cNvPr>
        <xdr:cNvSpPr txBox="1"/>
      </xdr:nvSpPr>
      <xdr:spPr>
        <a:xfrm>
          <a:off x="14846300" y="5831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39" name="フローチャート: 判断 138">
          <a:extLst>
            <a:ext uri="{FF2B5EF4-FFF2-40B4-BE49-F238E27FC236}">
              <a16:creationId xmlns:a16="http://schemas.microsoft.com/office/drawing/2014/main" id="{A6ED00C2-EA89-4105-9F5D-809B4016D327}"/>
            </a:ext>
          </a:extLst>
        </xdr:cNvPr>
        <xdr:cNvSpPr/>
      </xdr:nvSpPr>
      <xdr:spPr>
        <a:xfrm>
          <a:off x="14744700" y="598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40" name="フローチャート: 判断 139">
          <a:extLst>
            <a:ext uri="{FF2B5EF4-FFF2-40B4-BE49-F238E27FC236}">
              <a16:creationId xmlns:a16="http://schemas.microsoft.com/office/drawing/2014/main" id="{FBDD3430-D881-495C-84F8-9DB7F701301F}"/>
            </a:ext>
          </a:extLst>
        </xdr:cNvPr>
        <xdr:cNvSpPr/>
      </xdr:nvSpPr>
      <xdr:spPr>
        <a:xfrm>
          <a:off x="140335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85680</xdr:rowOff>
    </xdr:from>
    <xdr:to>
      <xdr:col>68</xdr:col>
      <xdr:colOff>123825</xdr:colOff>
      <xdr:row>32</xdr:row>
      <xdr:rowOff>15830</xdr:rowOff>
    </xdr:to>
    <xdr:sp macro="" textlink="">
      <xdr:nvSpPr>
        <xdr:cNvPr id="141" name="フローチャート: 判断 140">
          <a:extLst>
            <a:ext uri="{FF2B5EF4-FFF2-40B4-BE49-F238E27FC236}">
              <a16:creationId xmlns:a16="http://schemas.microsoft.com/office/drawing/2014/main" id="{2BC1FB40-4EF8-4429-B6C6-E65A18D240B5}"/>
            </a:ext>
          </a:extLst>
        </xdr:cNvPr>
        <xdr:cNvSpPr/>
      </xdr:nvSpPr>
      <xdr:spPr>
        <a:xfrm>
          <a:off x="13271500" y="6172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107116</xdr:rowOff>
    </xdr:from>
    <xdr:to>
      <xdr:col>64</xdr:col>
      <xdr:colOff>123825</xdr:colOff>
      <xdr:row>32</xdr:row>
      <xdr:rowOff>37266</xdr:rowOff>
    </xdr:to>
    <xdr:sp macro="" textlink="">
      <xdr:nvSpPr>
        <xdr:cNvPr id="142" name="フローチャート: 判断 141">
          <a:extLst>
            <a:ext uri="{FF2B5EF4-FFF2-40B4-BE49-F238E27FC236}">
              <a16:creationId xmlns:a16="http://schemas.microsoft.com/office/drawing/2014/main" id="{DBDF8512-F0B8-4267-94A3-02538CC42DA6}"/>
            </a:ext>
          </a:extLst>
        </xdr:cNvPr>
        <xdr:cNvSpPr/>
      </xdr:nvSpPr>
      <xdr:spPr>
        <a:xfrm>
          <a:off x="12509500" y="6193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116677</xdr:rowOff>
    </xdr:from>
    <xdr:to>
      <xdr:col>60</xdr:col>
      <xdr:colOff>123825</xdr:colOff>
      <xdr:row>32</xdr:row>
      <xdr:rowOff>46827</xdr:rowOff>
    </xdr:to>
    <xdr:sp macro="" textlink="">
      <xdr:nvSpPr>
        <xdr:cNvPr id="143" name="フローチャート: 判断 142">
          <a:extLst>
            <a:ext uri="{FF2B5EF4-FFF2-40B4-BE49-F238E27FC236}">
              <a16:creationId xmlns:a16="http://schemas.microsoft.com/office/drawing/2014/main" id="{015957D9-1E70-4CF4-AEC9-A8CBEE13A400}"/>
            </a:ext>
          </a:extLst>
        </xdr:cNvPr>
        <xdr:cNvSpPr/>
      </xdr:nvSpPr>
      <xdr:spPr>
        <a:xfrm>
          <a:off x="11747500" y="620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6AD4B5A-82D8-488B-9B8B-988C80B14CB1}"/>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FF406609-2E17-4791-A024-4A155D574708}"/>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513D75CA-C9D5-4604-9D70-634AC5C72F7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B09E432E-4B6C-4799-B212-B6582271EE1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E668C01A-A9BE-4815-9CBD-EDACA82677B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133795</xdr:rowOff>
    </xdr:from>
    <xdr:to>
      <xdr:col>76</xdr:col>
      <xdr:colOff>73025</xdr:colOff>
      <xdr:row>32</xdr:row>
      <xdr:rowOff>63945</xdr:rowOff>
    </xdr:to>
    <xdr:sp macro="" textlink="">
      <xdr:nvSpPr>
        <xdr:cNvPr id="149" name="楕円 148">
          <a:extLst>
            <a:ext uri="{FF2B5EF4-FFF2-40B4-BE49-F238E27FC236}">
              <a16:creationId xmlns:a16="http://schemas.microsoft.com/office/drawing/2014/main" id="{E940DA45-124E-4E83-AAB8-E28C9A78DD1D}"/>
            </a:ext>
          </a:extLst>
        </xdr:cNvPr>
        <xdr:cNvSpPr/>
      </xdr:nvSpPr>
      <xdr:spPr>
        <a:xfrm>
          <a:off x="14744700" y="622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112222</xdr:rowOff>
    </xdr:from>
    <xdr:ext cx="469744" cy="259045"/>
    <xdr:sp macro="" textlink="">
      <xdr:nvSpPr>
        <xdr:cNvPr id="150" name="債務償還比率該当値テキスト">
          <a:extLst>
            <a:ext uri="{FF2B5EF4-FFF2-40B4-BE49-F238E27FC236}">
              <a16:creationId xmlns:a16="http://schemas.microsoft.com/office/drawing/2014/main" id="{3352E118-AD92-42B3-95B0-AA7F730F00F2}"/>
            </a:ext>
          </a:extLst>
        </xdr:cNvPr>
        <xdr:cNvSpPr txBox="1"/>
      </xdr:nvSpPr>
      <xdr:spPr>
        <a:xfrm>
          <a:off x="14846300" y="619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8727</xdr:rowOff>
    </xdr:from>
    <xdr:to>
      <xdr:col>72</xdr:col>
      <xdr:colOff>123825</xdr:colOff>
      <xdr:row>31</xdr:row>
      <xdr:rowOff>110327</xdr:rowOff>
    </xdr:to>
    <xdr:sp macro="" textlink="">
      <xdr:nvSpPr>
        <xdr:cNvPr id="151" name="楕円 150">
          <a:extLst>
            <a:ext uri="{FF2B5EF4-FFF2-40B4-BE49-F238E27FC236}">
              <a16:creationId xmlns:a16="http://schemas.microsoft.com/office/drawing/2014/main" id="{DA211B82-B85E-4CDC-B24A-40B6AFD069A7}"/>
            </a:ext>
          </a:extLst>
        </xdr:cNvPr>
        <xdr:cNvSpPr/>
      </xdr:nvSpPr>
      <xdr:spPr>
        <a:xfrm>
          <a:off x="14033500" y="609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59527</xdr:rowOff>
    </xdr:from>
    <xdr:to>
      <xdr:col>76</xdr:col>
      <xdr:colOff>22225</xdr:colOff>
      <xdr:row>32</xdr:row>
      <xdr:rowOff>13145</xdr:rowOff>
    </xdr:to>
    <xdr:cxnSp macro="">
      <xdr:nvCxnSpPr>
        <xdr:cNvPr id="152" name="直線コネクタ 151">
          <a:extLst>
            <a:ext uri="{FF2B5EF4-FFF2-40B4-BE49-F238E27FC236}">
              <a16:creationId xmlns:a16="http://schemas.microsoft.com/office/drawing/2014/main" id="{35828912-9C40-43C7-9422-3C7273BF9BBA}"/>
            </a:ext>
          </a:extLst>
        </xdr:cNvPr>
        <xdr:cNvCxnSpPr/>
      </xdr:nvCxnSpPr>
      <xdr:spPr>
        <a:xfrm>
          <a:off x="14084300" y="6146002"/>
          <a:ext cx="711200" cy="12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28657</xdr:rowOff>
    </xdr:from>
    <xdr:to>
      <xdr:col>68</xdr:col>
      <xdr:colOff>123825</xdr:colOff>
      <xdr:row>32</xdr:row>
      <xdr:rowOff>130257</xdr:rowOff>
    </xdr:to>
    <xdr:sp macro="" textlink="">
      <xdr:nvSpPr>
        <xdr:cNvPr id="153" name="楕円 152">
          <a:extLst>
            <a:ext uri="{FF2B5EF4-FFF2-40B4-BE49-F238E27FC236}">
              <a16:creationId xmlns:a16="http://schemas.microsoft.com/office/drawing/2014/main" id="{00ED14D7-1EEF-443B-B749-87ABE06BB367}"/>
            </a:ext>
          </a:extLst>
        </xdr:cNvPr>
        <xdr:cNvSpPr/>
      </xdr:nvSpPr>
      <xdr:spPr>
        <a:xfrm>
          <a:off x="13271500" y="628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59527</xdr:rowOff>
    </xdr:from>
    <xdr:to>
      <xdr:col>72</xdr:col>
      <xdr:colOff>73025</xdr:colOff>
      <xdr:row>32</xdr:row>
      <xdr:rowOff>79457</xdr:rowOff>
    </xdr:to>
    <xdr:cxnSp macro="">
      <xdr:nvCxnSpPr>
        <xdr:cNvPr id="154" name="直線コネクタ 153">
          <a:extLst>
            <a:ext uri="{FF2B5EF4-FFF2-40B4-BE49-F238E27FC236}">
              <a16:creationId xmlns:a16="http://schemas.microsoft.com/office/drawing/2014/main" id="{E7D3FE3E-4E96-4F7C-8FBD-78E598267518}"/>
            </a:ext>
          </a:extLst>
        </xdr:cNvPr>
        <xdr:cNvCxnSpPr/>
      </xdr:nvCxnSpPr>
      <xdr:spPr>
        <a:xfrm flipV="1">
          <a:off x="13322300" y="6146002"/>
          <a:ext cx="762000" cy="191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96665</xdr:rowOff>
    </xdr:from>
    <xdr:to>
      <xdr:col>64</xdr:col>
      <xdr:colOff>123825</xdr:colOff>
      <xdr:row>33</xdr:row>
      <xdr:rowOff>26815</xdr:rowOff>
    </xdr:to>
    <xdr:sp macro="" textlink="">
      <xdr:nvSpPr>
        <xdr:cNvPr id="155" name="楕円 154">
          <a:extLst>
            <a:ext uri="{FF2B5EF4-FFF2-40B4-BE49-F238E27FC236}">
              <a16:creationId xmlns:a16="http://schemas.microsoft.com/office/drawing/2014/main" id="{20885140-A1BC-4CDF-ABB5-BF448FF05323}"/>
            </a:ext>
          </a:extLst>
        </xdr:cNvPr>
        <xdr:cNvSpPr/>
      </xdr:nvSpPr>
      <xdr:spPr>
        <a:xfrm>
          <a:off x="12509500" y="635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79457</xdr:rowOff>
    </xdr:from>
    <xdr:to>
      <xdr:col>68</xdr:col>
      <xdr:colOff>73025</xdr:colOff>
      <xdr:row>32</xdr:row>
      <xdr:rowOff>147465</xdr:rowOff>
    </xdr:to>
    <xdr:cxnSp macro="">
      <xdr:nvCxnSpPr>
        <xdr:cNvPr id="156" name="直線コネクタ 155">
          <a:extLst>
            <a:ext uri="{FF2B5EF4-FFF2-40B4-BE49-F238E27FC236}">
              <a16:creationId xmlns:a16="http://schemas.microsoft.com/office/drawing/2014/main" id="{0D257FD8-8DCD-4A95-AE0A-6D11A94C5D37}"/>
            </a:ext>
          </a:extLst>
        </xdr:cNvPr>
        <xdr:cNvCxnSpPr/>
      </xdr:nvCxnSpPr>
      <xdr:spPr>
        <a:xfrm flipV="1">
          <a:off x="12560300" y="6337382"/>
          <a:ext cx="762000" cy="6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128397</xdr:rowOff>
    </xdr:from>
    <xdr:to>
      <xdr:col>60</xdr:col>
      <xdr:colOff>123825</xdr:colOff>
      <xdr:row>32</xdr:row>
      <xdr:rowOff>58547</xdr:rowOff>
    </xdr:to>
    <xdr:sp macro="" textlink="">
      <xdr:nvSpPr>
        <xdr:cNvPr id="157" name="楕円 156">
          <a:extLst>
            <a:ext uri="{FF2B5EF4-FFF2-40B4-BE49-F238E27FC236}">
              <a16:creationId xmlns:a16="http://schemas.microsoft.com/office/drawing/2014/main" id="{DC286C92-0178-4C0C-8529-0BB969CCD5F1}"/>
            </a:ext>
          </a:extLst>
        </xdr:cNvPr>
        <xdr:cNvSpPr/>
      </xdr:nvSpPr>
      <xdr:spPr>
        <a:xfrm>
          <a:off x="11747500" y="621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7747</xdr:rowOff>
    </xdr:from>
    <xdr:to>
      <xdr:col>64</xdr:col>
      <xdr:colOff>73025</xdr:colOff>
      <xdr:row>32</xdr:row>
      <xdr:rowOff>147465</xdr:rowOff>
    </xdr:to>
    <xdr:cxnSp macro="">
      <xdr:nvCxnSpPr>
        <xdr:cNvPr id="158" name="直線コネクタ 157">
          <a:extLst>
            <a:ext uri="{FF2B5EF4-FFF2-40B4-BE49-F238E27FC236}">
              <a16:creationId xmlns:a16="http://schemas.microsoft.com/office/drawing/2014/main" id="{6A41548A-D395-4B00-871A-B8E27055F633}"/>
            </a:ext>
          </a:extLst>
        </xdr:cNvPr>
        <xdr:cNvCxnSpPr/>
      </xdr:nvCxnSpPr>
      <xdr:spPr>
        <a:xfrm>
          <a:off x="11798300" y="6265672"/>
          <a:ext cx="762000" cy="13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115097</xdr:rowOff>
    </xdr:from>
    <xdr:ext cx="469744" cy="259045"/>
    <xdr:sp macro="" textlink="">
      <xdr:nvSpPr>
        <xdr:cNvPr id="159" name="n_1aveValue債務償還比率">
          <a:extLst>
            <a:ext uri="{FF2B5EF4-FFF2-40B4-BE49-F238E27FC236}">
              <a16:creationId xmlns:a16="http://schemas.microsoft.com/office/drawing/2014/main" id="{BF389CD8-CC55-4622-9315-2683D21DD6E8}"/>
            </a:ext>
          </a:extLst>
        </xdr:cNvPr>
        <xdr:cNvSpPr txBox="1"/>
      </xdr:nvSpPr>
      <xdr:spPr>
        <a:xfrm>
          <a:off x="13836727" y="5687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32357</xdr:rowOff>
    </xdr:from>
    <xdr:ext cx="469744" cy="259045"/>
    <xdr:sp macro="" textlink="">
      <xdr:nvSpPr>
        <xdr:cNvPr id="160" name="n_2aveValue債務償還比率">
          <a:extLst>
            <a:ext uri="{FF2B5EF4-FFF2-40B4-BE49-F238E27FC236}">
              <a16:creationId xmlns:a16="http://schemas.microsoft.com/office/drawing/2014/main" id="{F88B4ECC-E73F-46F9-8C6E-B35CBC117666}"/>
            </a:ext>
          </a:extLst>
        </xdr:cNvPr>
        <xdr:cNvSpPr txBox="1"/>
      </xdr:nvSpPr>
      <xdr:spPr>
        <a:xfrm>
          <a:off x="13087427" y="5947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53793</xdr:rowOff>
    </xdr:from>
    <xdr:ext cx="469744" cy="259045"/>
    <xdr:sp macro="" textlink="">
      <xdr:nvSpPr>
        <xdr:cNvPr id="161" name="n_3aveValue債務償還比率">
          <a:extLst>
            <a:ext uri="{FF2B5EF4-FFF2-40B4-BE49-F238E27FC236}">
              <a16:creationId xmlns:a16="http://schemas.microsoft.com/office/drawing/2014/main" id="{C0948B0D-045B-4410-88FD-F547176789EB}"/>
            </a:ext>
          </a:extLst>
        </xdr:cNvPr>
        <xdr:cNvSpPr txBox="1"/>
      </xdr:nvSpPr>
      <xdr:spPr>
        <a:xfrm>
          <a:off x="12325427" y="596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63354</xdr:rowOff>
    </xdr:from>
    <xdr:ext cx="469744" cy="259045"/>
    <xdr:sp macro="" textlink="">
      <xdr:nvSpPr>
        <xdr:cNvPr id="162" name="n_4aveValue債務償還比率">
          <a:extLst>
            <a:ext uri="{FF2B5EF4-FFF2-40B4-BE49-F238E27FC236}">
              <a16:creationId xmlns:a16="http://schemas.microsoft.com/office/drawing/2014/main" id="{5A064FFD-BC9D-4CB2-8EC9-CBBAA0EA555C}"/>
            </a:ext>
          </a:extLst>
        </xdr:cNvPr>
        <xdr:cNvSpPr txBox="1"/>
      </xdr:nvSpPr>
      <xdr:spPr>
        <a:xfrm>
          <a:off x="11563427" y="5978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101454</xdr:rowOff>
    </xdr:from>
    <xdr:ext cx="469744" cy="259045"/>
    <xdr:sp macro="" textlink="">
      <xdr:nvSpPr>
        <xdr:cNvPr id="163" name="n_1mainValue債務償還比率">
          <a:extLst>
            <a:ext uri="{FF2B5EF4-FFF2-40B4-BE49-F238E27FC236}">
              <a16:creationId xmlns:a16="http://schemas.microsoft.com/office/drawing/2014/main" id="{8B3F4DE6-F728-4C47-8823-113C9BC6BBAC}"/>
            </a:ext>
          </a:extLst>
        </xdr:cNvPr>
        <xdr:cNvSpPr txBox="1"/>
      </xdr:nvSpPr>
      <xdr:spPr>
        <a:xfrm>
          <a:off x="13836727" y="6187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121384</xdr:rowOff>
    </xdr:from>
    <xdr:ext cx="469744" cy="259045"/>
    <xdr:sp macro="" textlink="">
      <xdr:nvSpPr>
        <xdr:cNvPr id="164" name="n_2mainValue債務償還比率">
          <a:extLst>
            <a:ext uri="{FF2B5EF4-FFF2-40B4-BE49-F238E27FC236}">
              <a16:creationId xmlns:a16="http://schemas.microsoft.com/office/drawing/2014/main" id="{A45F25EC-72C5-414E-AC4B-B15940BFB77A}"/>
            </a:ext>
          </a:extLst>
        </xdr:cNvPr>
        <xdr:cNvSpPr txBox="1"/>
      </xdr:nvSpPr>
      <xdr:spPr>
        <a:xfrm>
          <a:off x="13087427" y="637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17942</xdr:rowOff>
    </xdr:from>
    <xdr:ext cx="469744" cy="259045"/>
    <xdr:sp macro="" textlink="">
      <xdr:nvSpPr>
        <xdr:cNvPr id="165" name="n_3mainValue債務償還比率">
          <a:extLst>
            <a:ext uri="{FF2B5EF4-FFF2-40B4-BE49-F238E27FC236}">
              <a16:creationId xmlns:a16="http://schemas.microsoft.com/office/drawing/2014/main" id="{24974244-74EE-4C80-8E29-F980891B1693}"/>
            </a:ext>
          </a:extLst>
        </xdr:cNvPr>
        <xdr:cNvSpPr txBox="1"/>
      </xdr:nvSpPr>
      <xdr:spPr>
        <a:xfrm>
          <a:off x="12325427" y="6447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49674</xdr:rowOff>
    </xdr:from>
    <xdr:ext cx="469744" cy="259045"/>
    <xdr:sp macro="" textlink="">
      <xdr:nvSpPr>
        <xdr:cNvPr id="166" name="n_4mainValue債務償還比率">
          <a:extLst>
            <a:ext uri="{FF2B5EF4-FFF2-40B4-BE49-F238E27FC236}">
              <a16:creationId xmlns:a16="http://schemas.microsoft.com/office/drawing/2014/main" id="{E875C84C-EE35-4B08-9338-37E1BABC132A}"/>
            </a:ext>
          </a:extLst>
        </xdr:cNvPr>
        <xdr:cNvSpPr txBox="1"/>
      </xdr:nvSpPr>
      <xdr:spPr>
        <a:xfrm>
          <a:off x="11563427" y="630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409278B5-6278-494C-8A9E-EC85C9CBCE99}"/>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B0BAE497-AA50-49A5-8DAF-1548491881E3}"/>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0708BED9-57C0-46B4-8042-A0C6D607CDC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58C074DF-18C2-468E-8653-4D5E324208B1}"/>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5FB1A78B-BB09-4A3A-A22B-93171824F8F4}"/>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D2849862-F18A-49A8-A645-4BEED1335576}"/>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B39A4DA-FA5D-4E02-815A-860F8F357941}"/>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7198B91-36D0-437F-85B8-72AEED7CD97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E397D7C-46EA-4AB0-8AC3-A6F6F17521F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E656D62-970E-4F5A-88DA-E0BE189D18A2}"/>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007ACD8-E0EF-43C9-9DC8-D6CCF1C6B26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18940BD-38C3-474A-B375-523787FE36FA}"/>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8650D86-4831-420B-8B3A-03380320AF9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FF6097E-D698-48BE-963F-E601836EC18B}"/>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6EC99A4-1A6F-491B-8E47-EA99B720D29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5B7C54F-2EE3-44FD-945C-48103EC8C7D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C76EB8F-03F0-41D0-8911-86A624D8923F}"/>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267A066-FBF3-4992-A691-7AA8B7D3EE81}"/>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379D7B4-61FE-4DEC-A0B4-9A4AE39FA19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3BDF3BF-BA5A-4597-A45F-EF66B1758DC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866AC82-6654-46C4-8703-E33FAE865E3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F1CF286-6B4D-4CCE-8A65-344626FC5D2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09D10C0-1FEE-4C97-84EA-DED09C9E5D5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A861C51-2419-4101-B264-307A8ACCB109}"/>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62C3241-0A74-43DB-9F67-2FA28CAE1B4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4768F7-337B-4DFA-9F81-9ACDF4259456}"/>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E84E36C-02D4-4C3C-90F0-34F499D41D4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4CD147A-45B3-4CD7-B3D8-99129506A99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36F08EA-8B0A-43F0-B38A-A658B018FC9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441EA7E-7A2D-4803-BCD1-A603862A271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CDB89C1-27A1-4119-AF94-A985D2306D3D}"/>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91BD2F1-3A11-4566-BF7B-7DC7B2159B4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9E90AEA-C8E0-4957-B43D-7FE68A6F5E7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94483A2-BD01-4DD5-8E5B-40F62746D77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C66DFCE-CF5C-41FD-84F1-9973D2C5D9B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4886FAF-FEBF-43B0-AF9C-C8AB2184282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933DA56-51D4-4DE2-8B89-D03FF054708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3F840E9-C7C2-439E-ABD9-7FCBC593DA7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6EE76CE-91C7-422F-AF51-FF463A47D78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FC1BF71-89DE-4108-AEB0-AA71102075D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A9E4BFA-39BA-477B-9AA0-01EEF74F8E4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68F5355-3D21-4978-ADB5-CB090C8FDD7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27EAFD6-01A8-4B85-A954-B1F4A484E19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5954D22-2757-48B2-BF84-2E90D27339A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B5A191F-6E6A-4360-86F6-9D20110F515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B774CB0-F2EC-4AF6-BB18-3361B87D7304}"/>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470127A-8D9F-43BA-9992-C2955A51940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69F6BE5-52EA-420F-82A6-3BF581BE0C7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15767966-10BF-45B7-BD9B-140AC6F1D09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D2AA358-C12B-4C2C-AC93-9F5638BE051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313BADC6-1809-4EDF-AAC1-DC3E74E6E6AE}"/>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135826E-B458-4CEE-A041-5FE19A2D291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DB4DEE1-BAC8-409A-BD03-7E8BEB887FBA}"/>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C65E6FF-C679-4918-93F3-3AEF4554FFB9}"/>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66008DD-98D6-4719-AFE4-186DB7F54A36}"/>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2D509CA-1B3C-4677-917D-C3E2063F89C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A52EFED-1CA3-4A58-A749-60B3BC059946}"/>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4DFE8CED-76E3-437D-884C-175DDD93F5C3}"/>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EABE710C-616C-4A24-80CE-596A8C51B15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6D832F1-FB8C-40C1-9EE0-1F5758E1519C}"/>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CDE9100-C006-4AA7-B185-8DB01A1CD06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05F9AFCE-CF4A-4F86-A15A-B2A9BAF82848}"/>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C77AD0CD-409D-4BD6-B29A-E77DACB14947}"/>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FAB5AF36-31B1-4092-BE20-1A9D798BFD7D}"/>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5106D6B7-A4E6-4C3B-98F1-0339E20AF0A3}"/>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51944B84-297A-40B3-8BC1-EFB31FC5AFF6}"/>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26687</xdr:rowOff>
    </xdr:from>
    <xdr:ext cx="405111" cy="259045"/>
    <xdr:sp macro="" textlink="">
      <xdr:nvSpPr>
        <xdr:cNvPr id="62" name="【道路】&#10;有形固定資産減価償却率平均値テキスト">
          <a:extLst>
            <a:ext uri="{FF2B5EF4-FFF2-40B4-BE49-F238E27FC236}">
              <a16:creationId xmlns:a16="http://schemas.microsoft.com/office/drawing/2014/main" id="{478673F6-DB4F-4F9E-B072-9059A9EF59D6}"/>
            </a:ext>
          </a:extLst>
        </xdr:cNvPr>
        <xdr:cNvSpPr txBox="1"/>
      </xdr:nvSpPr>
      <xdr:spPr>
        <a:xfrm>
          <a:off x="4673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F5DE42DA-7F0F-46DC-9427-1C9C19D65554}"/>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B0AE913E-4F12-4119-A74C-4C4266E31A91}"/>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166370</xdr:rowOff>
    </xdr:from>
    <xdr:to>
      <xdr:col>15</xdr:col>
      <xdr:colOff>101600</xdr:colOff>
      <xdr:row>38</xdr:row>
      <xdr:rowOff>96520</xdr:rowOff>
    </xdr:to>
    <xdr:sp macro="" textlink="">
      <xdr:nvSpPr>
        <xdr:cNvPr id="65" name="フローチャート: 判断 64">
          <a:extLst>
            <a:ext uri="{FF2B5EF4-FFF2-40B4-BE49-F238E27FC236}">
              <a16:creationId xmlns:a16="http://schemas.microsoft.com/office/drawing/2014/main" id="{05AB164F-B81E-4E94-8331-7E9B76784F5B}"/>
            </a:ext>
          </a:extLst>
        </xdr:cNvPr>
        <xdr:cNvSpPr/>
      </xdr:nvSpPr>
      <xdr:spPr>
        <a:xfrm>
          <a:off x="2857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B3D1492E-CC5F-4649-A00F-F357A1C431CA}"/>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109220</xdr:rowOff>
    </xdr:from>
    <xdr:to>
      <xdr:col>6</xdr:col>
      <xdr:colOff>38100</xdr:colOff>
      <xdr:row>38</xdr:row>
      <xdr:rowOff>39370</xdr:rowOff>
    </xdr:to>
    <xdr:sp macro="" textlink="">
      <xdr:nvSpPr>
        <xdr:cNvPr id="67" name="フローチャート: 判断 66">
          <a:extLst>
            <a:ext uri="{FF2B5EF4-FFF2-40B4-BE49-F238E27FC236}">
              <a16:creationId xmlns:a16="http://schemas.microsoft.com/office/drawing/2014/main" id="{E3DC6CAD-A9D1-4C34-B9C4-17B26D63DFD9}"/>
            </a:ext>
          </a:extLst>
        </xdr:cNvPr>
        <xdr:cNvSpPr/>
      </xdr:nvSpPr>
      <xdr:spPr>
        <a:xfrm>
          <a:off x="1079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14F9B2A-497A-428B-AD40-528F933E773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B9F011AB-0D8F-4C81-9BD6-CEB4B24E654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D179446-3617-4E1A-A9E0-33D956FC456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EA6CC44-C62F-4FED-A56C-2A08D2632A0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5F0C06F-37AC-4B6B-B36F-0C7F31F0F86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130175</xdr:rowOff>
    </xdr:from>
    <xdr:to>
      <xdr:col>24</xdr:col>
      <xdr:colOff>114300</xdr:colOff>
      <xdr:row>38</xdr:row>
      <xdr:rowOff>60325</xdr:rowOff>
    </xdr:to>
    <xdr:sp macro="" textlink="">
      <xdr:nvSpPr>
        <xdr:cNvPr id="73" name="楕円 72">
          <a:extLst>
            <a:ext uri="{FF2B5EF4-FFF2-40B4-BE49-F238E27FC236}">
              <a16:creationId xmlns:a16="http://schemas.microsoft.com/office/drawing/2014/main" id="{25B8E9EA-A079-4D17-8103-94CCF9BF77E8}"/>
            </a:ext>
          </a:extLst>
        </xdr:cNvPr>
        <xdr:cNvSpPr/>
      </xdr:nvSpPr>
      <xdr:spPr>
        <a:xfrm>
          <a:off x="4584700" y="647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153052</xdr:rowOff>
    </xdr:from>
    <xdr:ext cx="405111" cy="259045"/>
    <xdr:sp macro="" textlink="">
      <xdr:nvSpPr>
        <xdr:cNvPr id="74" name="【道路】&#10;有形固定資産減価償却率該当値テキスト">
          <a:extLst>
            <a:ext uri="{FF2B5EF4-FFF2-40B4-BE49-F238E27FC236}">
              <a16:creationId xmlns:a16="http://schemas.microsoft.com/office/drawing/2014/main" id="{34FC7CE3-D113-4DB0-ABF9-E1C474DBB257}"/>
            </a:ext>
          </a:extLst>
        </xdr:cNvPr>
        <xdr:cNvSpPr txBox="1"/>
      </xdr:nvSpPr>
      <xdr:spPr>
        <a:xfrm>
          <a:off x="4673600" y="632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95885</xdr:rowOff>
    </xdr:from>
    <xdr:to>
      <xdr:col>20</xdr:col>
      <xdr:colOff>38100</xdr:colOff>
      <xdr:row>38</xdr:row>
      <xdr:rowOff>26035</xdr:rowOff>
    </xdr:to>
    <xdr:sp macro="" textlink="">
      <xdr:nvSpPr>
        <xdr:cNvPr id="75" name="楕円 74">
          <a:extLst>
            <a:ext uri="{FF2B5EF4-FFF2-40B4-BE49-F238E27FC236}">
              <a16:creationId xmlns:a16="http://schemas.microsoft.com/office/drawing/2014/main" id="{05B17F33-5046-4647-B265-44717AB73DDE}"/>
            </a:ext>
          </a:extLst>
        </xdr:cNvPr>
        <xdr:cNvSpPr/>
      </xdr:nvSpPr>
      <xdr:spPr>
        <a:xfrm>
          <a:off x="3746500" y="643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146685</xdr:rowOff>
    </xdr:from>
    <xdr:to>
      <xdr:col>24</xdr:col>
      <xdr:colOff>63500</xdr:colOff>
      <xdr:row>38</xdr:row>
      <xdr:rowOff>9525</xdr:rowOff>
    </xdr:to>
    <xdr:cxnSp macro="">
      <xdr:nvCxnSpPr>
        <xdr:cNvPr id="76" name="直線コネクタ 75">
          <a:extLst>
            <a:ext uri="{FF2B5EF4-FFF2-40B4-BE49-F238E27FC236}">
              <a16:creationId xmlns:a16="http://schemas.microsoft.com/office/drawing/2014/main" id="{EAB7C539-871B-4E3A-A133-E3818675386C}"/>
            </a:ext>
          </a:extLst>
        </xdr:cNvPr>
        <xdr:cNvCxnSpPr/>
      </xdr:nvCxnSpPr>
      <xdr:spPr>
        <a:xfrm>
          <a:off x="3797300" y="649033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55880</xdr:rowOff>
    </xdr:from>
    <xdr:to>
      <xdr:col>15</xdr:col>
      <xdr:colOff>101600</xdr:colOff>
      <xdr:row>37</xdr:row>
      <xdr:rowOff>157480</xdr:rowOff>
    </xdr:to>
    <xdr:sp macro="" textlink="">
      <xdr:nvSpPr>
        <xdr:cNvPr id="77" name="楕円 76">
          <a:extLst>
            <a:ext uri="{FF2B5EF4-FFF2-40B4-BE49-F238E27FC236}">
              <a16:creationId xmlns:a16="http://schemas.microsoft.com/office/drawing/2014/main" id="{5A60C53C-9918-4845-BFF2-9CBF2BA3C443}"/>
            </a:ext>
          </a:extLst>
        </xdr:cNvPr>
        <xdr:cNvSpPr/>
      </xdr:nvSpPr>
      <xdr:spPr>
        <a:xfrm>
          <a:off x="2857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106680</xdr:rowOff>
    </xdr:from>
    <xdr:to>
      <xdr:col>19</xdr:col>
      <xdr:colOff>177800</xdr:colOff>
      <xdr:row>37</xdr:row>
      <xdr:rowOff>146685</xdr:rowOff>
    </xdr:to>
    <xdr:cxnSp macro="">
      <xdr:nvCxnSpPr>
        <xdr:cNvPr id="78" name="直線コネクタ 77">
          <a:extLst>
            <a:ext uri="{FF2B5EF4-FFF2-40B4-BE49-F238E27FC236}">
              <a16:creationId xmlns:a16="http://schemas.microsoft.com/office/drawing/2014/main" id="{212885E3-CC08-42BD-8135-8ED43E9A5A87}"/>
            </a:ext>
          </a:extLst>
        </xdr:cNvPr>
        <xdr:cNvCxnSpPr/>
      </xdr:nvCxnSpPr>
      <xdr:spPr>
        <a:xfrm>
          <a:off x="2908300" y="64503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17780</xdr:rowOff>
    </xdr:from>
    <xdr:to>
      <xdr:col>10</xdr:col>
      <xdr:colOff>165100</xdr:colOff>
      <xdr:row>37</xdr:row>
      <xdr:rowOff>119380</xdr:rowOff>
    </xdr:to>
    <xdr:sp macro="" textlink="">
      <xdr:nvSpPr>
        <xdr:cNvPr id="79" name="楕円 78">
          <a:extLst>
            <a:ext uri="{FF2B5EF4-FFF2-40B4-BE49-F238E27FC236}">
              <a16:creationId xmlns:a16="http://schemas.microsoft.com/office/drawing/2014/main" id="{DE1DAAF3-E1B9-4F21-980B-0E01D41DAE39}"/>
            </a:ext>
          </a:extLst>
        </xdr:cNvPr>
        <xdr:cNvSpPr/>
      </xdr:nvSpPr>
      <xdr:spPr>
        <a:xfrm>
          <a:off x="1968500" y="636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68580</xdr:rowOff>
    </xdr:from>
    <xdr:to>
      <xdr:col>15</xdr:col>
      <xdr:colOff>50800</xdr:colOff>
      <xdr:row>37</xdr:row>
      <xdr:rowOff>106680</xdr:rowOff>
    </xdr:to>
    <xdr:cxnSp macro="">
      <xdr:nvCxnSpPr>
        <xdr:cNvPr id="80" name="直線コネクタ 79">
          <a:extLst>
            <a:ext uri="{FF2B5EF4-FFF2-40B4-BE49-F238E27FC236}">
              <a16:creationId xmlns:a16="http://schemas.microsoft.com/office/drawing/2014/main" id="{9ED22E36-2EA5-434C-9D1E-47BB6C669702}"/>
            </a:ext>
          </a:extLst>
        </xdr:cNvPr>
        <xdr:cNvCxnSpPr/>
      </xdr:nvCxnSpPr>
      <xdr:spPr>
        <a:xfrm>
          <a:off x="2019300" y="64122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154940</xdr:rowOff>
    </xdr:from>
    <xdr:to>
      <xdr:col>6</xdr:col>
      <xdr:colOff>38100</xdr:colOff>
      <xdr:row>37</xdr:row>
      <xdr:rowOff>85090</xdr:rowOff>
    </xdr:to>
    <xdr:sp macro="" textlink="">
      <xdr:nvSpPr>
        <xdr:cNvPr id="81" name="楕円 80">
          <a:extLst>
            <a:ext uri="{FF2B5EF4-FFF2-40B4-BE49-F238E27FC236}">
              <a16:creationId xmlns:a16="http://schemas.microsoft.com/office/drawing/2014/main" id="{A2FD042D-6F3D-4382-827A-4DD187840872}"/>
            </a:ext>
          </a:extLst>
        </xdr:cNvPr>
        <xdr:cNvSpPr/>
      </xdr:nvSpPr>
      <xdr:spPr>
        <a:xfrm>
          <a:off x="1079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34290</xdr:rowOff>
    </xdr:from>
    <xdr:to>
      <xdr:col>10</xdr:col>
      <xdr:colOff>114300</xdr:colOff>
      <xdr:row>37</xdr:row>
      <xdr:rowOff>68580</xdr:rowOff>
    </xdr:to>
    <xdr:cxnSp macro="">
      <xdr:nvCxnSpPr>
        <xdr:cNvPr id="82" name="直線コネクタ 81">
          <a:extLst>
            <a:ext uri="{FF2B5EF4-FFF2-40B4-BE49-F238E27FC236}">
              <a16:creationId xmlns:a16="http://schemas.microsoft.com/office/drawing/2014/main" id="{9AE2E11E-1359-49CD-8CE8-58F6B5D21716}"/>
            </a:ext>
          </a:extLst>
        </xdr:cNvPr>
        <xdr:cNvCxnSpPr/>
      </xdr:nvCxnSpPr>
      <xdr:spPr>
        <a:xfrm>
          <a:off x="1130300" y="63779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216B1E79-ECA1-4070-9E2A-F39C32209699}"/>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87647</xdr:rowOff>
    </xdr:from>
    <xdr:ext cx="405111" cy="259045"/>
    <xdr:sp macro="" textlink="">
      <xdr:nvSpPr>
        <xdr:cNvPr id="84" name="n_2aveValue【道路】&#10;有形固定資産減価償却率">
          <a:extLst>
            <a:ext uri="{FF2B5EF4-FFF2-40B4-BE49-F238E27FC236}">
              <a16:creationId xmlns:a16="http://schemas.microsoft.com/office/drawing/2014/main" id="{A2E6DAC7-8AA1-49FF-912C-6FF0CA266F73}"/>
            </a:ext>
          </a:extLst>
        </xdr:cNvPr>
        <xdr:cNvSpPr txBox="1"/>
      </xdr:nvSpPr>
      <xdr:spPr>
        <a:xfrm>
          <a:off x="27057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55262</xdr:rowOff>
    </xdr:from>
    <xdr:ext cx="405111" cy="259045"/>
    <xdr:sp macro="" textlink="">
      <xdr:nvSpPr>
        <xdr:cNvPr id="85" name="n_3aveValue【道路】&#10;有形固定資産減価償却率">
          <a:extLst>
            <a:ext uri="{FF2B5EF4-FFF2-40B4-BE49-F238E27FC236}">
              <a16:creationId xmlns:a16="http://schemas.microsoft.com/office/drawing/2014/main" id="{32AD91AF-DE1D-4B1F-8F9F-1A438E7726A7}"/>
            </a:ext>
          </a:extLst>
        </xdr:cNvPr>
        <xdr:cNvSpPr txBox="1"/>
      </xdr:nvSpPr>
      <xdr:spPr>
        <a:xfrm>
          <a:off x="1816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30497</xdr:rowOff>
    </xdr:from>
    <xdr:ext cx="405111" cy="259045"/>
    <xdr:sp macro="" textlink="">
      <xdr:nvSpPr>
        <xdr:cNvPr id="86" name="n_4aveValue【道路】&#10;有形固定資産減価償却率">
          <a:extLst>
            <a:ext uri="{FF2B5EF4-FFF2-40B4-BE49-F238E27FC236}">
              <a16:creationId xmlns:a16="http://schemas.microsoft.com/office/drawing/2014/main" id="{BC5B7BD3-929A-4B45-A698-5055B6466EEC}"/>
            </a:ext>
          </a:extLst>
        </xdr:cNvPr>
        <xdr:cNvSpPr txBox="1"/>
      </xdr:nvSpPr>
      <xdr:spPr>
        <a:xfrm>
          <a:off x="927744" y="654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42562</xdr:rowOff>
    </xdr:from>
    <xdr:ext cx="405111" cy="259045"/>
    <xdr:sp macro="" textlink="">
      <xdr:nvSpPr>
        <xdr:cNvPr id="87" name="n_1mainValue【道路】&#10;有形固定資産減価償却率">
          <a:extLst>
            <a:ext uri="{FF2B5EF4-FFF2-40B4-BE49-F238E27FC236}">
              <a16:creationId xmlns:a16="http://schemas.microsoft.com/office/drawing/2014/main" id="{47E07713-C2D4-439E-854E-0C86AA4AFB1A}"/>
            </a:ext>
          </a:extLst>
        </xdr:cNvPr>
        <xdr:cNvSpPr txBox="1"/>
      </xdr:nvSpPr>
      <xdr:spPr>
        <a:xfrm>
          <a:off x="3582044" y="621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2557</xdr:rowOff>
    </xdr:from>
    <xdr:ext cx="405111" cy="259045"/>
    <xdr:sp macro="" textlink="">
      <xdr:nvSpPr>
        <xdr:cNvPr id="88" name="n_2mainValue【道路】&#10;有形固定資産減価償却率">
          <a:extLst>
            <a:ext uri="{FF2B5EF4-FFF2-40B4-BE49-F238E27FC236}">
              <a16:creationId xmlns:a16="http://schemas.microsoft.com/office/drawing/2014/main" id="{D13F3F80-7DB6-46F5-9FF5-22C879640B1A}"/>
            </a:ext>
          </a:extLst>
        </xdr:cNvPr>
        <xdr:cNvSpPr txBox="1"/>
      </xdr:nvSpPr>
      <xdr:spPr>
        <a:xfrm>
          <a:off x="27057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135907</xdr:rowOff>
    </xdr:from>
    <xdr:ext cx="405111" cy="259045"/>
    <xdr:sp macro="" textlink="">
      <xdr:nvSpPr>
        <xdr:cNvPr id="89" name="n_3mainValue【道路】&#10;有形固定資産減価償却率">
          <a:extLst>
            <a:ext uri="{FF2B5EF4-FFF2-40B4-BE49-F238E27FC236}">
              <a16:creationId xmlns:a16="http://schemas.microsoft.com/office/drawing/2014/main" id="{783CCEBC-B06D-45B9-BEB1-3FF25A55C10C}"/>
            </a:ext>
          </a:extLst>
        </xdr:cNvPr>
        <xdr:cNvSpPr txBox="1"/>
      </xdr:nvSpPr>
      <xdr:spPr>
        <a:xfrm>
          <a:off x="1816744" y="613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101617</xdr:rowOff>
    </xdr:from>
    <xdr:ext cx="405111" cy="259045"/>
    <xdr:sp macro="" textlink="">
      <xdr:nvSpPr>
        <xdr:cNvPr id="90" name="n_4mainValue【道路】&#10;有形固定資産減価償却率">
          <a:extLst>
            <a:ext uri="{FF2B5EF4-FFF2-40B4-BE49-F238E27FC236}">
              <a16:creationId xmlns:a16="http://schemas.microsoft.com/office/drawing/2014/main" id="{5EC18ED3-00F3-46BF-B12A-6C076ACF56A1}"/>
            </a:ext>
          </a:extLst>
        </xdr:cNvPr>
        <xdr:cNvSpPr txBox="1"/>
      </xdr:nvSpPr>
      <xdr:spPr>
        <a:xfrm>
          <a:off x="9277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E10ECFB-BEDE-4E97-9627-FB64BF51B9B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F8395A0-58AB-4309-A5EC-8FDBE00F3CF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FF33F2E9-DACF-44D4-B9A8-0525BDADCEE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27183241-A5B3-43D5-9577-C2D4D7BB36A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130D413-8E25-4165-9952-0B727DD61B6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57629814-CEED-49DF-98BF-791E01F6E10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6C20FA8-C318-4A89-9A63-09AB524035B7}"/>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7E9D4B39-EAE2-41FE-A474-854FBE70C81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55EB7454-3D31-4358-BAEF-3B72F168B20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E5AB991B-069C-40CD-8243-479E1079DFAC}"/>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C1AF742B-D6FC-4DEA-BAEE-1DB8DEBEDA46}"/>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4B21AEA6-D2AF-44F6-A451-83ED66E434FA}"/>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BA2779C1-7467-4AE3-94E2-6B7DBF0D052D}"/>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A7504935-5B32-4A27-A0F7-224C6F43F37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70F456E7-F5A3-4751-A626-AE9238D4ADC5}"/>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CE8E7E02-FA69-46B5-808D-965C3BBDD26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D483104-7271-405C-AC5F-A1E12FC9E344}"/>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4FF531CB-7395-40F0-8EF0-48E695235EEA}"/>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982C18EB-8ED1-47BC-8F35-3F9D3CAA66C1}"/>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739786E1-A6B2-42CC-BEE0-387B310AFB3B}"/>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411BAAF-78A1-4720-B34A-25828B1D8B3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4992E7B8-6720-4592-A8B2-C3C35FCB0197}"/>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FBEB88E1-97DC-4B5B-829A-5BBC629D3D6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E356014E-6FFA-4692-84CC-167BC56A72A6}"/>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911D5463-93E4-4343-951A-D0A41B3BD083}"/>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3671763B-C49E-475C-9AB1-48E99FD6C7A3}"/>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4291441E-AE95-4FA7-8925-8D301FA2AEDE}"/>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CB6C7A72-618B-42C4-8D5A-C62DB2B575B5}"/>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3E2BA34C-7C55-418A-8D0B-43E8B8C5B6C2}"/>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B79A53C9-72B4-46A2-8E18-D86ABF3058E0}"/>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5717096D-DD0A-4B2B-BBFD-4D2EBBE213BB}"/>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67119</xdr:rowOff>
    </xdr:from>
    <xdr:to>
      <xdr:col>46</xdr:col>
      <xdr:colOff>38100</xdr:colOff>
      <xdr:row>40</xdr:row>
      <xdr:rowOff>168719</xdr:rowOff>
    </xdr:to>
    <xdr:sp macro="" textlink="">
      <xdr:nvSpPr>
        <xdr:cNvPr id="122" name="フローチャート: 判断 121">
          <a:extLst>
            <a:ext uri="{FF2B5EF4-FFF2-40B4-BE49-F238E27FC236}">
              <a16:creationId xmlns:a16="http://schemas.microsoft.com/office/drawing/2014/main" id="{1007C321-1B51-4082-BCDA-A3638C2438DF}"/>
            </a:ext>
          </a:extLst>
        </xdr:cNvPr>
        <xdr:cNvSpPr/>
      </xdr:nvSpPr>
      <xdr:spPr>
        <a:xfrm>
          <a:off x="8699500" y="69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64833</xdr:rowOff>
    </xdr:from>
    <xdr:to>
      <xdr:col>41</xdr:col>
      <xdr:colOff>101600</xdr:colOff>
      <xdr:row>40</xdr:row>
      <xdr:rowOff>166433</xdr:rowOff>
    </xdr:to>
    <xdr:sp macro="" textlink="">
      <xdr:nvSpPr>
        <xdr:cNvPr id="123" name="フローチャート: 判断 122">
          <a:extLst>
            <a:ext uri="{FF2B5EF4-FFF2-40B4-BE49-F238E27FC236}">
              <a16:creationId xmlns:a16="http://schemas.microsoft.com/office/drawing/2014/main" id="{99ED86E9-B8D5-469A-8A6F-DAE57354792F}"/>
            </a:ext>
          </a:extLst>
        </xdr:cNvPr>
        <xdr:cNvSpPr/>
      </xdr:nvSpPr>
      <xdr:spPr>
        <a:xfrm>
          <a:off x="7810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70282</xdr:rowOff>
    </xdr:from>
    <xdr:to>
      <xdr:col>36</xdr:col>
      <xdr:colOff>165100</xdr:colOff>
      <xdr:row>41</xdr:row>
      <xdr:rowOff>432</xdr:rowOff>
    </xdr:to>
    <xdr:sp macro="" textlink="">
      <xdr:nvSpPr>
        <xdr:cNvPr id="124" name="フローチャート: 判断 123">
          <a:extLst>
            <a:ext uri="{FF2B5EF4-FFF2-40B4-BE49-F238E27FC236}">
              <a16:creationId xmlns:a16="http://schemas.microsoft.com/office/drawing/2014/main" id="{D41B4599-DA31-45AD-B5CD-E5A166654008}"/>
            </a:ext>
          </a:extLst>
        </xdr:cNvPr>
        <xdr:cNvSpPr/>
      </xdr:nvSpPr>
      <xdr:spPr>
        <a:xfrm>
          <a:off x="6921500" y="69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57A492F2-1254-482B-B37A-F9CD44450DE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21AE4499-9141-47E6-904D-F9600415431F}"/>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6122CA7A-AF89-415A-81DE-793BFB70C79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F3E30857-BEDA-4F09-8319-EB3042FA2E6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3D0A1BA6-3244-4063-9F5C-E1054D55961E}"/>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67005</xdr:rowOff>
    </xdr:from>
    <xdr:to>
      <xdr:col>55</xdr:col>
      <xdr:colOff>50800</xdr:colOff>
      <xdr:row>41</xdr:row>
      <xdr:rowOff>168605</xdr:rowOff>
    </xdr:to>
    <xdr:sp macro="" textlink="">
      <xdr:nvSpPr>
        <xdr:cNvPr id="130" name="楕円 129">
          <a:extLst>
            <a:ext uri="{FF2B5EF4-FFF2-40B4-BE49-F238E27FC236}">
              <a16:creationId xmlns:a16="http://schemas.microsoft.com/office/drawing/2014/main" id="{DE1540FE-1BE8-44D4-915E-AFEC32C72FC8}"/>
            </a:ext>
          </a:extLst>
        </xdr:cNvPr>
        <xdr:cNvSpPr/>
      </xdr:nvSpPr>
      <xdr:spPr>
        <a:xfrm>
          <a:off x="10426700" y="7096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153382</xdr:rowOff>
    </xdr:from>
    <xdr:ext cx="469744" cy="259045"/>
    <xdr:sp macro="" textlink="">
      <xdr:nvSpPr>
        <xdr:cNvPr id="131" name="【道路】&#10;一人当たり延長該当値テキスト">
          <a:extLst>
            <a:ext uri="{FF2B5EF4-FFF2-40B4-BE49-F238E27FC236}">
              <a16:creationId xmlns:a16="http://schemas.microsoft.com/office/drawing/2014/main" id="{D3ABB7F0-0043-438A-B172-C85C354EDD82}"/>
            </a:ext>
          </a:extLst>
        </xdr:cNvPr>
        <xdr:cNvSpPr txBox="1"/>
      </xdr:nvSpPr>
      <xdr:spPr>
        <a:xfrm>
          <a:off x="10515600" y="7011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69444</xdr:rowOff>
    </xdr:from>
    <xdr:to>
      <xdr:col>50</xdr:col>
      <xdr:colOff>165100</xdr:colOff>
      <xdr:row>41</xdr:row>
      <xdr:rowOff>171044</xdr:rowOff>
    </xdr:to>
    <xdr:sp macro="" textlink="">
      <xdr:nvSpPr>
        <xdr:cNvPr id="132" name="楕円 131">
          <a:extLst>
            <a:ext uri="{FF2B5EF4-FFF2-40B4-BE49-F238E27FC236}">
              <a16:creationId xmlns:a16="http://schemas.microsoft.com/office/drawing/2014/main" id="{3CD40891-A935-48A9-BA06-E56E15FF7BFC}"/>
            </a:ext>
          </a:extLst>
        </xdr:cNvPr>
        <xdr:cNvSpPr/>
      </xdr:nvSpPr>
      <xdr:spPr>
        <a:xfrm>
          <a:off x="9588500" y="709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117805</xdr:rowOff>
    </xdr:from>
    <xdr:to>
      <xdr:col>55</xdr:col>
      <xdr:colOff>0</xdr:colOff>
      <xdr:row>41</xdr:row>
      <xdr:rowOff>120244</xdr:rowOff>
    </xdr:to>
    <xdr:cxnSp macro="">
      <xdr:nvCxnSpPr>
        <xdr:cNvPr id="133" name="直線コネクタ 132">
          <a:extLst>
            <a:ext uri="{FF2B5EF4-FFF2-40B4-BE49-F238E27FC236}">
              <a16:creationId xmlns:a16="http://schemas.microsoft.com/office/drawing/2014/main" id="{44DFA9AA-2D7B-40D3-AC1F-266FFAD16BC5}"/>
            </a:ext>
          </a:extLst>
        </xdr:cNvPr>
        <xdr:cNvCxnSpPr/>
      </xdr:nvCxnSpPr>
      <xdr:spPr>
        <a:xfrm flipV="1">
          <a:off x="9639300" y="7147255"/>
          <a:ext cx="8382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69482</xdr:rowOff>
    </xdr:from>
    <xdr:to>
      <xdr:col>46</xdr:col>
      <xdr:colOff>38100</xdr:colOff>
      <xdr:row>41</xdr:row>
      <xdr:rowOff>171082</xdr:rowOff>
    </xdr:to>
    <xdr:sp macro="" textlink="">
      <xdr:nvSpPr>
        <xdr:cNvPr id="134" name="楕円 133">
          <a:extLst>
            <a:ext uri="{FF2B5EF4-FFF2-40B4-BE49-F238E27FC236}">
              <a16:creationId xmlns:a16="http://schemas.microsoft.com/office/drawing/2014/main" id="{A4529A71-5006-4096-B990-3142A03ADC51}"/>
            </a:ext>
          </a:extLst>
        </xdr:cNvPr>
        <xdr:cNvSpPr/>
      </xdr:nvSpPr>
      <xdr:spPr>
        <a:xfrm>
          <a:off x="8699500" y="709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120244</xdr:rowOff>
    </xdr:from>
    <xdr:to>
      <xdr:col>50</xdr:col>
      <xdr:colOff>114300</xdr:colOff>
      <xdr:row>41</xdr:row>
      <xdr:rowOff>120282</xdr:rowOff>
    </xdr:to>
    <xdr:cxnSp macro="">
      <xdr:nvCxnSpPr>
        <xdr:cNvPr id="135" name="直線コネクタ 134">
          <a:extLst>
            <a:ext uri="{FF2B5EF4-FFF2-40B4-BE49-F238E27FC236}">
              <a16:creationId xmlns:a16="http://schemas.microsoft.com/office/drawing/2014/main" id="{69507A2D-9270-495B-8307-D209BC0B70AC}"/>
            </a:ext>
          </a:extLst>
        </xdr:cNvPr>
        <xdr:cNvCxnSpPr/>
      </xdr:nvCxnSpPr>
      <xdr:spPr>
        <a:xfrm flipV="1">
          <a:off x="8750300" y="7149694"/>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69177</xdr:rowOff>
    </xdr:from>
    <xdr:to>
      <xdr:col>41</xdr:col>
      <xdr:colOff>101600</xdr:colOff>
      <xdr:row>41</xdr:row>
      <xdr:rowOff>170777</xdr:rowOff>
    </xdr:to>
    <xdr:sp macro="" textlink="">
      <xdr:nvSpPr>
        <xdr:cNvPr id="136" name="楕円 135">
          <a:extLst>
            <a:ext uri="{FF2B5EF4-FFF2-40B4-BE49-F238E27FC236}">
              <a16:creationId xmlns:a16="http://schemas.microsoft.com/office/drawing/2014/main" id="{DEE35AAA-970F-4AA3-A815-C178DD476649}"/>
            </a:ext>
          </a:extLst>
        </xdr:cNvPr>
        <xdr:cNvSpPr/>
      </xdr:nvSpPr>
      <xdr:spPr>
        <a:xfrm>
          <a:off x="7810500" y="709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119977</xdr:rowOff>
    </xdr:from>
    <xdr:to>
      <xdr:col>45</xdr:col>
      <xdr:colOff>177800</xdr:colOff>
      <xdr:row>41</xdr:row>
      <xdr:rowOff>120282</xdr:rowOff>
    </xdr:to>
    <xdr:cxnSp macro="">
      <xdr:nvCxnSpPr>
        <xdr:cNvPr id="137" name="直線コネクタ 136">
          <a:extLst>
            <a:ext uri="{FF2B5EF4-FFF2-40B4-BE49-F238E27FC236}">
              <a16:creationId xmlns:a16="http://schemas.microsoft.com/office/drawing/2014/main" id="{79E46E3E-91FC-44CA-A2C7-A6B6D041AEC5}"/>
            </a:ext>
          </a:extLst>
        </xdr:cNvPr>
        <xdr:cNvCxnSpPr/>
      </xdr:nvCxnSpPr>
      <xdr:spPr>
        <a:xfrm>
          <a:off x="7861300" y="7149427"/>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69786</xdr:rowOff>
    </xdr:from>
    <xdr:to>
      <xdr:col>36</xdr:col>
      <xdr:colOff>165100</xdr:colOff>
      <xdr:row>41</xdr:row>
      <xdr:rowOff>171386</xdr:rowOff>
    </xdr:to>
    <xdr:sp macro="" textlink="">
      <xdr:nvSpPr>
        <xdr:cNvPr id="138" name="楕円 137">
          <a:extLst>
            <a:ext uri="{FF2B5EF4-FFF2-40B4-BE49-F238E27FC236}">
              <a16:creationId xmlns:a16="http://schemas.microsoft.com/office/drawing/2014/main" id="{D2DF2A7D-D8CD-4720-9D4D-9FBFAD6839AB}"/>
            </a:ext>
          </a:extLst>
        </xdr:cNvPr>
        <xdr:cNvSpPr/>
      </xdr:nvSpPr>
      <xdr:spPr>
        <a:xfrm>
          <a:off x="6921500" y="709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119977</xdr:rowOff>
    </xdr:from>
    <xdr:to>
      <xdr:col>41</xdr:col>
      <xdr:colOff>50800</xdr:colOff>
      <xdr:row>41</xdr:row>
      <xdr:rowOff>120586</xdr:rowOff>
    </xdr:to>
    <xdr:cxnSp macro="">
      <xdr:nvCxnSpPr>
        <xdr:cNvPr id="139" name="直線コネクタ 138">
          <a:extLst>
            <a:ext uri="{FF2B5EF4-FFF2-40B4-BE49-F238E27FC236}">
              <a16:creationId xmlns:a16="http://schemas.microsoft.com/office/drawing/2014/main" id="{A7F8932F-ECAC-434B-8D50-4610EFFCEE40}"/>
            </a:ext>
          </a:extLst>
        </xdr:cNvPr>
        <xdr:cNvCxnSpPr/>
      </xdr:nvCxnSpPr>
      <xdr:spPr>
        <a:xfrm flipV="1">
          <a:off x="6972300" y="7149427"/>
          <a:ext cx="889000" cy="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a:extLst>
            <a:ext uri="{FF2B5EF4-FFF2-40B4-BE49-F238E27FC236}">
              <a16:creationId xmlns:a16="http://schemas.microsoft.com/office/drawing/2014/main" id="{4CA13BF2-7796-4545-80AB-036D0FA116AA}"/>
            </a:ext>
          </a:extLst>
        </xdr:cNvPr>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13796</xdr:rowOff>
    </xdr:from>
    <xdr:ext cx="469744" cy="259045"/>
    <xdr:sp macro="" textlink="">
      <xdr:nvSpPr>
        <xdr:cNvPr id="141" name="n_2aveValue【道路】&#10;一人当たり延長">
          <a:extLst>
            <a:ext uri="{FF2B5EF4-FFF2-40B4-BE49-F238E27FC236}">
              <a16:creationId xmlns:a16="http://schemas.microsoft.com/office/drawing/2014/main" id="{CA583CF5-5EB5-419C-B94B-34CA97ADB1B7}"/>
            </a:ext>
          </a:extLst>
        </xdr:cNvPr>
        <xdr:cNvSpPr txBox="1"/>
      </xdr:nvSpPr>
      <xdr:spPr>
        <a:xfrm>
          <a:off x="8515427" y="67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11510</xdr:rowOff>
    </xdr:from>
    <xdr:ext cx="469744" cy="259045"/>
    <xdr:sp macro="" textlink="">
      <xdr:nvSpPr>
        <xdr:cNvPr id="142" name="n_3aveValue【道路】&#10;一人当たり延長">
          <a:extLst>
            <a:ext uri="{FF2B5EF4-FFF2-40B4-BE49-F238E27FC236}">
              <a16:creationId xmlns:a16="http://schemas.microsoft.com/office/drawing/2014/main" id="{818110EB-4DA7-46CA-94E1-39E4DD62E17E}"/>
            </a:ext>
          </a:extLst>
        </xdr:cNvPr>
        <xdr:cNvSpPr txBox="1"/>
      </xdr:nvSpPr>
      <xdr:spPr>
        <a:xfrm>
          <a:off x="7626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16959</xdr:rowOff>
    </xdr:from>
    <xdr:ext cx="469744" cy="259045"/>
    <xdr:sp macro="" textlink="">
      <xdr:nvSpPr>
        <xdr:cNvPr id="143" name="n_4aveValue【道路】&#10;一人当たり延長">
          <a:extLst>
            <a:ext uri="{FF2B5EF4-FFF2-40B4-BE49-F238E27FC236}">
              <a16:creationId xmlns:a16="http://schemas.microsoft.com/office/drawing/2014/main" id="{58B1BCCB-1439-4F96-8F44-A7ACA00D7715}"/>
            </a:ext>
          </a:extLst>
        </xdr:cNvPr>
        <xdr:cNvSpPr txBox="1"/>
      </xdr:nvSpPr>
      <xdr:spPr>
        <a:xfrm>
          <a:off x="6737427" y="670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162171</xdr:rowOff>
    </xdr:from>
    <xdr:ext cx="469744" cy="259045"/>
    <xdr:sp macro="" textlink="">
      <xdr:nvSpPr>
        <xdr:cNvPr id="144" name="n_1mainValue【道路】&#10;一人当たり延長">
          <a:extLst>
            <a:ext uri="{FF2B5EF4-FFF2-40B4-BE49-F238E27FC236}">
              <a16:creationId xmlns:a16="http://schemas.microsoft.com/office/drawing/2014/main" id="{B9C2FA34-EC22-4794-BAA4-881C3ADC4876}"/>
            </a:ext>
          </a:extLst>
        </xdr:cNvPr>
        <xdr:cNvSpPr txBox="1"/>
      </xdr:nvSpPr>
      <xdr:spPr>
        <a:xfrm>
          <a:off x="9391727" y="7191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162209</xdr:rowOff>
    </xdr:from>
    <xdr:ext cx="469744" cy="259045"/>
    <xdr:sp macro="" textlink="">
      <xdr:nvSpPr>
        <xdr:cNvPr id="145" name="n_2mainValue【道路】&#10;一人当たり延長">
          <a:extLst>
            <a:ext uri="{FF2B5EF4-FFF2-40B4-BE49-F238E27FC236}">
              <a16:creationId xmlns:a16="http://schemas.microsoft.com/office/drawing/2014/main" id="{DF72181D-02D0-460E-8E69-01C1020B631C}"/>
            </a:ext>
          </a:extLst>
        </xdr:cNvPr>
        <xdr:cNvSpPr txBox="1"/>
      </xdr:nvSpPr>
      <xdr:spPr>
        <a:xfrm>
          <a:off x="8515427" y="719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161904</xdr:rowOff>
    </xdr:from>
    <xdr:ext cx="469744" cy="259045"/>
    <xdr:sp macro="" textlink="">
      <xdr:nvSpPr>
        <xdr:cNvPr id="146" name="n_3mainValue【道路】&#10;一人当たり延長">
          <a:extLst>
            <a:ext uri="{FF2B5EF4-FFF2-40B4-BE49-F238E27FC236}">
              <a16:creationId xmlns:a16="http://schemas.microsoft.com/office/drawing/2014/main" id="{CEFE8D6B-EFD2-4CDA-8EFE-B6B1492B9F87}"/>
            </a:ext>
          </a:extLst>
        </xdr:cNvPr>
        <xdr:cNvSpPr txBox="1"/>
      </xdr:nvSpPr>
      <xdr:spPr>
        <a:xfrm>
          <a:off x="7626427" y="7191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162513</xdr:rowOff>
    </xdr:from>
    <xdr:ext cx="469744" cy="259045"/>
    <xdr:sp macro="" textlink="">
      <xdr:nvSpPr>
        <xdr:cNvPr id="147" name="n_4mainValue【道路】&#10;一人当たり延長">
          <a:extLst>
            <a:ext uri="{FF2B5EF4-FFF2-40B4-BE49-F238E27FC236}">
              <a16:creationId xmlns:a16="http://schemas.microsoft.com/office/drawing/2014/main" id="{0D9BD826-5B34-45F3-9F2D-827E5873DD3A}"/>
            </a:ext>
          </a:extLst>
        </xdr:cNvPr>
        <xdr:cNvSpPr txBox="1"/>
      </xdr:nvSpPr>
      <xdr:spPr>
        <a:xfrm>
          <a:off x="6737427" y="7191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146DE604-273B-4E68-9F66-B4D6B87D8D7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6C98BB8B-E931-474E-8627-320D22F1892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BFBA0DA2-0292-4896-B8B6-2959359BBEA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BCD0B318-F949-440C-BCE3-0C8CFCDD2DA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91FE7E85-858F-4864-880A-5215E987D39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5CB9CC53-7F47-4364-8AEF-43361F3553B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32396C9B-332B-4F9E-B59C-40FBFDC74BC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EF1A0A0-D8E9-47DB-99D8-62DD3E205E9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A75F7DAC-02CE-4EE3-BB67-F589806A2A5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D905D56-5951-416E-890E-C277FD5BD5DD}"/>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B7A683AD-BA67-436E-A497-DA8CD2E0CB0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C247AB52-6B01-42BE-9011-8F5EEB33A06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57DA8BE2-B1BE-4F15-84E1-04613B7FFE46}"/>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E428EB2A-60EC-4A18-9AAB-E8AD44A4A3B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50A9168B-BBDD-40C6-AD4F-523671A3D58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1BEC3B29-98B6-468C-B151-2138AACECA8D}"/>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546147A8-CE37-45BE-8941-BCD8DB3B7CB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4816F1DB-AB3C-4C68-B45C-DB1A6BEF8E0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53BD9C34-55D6-4CDC-BFB5-584E9A12ED83}"/>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6E1B550B-3A56-4645-B080-DAB6176E34EF}"/>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9B32C7CF-88F3-4CBA-BFBC-16DB33DE977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F365CB41-7BA2-4700-8DB7-D26EEED949B4}"/>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E5EDAC70-E730-41C6-9968-5192BCB50F23}"/>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88CB2620-A50B-4F06-BED2-93E3D18F606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1DCEEC64-DE9E-4FBC-B55A-40FB8E5634E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8F6A8719-43BC-4B0A-A619-1ABD27C300B0}"/>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1D6CD4AA-C556-45F6-B1CD-395416713349}"/>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11C97C1A-F6E0-4493-A18F-CBD0EB28CC40}"/>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9DDAE7E0-E2F8-4840-B8F8-34FC4C39C0EC}"/>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000A5BC7-9819-49AA-B2FD-B3D46C8E8886}"/>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6D0346F3-DD1A-43C1-9F52-461501A886EE}"/>
            </a:ext>
          </a:extLst>
        </xdr:cNvPr>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562AA8DC-4374-4ED9-ACBD-D3DF806FD5D1}"/>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558A251A-8CC2-489C-ABB4-BED000086416}"/>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81" name="フローチャート: 判断 180">
          <a:extLst>
            <a:ext uri="{FF2B5EF4-FFF2-40B4-BE49-F238E27FC236}">
              <a16:creationId xmlns:a16="http://schemas.microsoft.com/office/drawing/2014/main" id="{75AD9DC6-4B47-4BA3-8AA2-E4A996AE03D4}"/>
            </a:ext>
          </a:extLst>
        </xdr:cNvPr>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82" name="フローチャート: 判断 181">
          <a:extLst>
            <a:ext uri="{FF2B5EF4-FFF2-40B4-BE49-F238E27FC236}">
              <a16:creationId xmlns:a16="http://schemas.microsoft.com/office/drawing/2014/main" id="{3E57D1BB-5B22-43A4-9AA8-4E10E140C87B}"/>
            </a:ext>
          </a:extLst>
        </xdr:cNvPr>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61867</xdr:rowOff>
    </xdr:from>
    <xdr:to>
      <xdr:col>6</xdr:col>
      <xdr:colOff>38100</xdr:colOff>
      <xdr:row>60</xdr:row>
      <xdr:rowOff>163467</xdr:rowOff>
    </xdr:to>
    <xdr:sp macro="" textlink="">
      <xdr:nvSpPr>
        <xdr:cNvPr id="183" name="フローチャート: 判断 182">
          <a:extLst>
            <a:ext uri="{FF2B5EF4-FFF2-40B4-BE49-F238E27FC236}">
              <a16:creationId xmlns:a16="http://schemas.microsoft.com/office/drawing/2014/main" id="{870D6099-EE79-4C44-83EA-4B1C1569D887}"/>
            </a:ext>
          </a:extLst>
        </xdr:cNvPr>
        <xdr:cNvSpPr/>
      </xdr:nvSpPr>
      <xdr:spPr>
        <a:xfrm>
          <a:off x="1079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285BB46-CB61-4DD9-913D-9FE41D02798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F10EA83-DECD-4EAE-BB97-4A60F0639C5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A1AFA6A-AA1C-4465-B177-C07753D2DEF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FAA4C35-804A-4E91-98FE-5ECF7E84E1C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7855D39-CC82-42D5-9E51-4936A1A83AC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40640</xdr:rowOff>
    </xdr:from>
    <xdr:to>
      <xdr:col>24</xdr:col>
      <xdr:colOff>114300</xdr:colOff>
      <xdr:row>59</xdr:row>
      <xdr:rowOff>142240</xdr:rowOff>
    </xdr:to>
    <xdr:sp macro="" textlink="">
      <xdr:nvSpPr>
        <xdr:cNvPr id="189" name="楕円 188">
          <a:extLst>
            <a:ext uri="{FF2B5EF4-FFF2-40B4-BE49-F238E27FC236}">
              <a16:creationId xmlns:a16="http://schemas.microsoft.com/office/drawing/2014/main" id="{615C5539-ED92-47BE-9123-72AD2EF1C438}"/>
            </a:ext>
          </a:extLst>
        </xdr:cNvPr>
        <xdr:cNvSpPr/>
      </xdr:nvSpPr>
      <xdr:spPr>
        <a:xfrm>
          <a:off x="45847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63517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353FBA03-CFD6-40B1-832B-E4C261598F11}"/>
            </a:ext>
          </a:extLst>
        </xdr:cNvPr>
        <xdr:cNvSpPr txBox="1"/>
      </xdr:nvSpPr>
      <xdr:spPr>
        <a:xfrm>
          <a:off x="4673600"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107587</xdr:rowOff>
    </xdr:from>
    <xdr:to>
      <xdr:col>20</xdr:col>
      <xdr:colOff>38100</xdr:colOff>
      <xdr:row>60</xdr:row>
      <xdr:rowOff>37737</xdr:rowOff>
    </xdr:to>
    <xdr:sp macro="" textlink="">
      <xdr:nvSpPr>
        <xdr:cNvPr id="191" name="楕円 190">
          <a:extLst>
            <a:ext uri="{FF2B5EF4-FFF2-40B4-BE49-F238E27FC236}">
              <a16:creationId xmlns:a16="http://schemas.microsoft.com/office/drawing/2014/main" id="{BE81AF69-EC78-4278-9E3A-B3D351695CE7}"/>
            </a:ext>
          </a:extLst>
        </xdr:cNvPr>
        <xdr:cNvSpPr/>
      </xdr:nvSpPr>
      <xdr:spPr>
        <a:xfrm>
          <a:off x="3746500" y="1022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91440</xdr:rowOff>
    </xdr:from>
    <xdr:to>
      <xdr:col>24</xdr:col>
      <xdr:colOff>63500</xdr:colOff>
      <xdr:row>59</xdr:row>
      <xdr:rowOff>158387</xdr:rowOff>
    </xdr:to>
    <xdr:cxnSp macro="">
      <xdr:nvCxnSpPr>
        <xdr:cNvPr id="192" name="直線コネクタ 191">
          <a:extLst>
            <a:ext uri="{FF2B5EF4-FFF2-40B4-BE49-F238E27FC236}">
              <a16:creationId xmlns:a16="http://schemas.microsoft.com/office/drawing/2014/main" id="{A5652D5C-3C46-4F24-BA79-7601E1D41DE3}"/>
            </a:ext>
          </a:extLst>
        </xdr:cNvPr>
        <xdr:cNvCxnSpPr/>
      </xdr:nvCxnSpPr>
      <xdr:spPr>
        <a:xfrm flipV="1">
          <a:off x="3797300" y="10206990"/>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55335</xdr:rowOff>
    </xdr:from>
    <xdr:to>
      <xdr:col>15</xdr:col>
      <xdr:colOff>101600</xdr:colOff>
      <xdr:row>59</xdr:row>
      <xdr:rowOff>156935</xdr:rowOff>
    </xdr:to>
    <xdr:sp macro="" textlink="">
      <xdr:nvSpPr>
        <xdr:cNvPr id="193" name="楕円 192">
          <a:extLst>
            <a:ext uri="{FF2B5EF4-FFF2-40B4-BE49-F238E27FC236}">
              <a16:creationId xmlns:a16="http://schemas.microsoft.com/office/drawing/2014/main" id="{BBA7F188-1327-410D-9B6B-E80F75E1502D}"/>
            </a:ext>
          </a:extLst>
        </xdr:cNvPr>
        <xdr:cNvSpPr/>
      </xdr:nvSpPr>
      <xdr:spPr>
        <a:xfrm>
          <a:off x="2857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106135</xdr:rowOff>
    </xdr:from>
    <xdr:to>
      <xdr:col>19</xdr:col>
      <xdr:colOff>177800</xdr:colOff>
      <xdr:row>59</xdr:row>
      <xdr:rowOff>158387</xdr:rowOff>
    </xdr:to>
    <xdr:cxnSp macro="">
      <xdr:nvCxnSpPr>
        <xdr:cNvPr id="194" name="直線コネクタ 193">
          <a:extLst>
            <a:ext uri="{FF2B5EF4-FFF2-40B4-BE49-F238E27FC236}">
              <a16:creationId xmlns:a16="http://schemas.microsoft.com/office/drawing/2014/main" id="{C83B7CC8-01B2-456E-931A-9AD3293C1ECF}"/>
            </a:ext>
          </a:extLst>
        </xdr:cNvPr>
        <xdr:cNvCxnSpPr/>
      </xdr:nvCxnSpPr>
      <xdr:spPr>
        <a:xfrm>
          <a:off x="2908300" y="10221685"/>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60234</xdr:rowOff>
    </xdr:from>
    <xdr:to>
      <xdr:col>10</xdr:col>
      <xdr:colOff>165100</xdr:colOff>
      <xdr:row>59</xdr:row>
      <xdr:rowOff>161834</xdr:rowOff>
    </xdr:to>
    <xdr:sp macro="" textlink="">
      <xdr:nvSpPr>
        <xdr:cNvPr id="195" name="楕円 194">
          <a:extLst>
            <a:ext uri="{FF2B5EF4-FFF2-40B4-BE49-F238E27FC236}">
              <a16:creationId xmlns:a16="http://schemas.microsoft.com/office/drawing/2014/main" id="{F8E781F4-D403-4822-A5FA-B8F9FEFF0CFE}"/>
            </a:ext>
          </a:extLst>
        </xdr:cNvPr>
        <xdr:cNvSpPr/>
      </xdr:nvSpPr>
      <xdr:spPr>
        <a:xfrm>
          <a:off x="1968500" y="1017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106135</xdr:rowOff>
    </xdr:from>
    <xdr:to>
      <xdr:col>15</xdr:col>
      <xdr:colOff>50800</xdr:colOff>
      <xdr:row>59</xdr:row>
      <xdr:rowOff>111034</xdr:rowOff>
    </xdr:to>
    <xdr:cxnSp macro="">
      <xdr:nvCxnSpPr>
        <xdr:cNvPr id="196" name="直線コネクタ 195">
          <a:extLst>
            <a:ext uri="{FF2B5EF4-FFF2-40B4-BE49-F238E27FC236}">
              <a16:creationId xmlns:a16="http://schemas.microsoft.com/office/drawing/2014/main" id="{6A0B578E-98A7-4F5F-BBF2-50C79FA7DC49}"/>
            </a:ext>
          </a:extLst>
        </xdr:cNvPr>
        <xdr:cNvCxnSpPr/>
      </xdr:nvCxnSpPr>
      <xdr:spPr>
        <a:xfrm flipV="1">
          <a:off x="2019300" y="10221685"/>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163104</xdr:rowOff>
    </xdr:from>
    <xdr:to>
      <xdr:col>6</xdr:col>
      <xdr:colOff>38100</xdr:colOff>
      <xdr:row>60</xdr:row>
      <xdr:rowOff>93254</xdr:rowOff>
    </xdr:to>
    <xdr:sp macro="" textlink="">
      <xdr:nvSpPr>
        <xdr:cNvPr id="197" name="楕円 196">
          <a:extLst>
            <a:ext uri="{FF2B5EF4-FFF2-40B4-BE49-F238E27FC236}">
              <a16:creationId xmlns:a16="http://schemas.microsoft.com/office/drawing/2014/main" id="{3CA996B0-620A-4B48-9993-B913DCA3A4FF}"/>
            </a:ext>
          </a:extLst>
        </xdr:cNvPr>
        <xdr:cNvSpPr/>
      </xdr:nvSpPr>
      <xdr:spPr>
        <a:xfrm>
          <a:off x="1079500" y="10278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111034</xdr:rowOff>
    </xdr:from>
    <xdr:to>
      <xdr:col>10</xdr:col>
      <xdr:colOff>114300</xdr:colOff>
      <xdr:row>60</xdr:row>
      <xdr:rowOff>42454</xdr:rowOff>
    </xdr:to>
    <xdr:cxnSp macro="">
      <xdr:nvCxnSpPr>
        <xdr:cNvPr id="198" name="直線コネクタ 197">
          <a:extLst>
            <a:ext uri="{FF2B5EF4-FFF2-40B4-BE49-F238E27FC236}">
              <a16:creationId xmlns:a16="http://schemas.microsoft.com/office/drawing/2014/main" id="{88D2369B-F363-44DD-AA18-C0646E00DA3F}"/>
            </a:ext>
          </a:extLst>
        </xdr:cNvPr>
        <xdr:cNvCxnSpPr/>
      </xdr:nvCxnSpPr>
      <xdr:spPr>
        <a:xfrm flipV="1">
          <a:off x="1130300" y="10226584"/>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22C439ED-727D-4A9F-BFE5-4C777601535D}"/>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27231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72BB8B82-0225-4FC2-8292-92F464F5D961}"/>
            </a:ext>
          </a:extLst>
        </xdr:cNvPr>
        <xdr:cNvSpPr txBox="1"/>
      </xdr:nvSpPr>
      <xdr:spPr>
        <a:xfrm>
          <a:off x="2705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4371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F25663E8-231F-44C7-BDFA-A55FA03E88B6}"/>
            </a:ext>
          </a:extLst>
        </xdr:cNvPr>
        <xdr:cNvSpPr txBox="1"/>
      </xdr:nvSpPr>
      <xdr:spPr>
        <a:xfrm>
          <a:off x="1816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154594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EA621E1F-EEEB-47D9-BFF1-6ECB5AF35091}"/>
            </a:ext>
          </a:extLst>
        </xdr:cNvPr>
        <xdr:cNvSpPr txBox="1"/>
      </xdr:nvSpPr>
      <xdr:spPr>
        <a:xfrm>
          <a:off x="927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54264</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20090EF5-7D9C-4104-8FD7-C0A5689E39D6}"/>
            </a:ext>
          </a:extLst>
        </xdr:cNvPr>
        <xdr:cNvSpPr txBox="1"/>
      </xdr:nvSpPr>
      <xdr:spPr>
        <a:xfrm>
          <a:off x="3582044" y="999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2012</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43C19145-0CBA-460F-868A-447377EAF861}"/>
            </a:ext>
          </a:extLst>
        </xdr:cNvPr>
        <xdr:cNvSpPr txBox="1"/>
      </xdr:nvSpPr>
      <xdr:spPr>
        <a:xfrm>
          <a:off x="2705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6911</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751A051B-4F01-4476-8ED3-C763903B5C59}"/>
            </a:ext>
          </a:extLst>
        </xdr:cNvPr>
        <xdr:cNvSpPr txBox="1"/>
      </xdr:nvSpPr>
      <xdr:spPr>
        <a:xfrm>
          <a:off x="1816744" y="995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109781</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7ECAC8C0-FBB3-4EC4-B1FC-BEE8E730F201}"/>
            </a:ext>
          </a:extLst>
        </xdr:cNvPr>
        <xdr:cNvSpPr txBox="1"/>
      </xdr:nvSpPr>
      <xdr:spPr>
        <a:xfrm>
          <a:off x="927744" y="1005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7801D4D5-D8DD-4484-88FD-9648868C159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5A389110-E335-4235-A476-7FE095ADBE3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B663AD0A-7C06-44D7-A6B3-AEB292B287B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AD7E443D-3DD8-4979-A133-994734B4D2E2}"/>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02FA8C6F-5327-4256-A77B-2DE90B8B8F5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210388E9-5329-4668-AB33-E58B3783228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865DFC1B-E350-4A3F-9CB1-ED816F878D3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8E8E719B-A2E8-4BE5-8A56-46AEB163877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719069A6-7CE5-438F-9C84-33D9D2B767A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D85F6B2C-C138-4C5F-88B7-8C94C5C0A03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C02AD3A2-4F86-4E50-9FE6-57237EB893C9}"/>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DC188F25-C4EC-436F-944D-F3B8705935F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DF980D8D-976F-4E6E-A304-A9039586A248}"/>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E1E5B633-6C42-41F8-9DE5-099311DEDF6C}"/>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B3180638-EDB5-4744-9467-A3E420662F8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6FCAEB32-D011-430B-AEAE-6613EA75053D}"/>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C802DD5C-794F-4F76-9526-3D343A126FF7}"/>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D82A4F3D-C40E-4CD1-B2DD-1C55F7067F66}"/>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208B68B6-D5C5-453A-B5A4-D5B4B3ADC436}"/>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AF4F36DB-5865-4643-A473-2D57601B1EA8}"/>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17E58E86-F6EF-4877-95FA-10ECF245AEE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60309B0C-47F5-41C1-9900-7BC22CEF851E}"/>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617599F7-62BA-45BC-820E-DDBCDEE37B4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0A9FEF92-2F4A-4AAE-A755-97CEF4B69794}"/>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5B024487-2E1C-4753-9812-55478ED0F30B}"/>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C72B6F81-225C-4F73-8CE3-D2C4B127BBC5}"/>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F3E127FA-7D06-4D90-B111-45FC1EC146F0}"/>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97EB024D-421C-4E0B-BAD5-C28B0FF2DCDD}"/>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937F4C28-6FC5-4E7C-B8CF-3567E4351B01}"/>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8E05A31A-A2A2-4051-83B5-ECC930287E75}"/>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E6B891BF-99A4-4B40-94A3-38BE5B6289DC}"/>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57932</xdr:rowOff>
    </xdr:from>
    <xdr:to>
      <xdr:col>46</xdr:col>
      <xdr:colOff>38100</xdr:colOff>
      <xdr:row>63</xdr:row>
      <xdr:rowOff>159532</xdr:rowOff>
    </xdr:to>
    <xdr:sp macro="" textlink="">
      <xdr:nvSpPr>
        <xdr:cNvPr id="238" name="フローチャート: 判断 237">
          <a:extLst>
            <a:ext uri="{FF2B5EF4-FFF2-40B4-BE49-F238E27FC236}">
              <a16:creationId xmlns:a16="http://schemas.microsoft.com/office/drawing/2014/main" id="{49C61E9B-6D3E-43A7-A2EA-69B6F8E7F4DE}"/>
            </a:ext>
          </a:extLst>
        </xdr:cNvPr>
        <xdr:cNvSpPr/>
      </xdr:nvSpPr>
      <xdr:spPr>
        <a:xfrm>
          <a:off x="8699500" y="1085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61275</xdr:rowOff>
    </xdr:from>
    <xdr:to>
      <xdr:col>41</xdr:col>
      <xdr:colOff>101600</xdr:colOff>
      <xdr:row>63</xdr:row>
      <xdr:rowOff>162875</xdr:rowOff>
    </xdr:to>
    <xdr:sp macro="" textlink="">
      <xdr:nvSpPr>
        <xdr:cNvPr id="239" name="フローチャート: 判断 238">
          <a:extLst>
            <a:ext uri="{FF2B5EF4-FFF2-40B4-BE49-F238E27FC236}">
              <a16:creationId xmlns:a16="http://schemas.microsoft.com/office/drawing/2014/main" id="{2DF4F94B-B808-43C7-BF55-DAE53B19ACA8}"/>
            </a:ext>
          </a:extLst>
        </xdr:cNvPr>
        <xdr:cNvSpPr/>
      </xdr:nvSpPr>
      <xdr:spPr>
        <a:xfrm>
          <a:off x="7810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61284</xdr:rowOff>
    </xdr:from>
    <xdr:to>
      <xdr:col>36</xdr:col>
      <xdr:colOff>165100</xdr:colOff>
      <xdr:row>63</xdr:row>
      <xdr:rowOff>162884</xdr:rowOff>
    </xdr:to>
    <xdr:sp macro="" textlink="">
      <xdr:nvSpPr>
        <xdr:cNvPr id="240" name="フローチャート: 判断 239">
          <a:extLst>
            <a:ext uri="{FF2B5EF4-FFF2-40B4-BE49-F238E27FC236}">
              <a16:creationId xmlns:a16="http://schemas.microsoft.com/office/drawing/2014/main" id="{33C0F00A-A9A5-4A92-8142-A77BEC0C9975}"/>
            </a:ext>
          </a:extLst>
        </xdr:cNvPr>
        <xdr:cNvSpPr/>
      </xdr:nvSpPr>
      <xdr:spPr>
        <a:xfrm>
          <a:off x="6921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FE48E60-1CEC-424B-B073-AACFAA92A92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99B8F00-4218-4EED-985C-B61F665B128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6961175-463B-469B-97FD-30099B7A196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F561564-3C25-47DB-AE73-D6978B96DAE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EF8A839-908F-4E06-B683-EE6AF2758D8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17449</xdr:rowOff>
    </xdr:from>
    <xdr:to>
      <xdr:col>55</xdr:col>
      <xdr:colOff>50800</xdr:colOff>
      <xdr:row>64</xdr:row>
      <xdr:rowOff>119049</xdr:rowOff>
    </xdr:to>
    <xdr:sp macro="" textlink="">
      <xdr:nvSpPr>
        <xdr:cNvPr id="246" name="楕円 245">
          <a:extLst>
            <a:ext uri="{FF2B5EF4-FFF2-40B4-BE49-F238E27FC236}">
              <a16:creationId xmlns:a16="http://schemas.microsoft.com/office/drawing/2014/main" id="{A118FBF4-6E57-4660-8F0E-7FA08967F6C0}"/>
            </a:ext>
          </a:extLst>
        </xdr:cNvPr>
        <xdr:cNvSpPr/>
      </xdr:nvSpPr>
      <xdr:spPr>
        <a:xfrm>
          <a:off x="10426700" y="1099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103826</xdr:rowOff>
    </xdr:from>
    <xdr:ext cx="469744" cy="259045"/>
    <xdr:sp macro="" textlink="">
      <xdr:nvSpPr>
        <xdr:cNvPr id="247" name="【橋りょう・トンネル】&#10;一人当たり有形固定資産（償却資産）額該当値テキスト">
          <a:extLst>
            <a:ext uri="{FF2B5EF4-FFF2-40B4-BE49-F238E27FC236}">
              <a16:creationId xmlns:a16="http://schemas.microsoft.com/office/drawing/2014/main" id="{44C4461C-15FB-4AF6-85DC-F3B618F36096}"/>
            </a:ext>
          </a:extLst>
        </xdr:cNvPr>
        <xdr:cNvSpPr txBox="1"/>
      </xdr:nvSpPr>
      <xdr:spPr>
        <a:xfrm>
          <a:off x="10515600" y="1090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18638</xdr:rowOff>
    </xdr:from>
    <xdr:to>
      <xdr:col>50</xdr:col>
      <xdr:colOff>165100</xdr:colOff>
      <xdr:row>64</xdr:row>
      <xdr:rowOff>120238</xdr:rowOff>
    </xdr:to>
    <xdr:sp macro="" textlink="">
      <xdr:nvSpPr>
        <xdr:cNvPr id="248" name="楕円 247">
          <a:extLst>
            <a:ext uri="{FF2B5EF4-FFF2-40B4-BE49-F238E27FC236}">
              <a16:creationId xmlns:a16="http://schemas.microsoft.com/office/drawing/2014/main" id="{9BCF7C14-05D5-4ACD-B1E8-4E233DF07C9C}"/>
            </a:ext>
          </a:extLst>
        </xdr:cNvPr>
        <xdr:cNvSpPr/>
      </xdr:nvSpPr>
      <xdr:spPr>
        <a:xfrm>
          <a:off x="9588500" y="1099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68249</xdr:rowOff>
    </xdr:from>
    <xdr:to>
      <xdr:col>55</xdr:col>
      <xdr:colOff>0</xdr:colOff>
      <xdr:row>64</xdr:row>
      <xdr:rowOff>69438</xdr:rowOff>
    </xdr:to>
    <xdr:cxnSp macro="">
      <xdr:nvCxnSpPr>
        <xdr:cNvPr id="249" name="直線コネクタ 248">
          <a:extLst>
            <a:ext uri="{FF2B5EF4-FFF2-40B4-BE49-F238E27FC236}">
              <a16:creationId xmlns:a16="http://schemas.microsoft.com/office/drawing/2014/main" id="{7C8F8DC7-090B-4CA6-8698-6D2F103D219B}"/>
            </a:ext>
          </a:extLst>
        </xdr:cNvPr>
        <xdr:cNvCxnSpPr/>
      </xdr:nvCxnSpPr>
      <xdr:spPr>
        <a:xfrm flipV="1">
          <a:off x="9639300" y="11041049"/>
          <a:ext cx="8382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18635</xdr:rowOff>
    </xdr:from>
    <xdr:to>
      <xdr:col>46</xdr:col>
      <xdr:colOff>38100</xdr:colOff>
      <xdr:row>64</xdr:row>
      <xdr:rowOff>120235</xdr:rowOff>
    </xdr:to>
    <xdr:sp macro="" textlink="">
      <xdr:nvSpPr>
        <xdr:cNvPr id="250" name="楕円 249">
          <a:extLst>
            <a:ext uri="{FF2B5EF4-FFF2-40B4-BE49-F238E27FC236}">
              <a16:creationId xmlns:a16="http://schemas.microsoft.com/office/drawing/2014/main" id="{DFCA9A9A-264F-415A-A3DE-B7EFE62DC108}"/>
            </a:ext>
          </a:extLst>
        </xdr:cNvPr>
        <xdr:cNvSpPr/>
      </xdr:nvSpPr>
      <xdr:spPr>
        <a:xfrm>
          <a:off x="8699500" y="1099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69435</xdr:rowOff>
    </xdr:from>
    <xdr:to>
      <xdr:col>50</xdr:col>
      <xdr:colOff>114300</xdr:colOff>
      <xdr:row>64</xdr:row>
      <xdr:rowOff>69438</xdr:rowOff>
    </xdr:to>
    <xdr:cxnSp macro="">
      <xdr:nvCxnSpPr>
        <xdr:cNvPr id="251" name="直線コネクタ 250">
          <a:extLst>
            <a:ext uri="{FF2B5EF4-FFF2-40B4-BE49-F238E27FC236}">
              <a16:creationId xmlns:a16="http://schemas.microsoft.com/office/drawing/2014/main" id="{DADC54DB-5389-4CC8-A162-88CBD1E6734A}"/>
            </a:ext>
          </a:extLst>
        </xdr:cNvPr>
        <xdr:cNvCxnSpPr/>
      </xdr:nvCxnSpPr>
      <xdr:spPr>
        <a:xfrm>
          <a:off x="8750300" y="11042235"/>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19087</xdr:rowOff>
    </xdr:from>
    <xdr:to>
      <xdr:col>41</xdr:col>
      <xdr:colOff>101600</xdr:colOff>
      <xdr:row>64</xdr:row>
      <xdr:rowOff>120687</xdr:rowOff>
    </xdr:to>
    <xdr:sp macro="" textlink="">
      <xdr:nvSpPr>
        <xdr:cNvPr id="252" name="楕円 251">
          <a:extLst>
            <a:ext uri="{FF2B5EF4-FFF2-40B4-BE49-F238E27FC236}">
              <a16:creationId xmlns:a16="http://schemas.microsoft.com/office/drawing/2014/main" id="{91C49D9E-ED30-4643-8408-213EFA0C6E3E}"/>
            </a:ext>
          </a:extLst>
        </xdr:cNvPr>
        <xdr:cNvSpPr/>
      </xdr:nvSpPr>
      <xdr:spPr>
        <a:xfrm>
          <a:off x="7810500" y="1099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69435</xdr:rowOff>
    </xdr:from>
    <xdr:to>
      <xdr:col>45</xdr:col>
      <xdr:colOff>177800</xdr:colOff>
      <xdr:row>64</xdr:row>
      <xdr:rowOff>69887</xdr:rowOff>
    </xdr:to>
    <xdr:cxnSp macro="">
      <xdr:nvCxnSpPr>
        <xdr:cNvPr id="253" name="直線コネクタ 252">
          <a:extLst>
            <a:ext uri="{FF2B5EF4-FFF2-40B4-BE49-F238E27FC236}">
              <a16:creationId xmlns:a16="http://schemas.microsoft.com/office/drawing/2014/main" id="{38206DDC-6CFB-43B7-912A-E5D507B41915}"/>
            </a:ext>
          </a:extLst>
        </xdr:cNvPr>
        <xdr:cNvCxnSpPr/>
      </xdr:nvCxnSpPr>
      <xdr:spPr>
        <a:xfrm flipV="1">
          <a:off x="7861300" y="11042235"/>
          <a:ext cx="889000" cy="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20100</xdr:rowOff>
    </xdr:from>
    <xdr:to>
      <xdr:col>36</xdr:col>
      <xdr:colOff>165100</xdr:colOff>
      <xdr:row>64</xdr:row>
      <xdr:rowOff>121700</xdr:rowOff>
    </xdr:to>
    <xdr:sp macro="" textlink="">
      <xdr:nvSpPr>
        <xdr:cNvPr id="254" name="楕円 253">
          <a:extLst>
            <a:ext uri="{FF2B5EF4-FFF2-40B4-BE49-F238E27FC236}">
              <a16:creationId xmlns:a16="http://schemas.microsoft.com/office/drawing/2014/main" id="{BFCE677B-347C-4986-9E46-4E28146076A2}"/>
            </a:ext>
          </a:extLst>
        </xdr:cNvPr>
        <xdr:cNvSpPr/>
      </xdr:nvSpPr>
      <xdr:spPr>
        <a:xfrm>
          <a:off x="6921500" y="109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69887</xdr:rowOff>
    </xdr:from>
    <xdr:to>
      <xdr:col>41</xdr:col>
      <xdr:colOff>50800</xdr:colOff>
      <xdr:row>64</xdr:row>
      <xdr:rowOff>70900</xdr:rowOff>
    </xdr:to>
    <xdr:cxnSp macro="">
      <xdr:nvCxnSpPr>
        <xdr:cNvPr id="255" name="直線コネクタ 254">
          <a:extLst>
            <a:ext uri="{FF2B5EF4-FFF2-40B4-BE49-F238E27FC236}">
              <a16:creationId xmlns:a16="http://schemas.microsoft.com/office/drawing/2014/main" id="{5B1D7488-E688-40F3-9E66-65F156227EAA}"/>
            </a:ext>
          </a:extLst>
        </xdr:cNvPr>
        <xdr:cNvCxnSpPr/>
      </xdr:nvCxnSpPr>
      <xdr:spPr>
        <a:xfrm flipV="1">
          <a:off x="6972300" y="11042687"/>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4A07A885-864D-45B2-B2D4-04E9BD7E8B58}"/>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4609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D5EE0F44-92D9-4800-8846-5F40785EF4CF}"/>
            </a:ext>
          </a:extLst>
        </xdr:cNvPr>
        <xdr:cNvSpPr txBox="1"/>
      </xdr:nvSpPr>
      <xdr:spPr>
        <a:xfrm>
          <a:off x="8450795" y="1063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7952</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21365B52-0868-4E65-AE7E-CCCA172C515D}"/>
            </a:ext>
          </a:extLst>
        </xdr:cNvPr>
        <xdr:cNvSpPr txBox="1"/>
      </xdr:nvSpPr>
      <xdr:spPr>
        <a:xfrm>
          <a:off x="7561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7961</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FCBEC5F2-3B53-4900-9636-E04CCEBB0D27}"/>
            </a:ext>
          </a:extLst>
        </xdr:cNvPr>
        <xdr:cNvSpPr txBox="1"/>
      </xdr:nvSpPr>
      <xdr:spPr>
        <a:xfrm>
          <a:off x="6672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111365</xdr:rowOff>
    </xdr:from>
    <xdr:ext cx="469744" cy="259045"/>
    <xdr:sp macro="" textlink="">
      <xdr:nvSpPr>
        <xdr:cNvPr id="260" name="n_1mainValue【橋りょう・トンネル】&#10;一人当たり有形固定資産（償却資産）額">
          <a:extLst>
            <a:ext uri="{FF2B5EF4-FFF2-40B4-BE49-F238E27FC236}">
              <a16:creationId xmlns:a16="http://schemas.microsoft.com/office/drawing/2014/main" id="{50A3B4AF-F0F4-4DA1-A2B1-7409BE76C77E}"/>
            </a:ext>
          </a:extLst>
        </xdr:cNvPr>
        <xdr:cNvSpPr txBox="1"/>
      </xdr:nvSpPr>
      <xdr:spPr>
        <a:xfrm>
          <a:off x="9391728" y="11084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111362</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EA4ADD63-5067-46C9-9C4A-5786D69B9A22}"/>
            </a:ext>
          </a:extLst>
        </xdr:cNvPr>
        <xdr:cNvSpPr txBox="1"/>
      </xdr:nvSpPr>
      <xdr:spPr>
        <a:xfrm>
          <a:off x="8515428" y="1108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111814</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A1CAD297-9AD1-4451-93A2-732DAE21BA38}"/>
            </a:ext>
          </a:extLst>
        </xdr:cNvPr>
        <xdr:cNvSpPr txBox="1"/>
      </xdr:nvSpPr>
      <xdr:spPr>
        <a:xfrm>
          <a:off x="7626428" y="11084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112827</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DE4A6447-E57B-4EE8-A178-F21A8695ACA4}"/>
            </a:ext>
          </a:extLst>
        </xdr:cNvPr>
        <xdr:cNvSpPr txBox="1"/>
      </xdr:nvSpPr>
      <xdr:spPr>
        <a:xfrm>
          <a:off x="6737428" y="110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A594F68B-6CAB-4CD5-9FE7-BC82451CBE47}"/>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AA282908-4C05-435E-90F3-BCC0C41545D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A1A5ECA-8C48-48EC-82B2-79E67707EFA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220B5FEE-50AA-4317-B5D1-7EA3BC2B891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C8AAFEB-7F13-4463-ABE7-1DF2E56DF50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2EF49E50-582C-4E02-A280-E906BFF4F6E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8A88F8DA-CC6B-4802-BD8C-6A58818A684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9EA5039C-FB0F-42D8-A9F5-A05D814388F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3EDB33B1-504E-4060-8847-EA315BC188D2}"/>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656666F-0127-4101-9235-AF57F2C46D7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155A8F74-C834-4DC4-A606-8979CD2BDE4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289ADD20-7A62-4B57-BD26-B118FE2EF21F}"/>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C8C8695E-67C5-43E6-8C81-81E6D4D3C239}"/>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535C9D57-25BC-4574-9FFB-7739DDA41605}"/>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44FB1C2E-AB20-4C2F-95BF-85913839A90D}"/>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A4AA9AD0-00D6-4243-9EDD-178683F5BF6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0FCC9E57-46D2-4B48-9DCC-4575BA9C0D5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308BD85F-4844-4551-A7FA-4469F5E7E502}"/>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DF043E2D-78B5-4413-8289-B96663D71AD7}"/>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02B98281-329F-4021-A05D-0AB0D8C620B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946662EE-985E-4FF8-AEE0-E8AAEABF03CB}"/>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33BDDDB9-3B47-4891-9E9A-39FDEA17569B}"/>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41509BFC-18C6-49C8-908C-0349C63AFB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7034C5DF-3CAB-4825-A137-621A45AA207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7A6C6337-0714-4515-8808-26ADC4E86BA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96882</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B0596F6A-C41D-4B7B-A2B4-8B1D57196679}"/>
            </a:ext>
          </a:extLst>
        </xdr:cNvPr>
        <xdr:cNvCxnSpPr/>
      </xdr:nvCxnSpPr>
      <xdr:spPr>
        <a:xfrm flipV="1">
          <a:off x="4634865"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6FEDA9B8-34B3-495E-9E12-3EEEE98415AD}"/>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F2B8DC2F-E7D0-41A7-9640-F135D70B5F66}"/>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43559</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8717738E-3B6F-47D0-A902-4AEC9B85F4A5}"/>
            </a:ext>
          </a:extLst>
        </xdr:cNvPr>
        <xdr:cNvSpPr txBox="1"/>
      </xdr:nvSpPr>
      <xdr:spPr>
        <a:xfrm>
          <a:off x="4673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96882</xdr:rowOff>
    </xdr:from>
    <xdr:to>
      <xdr:col>24</xdr:col>
      <xdr:colOff>152400</xdr:colOff>
      <xdr:row>78</xdr:row>
      <xdr:rowOff>96882</xdr:rowOff>
    </xdr:to>
    <xdr:cxnSp macro="">
      <xdr:nvCxnSpPr>
        <xdr:cNvPr id="293" name="直線コネクタ 292">
          <a:extLst>
            <a:ext uri="{FF2B5EF4-FFF2-40B4-BE49-F238E27FC236}">
              <a16:creationId xmlns:a16="http://schemas.microsoft.com/office/drawing/2014/main" id="{248FDDFC-AE7D-4FC1-898C-180DC5AEB32E}"/>
            </a:ext>
          </a:extLst>
        </xdr:cNvPr>
        <xdr:cNvCxnSpPr/>
      </xdr:nvCxnSpPr>
      <xdr:spPr>
        <a:xfrm>
          <a:off x="4546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37572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6628131C-F659-4E86-AACD-50148674DF31}"/>
            </a:ext>
          </a:extLst>
        </xdr:cNvPr>
        <xdr:cNvSpPr txBox="1"/>
      </xdr:nvSpPr>
      <xdr:spPr>
        <a:xfrm>
          <a:off x="4673600" y="14267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59145</xdr:rowOff>
    </xdr:from>
    <xdr:to>
      <xdr:col>24</xdr:col>
      <xdr:colOff>114300</xdr:colOff>
      <xdr:row>83</xdr:row>
      <xdr:rowOff>160745</xdr:rowOff>
    </xdr:to>
    <xdr:sp macro="" textlink="">
      <xdr:nvSpPr>
        <xdr:cNvPr id="295" name="フローチャート: 判断 294">
          <a:extLst>
            <a:ext uri="{FF2B5EF4-FFF2-40B4-BE49-F238E27FC236}">
              <a16:creationId xmlns:a16="http://schemas.microsoft.com/office/drawing/2014/main" id="{6E3F88BB-7B8C-4156-964A-97DE3231BF0B}"/>
            </a:ext>
          </a:extLst>
        </xdr:cNvPr>
        <xdr:cNvSpPr/>
      </xdr:nvSpPr>
      <xdr:spPr>
        <a:xfrm>
          <a:off x="45847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6" name="フローチャート: 判断 295">
          <a:extLst>
            <a:ext uri="{FF2B5EF4-FFF2-40B4-BE49-F238E27FC236}">
              <a16:creationId xmlns:a16="http://schemas.microsoft.com/office/drawing/2014/main" id="{4E19DF90-9DB8-4DC4-8201-945BDA8F3B6F}"/>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26488</xdr:rowOff>
    </xdr:from>
    <xdr:to>
      <xdr:col>15</xdr:col>
      <xdr:colOff>101600</xdr:colOff>
      <xdr:row>83</xdr:row>
      <xdr:rowOff>128088</xdr:rowOff>
    </xdr:to>
    <xdr:sp macro="" textlink="">
      <xdr:nvSpPr>
        <xdr:cNvPr id="297" name="フローチャート: 判断 296">
          <a:extLst>
            <a:ext uri="{FF2B5EF4-FFF2-40B4-BE49-F238E27FC236}">
              <a16:creationId xmlns:a16="http://schemas.microsoft.com/office/drawing/2014/main" id="{170E4F9A-F20B-4BC0-9F71-22866EF63FE7}"/>
            </a:ext>
          </a:extLst>
        </xdr:cNvPr>
        <xdr:cNvSpPr/>
      </xdr:nvSpPr>
      <xdr:spPr>
        <a:xfrm>
          <a:off x="2857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170180</xdr:rowOff>
    </xdr:from>
    <xdr:to>
      <xdr:col>10</xdr:col>
      <xdr:colOff>165100</xdr:colOff>
      <xdr:row>83</xdr:row>
      <xdr:rowOff>100330</xdr:rowOff>
    </xdr:to>
    <xdr:sp macro="" textlink="">
      <xdr:nvSpPr>
        <xdr:cNvPr id="298" name="フローチャート: 判断 297">
          <a:extLst>
            <a:ext uri="{FF2B5EF4-FFF2-40B4-BE49-F238E27FC236}">
              <a16:creationId xmlns:a16="http://schemas.microsoft.com/office/drawing/2014/main" id="{3AA225C1-6BFC-42CA-AE49-74AF7CF956F1}"/>
            </a:ext>
          </a:extLst>
        </xdr:cNvPr>
        <xdr:cNvSpPr/>
      </xdr:nvSpPr>
      <xdr:spPr>
        <a:xfrm>
          <a:off x="1968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140788</xdr:rowOff>
    </xdr:from>
    <xdr:to>
      <xdr:col>6</xdr:col>
      <xdr:colOff>38100</xdr:colOff>
      <xdr:row>83</xdr:row>
      <xdr:rowOff>70938</xdr:rowOff>
    </xdr:to>
    <xdr:sp macro="" textlink="">
      <xdr:nvSpPr>
        <xdr:cNvPr id="299" name="フローチャート: 判断 298">
          <a:extLst>
            <a:ext uri="{FF2B5EF4-FFF2-40B4-BE49-F238E27FC236}">
              <a16:creationId xmlns:a16="http://schemas.microsoft.com/office/drawing/2014/main" id="{1C262B11-2DEC-4150-A318-3F932FD0AEAA}"/>
            </a:ext>
          </a:extLst>
        </xdr:cNvPr>
        <xdr:cNvSpPr/>
      </xdr:nvSpPr>
      <xdr:spPr>
        <a:xfrm>
          <a:off x="1079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A1F0394-7515-4D5D-A031-D4B2FCF9034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A8B7C46-FF63-45BA-BED4-148DA6EA9CE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BC0A07CC-4A83-492D-8F47-4496CF87545C}"/>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11866374-EA40-4C3A-B64A-044EF15D1ED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B48DF15D-4CC9-40F5-BF07-E1AC55BACDF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305" name="楕円 304">
          <a:extLst>
            <a:ext uri="{FF2B5EF4-FFF2-40B4-BE49-F238E27FC236}">
              <a16:creationId xmlns:a16="http://schemas.microsoft.com/office/drawing/2014/main" id="{87659116-3B8F-43E3-8E1B-32C56C3EBC94}"/>
            </a:ext>
          </a:extLst>
        </xdr:cNvPr>
        <xdr:cNvSpPr/>
      </xdr:nvSpPr>
      <xdr:spPr>
        <a:xfrm>
          <a:off x="45847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126109</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A804960E-28DA-4FBC-A5AA-B70FA3B82475}"/>
            </a:ext>
          </a:extLst>
        </xdr:cNvPr>
        <xdr:cNvSpPr txBox="1"/>
      </xdr:nvSpPr>
      <xdr:spPr>
        <a:xfrm>
          <a:off x="4673600" y="14013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75474</xdr:rowOff>
    </xdr:from>
    <xdr:to>
      <xdr:col>20</xdr:col>
      <xdr:colOff>38100</xdr:colOff>
      <xdr:row>83</xdr:row>
      <xdr:rowOff>5624</xdr:rowOff>
    </xdr:to>
    <xdr:sp macro="" textlink="">
      <xdr:nvSpPr>
        <xdr:cNvPr id="307" name="楕円 306">
          <a:extLst>
            <a:ext uri="{FF2B5EF4-FFF2-40B4-BE49-F238E27FC236}">
              <a16:creationId xmlns:a16="http://schemas.microsoft.com/office/drawing/2014/main" id="{DDC30841-45A8-4FFA-A8EC-F057318BD998}"/>
            </a:ext>
          </a:extLst>
        </xdr:cNvPr>
        <xdr:cNvSpPr/>
      </xdr:nvSpPr>
      <xdr:spPr>
        <a:xfrm>
          <a:off x="3746500" y="1413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126274</xdr:rowOff>
    </xdr:from>
    <xdr:to>
      <xdr:col>24</xdr:col>
      <xdr:colOff>63500</xdr:colOff>
      <xdr:row>82</xdr:row>
      <xdr:rowOff>154032</xdr:rowOff>
    </xdr:to>
    <xdr:cxnSp macro="">
      <xdr:nvCxnSpPr>
        <xdr:cNvPr id="308" name="直線コネクタ 307">
          <a:extLst>
            <a:ext uri="{FF2B5EF4-FFF2-40B4-BE49-F238E27FC236}">
              <a16:creationId xmlns:a16="http://schemas.microsoft.com/office/drawing/2014/main" id="{D094F1E9-58A8-41A7-B44A-B738C95C7E94}"/>
            </a:ext>
          </a:extLst>
        </xdr:cNvPr>
        <xdr:cNvCxnSpPr/>
      </xdr:nvCxnSpPr>
      <xdr:spPr>
        <a:xfrm>
          <a:off x="3797300" y="14185174"/>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21589</xdr:rowOff>
    </xdr:from>
    <xdr:to>
      <xdr:col>15</xdr:col>
      <xdr:colOff>101600</xdr:colOff>
      <xdr:row>82</xdr:row>
      <xdr:rowOff>123189</xdr:rowOff>
    </xdr:to>
    <xdr:sp macro="" textlink="">
      <xdr:nvSpPr>
        <xdr:cNvPr id="309" name="楕円 308">
          <a:extLst>
            <a:ext uri="{FF2B5EF4-FFF2-40B4-BE49-F238E27FC236}">
              <a16:creationId xmlns:a16="http://schemas.microsoft.com/office/drawing/2014/main" id="{02151CB8-7BBD-4847-B47E-1F1B28A0B0C1}"/>
            </a:ext>
          </a:extLst>
        </xdr:cNvPr>
        <xdr:cNvSpPr/>
      </xdr:nvSpPr>
      <xdr:spPr>
        <a:xfrm>
          <a:off x="2857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72389</xdr:rowOff>
    </xdr:from>
    <xdr:to>
      <xdr:col>19</xdr:col>
      <xdr:colOff>177800</xdr:colOff>
      <xdr:row>82</xdr:row>
      <xdr:rowOff>126274</xdr:rowOff>
    </xdr:to>
    <xdr:cxnSp macro="">
      <xdr:nvCxnSpPr>
        <xdr:cNvPr id="310" name="直線コネクタ 309">
          <a:extLst>
            <a:ext uri="{FF2B5EF4-FFF2-40B4-BE49-F238E27FC236}">
              <a16:creationId xmlns:a16="http://schemas.microsoft.com/office/drawing/2014/main" id="{2E1784C1-C5DB-42A9-9A52-049AA2D9AAEC}"/>
            </a:ext>
          </a:extLst>
        </xdr:cNvPr>
        <xdr:cNvCxnSpPr/>
      </xdr:nvCxnSpPr>
      <xdr:spPr>
        <a:xfrm>
          <a:off x="2908300" y="14131289"/>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155484</xdr:rowOff>
    </xdr:from>
    <xdr:to>
      <xdr:col>10</xdr:col>
      <xdr:colOff>165100</xdr:colOff>
      <xdr:row>82</xdr:row>
      <xdr:rowOff>85634</xdr:rowOff>
    </xdr:to>
    <xdr:sp macro="" textlink="">
      <xdr:nvSpPr>
        <xdr:cNvPr id="311" name="楕円 310">
          <a:extLst>
            <a:ext uri="{FF2B5EF4-FFF2-40B4-BE49-F238E27FC236}">
              <a16:creationId xmlns:a16="http://schemas.microsoft.com/office/drawing/2014/main" id="{4AADCDDD-642D-4966-B6D7-E9EB859074DA}"/>
            </a:ext>
          </a:extLst>
        </xdr:cNvPr>
        <xdr:cNvSpPr/>
      </xdr:nvSpPr>
      <xdr:spPr>
        <a:xfrm>
          <a:off x="1968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34834</xdr:rowOff>
    </xdr:from>
    <xdr:to>
      <xdr:col>15</xdr:col>
      <xdr:colOff>50800</xdr:colOff>
      <xdr:row>82</xdr:row>
      <xdr:rowOff>72389</xdr:rowOff>
    </xdr:to>
    <xdr:cxnSp macro="">
      <xdr:nvCxnSpPr>
        <xdr:cNvPr id="312" name="直線コネクタ 311">
          <a:extLst>
            <a:ext uri="{FF2B5EF4-FFF2-40B4-BE49-F238E27FC236}">
              <a16:creationId xmlns:a16="http://schemas.microsoft.com/office/drawing/2014/main" id="{2A690553-A9A5-470D-A6D5-71B03397DC1A}"/>
            </a:ext>
          </a:extLst>
        </xdr:cNvPr>
        <xdr:cNvCxnSpPr/>
      </xdr:nvCxnSpPr>
      <xdr:spPr>
        <a:xfrm>
          <a:off x="2019300" y="1409373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124461</xdr:rowOff>
    </xdr:from>
    <xdr:to>
      <xdr:col>6</xdr:col>
      <xdr:colOff>38100</xdr:colOff>
      <xdr:row>82</xdr:row>
      <xdr:rowOff>54611</xdr:rowOff>
    </xdr:to>
    <xdr:sp macro="" textlink="">
      <xdr:nvSpPr>
        <xdr:cNvPr id="313" name="楕円 312">
          <a:extLst>
            <a:ext uri="{FF2B5EF4-FFF2-40B4-BE49-F238E27FC236}">
              <a16:creationId xmlns:a16="http://schemas.microsoft.com/office/drawing/2014/main" id="{C3FDBDB3-03BA-4E8F-AA79-105307B02D2E}"/>
            </a:ext>
          </a:extLst>
        </xdr:cNvPr>
        <xdr:cNvSpPr/>
      </xdr:nvSpPr>
      <xdr:spPr>
        <a:xfrm>
          <a:off x="1079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3811</xdr:rowOff>
    </xdr:from>
    <xdr:to>
      <xdr:col>10</xdr:col>
      <xdr:colOff>114300</xdr:colOff>
      <xdr:row>82</xdr:row>
      <xdr:rowOff>34834</xdr:rowOff>
    </xdr:to>
    <xdr:cxnSp macro="">
      <xdr:nvCxnSpPr>
        <xdr:cNvPr id="314" name="直線コネクタ 313">
          <a:extLst>
            <a:ext uri="{FF2B5EF4-FFF2-40B4-BE49-F238E27FC236}">
              <a16:creationId xmlns:a16="http://schemas.microsoft.com/office/drawing/2014/main" id="{01416782-04F4-4153-87AC-3F84FF6D9045}"/>
            </a:ext>
          </a:extLst>
        </xdr:cNvPr>
        <xdr:cNvCxnSpPr/>
      </xdr:nvCxnSpPr>
      <xdr:spPr>
        <a:xfrm>
          <a:off x="1130300" y="14062711"/>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156771</xdr:rowOff>
    </xdr:from>
    <xdr:ext cx="405111" cy="259045"/>
    <xdr:sp macro="" textlink="">
      <xdr:nvSpPr>
        <xdr:cNvPr id="315" name="n_1aveValue【公営住宅】&#10;有形固定資産減価償却率">
          <a:extLst>
            <a:ext uri="{FF2B5EF4-FFF2-40B4-BE49-F238E27FC236}">
              <a16:creationId xmlns:a16="http://schemas.microsoft.com/office/drawing/2014/main" id="{08DC306E-4EDE-4068-82F8-A30BE3CE5B5C}"/>
            </a:ext>
          </a:extLst>
        </xdr:cNvPr>
        <xdr:cNvSpPr txBox="1"/>
      </xdr:nvSpPr>
      <xdr:spPr>
        <a:xfrm>
          <a:off x="35820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119215</xdr:rowOff>
    </xdr:from>
    <xdr:ext cx="405111" cy="259045"/>
    <xdr:sp macro="" textlink="">
      <xdr:nvSpPr>
        <xdr:cNvPr id="316" name="n_2aveValue【公営住宅】&#10;有形固定資産減価償却率">
          <a:extLst>
            <a:ext uri="{FF2B5EF4-FFF2-40B4-BE49-F238E27FC236}">
              <a16:creationId xmlns:a16="http://schemas.microsoft.com/office/drawing/2014/main" id="{5D06F387-DEA1-44C9-9003-F72DDC3BB3DF}"/>
            </a:ext>
          </a:extLst>
        </xdr:cNvPr>
        <xdr:cNvSpPr txBox="1"/>
      </xdr:nvSpPr>
      <xdr:spPr>
        <a:xfrm>
          <a:off x="2705744" y="1434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91457</xdr:rowOff>
    </xdr:from>
    <xdr:ext cx="405111" cy="259045"/>
    <xdr:sp macro="" textlink="">
      <xdr:nvSpPr>
        <xdr:cNvPr id="317" name="n_3aveValue【公営住宅】&#10;有形固定資産減価償却率">
          <a:extLst>
            <a:ext uri="{FF2B5EF4-FFF2-40B4-BE49-F238E27FC236}">
              <a16:creationId xmlns:a16="http://schemas.microsoft.com/office/drawing/2014/main" id="{A16F1398-9FDF-43C9-BE01-180A88159626}"/>
            </a:ext>
          </a:extLst>
        </xdr:cNvPr>
        <xdr:cNvSpPr txBox="1"/>
      </xdr:nvSpPr>
      <xdr:spPr>
        <a:xfrm>
          <a:off x="1816744" y="1432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62065</xdr:rowOff>
    </xdr:from>
    <xdr:ext cx="405111" cy="259045"/>
    <xdr:sp macro="" textlink="">
      <xdr:nvSpPr>
        <xdr:cNvPr id="318" name="n_4aveValue【公営住宅】&#10;有形固定資産減価償却率">
          <a:extLst>
            <a:ext uri="{FF2B5EF4-FFF2-40B4-BE49-F238E27FC236}">
              <a16:creationId xmlns:a16="http://schemas.microsoft.com/office/drawing/2014/main" id="{255C718A-66D2-49D8-AD94-68AE4884E325}"/>
            </a:ext>
          </a:extLst>
        </xdr:cNvPr>
        <xdr:cNvSpPr txBox="1"/>
      </xdr:nvSpPr>
      <xdr:spPr>
        <a:xfrm>
          <a:off x="927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22151</xdr:rowOff>
    </xdr:from>
    <xdr:ext cx="405111" cy="259045"/>
    <xdr:sp macro="" textlink="">
      <xdr:nvSpPr>
        <xdr:cNvPr id="319" name="n_1mainValue【公営住宅】&#10;有形固定資産減価償却率">
          <a:extLst>
            <a:ext uri="{FF2B5EF4-FFF2-40B4-BE49-F238E27FC236}">
              <a16:creationId xmlns:a16="http://schemas.microsoft.com/office/drawing/2014/main" id="{E14D72FE-A764-4782-A567-F01E7AC5CB15}"/>
            </a:ext>
          </a:extLst>
        </xdr:cNvPr>
        <xdr:cNvSpPr txBox="1"/>
      </xdr:nvSpPr>
      <xdr:spPr>
        <a:xfrm>
          <a:off x="3582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139716</xdr:rowOff>
    </xdr:from>
    <xdr:ext cx="405111" cy="259045"/>
    <xdr:sp macro="" textlink="">
      <xdr:nvSpPr>
        <xdr:cNvPr id="320" name="n_2mainValue【公営住宅】&#10;有形固定資産減価償却率">
          <a:extLst>
            <a:ext uri="{FF2B5EF4-FFF2-40B4-BE49-F238E27FC236}">
              <a16:creationId xmlns:a16="http://schemas.microsoft.com/office/drawing/2014/main" id="{FB116D54-3242-4DE0-962C-9182DD930790}"/>
            </a:ext>
          </a:extLst>
        </xdr:cNvPr>
        <xdr:cNvSpPr txBox="1"/>
      </xdr:nvSpPr>
      <xdr:spPr>
        <a:xfrm>
          <a:off x="2705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102161</xdr:rowOff>
    </xdr:from>
    <xdr:ext cx="405111" cy="259045"/>
    <xdr:sp macro="" textlink="">
      <xdr:nvSpPr>
        <xdr:cNvPr id="321" name="n_3mainValue【公営住宅】&#10;有形固定資産減価償却率">
          <a:extLst>
            <a:ext uri="{FF2B5EF4-FFF2-40B4-BE49-F238E27FC236}">
              <a16:creationId xmlns:a16="http://schemas.microsoft.com/office/drawing/2014/main" id="{072457E0-10C4-444D-BB3C-E419E675D8A1}"/>
            </a:ext>
          </a:extLst>
        </xdr:cNvPr>
        <xdr:cNvSpPr txBox="1"/>
      </xdr:nvSpPr>
      <xdr:spPr>
        <a:xfrm>
          <a:off x="1816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71138</xdr:rowOff>
    </xdr:from>
    <xdr:ext cx="405111" cy="259045"/>
    <xdr:sp macro="" textlink="">
      <xdr:nvSpPr>
        <xdr:cNvPr id="322" name="n_4mainValue【公営住宅】&#10;有形固定資産減価償却率">
          <a:extLst>
            <a:ext uri="{FF2B5EF4-FFF2-40B4-BE49-F238E27FC236}">
              <a16:creationId xmlns:a16="http://schemas.microsoft.com/office/drawing/2014/main" id="{1183C3F5-9A29-4E63-834B-49130118D2C2}"/>
            </a:ext>
          </a:extLst>
        </xdr:cNvPr>
        <xdr:cNvSpPr txBox="1"/>
      </xdr:nvSpPr>
      <xdr:spPr>
        <a:xfrm>
          <a:off x="927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AB241ECC-8D2E-41FB-8763-82FA80849E0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6BF93E79-FCF4-4617-9F02-955017278BD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986D9DB8-84BF-4CF6-A3A2-09FF748CC95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6E2A38DA-31FA-4D5B-8FF2-D044A2C5FB1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2211DCCF-DE23-4C95-9CA3-33B83A3B488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E1A2A985-6CE2-47D1-90BF-9DC0CD71465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7C3AAB16-193C-45DA-AC8F-E1D7A4FE90D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C6CA565F-001A-4A1C-815A-E11801EAA2A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ACB8FF66-3C05-4003-B462-4634177F0B3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DC3F77E7-2D32-455C-9086-BC0CD2E00C6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D996F14C-D059-464B-976B-4C441884F7F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2C156E75-E02E-45BD-91CC-B008A2971597}"/>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9EF99C11-39FE-45C3-BD8E-034DA66ED424}"/>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774BC60B-A98B-4433-99FE-3AD25163A4E1}"/>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D4946FBF-6D37-400A-BDC3-1402B9F6409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5094E52C-7643-4038-B62E-6E78546668C1}"/>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5513FEFF-40DB-4D5E-85DC-EE4DCCFAF31A}"/>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062C0A9D-72B3-440B-8FEC-C5853F3E37DD}"/>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E1311FC3-55E5-4F46-806C-A9F77AC3852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16759919-C331-4F78-B2E1-FEA95AFC5FC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2A788265-8364-416E-B3AF-1CA8C9FFA68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81077</xdr:rowOff>
    </xdr:from>
    <xdr:to>
      <xdr:col>54</xdr:col>
      <xdr:colOff>189865</xdr:colOff>
      <xdr:row>86</xdr:row>
      <xdr:rowOff>37185</xdr:rowOff>
    </xdr:to>
    <xdr:cxnSp macro="">
      <xdr:nvCxnSpPr>
        <xdr:cNvPr id="344" name="直線コネクタ 343">
          <a:extLst>
            <a:ext uri="{FF2B5EF4-FFF2-40B4-BE49-F238E27FC236}">
              <a16:creationId xmlns:a16="http://schemas.microsoft.com/office/drawing/2014/main" id="{A492FBCC-FB87-4ABE-81BC-16FB915710A9}"/>
            </a:ext>
          </a:extLst>
        </xdr:cNvPr>
        <xdr:cNvCxnSpPr/>
      </xdr:nvCxnSpPr>
      <xdr:spPr>
        <a:xfrm flipV="1">
          <a:off x="10476865" y="13282727"/>
          <a:ext cx="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45" name="【公営住宅】&#10;一人当たり面積最小値テキスト">
          <a:extLst>
            <a:ext uri="{FF2B5EF4-FFF2-40B4-BE49-F238E27FC236}">
              <a16:creationId xmlns:a16="http://schemas.microsoft.com/office/drawing/2014/main" id="{5CD607EE-A8D0-442F-86E3-A9E871E3221D}"/>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6" name="直線コネクタ 345">
          <a:extLst>
            <a:ext uri="{FF2B5EF4-FFF2-40B4-BE49-F238E27FC236}">
              <a16:creationId xmlns:a16="http://schemas.microsoft.com/office/drawing/2014/main" id="{BF4D128F-7142-40B0-850A-14221FAE9E19}"/>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27754</xdr:rowOff>
    </xdr:from>
    <xdr:ext cx="469744" cy="259045"/>
    <xdr:sp macro="" textlink="">
      <xdr:nvSpPr>
        <xdr:cNvPr id="347" name="【公営住宅】&#10;一人当たり面積最大値テキスト">
          <a:extLst>
            <a:ext uri="{FF2B5EF4-FFF2-40B4-BE49-F238E27FC236}">
              <a16:creationId xmlns:a16="http://schemas.microsoft.com/office/drawing/2014/main" id="{9F19D793-61F0-4DF9-9112-865C72B1CD37}"/>
            </a:ext>
          </a:extLst>
        </xdr:cNvPr>
        <xdr:cNvSpPr txBox="1"/>
      </xdr:nvSpPr>
      <xdr:spPr>
        <a:xfrm>
          <a:off x="10515600" y="1305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81077</xdr:rowOff>
    </xdr:from>
    <xdr:to>
      <xdr:col>55</xdr:col>
      <xdr:colOff>88900</xdr:colOff>
      <xdr:row>77</xdr:row>
      <xdr:rowOff>81077</xdr:rowOff>
    </xdr:to>
    <xdr:cxnSp macro="">
      <xdr:nvCxnSpPr>
        <xdr:cNvPr id="348" name="直線コネクタ 347">
          <a:extLst>
            <a:ext uri="{FF2B5EF4-FFF2-40B4-BE49-F238E27FC236}">
              <a16:creationId xmlns:a16="http://schemas.microsoft.com/office/drawing/2014/main" id="{3D2EFAFD-1DEF-4814-A73D-38667E6EDCFC}"/>
            </a:ext>
          </a:extLst>
        </xdr:cNvPr>
        <xdr:cNvCxnSpPr/>
      </xdr:nvCxnSpPr>
      <xdr:spPr>
        <a:xfrm>
          <a:off x="10388600" y="132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116248</xdr:rowOff>
    </xdr:from>
    <xdr:ext cx="469744" cy="259045"/>
    <xdr:sp macro="" textlink="">
      <xdr:nvSpPr>
        <xdr:cNvPr id="349" name="【公営住宅】&#10;一人当たり面積平均値テキスト">
          <a:extLst>
            <a:ext uri="{FF2B5EF4-FFF2-40B4-BE49-F238E27FC236}">
              <a16:creationId xmlns:a16="http://schemas.microsoft.com/office/drawing/2014/main" id="{B833ECC3-7E1B-4FE2-B22A-CF27D0014995}"/>
            </a:ext>
          </a:extLst>
        </xdr:cNvPr>
        <xdr:cNvSpPr txBox="1"/>
      </xdr:nvSpPr>
      <xdr:spPr>
        <a:xfrm>
          <a:off x="10515600" y="1434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93371</xdr:rowOff>
    </xdr:from>
    <xdr:to>
      <xdr:col>55</xdr:col>
      <xdr:colOff>50800</xdr:colOff>
      <xdr:row>85</xdr:row>
      <xdr:rowOff>23521</xdr:rowOff>
    </xdr:to>
    <xdr:sp macro="" textlink="">
      <xdr:nvSpPr>
        <xdr:cNvPr id="350" name="フローチャート: 判断 349">
          <a:extLst>
            <a:ext uri="{FF2B5EF4-FFF2-40B4-BE49-F238E27FC236}">
              <a16:creationId xmlns:a16="http://schemas.microsoft.com/office/drawing/2014/main" id="{CA103BC2-7BB2-4BE5-B1F0-112EB2071D92}"/>
            </a:ext>
          </a:extLst>
        </xdr:cNvPr>
        <xdr:cNvSpPr/>
      </xdr:nvSpPr>
      <xdr:spPr>
        <a:xfrm>
          <a:off x="10426700" y="1449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94742</xdr:rowOff>
    </xdr:from>
    <xdr:to>
      <xdr:col>50</xdr:col>
      <xdr:colOff>165100</xdr:colOff>
      <xdr:row>85</xdr:row>
      <xdr:rowOff>24892</xdr:rowOff>
    </xdr:to>
    <xdr:sp macro="" textlink="">
      <xdr:nvSpPr>
        <xdr:cNvPr id="351" name="フローチャート: 判断 350">
          <a:extLst>
            <a:ext uri="{FF2B5EF4-FFF2-40B4-BE49-F238E27FC236}">
              <a16:creationId xmlns:a16="http://schemas.microsoft.com/office/drawing/2014/main" id="{B900EED9-B057-4F2A-BA1A-CEEC50801E00}"/>
            </a:ext>
          </a:extLst>
        </xdr:cNvPr>
        <xdr:cNvSpPr/>
      </xdr:nvSpPr>
      <xdr:spPr>
        <a:xfrm>
          <a:off x="9588500" y="1449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102972</xdr:rowOff>
    </xdr:from>
    <xdr:to>
      <xdr:col>46</xdr:col>
      <xdr:colOff>38100</xdr:colOff>
      <xdr:row>85</xdr:row>
      <xdr:rowOff>33122</xdr:rowOff>
    </xdr:to>
    <xdr:sp macro="" textlink="">
      <xdr:nvSpPr>
        <xdr:cNvPr id="352" name="フローチャート: 判断 351">
          <a:extLst>
            <a:ext uri="{FF2B5EF4-FFF2-40B4-BE49-F238E27FC236}">
              <a16:creationId xmlns:a16="http://schemas.microsoft.com/office/drawing/2014/main" id="{6C03A5F4-D3DB-437D-A55C-162EC026742B}"/>
            </a:ext>
          </a:extLst>
        </xdr:cNvPr>
        <xdr:cNvSpPr/>
      </xdr:nvSpPr>
      <xdr:spPr>
        <a:xfrm>
          <a:off x="8699500" y="1450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99771</xdr:rowOff>
    </xdr:from>
    <xdr:to>
      <xdr:col>41</xdr:col>
      <xdr:colOff>101600</xdr:colOff>
      <xdr:row>85</xdr:row>
      <xdr:rowOff>29921</xdr:rowOff>
    </xdr:to>
    <xdr:sp macro="" textlink="">
      <xdr:nvSpPr>
        <xdr:cNvPr id="353" name="フローチャート: 判断 352">
          <a:extLst>
            <a:ext uri="{FF2B5EF4-FFF2-40B4-BE49-F238E27FC236}">
              <a16:creationId xmlns:a16="http://schemas.microsoft.com/office/drawing/2014/main" id="{E933AB67-211C-441C-B3CE-350E79C46CF3}"/>
            </a:ext>
          </a:extLst>
        </xdr:cNvPr>
        <xdr:cNvSpPr/>
      </xdr:nvSpPr>
      <xdr:spPr>
        <a:xfrm>
          <a:off x="7810500" y="1450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101143</xdr:rowOff>
    </xdr:from>
    <xdr:to>
      <xdr:col>36</xdr:col>
      <xdr:colOff>165100</xdr:colOff>
      <xdr:row>85</xdr:row>
      <xdr:rowOff>31293</xdr:rowOff>
    </xdr:to>
    <xdr:sp macro="" textlink="">
      <xdr:nvSpPr>
        <xdr:cNvPr id="354" name="フローチャート: 判断 353">
          <a:extLst>
            <a:ext uri="{FF2B5EF4-FFF2-40B4-BE49-F238E27FC236}">
              <a16:creationId xmlns:a16="http://schemas.microsoft.com/office/drawing/2014/main" id="{A381516F-209D-462D-8BD9-12D88CFC4831}"/>
            </a:ext>
          </a:extLst>
        </xdr:cNvPr>
        <xdr:cNvSpPr/>
      </xdr:nvSpPr>
      <xdr:spPr>
        <a:xfrm>
          <a:off x="6921500" y="14502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A811FAB2-FE3E-4A62-8B8E-203E1F3D5BA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1CD03D13-C491-46ED-A588-071532BA1FEE}"/>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872A5B5F-7D25-4945-A783-AF2C1512386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BB7C91A4-11C9-4EA4-BD34-52E8F07463B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FF37421-938E-43E9-A2FA-D7B4A499F5F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114858</xdr:rowOff>
    </xdr:from>
    <xdr:to>
      <xdr:col>55</xdr:col>
      <xdr:colOff>50800</xdr:colOff>
      <xdr:row>86</xdr:row>
      <xdr:rowOff>45008</xdr:rowOff>
    </xdr:to>
    <xdr:sp macro="" textlink="">
      <xdr:nvSpPr>
        <xdr:cNvPr id="360" name="楕円 359">
          <a:extLst>
            <a:ext uri="{FF2B5EF4-FFF2-40B4-BE49-F238E27FC236}">
              <a16:creationId xmlns:a16="http://schemas.microsoft.com/office/drawing/2014/main" id="{B6CDFB61-58DF-4E75-94D2-32B5BE5F2961}"/>
            </a:ext>
          </a:extLst>
        </xdr:cNvPr>
        <xdr:cNvSpPr/>
      </xdr:nvSpPr>
      <xdr:spPr>
        <a:xfrm>
          <a:off x="10426700" y="1468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29785</xdr:rowOff>
    </xdr:from>
    <xdr:ext cx="469744" cy="259045"/>
    <xdr:sp macro="" textlink="">
      <xdr:nvSpPr>
        <xdr:cNvPr id="361" name="【公営住宅】&#10;一人当たり面積該当値テキスト">
          <a:extLst>
            <a:ext uri="{FF2B5EF4-FFF2-40B4-BE49-F238E27FC236}">
              <a16:creationId xmlns:a16="http://schemas.microsoft.com/office/drawing/2014/main" id="{A2556AF1-2074-4ED0-947D-E9D93CC22C11}"/>
            </a:ext>
          </a:extLst>
        </xdr:cNvPr>
        <xdr:cNvSpPr txBox="1"/>
      </xdr:nvSpPr>
      <xdr:spPr>
        <a:xfrm>
          <a:off x="10515600" y="14603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114402</xdr:rowOff>
    </xdr:from>
    <xdr:to>
      <xdr:col>50</xdr:col>
      <xdr:colOff>165100</xdr:colOff>
      <xdr:row>86</xdr:row>
      <xdr:rowOff>44552</xdr:rowOff>
    </xdr:to>
    <xdr:sp macro="" textlink="">
      <xdr:nvSpPr>
        <xdr:cNvPr id="362" name="楕円 361">
          <a:extLst>
            <a:ext uri="{FF2B5EF4-FFF2-40B4-BE49-F238E27FC236}">
              <a16:creationId xmlns:a16="http://schemas.microsoft.com/office/drawing/2014/main" id="{9FC77313-6F8A-4471-A0C2-DB183B81211B}"/>
            </a:ext>
          </a:extLst>
        </xdr:cNvPr>
        <xdr:cNvSpPr/>
      </xdr:nvSpPr>
      <xdr:spPr>
        <a:xfrm>
          <a:off x="9588500" y="1468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165202</xdr:rowOff>
    </xdr:from>
    <xdr:to>
      <xdr:col>55</xdr:col>
      <xdr:colOff>0</xdr:colOff>
      <xdr:row>85</xdr:row>
      <xdr:rowOff>165658</xdr:rowOff>
    </xdr:to>
    <xdr:cxnSp macro="">
      <xdr:nvCxnSpPr>
        <xdr:cNvPr id="363" name="直線コネクタ 362">
          <a:extLst>
            <a:ext uri="{FF2B5EF4-FFF2-40B4-BE49-F238E27FC236}">
              <a16:creationId xmlns:a16="http://schemas.microsoft.com/office/drawing/2014/main" id="{43D3696D-7FAC-4E67-AD4C-29D6F162C7C9}"/>
            </a:ext>
          </a:extLst>
        </xdr:cNvPr>
        <xdr:cNvCxnSpPr/>
      </xdr:nvCxnSpPr>
      <xdr:spPr>
        <a:xfrm>
          <a:off x="9639300" y="14738452"/>
          <a:ext cx="8382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114402</xdr:rowOff>
    </xdr:from>
    <xdr:to>
      <xdr:col>46</xdr:col>
      <xdr:colOff>38100</xdr:colOff>
      <xdr:row>86</xdr:row>
      <xdr:rowOff>44552</xdr:rowOff>
    </xdr:to>
    <xdr:sp macro="" textlink="">
      <xdr:nvSpPr>
        <xdr:cNvPr id="364" name="楕円 363">
          <a:extLst>
            <a:ext uri="{FF2B5EF4-FFF2-40B4-BE49-F238E27FC236}">
              <a16:creationId xmlns:a16="http://schemas.microsoft.com/office/drawing/2014/main" id="{863CAC0A-EEE3-447F-BD61-F88DDEF41944}"/>
            </a:ext>
          </a:extLst>
        </xdr:cNvPr>
        <xdr:cNvSpPr/>
      </xdr:nvSpPr>
      <xdr:spPr>
        <a:xfrm>
          <a:off x="8699500" y="1468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165202</xdr:rowOff>
    </xdr:from>
    <xdr:to>
      <xdr:col>50</xdr:col>
      <xdr:colOff>114300</xdr:colOff>
      <xdr:row>85</xdr:row>
      <xdr:rowOff>165202</xdr:rowOff>
    </xdr:to>
    <xdr:cxnSp macro="">
      <xdr:nvCxnSpPr>
        <xdr:cNvPr id="365" name="直線コネクタ 364">
          <a:extLst>
            <a:ext uri="{FF2B5EF4-FFF2-40B4-BE49-F238E27FC236}">
              <a16:creationId xmlns:a16="http://schemas.microsoft.com/office/drawing/2014/main" id="{59642638-7AD2-43DF-A22C-139362E1F2D1}"/>
            </a:ext>
          </a:extLst>
        </xdr:cNvPr>
        <xdr:cNvCxnSpPr/>
      </xdr:nvCxnSpPr>
      <xdr:spPr>
        <a:xfrm>
          <a:off x="8750300" y="14738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114402</xdr:rowOff>
    </xdr:from>
    <xdr:to>
      <xdr:col>41</xdr:col>
      <xdr:colOff>101600</xdr:colOff>
      <xdr:row>86</xdr:row>
      <xdr:rowOff>44552</xdr:rowOff>
    </xdr:to>
    <xdr:sp macro="" textlink="">
      <xdr:nvSpPr>
        <xdr:cNvPr id="366" name="楕円 365">
          <a:extLst>
            <a:ext uri="{FF2B5EF4-FFF2-40B4-BE49-F238E27FC236}">
              <a16:creationId xmlns:a16="http://schemas.microsoft.com/office/drawing/2014/main" id="{DD27C80A-8BF0-46AC-BE2E-EFFACA6FA32A}"/>
            </a:ext>
          </a:extLst>
        </xdr:cNvPr>
        <xdr:cNvSpPr/>
      </xdr:nvSpPr>
      <xdr:spPr>
        <a:xfrm>
          <a:off x="7810500" y="1468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165202</xdr:rowOff>
    </xdr:from>
    <xdr:to>
      <xdr:col>45</xdr:col>
      <xdr:colOff>177800</xdr:colOff>
      <xdr:row>85</xdr:row>
      <xdr:rowOff>165202</xdr:rowOff>
    </xdr:to>
    <xdr:cxnSp macro="">
      <xdr:nvCxnSpPr>
        <xdr:cNvPr id="367" name="直線コネクタ 366">
          <a:extLst>
            <a:ext uri="{FF2B5EF4-FFF2-40B4-BE49-F238E27FC236}">
              <a16:creationId xmlns:a16="http://schemas.microsoft.com/office/drawing/2014/main" id="{B7C3B4C4-9AD4-473F-AC6D-2C1CB1CFF3BF}"/>
            </a:ext>
          </a:extLst>
        </xdr:cNvPr>
        <xdr:cNvCxnSpPr/>
      </xdr:nvCxnSpPr>
      <xdr:spPr>
        <a:xfrm>
          <a:off x="7861300" y="14738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114402</xdr:rowOff>
    </xdr:from>
    <xdr:to>
      <xdr:col>36</xdr:col>
      <xdr:colOff>165100</xdr:colOff>
      <xdr:row>86</xdr:row>
      <xdr:rowOff>44552</xdr:rowOff>
    </xdr:to>
    <xdr:sp macro="" textlink="">
      <xdr:nvSpPr>
        <xdr:cNvPr id="368" name="楕円 367">
          <a:extLst>
            <a:ext uri="{FF2B5EF4-FFF2-40B4-BE49-F238E27FC236}">
              <a16:creationId xmlns:a16="http://schemas.microsoft.com/office/drawing/2014/main" id="{88913660-C0D0-40D6-9346-8CD247BDA527}"/>
            </a:ext>
          </a:extLst>
        </xdr:cNvPr>
        <xdr:cNvSpPr/>
      </xdr:nvSpPr>
      <xdr:spPr>
        <a:xfrm>
          <a:off x="6921500" y="14687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165202</xdr:rowOff>
    </xdr:from>
    <xdr:to>
      <xdr:col>41</xdr:col>
      <xdr:colOff>50800</xdr:colOff>
      <xdr:row>85</xdr:row>
      <xdr:rowOff>165202</xdr:rowOff>
    </xdr:to>
    <xdr:cxnSp macro="">
      <xdr:nvCxnSpPr>
        <xdr:cNvPr id="369" name="直線コネクタ 368">
          <a:extLst>
            <a:ext uri="{FF2B5EF4-FFF2-40B4-BE49-F238E27FC236}">
              <a16:creationId xmlns:a16="http://schemas.microsoft.com/office/drawing/2014/main" id="{9D5133B6-EEA7-4C07-BC60-F30128589A9C}"/>
            </a:ext>
          </a:extLst>
        </xdr:cNvPr>
        <xdr:cNvCxnSpPr/>
      </xdr:nvCxnSpPr>
      <xdr:spPr>
        <a:xfrm>
          <a:off x="6972300" y="147384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41419</xdr:rowOff>
    </xdr:from>
    <xdr:ext cx="469744" cy="259045"/>
    <xdr:sp macro="" textlink="">
      <xdr:nvSpPr>
        <xdr:cNvPr id="370" name="n_1aveValue【公営住宅】&#10;一人当たり面積">
          <a:extLst>
            <a:ext uri="{FF2B5EF4-FFF2-40B4-BE49-F238E27FC236}">
              <a16:creationId xmlns:a16="http://schemas.microsoft.com/office/drawing/2014/main" id="{89C4CED9-D86C-4CA4-AD63-A5FC18E7D4BD}"/>
            </a:ext>
          </a:extLst>
        </xdr:cNvPr>
        <xdr:cNvSpPr txBox="1"/>
      </xdr:nvSpPr>
      <xdr:spPr>
        <a:xfrm>
          <a:off x="9391727" y="142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49649</xdr:rowOff>
    </xdr:from>
    <xdr:ext cx="469744" cy="259045"/>
    <xdr:sp macro="" textlink="">
      <xdr:nvSpPr>
        <xdr:cNvPr id="371" name="n_2aveValue【公営住宅】&#10;一人当たり面積">
          <a:extLst>
            <a:ext uri="{FF2B5EF4-FFF2-40B4-BE49-F238E27FC236}">
              <a16:creationId xmlns:a16="http://schemas.microsoft.com/office/drawing/2014/main" id="{4E1ACD63-44F5-4789-8C32-54DBF790CB5D}"/>
            </a:ext>
          </a:extLst>
        </xdr:cNvPr>
        <xdr:cNvSpPr txBox="1"/>
      </xdr:nvSpPr>
      <xdr:spPr>
        <a:xfrm>
          <a:off x="8515427" y="14279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46448</xdr:rowOff>
    </xdr:from>
    <xdr:ext cx="469744" cy="259045"/>
    <xdr:sp macro="" textlink="">
      <xdr:nvSpPr>
        <xdr:cNvPr id="372" name="n_3aveValue【公営住宅】&#10;一人当たり面積">
          <a:extLst>
            <a:ext uri="{FF2B5EF4-FFF2-40B4-BE49-F238E27FC236}">
              <a16:creationId xmlns:a16="http://schemas.microsoft.com/office/drawing/2014/main" id="{792AC06C-B461-4751-82E3-3F38866C9D29}"/>
            </a:ext>
          </a:extLst>
        </xdr:cNvPr>
        <xdr:cNvSpPr txBox="1"/>
      </xdr:nvSpPr>
      <xdr:spPr>
        <a:xfrm>
          <a:off x="7626427" y="14276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47820</xdr:rowOff>
    </xdr:from>
    <xdr:ext cx="469744" cy="259045"/>
    <xdr:sp macro="" textlink="">
      <xdr:nvSpPr>
        <xdr:cNvPr id="373" name="n_4aveValue【公営住宅】&#10;一人当たり面積">
          <a:extLst>
            <a:ext uri="{FF2B5EF4-FFF2-40B4-BE49-F238E27FC236}">
              <a16:creationId xmlns:a16="http://schemas.microsoft.com/office/drawing/2014/main" id="{6A3EE97F-CD4F-415B-BDCB-9EF0721433B4}"/>
            </a:ext>
          </a:extLst>
        </xdr:cNvPr>
        <xdr:cNvSpPr txBox="1"/>
      </xdr:nvSpPr>
      <xdr:spPr>
        <a:xfrm>
          <a:off x="6737427" y="14278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35679</xdr:rowOff>
    </xdr:from>
    <xdr:ext cx="469744" cy="259045"/>
    <xdr:sp macro="" textlink="">
      <xdr:nvSpPr>
        <xdr:cNvPr id="374" name="n_1mainValue【公営住宅】&#10;一人当たり面積">
          <a:extLst>
            <a:ext uri="{FF2B5EF4-FFF2-40B4-BE49-F238E27FC236}">
              <a16:creationId xmlns:a16="http://schemas.microsoft.com/office/drawing/2014/main" id="{D9CB6CE2-348F-4EA1-8ED4-1262634C708A}"/>
            </a:ext>
          </a:extLst>
        </xdr:cNvPr>
        <xdr:cNvSpPr txBox="1"/>
      </xdr:nvSpPr>
      <xdr:spPr>
        <a:xfrm>
          <a:off x="9391727" y="1478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35679</xdr:rowOff>
    </xdr:from>
    <xdr:ext cx="469744" cy="259045"/>
    <xdr:sp macro="" textlink="">
      <xdr:nvSpPr>
        <xdr:cNvPr id="375" name="n_2mainValue【公営住宅】&#10;一人当たり面積">
          <a:extLst>
            <a:ext uri="{FF2B5EF4-FFF2-40B4-BE49-F238E27FC236}">
              <a16:creationId xmlns:a16="http://schemas.microsoft.com/office/drawing/2014/main" id="{173E9F9B-51F9-4455-A75B-2E4F52925228}"/>
            </a:ext>
          </a:extLst>
        </xdr:cNvPr>
        <xdr:cNvSpPr txBox="1"/>
      </xdr:nvSpPr>
      <xdr:spPr>
        <a:xfrm>
          <a:off x="8515427" y="1478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35679</xdr:rowOff>
    </xdr:from>
    <xdr:ext cx="469744" cy="259045"/>
    <xdr:sp macro="" textlink="">
      <xdr:nvSpPr>
        <xdr:cNvPr id="376" name="n_3mainValue【公営住宅】&#10;一人当たり面積">
          <a:extLst>
            <a:ext uri="{FF2B5EF4-FFF2-40B4-BE49-F238E27FC236}">
              <a16:creationId xmlns:a16="http://schemas.microsoft.com/office/drawing/2014/main" id="{EEEB5862-FE6E-499F-BDF5-A26CA4ED1024}"/>
            </a:ext>
          </a:extLst>
        </xdr:cNvPr>
        <xdr:cNvSpPr txBox="1"/>
      </xdr:nvSpPr>
      <xdr:spPr>
        <a:xfrm>
          <a:off x="7626427" y="1478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35679</xdr:rowOff>
    </xdr:from>
    <xdr:ext cx="469744" cy="259045"/>
    <xdr:sp macro="" textlink="">
      <xdr:nvSpPr>
        <xdr:cNvPr id="377" name="n_4mainValue【公営住宅】&#10;一人当たり面積">
          <a:extLst>
            <a:ext uri="{FF2B5EF4-FFF2-40B4-BE49-F238E27FC236}">
              <a16:creationId xmlns:a16="http://schemas.microsoft.com/office/drawing/2014/main" id="{18FCD328-815F-4153-A7B5-9E4589CD93EC}"/>
            </a:ext>
          </a:extLst>
        </xdr:cNvPr>
        <xdr:cNvSpPr txBox="1"/>
      </xdr:nvSpPr>
      <xdr:spPr>
        <a:xfrm>
          <a:off x="6737427" y="1478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8D206296-0BD4-4469-99EF-8CECCF9B747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7BDD7F45-BBC4-49D8-A4DF-1A5E2C5B727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B22BD835-47F4-446E-8CD4-130799C226D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6318A108-6EDB-4F21-BA8A-13D9FD20E391}"/>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4839CC2C-F500-40FC-8596-DB972C55C3D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3D879B9C-0F1F-4083-8C56-ECFC39A7A71C}"/>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5CFA63C0-9E8C-4A3A-A900-29C09C3AADA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FF3386DD-A721-4370-AD6B-DA3C5357510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91B3E986-6A9B-4F81-ACA6-06DDDFCB7AD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685A4B43-86BE-40DE-B7DA-3B92A8FDDFE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29CDA24C-1DA1-4BA0-AF54-71C74F25B6B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9E05EBDF-FE41-4E50-BF4E-8F5C49FAF698}"/>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4802CFD8-0A27-4CF1-9D09-6BD4DDEF07A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843D59AE-CB0D-4A59-B778-EDF611E32A1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09E82FA0-0E72-4C11-B7AB-6A4D625E7837}"/>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8F9BD724-F90D-4B42-99AB-D120BDEA6B7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0AFC35A9-D8BD-4A60-B1BD-5585A2C9BD8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73AE46AB-5194-43A4-BB1D-DFC143324ED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C7EA4BCC-A403-4C5A-8160-501EFB141C78}"/>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1C4094EF-A770-440E-BFF4-8971242C6B43}"/>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0C0A58C4-3AE5-4EB9-AFB8-831145CDA08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AA450D4D-5257-4F06-AAFD-4D056FC8048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7E90AEB5-07C6-4CDA-84D2-EDDA0A617B4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BC46DE3C-F0F8-42A9-93EF-F56E5681E88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2EE079D9-C2EE-4CE7-A5EF-D797E609C421}"/>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E894F3D0-7C61-4B76-9AF3-520A17FFD02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2E012955-053A-4211-9936-48545DCC004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D39F8D7A-E7D9-4E2A-AE65-08D7751695A6}"/>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6EB4867D-C732-4FE4-9BE6-9AC6AE129AE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C10B2916-AB7C-46E9-882E-8557632AA13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B3FAEF8D-2988-4E65-8588-BDD996C5FB02}"/>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0C70AB7E-13EA-4054-9150-15F1D6446EE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B3A0C90A-C934-46C6-B16E-20B4E20F0D9F}"/>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0BA4236C-CA0A-40BB-A2CF-A27A05E5E0F9}"/>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5DB2B3C1-C591-4D60-85C7-FD38C7F91EF7}"/>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37F519DE-22C5-4416-8125-78DAAC15C18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B326367D-5685-4C3B-8581-DD0442A174D6}"/>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3FF30111-FA86-4589-964E-D0B560281BB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41A57926-9394-4159-B3A3-A16487FD6FA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5A4FDD81-C7D8-4AB8-82E8-5D08A1B22CB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418" name="直線コネクタ 417">
          <a:extLst>
            <a:ext uri="{FF2B5EF4-FFF2-40B4-BE49-F238E27FC236}">
              <a16:creationId xmlns:a16="http://schemas.microsoft.com/office/drawing/2014/main" id="{CE3B1C99-D700-46A8-BD8C-FD739C4BF3FE}"/>
            </a:ext>
          </a:extLst>
        </xdr:cNvPr>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6E4C1D39-DA3C-4948-8B57-9C579A3239D1}"/>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0" name="直線コネクタ 419">
          <a:extLst>
            <a:ext uri="{FF2B5EF4-FFF2-40B4-BE49-F238E27FC236}">
              <a16:creationId xmlns:a16="http://schemas.microsoft.com/office/drawing/2014/main" id="{45FE8A35-FE7D-4F1D-80C2-7EADC6634903}"/>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D164120B-064F-4F39-A538-D665CEE2049A}"/>
            </a:ext>
          </a:extLst>
        </xdr:cNvPr>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422" name="直線コネクタ 421">
          <a:extLst>
            <a:ext uri="{FF2B5EF4-FFF2-40B4-BE49-F238E27FC236}">
              <a16:creationId xmlns:a16="http://schemas.microsoft.com/office/drawing/2014/main" id="{E83C1CB0-DB94-40EA-A271-ADD3EE2B3385}"/>
            </a:ext>
          </a:extLst>
        </xdr:cNvPr>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CD6678CE-E6C0-460A-B95C-3F4DA07DD6FF}"/>
            </a:ext>
          </a:extLst>
        </xdr:cNvPr>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424" name="フローチャート: 判断 423">
          <a:extLst>
            <a:ext uri="{FF2B5EF4-FFF2-40B4-BE49-F238E27FC236}">
              <a16:creationId xmlns:a16="http://schemas.microsoft.com/office/drawing/2014/main" id="{9DC1D4B7-A799-4EF7-AD69-8CC7731EC5F8}"/>
            </a:ext>
          </a:extLst>
        </xdr:cNvPr>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25" name="フローチャート: 判断 424">
          <a:extLst>
            <a:ext uri="{FF2B5EF4-FFF2-40B4-BE49-F238E27FC236}">
              <a16:creationId xmlns:a16="http://schemas.microsoft.com/office/drawing/2014/main" id="{7D230056-E220-4942-BC81-A080393D09C2}"/>
            </a:ext>
          </a:extLst>
        </xdr:cNvPr>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42545</xdr:rowOff>
    </xdr:from>
    <xdr:to>
      <xdr:col>76</xdr:col>
      <xdr:colOff>165100</xdr:colOff>
      <xdr:row>37</xdr:row>
      <xdr:rowOff>144145</xdr:rowOff>
    </xdr:to>
    <xdr:sp macro="" textlink="">
      <xdr:nvSpPr>
        <xdr:cNvPr id="426" name="フローチャート: 判断 425">
          <a:extLst>
            <a:ext uri="{FF2B5EF4-FFF2-40B4-BE49-F238E27FC236}">
              <a16:creationId xmlns:a16="http://schemas.microsoft.com/office/drawing/2014/main" id="{48638E69-D0D9-4324-BDD9-4AED53001F27}"/>
            </a:ext>
          </a:extLst>
        </xdr:cNvPr>
        <xdr:cNvSpPr/>
      </xdr:nvSpPr>
      <xdr:spPr>
        <a:xfrm>
          <a:off x="14541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427" name="フローチャート: 判断 426">
          <a:extLst>
            <a:ext uri="{FF2B5EF4-FFF2-40B4-BE49-F238E27FC236}">
              <a16:creationId xmlns:a16="http://schemas.microsoft.com/office/drawing/2014/main" id="{8A7C2502-30A9-4B73-8C97-D9758C09907B}"/>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46355</xdr:rowOff>
    </xdr:from>
    <xdr:to>
      <xdr:col>67</xdr:col>
      <xdr:colOff>101600</xdr:colOff>
      <xdr:row>37</xdr:row>
      <xdr:rowOff>147955</xdr:rowOff>
    </xdr:to>
    <xdr:sp macro="" textlink="">
      <xdr:nvSpPr>
        <xdr:cNvPr id="428" name="フローチャート: 判断 427">
          <a:extLst>
            <a:ext uri="{FF2B5EF4-FFF2-40B4-BE49-F238E27FC236}">
              <a16:creationId xmlns:a16="http://schemas.microsoft.com/office/drawing/2014/main" id="{C1A45551-FC99-49F9-B20B-486636CFAEFB}"/>
            </a:ext>
          </a:extLst>
        </xdr:cNvPr>
        <xdr:cNvSpPr/>
      </xdr:nvSpPr>
      <xdr:spPr>
        <a:xfrm>
          <a:off x="12763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DE716878-950A-4E33-B6BA-CD3B7AEB6BB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B353F586-3A19-44AE-876B-1B787DBA3BA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6F85F061-8915-48F8-93D7-76AAC61528B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B7C3F589-24D9-473B-8ECB-47781C8D190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ACD0F5D1-A8F7-4E3E-BA4D-AA67FFF277F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107315</xdr:rowOff>
    </xdr:from>
    <xdr:to>
      <xdr:col>85</xdr:col>
      <xdr:colOff>177800</xdr:colOff>
      <xdr:row>39</xdr:row>
      <xdr:rowOff>37465</xdr:rowOff>
    </xdr:to>
    <xdr:sp macro="" textlink="">
      <xdr:nvSpPr>
        <xdr:cNvPr id="434" name="楕円 433">
          <a:extLst>
            <a:ext uri="{FF2B5EF4-FFF2-40B4-BE49-F238E27FC236}">
              <a16:creationId xmlns:a16="http://schemas.microsoft.com/office/drawing/2014/main" id="{96B2A4FE-48A4-4EFB-8645-4373AA53B17C}"/>
            </a:ext>
          </a:extLst>
        </xdr:cNvPr>
        <xdr:cNvSpPr/>
      </xdr:nvSpPr>
      <xdr:spPr>
        <a:xfrm>
          <a:off x="16268700" y="662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85742</xdr:rowOff>
    </xdr:from>
    <xdr:ext cx="405111" cy="259045"/>
    <xdr:sp macro="" textlink="">
      <xdr:nvSpPr>
        <xdr:cNvPr id="435" name="【認定こども園・幼稚園・保育所】&#10;有形固定資産減価償却率該当値テキスト">
          <a:extLst>
            <a:ext uri="{FF2B5EF4-FFF2-40B4-BE49-F238E27FC236}">
              <a16:creationId xmlns:a16="http://schemas.microsoft.com/office/drawing/2014/main" id="{9FDCBBA0-DD21-4CF1-80C1-03C8F6840609}"/>
            </a:ext>
          </a:extLst>
        </xdr:cNvPr>
        <xdr:cNvSpPr txBox="1"/>
      </xdr:nvSpPr>
      <xdr:spPr>
        <a:xfrm>
          <a:off x="16357600"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69215</xdr:rowOff>
    </xdr:from>
    <xdr:to>
      <xdr:col>81</xdr:col>
      <xdr:colOff>101600</xdr:colOff>
      <xdr:row>38</xdr:row>
      <xdr:rowOff>170815</xdr:rowOff>
    </xdr:to>
    <xdr:sp macro="" textlink="">
      <xdr:nvSpPr>
        <xdr:cNvPr id="436" name="楕円 435">
          <a:extLst>
            <a:ext uri="{FF2B5EF4-FFF2-40B4-BE49-F238E27FC236}">
              <a16:creationId xmlns:a16="http://schemas.microsoft.com/office/drawing/2014/main" id="{E7BE8EBA-2B45-4252-BCC9-3CC6AEEC1A77}"/>
            </a:ext>
          </a:extLst>
        </xdr:cNvPr>
        <xdr:cNvSpPr/>
      </xdr:nvSpPr>
      <xdr:spPr>
        <a:xfrm>
          <a:off x="15430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120015</xdr:rowOff>
    </xdr:from>
    <xdr:to>
      <xdr:col>85</xdr:col>
      <xdr:colOff>127000</xdr:colOff>
      <xdr:row>38</xdr:row>
      <xdr:rowOff>158115</xdr:rowOff>
    </xdr:to>
    <xdr:cxnSp macro="">
      <xdr:nvCxnSpPr>
        <xdr:cNvPr id="437" name="直線コネクタ 436">
          <a:extLst>
            <a:ext uri="{FF2B5EF4-FFF2-40B4-BE49-F238E27FC236}">
              <a16:creationId xmlns:a16="http://schemas.microsoft.com/office/drawing/2014/main" id="{8E2056C2-C926-4D07-B6FB-2A70CE0AFD5B}"/>
            </a:ext>
          </a:extLst>
        </xdr:cNvPr>
        <xdr:cNvCxnSpPr/>
      </xdr:nvCxnSpPr>
      <xdr:spPr>
        <a:xfrm>
          <a:off x="15481300" y="663511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25400</xdr:rowOff>
    </xdr:from>
    <xdr:to>
      <xdr:col>76</xdr:col>
      <xdr:colOff>165100</xdr:colOff>
      <xdr:row>38</xdr:row>
      <xdr:rowOff>127000</xdr:rowOff>
    </xdr:to>
    <xdr:sp macro="" textlink="">
      <xdr:nvSpPr>
        <xdr:cNvPr id="438" name="楕円 437">
          <a:extLst>
            <a:ext uri="{FF2B5EF4-FFF2-40B4-BE49-F238E27FC236}">
              <a16:creationId xmlns:a16="http://schemas.microsoft.com/office/drawing/2014/main" id="{4492ED5B-60AE-4234-B41A-75FD0FE66D86}"/>
            </a:ext>
          </a:extLst>
        </xdr:cNvPr>
        <xdr:cNvSpPr/>
      </xdr:nvSpPr>
      <xdr:spPr>
        <a:xfrm>
          <a:off x="14541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76200</xdr:rowOff>
    </xdr:from>
    <xdr:to>
      <xdr:col>81</xdr:col>
      <xdr:colOff>50800</xdr:colOff>
      <xdr:row>38</xdr:row>
      <xdr:rowOff>120015</xdr:rowOff>
    </xdr:to>
    <xdr:cxnSp macro="">
      <xdr:nvCxnSpPr>
        <xdr:cNvPr id="439" name="直線コネクタ 438">
          <a:extLst>
            <a:ext uri="{FF2B5EF4-FFF2-40B4-BE49-F238E27FC236}">
              <a16:creationId xmlns:a16="http://schemas.microsoft.com/office/drawing/2014/main" id="{D0B96014-AD00-483F-A2A6-EA9FC896E243}"/>
            </a:ext>
          </a:extLst>
        </xdr:cNvPr>
        <xdr:cNvCxnSpPr/>
      </xdr:nvCxnSpPr>
      <xdr:spPr>
        <a:xfrm>
          <a:off x="14592300" y="659130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154940</xdr:rowOff>
    </xdr:from>
    <xdr:to>
      <xdr:col>72</xdr:col>
      <xdr:colOff>38100</xdr:colOff>
      <xdr:row>38</xdr:row>
      <xdr:rowOff>85090</xdr:rowOff>
    </xdr:to>
    <xdr:sp macro="" textlink="">
      <xdr:nvSpPr>
        <xdr:cNvPr id="440" name="楕円 439">
          <a:extLst>
            <a:ext uri="{FF2B5EF4-FFF2-40B4-BE49-F238E27FC236}">
              <a16:creationId xmlns:a16="http://schemas.microsoft.com/office/drawing/2014/main" id="{038DC4E9-058A-4256-8004-7B717AD4A576}"/>
            </a:ext>
          </a:extLst>
        </xdr:cNvPr>
        <xdr:cNvSpPr/>
      </xdr:nvSpPr>
      <xdr:spPr>
        <a:xfrm>
          <a:off x="13652500" y="649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34290</xdr:rowOff>
    </xdr:from>
    <xdr:to>
      <xdr:col>76</xdr:col>
      <xdr:colOff>114300</xdr:colOff>
      <xdr:row>38</xdr:row>
      <xdr:rowOff>76200</xdr:rowOff>
    </xdr:to>
    <xdr:cxnSp macro="">
      <xdr:nvCxnSpPr>
        <xdr:cNvPr id="441" name="直線コネクタ 440">
          <a:extLst>
            <a:ext uri="{FF2B5EF4-FFF2-40B4-BE49-F238E27FC236}">
              <a16:creationId xmlns:a16="http://schemas.microsoft.com/office/drawing/2014/main" id="{A8D82137-655C-4213-A189-2F8C4B1CCA00}"/>
            </a:ext>
          </a:extLst>
        </xdr:cNvPr>
        <xdr:cNvCxnSpPr/>
      </xdr:nvCxnSpPr>
      <xdr:spPr>
        <a:xfrm>
          <a:off x="13703300" y="654939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133985</xdr:rowOff>
    </xdr:from>
    <xdr:to>
      <xdr:col>67</xdr:col>
      <xdr:colOff>101600</xdr:colOff>
      <xdr:row>38</xdr:row>
      <xdr:rowOff>64135</xdr:rowOff>
    </xdr:to>
    <xdr:sp macro="" textlink="">
      <xdr:nvSpPr>
        <xdr:cNvPr id="442" name="楕円 441">
          <a:extLst>
            <a:ext uri="{FF2B5EF4-FFF2-40B4-BE49-F238E27FC236}">
              <a16:creationId xmlns:a16="http://schemas.microsoft.com/office/drawing/2014/main" id="{0EB020E1-7863-4F5B-BFE3-583F287D32C8}"/>
            </a:ext>
          </a:extLst>
        </xdr:cNvPr>
        <xdr:cNvSpPr/>
      </xdr:nvSpPr>
      <xdr:spPr>
        <a:xfrm>
          <a:off x="12763500" y="647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13335</xdr:rowOff>
    </xdr:from>
    <xdr:to>
      <xdr:col>71</xdr:col>
      <xdr:colOff>177800</xdr:colOff>
      <xdr:row>38</xdr:row>
      <xdr:rowOff>34290</xdr:rowOff>
    </xdr:to>
    <xdr:cxnSp macro="">
      <xdr:nvCxnSpPr>
        <xdr:cNvPr id="443" name="直線コネクタ 442">
          <a:extLst>
            <a:ext uri="{FF2B5EF4-FFF2-40B4-BE49-F238E27FC236}">
              <a16:creationId xmlns:a16="http://schemas.microsoft.com/office/drawing/2014/main" id="{7E36A7F5-4E95-4791-B1C7-7A5019902AA7}"/>
            </a:ext>
          </a:extLst>
        </xdr:cNvPr>
        <xdr:cNvCxnSpPr/>
      </xdr:nvCxnSpPr>
      <xdr:spPr>
        <a:xfrm>
          <a:off x="12814300" y="652843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444" name="n_1aveValue【認定こども園・幼稚園・保育所】&#10;有形固定資産減価償却率">
          <a:extLst>
            <a:ext uri="{FF2B5EF4-FFF2-40B4-BE49-F238E27FC236}">
              <a16:creationId xmlns:a16="http://schemas.microsoft.com/office/drawing/2014/main" id="{44C7D2AE-8BA0-49AA-93E8-78A93F4D5955}"/>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160672</xdr:rowOff>
    </xdr:from>
    <xdr:ext cx="405111" cy="259045"/>
    <xdr:sp macro="" textlink="">
      <xdr:nvSpPr>
        <xdr:cNvPr id="445" name="n_2aveValue【認定こども園・幼稚園・保育所】&#10;有形固定資産減価償却率">
          <a:extLst>
            <a:ext uri="{FF2B5EF4-FFF2-40B4-BE49-F238E27FC236}">
              <a16:creationId xmlns:a16="http://schemas.microsoft.com/office/drawing/2014/main" id="{6483BF04-E052-4DC1-BE1B-6233A09322EF}"/>
            </a:ext>
          </a:extLst>
        </xdr:cNvPr>
        <xdr:cNvSpPr txBox="1"/>
      </xdr:nvSpPr>
      <xdr:spPr>
        <a:xfrm>
          <a:off x="14389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446" name="n_3aveValue【認定こども園・幼稚園・保育所】&#10;有形固定資産減価償却率">
          <a:extLst>
            <a:ext uri="{FF2B5EF4-FFF2-40B4-BE49-F238E27FC236}">
              <a16:creationId xmlns:a16="http://schemas.microsoft.com/office/drawing/2014/main" id="{FA54619F-4510-4931-BBC3-9F8C33D0295F}"/>
            </a:ext>
          </a:extLst>
        </xdr:cNvPr>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164482</xdr:rowOff>
    </xdr:from>
    <xdr:ext cx="405111" cy="259045"/>
    <xdr:sp macro="" textlink="">
      <xdr:nvSpPr>
        <xdr:cNvPr id="447" name="n_4aveValue【認定こども園・幼稚園・保育所】&#10;有形固定資産減価償却率">
          <a:extLst>
            <a:ext uri="{FF2B5EF4-FFF2-40B4-BE49-F238E27FC236}">
              <a16:creationId xmlns:a16="http://schemas.microsoft.com/office/drawing/2014/main" id="{F107AC1D-E97A-4136-A08C-BCFCE7B483AB}"/>
            </a:ext>
          </a:extLst>
        </xdr:cNvPr>
        <xdr:cNvSpPr txBox="1"/>
      </xdr:nvSpPr>
      <xdr:spPr>
        <a:xfrm>
          <a:off x="12611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161942</xdr:rowOff>
    </xdr:from>
    <xdr:ext cx="405111" cy="259045"/>
    <xdr:sp macro="" textlink="">
      <xdr:nvSpPr>
        <xdr:cNvPr id="448" name="n_1mainValue【認定こども園・幼稚園・保育所】&#10;有形固定資産減価償却率">
          <a:extLst>
            <a:ext uri="{FF2B5EF4-FFF2-40B4-BE49-F238E27FC236}">
              <a16:creationId xmlns:a16="http://schemas.microsoft.com/office/drawing/2014/main" id="{53DD77AB-D5B4-4556-B8D3-E2049C03AE63}"/>
            </a:ext>
          </a:extLst>
        </xdr:cNvPr>
        <xdr:cNvSpPr txBox="1"/>
      </xdr:nvSpPr>
      <xdr:spPr>
        <a:xfrm>
          <a:off x="152660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118127</xdr:rowOff>
    </xdr:from>
    <xdr:ext cx="405111" cy="259045"/>
    <xdr:sp macro="" textlink="">
      <xdr:nvSpPr>
        <xdr:cNvPr id="449" name="n_2mainValue【認定こども園・幼稚園・保育所】&#10;有形固定資産減価償却率">
          <a:extLst>
            <a:ext uri="{FF2B5EF4-FFF2-40B4-BE49-F238E27FC236}">
              <a16:creationId xmlns:a16="http://schemas.microsoft.com/office/drawing/2014/main" id="{3C477373-5576-4A49-8395-F9FF02702CA0}"/>
            </a:ext>
          </a:extLst>
        </xdr:cNvPr>
        <xdr:cNvSpPr txBox="1"/>
      </xdr:nvSpPr>
      <xdr:spPr>
        <a:xfrm>
          <a:off x="14389744" y="663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76217</xdr:rowOff>
    </xdr:from>
    <xdr:ext cx="405111" cy="259045"/>
    <xdr:sp macro="" textlink="">
      <xdr:nvSpPr>
        <xdr:cNvPr id="450" name="n_3mainValue【認定こども園・幼稚園・保育所】&#10;有形固定資産減価償却率">
          <a:extLst>
            <a:ext uri="{FF2B5EF4-FFF2-40B4-BE49-F238E27FC236}">
              <a16:creationId xmlns:a16="http://schemas.microsoft.com/office/drawing/2014/main" id="{42AC292A-165D-41E8-AA8B-938BC47B20F7}"/>
            </a:ext>
          </a:extLst>
        </xdr:cNvPr>
        <xdr:cNvSpPr txBox="1"/>
      </xdr:nvSpPr>
      <xdr:spPr>
        <a:xfrm>
          <a:off x="13500744" y="659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55262</xdr:rowOff>
    </xdr:from>
    <xdr:ext cx="405111" cy="259045"/>
    <xdr:sp macro="" textlink="">
      <xdr:nvSpPr>
        <xdr:cNvPr id="451" name="n_4mainValue【認定こども園・幼稚園・保育所】&#10;有形固定資産減価償却率">
          <a:extLst>
            <a:ext uri="{FF2B5EF4-FFF2-40B4-BE49-F238E27FC236}">
              <a16:creationId xmlns:a16="http://schemas.microsoft.com/office/drawing/2014/main" id="{5388F900-C152-4B43-A405-06B994B7A40C}"/>
            </a:ext>
          </a:extLst>
        </xdr:cNvPr>
        <xdr:cNvSpPr txBox="1"/>
      </xdr:nvSpPr>
      <xdr:spPr>
        <a:xfrm>
          <a:off x="12611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4AF071AF-AFC6-4EDC-860E-2692A2EE347C}"/>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26B38EB1-E81B-44DC-93D6-8ED752C7CB4E}"/>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4A0F55A9-22F3-45E0-87FE-29578B01DB6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BAD2943B-7E64-46C7-B6E1-6076E62B0FD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00242EE0-A49F-4578-B2C5-17412EF9679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70BAD41D-CD00-4DF0-AD09-47FD90E05BF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8B14062C-58E4-47E5-9B1D-13F0818060D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EA9B950B-02EE-4AE3-B421-1E57693262B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2CEA628D-F4B3-4947-B65B-2D648856BCD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656DB9D0-0FAE-423D-9015-2BF7C92A705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2" name="直線コネクタ 461">
          <a:extLst>
            <a:ext uri="{FF2B5EF4-FFF2-40B4-BE49-F238E27FC236}">
              <a16:creationId xmlns:a16="http://schemas.microsoft.com/office/drawing/2014/main" id="{A4C3DB23-44B8-40D9-A0BB-595F46FB620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3" name="テキスト ボックス 462">
          <a:extLst>
            <a:ext uri="{FF2B5EF4-FFF2-40B4-BE49-F238E27FC236}">
              <a16:creationId xmlns:a16="http://schemas.microsoft.com/office/drawing/2014/main" id="{A4E828FA-B1CD-4CF1-BEE9-D4E1E4607BFE}"/>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4" name="直線コネクタ 463">
          <a:extLst>
            <a:ext uri="{FF2B5EF4-FFF2-40B4-BE49-F238E27FC236}">
              <a16:creationId xmlns:a16="http://schemas.microsoft.com/office/drawing/2014/main" id="{946565C6-4B0C-4482-A1C8-683EAEBAC28F}"/>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5" name="テキスト ボックス 464">
          <a:extLst>
            <a:ext uri="{FF2B5EF4-FFF2-40B4-BE49-F238E27FC236}">
              <a16:creationId xmlns:a16="http://schemas.microsoft.com/office/drawing/2014/main" id="{02355ED3-0A70-4924-A295-FCE66784773B}"/>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6" name="直線コネクタ 465">
          <a:extLst>
            <a:ext uri="{FF2B5EF4-FFF2-40B4-BE49-F238E27FC236}">
              <a16:creationId xmlns:a16="http://schemas.microsoft.com/office/drawing/2014/main" id="{634C8CCE-1302-459A-ABCC-8B29A4F69942}"/>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7" name="テキスト ボックス 466">
          <a:extLst>
            <a:ext uri="{FF2B5EF4-FFF2-40B4-BE49-F238E27FC236}">
              <a16:creationId xmlns:a16="http://schemas.microsoft.com/office/drawing/2014/main" id="{CC6AD7DB-F488-42CE-AA87-453F73547B1E}"/>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8" name="直線コネクタ 467">
          <a:extLst>
            <a:ext uri="{FF2B5EF4-FFF2-40B4-BE49-F238E27FC236}">
              <a16:creationId xmlns:a16="http://schemas.microsoft.com/office/drawing/2014/main" id="{0F1FAB2B-BD7D-4F22-9876-CE0D700917A1}"/>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9" name="テキスト ボックス 468">
          <a:extLst>
            <a:ext uri="{FF2B5EF4-FFF2-40B4-BE49-F238E27FC236}">
              <a16:creationId xmlns:a16="http://schemas.microsoft.com/office/drawing/2014/main" id="{65B4E6E2-4B66-48D0-9991-CD4160458C62}"/>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0" name="直線コネクタ 469">
          <a:extLst>
            <a:ext uri="{FF2B5EF4-FFF2-40B4-BE49-F238E27FC236}">
              <a16:creationId xmlns:a16="http://schemas.microsoft.com/office/drawing/2014/main" id="{D579D01A-6020-4187-841B-2FCE858F2DA4}"/>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1" name="テキスト ボックス 470">
          <a:extLst>
            <a:ext uri="{FF2B5EF4-FFF2-40B4-BE49-F238E27FC236}">
              <a16:creationId xmlns:a16="http://schemas.microsoft.com/office/drawing/2014/main" id="{20266B43-E386-4120-AB46-28DD3C9FB11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22C640A0-BF2F-4323-8720-2C0A79F80D8A}"/>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C9409127-A114-453C-83FB-500B007C28C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F02FE7D1-2B9D-4267-AB5B-6F91C467C06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475" name="直線コネクタ 474">
          <a:extLst>
            <a:ext uri="{FF2B5EF4-FFF2-40B4-BE49-F238E27FC236}">
              <a16:creationId xmlns:a16="http://schemas.microsoft.com/office/drawing/2014/main" id="{1D4C3628-9D7F-4678-80A5-BD75FE07FD01}"/>
            </a:ext>
          </a:extLst>
        </xdr:cNvPr>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DB3946AF-54E5-4F7A-874B-2CEE8B255F9C}"/>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7" name="直線コネクタ 476">
          <a:extLst>
            <a:ext uri="{FF2B5EF4-FFF2-40B4-BE49-F238E27FC236}">
              <a16:creationId xmlns:a16="http://schemas.microsoft.com/office/drawing/2014/main" id="{2D31FA65-9348-449D-B66A-5503A9006DC6}"/>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F2A24BCE-15B9-4243-A8F3-BBBDB5A34EDD}"/>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79" name="直線コネクタ 478">
          <a:extLst>
            <a:ext uri="{FF2B5EF4-FFF2-40B4-BE49-F238E27FC236}">
              <a16:creationId xmlns:a16="http://schemas.microsoft.com/office/drawing/2014/main" id="{87369385-D8D0-43ED-9183-CCD9E9E3F6F7}"/>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21607</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CE31601C-FD17-4F7F-BD3D-982DFEF30F54}"/>
            </a:ext>
          </a:extLst>
        </xdr:cNvPr>
        <xdr:cNvSpPr txBox="1"/>
      </xdr:nvSpPr>
      <xdr:spPr>
        <a:xfrm>
          <a:off x="2219960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481" name="フローチャート: 判断 480">
          <a:extLst>
            <a:ext uri="{FF2B5EF4-FFF2-40B4-BE49-F238E27FC236}">
              <a16:creationId xmlns:a16="http://schemas.microsoft.com/office/drawing/2014/main" id="{7FA077FF-9AC1-47AA-8953-2DE3B0CED0E6}"/>
            </a:ext>
          </a:extLst>
        </xdr:cNvPr>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82" name="フローチャート: 判断 481">
          <a:extLst>
            <a:ext uri="{FF2B5EF4-FFF2-40B4-BE49-F238E27FC236}">
              <a16:creationId xmlns:a16="http://schemas.microsoft.com/office/drawing/2014/main" id="{737E44CC-485F-4FD6-8899-E48DD751265A}"/>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483" name="フローチャート: 判断 482">
          <a:extLst>
            <a:ext uri="{FF2B5EF4-FFF2-40B4-BE49-F238E27FC236}">
              <a16:creationId xmlns:a16="http://schemas.microsoft.com/office/drawing/2014/main" id="{EBE084BA-C7DA-4071-8107-B60321A76A2C}"/>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166370</xdr:rowOff>
    </xdr:from>
    <xdr:to>
      <xdr:col>102</xdr:col>
      <xdr:colOff>165100</xdr:colOff>
      <xdr:row>40</xdr:row>
      <xdr:rowOff>96520</xdr:rowOff>
    </xdr:to>
    <xdr:sp macro="" textlink="">
      <xdr:nvSpPr>
        <xdr:cNvPr id="484" name="フローチャート: 判断 483">
          <a:extLst>
            <a:ext uri="{FF2B5EF4-FFF2-40B4-BE49-F238E27FC236}">
              <a16:creationId xmlns:a16="http://schemas.microsoft.com/office/drawing/2014/main" id="{A5401C94-13D3-4AF7-BE6E-2BA805D8A3C7}"/>
            </a:ext>
          </a:extLst>
        </xdr:cNvPr>
        <xdr:cNvSpPr/>
      </xdr:nvSpPr>
      <xdr:spPr>
        <a:xfrm>
          <a:off x="19494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485" name="フローチャート: 判断 484">
          <a:extLst>
            <a:ext uri="{FF2B5EF4-FFF2-40B4-BE49-F238E27FC236}">
              <a16:creationId xmlns:a16="http://schemas.microsoft.com/office/drawing/2014/main" id="{6E6B90B9-FC39-4D48-A4E4-0BE55A97753B}"/>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37FDCFC0-0D50-4C29-8B35-35E008170C7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8E5118B5-7F5F-48B3-970C-CF6B78CAADB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B0E6248D-3986-4327-86DF-EC83E2F0EA4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995C5F88-5AC0-44AD-8403-2FFF03E2549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128FB477-283E-4ABA-92D9-0071C86B9C65}"/>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48260</xdr:rowOff>
    </xdr:from>
    <xdr:to>
      <xdr:col>116</xdr:col>
      <xdr:colOff>114300</xdr:colOff>
      <xdr:row>41</xdr:row>
      <xdr:rowOff>149860</xdr:rowOff>
    </xdr:to>
    <xdr:sp macro="" textlink="">
      <xdr:nvSpPr>
        <xdr:cNvPr id="491" name="楕円 490">
          <a:extLst>
            <a:ext uri="{FF2B5EF4-FFF2-40B4-BE49-F238E27FC236}">
              <a16:creationId xmlns:a16="http://schemas.microsoft.com/office/drawing/2014/main" id="{3CDA1887-A07C-447A-BE09-08BDB056A047}"/>
            </a:ext>
          </a:extLst>
        </xdr:cNvPr>
        <xdr:cNvSpPr/>
      </xdr:nvSpPr>
      <xdr:spPr>
        <a:xfrm>
          <a:off x="221107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134637</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BB3576AE-C91B-41C6-8D26-28D29CE5C0D8}"/>
            </a:ext>
          </a:extLst>
        </xdr:cNvPr>
        <xdr:cNvSpPr txBox="1"/>
      </xdr:nvSpPr>
      <xdr:spPr>
        <a:xfrm>
          <a:off x="22199600" y="6992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48260</xdr:rowOff>
    </xdr:from>
    <xdr:to>
      <xdr:col>112</xdr:col>
      <xdr:colOff>38100</xdr:colOff>
      <xdr:row>41</xdr:row>
      <xdr:rowOff>149860</xdr:rowOff>
    </xdr:to>
    <xdr:sp macro="" textlink="">
      <xdr:nvSpPr>
        <xdr:cNvPr id="493" name="楕円 492">
          <a:extLst>
            <a:ext uri="{FF2B5EF4-FFF2-40B4-BE49-F238E27FC236}">
              <a16:creationId xmlns:a16="http://schemas.microsoft.com/office/drawing/2014/main" id="{E2636518-215D-4534-85B2-0E5A2E4D177A}"/>
            </a:ext>
          </a:extLst>
        </xdr:cNvPr>
        <xdr:cNvSpPr/>
      </xdr:nvSpPr>
      <xdr:spPr>
        <a:xfrm>
          <a:off x="21272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99060</xdr:rowOff>
    </xdr:from>
    <xdr:to>
      <xdr:col>116</xdr:col>
      <xdr:colOff>63500</xdr:colOff>
      <xdr:row>41</xdr:row>
      <xdr:rowOff>99060</xdr:rowOff>
    </xdr:to>
    <xdr:cxnSp macro="">
      <xdr:nvCxnSpPr>
        <xdr:cNvPr id="494" name="直線コネクタ 493">
          <a:extLst>
            <a:ext uri="{FF2B5EF4-FFF2-40B4-BE49-F238E27FC236}">
              <a16:creationId xmlns:a16="http://schemas.microsoft.com/office/drawing/2014/main" id="{BE1EF6EF-C2D1-4F49-9D53-B454BFE94682}"/>
            </a:ext>
          </a:extLst>
        </xdr:cNvPr>
        <xdr:cNvCxnSpPr/>
      </xdr:nvCxnSpPr>
      <xdr:spPr>
        <a:xfrm>
          <a:off x="21323300" y="712851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48260</xdr:rowOff>
    </xdr:from>
    <xdr:to>
      <xdr:col>107</xdr:col>
      <xdr:colOff>101600</xdr:colOff>
      <xdr:row>41</xdr:row>
      <xdr:rowOff>149860</xdr:rowOff>
    </xdr:to>
    <xdr:sp macro="" textlink="">
      <xdr:nvSpPr>
        <xdr:cNvPr id="495" name="楕円 494">
          <a:extLst>
            <a:ext uri="{FF2B5EF4-FFF2-40B4-BE49-F238E27FC236}">
              <a16:creationId xmlns:a16="http://schemas.microsoft.com/office/drawing/2014/main" id="{382F98C4-AB5D-4F0B-9129-1ED4D9BF67DF}"/>
            </a:ext>
          </a:extLst>
        </xdr:cNvPr>
        <xdr:cNvSpPr/>
      </xdr:nvSpPr>
      <xdr:spPr>
        <a:xfrm>
          <a:off x="20383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99060</xdr:rowOff>
    </xdr:from>
    <xdr:to>
      <xdr:col>111</xdr:col>
      <xdr:colOff>177800</xdr:colOff>
      <xdr:row>41</xdr:row>
      <xdr:rowOff>99060</xdr:rowOff>
    </xdr:to>
    <xdr:cxnSp macro="">
      <xdr:nvCxnSpPr>
        <xdr:cNvPr id="496" name="直線コネクタ 495">
          <a:extLst>
            <a:ext uri="{FF2B5EF4-FFF2-40B4-BE49-F238E27FC236}">
              <a16:creationId xmlns:a16="http://schemas.microsoft.com/office/drawing/2014/main" id="{38F682AA-4AC0-43DF-BDD8-37B4F8A87131}"/>
            </a:ext>
          </a:extLst>
        </xdr:cNvPr>
        <xdr:cNvCxnSpPr/>
      </xdr:nvCxnSpPr>
      <xdr:spPr>
        <a:xfrm>
          <a:off x="20434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48260</xdr:rowOff>
    </xdr:from>
    <xdr:to>
      <xdr:col>102</xdr:col>
      <xdr:colOff>165100</xdr:colOff>
      <xdr:row>41</xdr:row>
      <xdr:rowOff>149860</xdr:rowOff>
    </xdr:to>
    <xdr:sp macro="" textlink="">
      <xdr:nvSpPr>
        <xdr:cNvPr id="497" name="楕円 496">
          <a:extLst>
            <a:ext uri="{FF2B5EF4-FFF2-40B4-BE49-F238E27FC236}">
              <a16:creationId xmlns:a16="http://schemas.microsoft.com/office/drawing/2014/main" id="{52FFC41D-5E83-4385-9C21-52EBE3BA37D6}"/>
            </a:ext>
          </a:extLst>
        </xdr:cNvPr>
        <xdr:cNvSpPr/>
      </xdr:nvSpPr>
      <xdr:spPr>
        <a:xfrm>
          <a:off x="19494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99060</xdr:rowOff>
    </xdr:from>
    <xdr:to>
      <xdr:col>107</xdr:col>
      <xdr:colOff>50800</xdr:colOff>
      <xdr:row>41</xdr:row>
      <xdr:rowOff>99060</xdr:rowOff>
    </xdr:to>
    <xdr:cxnSp macro="">
      <xdr:nvCxnSpPr>
        <xdr:cNvPr id="498" name="直線コネクタ 497">
          <a:extLst>
            <a:ext uri="{FF2B5EF4-FFF2-40B4-BE49-F238E27FC236}">
              <a16:creationId xmlns:a16="http://schemas.microsoft.com/office/drawing/2014/main" id="{0CCF21EE-C84E-477D-A392-358D7161527D}"/>
            </a:ext>
          </a:extLst>
        </xdr:cNvPr>
        <xdr:cNvCxnSpPr/>
      </xdr:nvCxnSpPr>
      <xdr:spPr>
        <a:xfrm>
          <a:off x="19545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48260</xdr:rowOff>
    </xdr:from>
    <xdr:to>
      <xdr:col>98</xdr:col>
      <xdr:colOff>38100</xdr:colOff>
      <xdr:row>41</xdr:row>
      <xdr:rowOff>149860</xdr:rowOff>
    </xdr:to>
    <xdr:sp macro="" textlink="">
      <xdr:nvSpPr>
        <xdr:cNvPr id="499" name="楕円 498">
          <a:extLst>
            <a:ext uri="{FF2B5EF4-FFF2-40B4-BE49-F238E27FC236}">
              <a16:creationId xmlns:a16="http://schemas.microsoft.com/office/drawing/2014/main" id="{8CCD2EF0-FDE1-4739-A4D2-43A518459E9E}"/>
            </a:ext>
          </a:extLst>
        </xdr:cNvPr>
        <xdr:cNvSpPr/>
      </xdr:nvSpPr>
      <xdr:spPr>
        <a:xfrm>
          <a:off x="18605500" y="70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99060</xdr:rowOff>
    </xdr:from>
    <xdr:to>
      <xdr:col>102</xdr:col>
      <xdr:colOff>114300</xdr:colOff>
      <xdr:row>41</xdr:row>
      <xdr:rowOff>99060</xdr:rowOff>
    </xdr:to>
    <xdr:cxnSp macro="">
      <xdr:nvCxnSpPr>
        <xdr:cNvPr id="500" name="直線コネクタ 499">
          <a:extLst>
            <a:ext uri="{FF2B5EF4-FFF2-40B4-BE49-F238E27FC236}">
              <a16:creationId xmlns:a16="http://schemas.microsoft.com/office/drawing/2014/main" id="{D97CFEEF-1FFA-4C0C-B32E-8447FA98B5E8}"/>
            </a:ext>
          </a:extLst>
        </xdr:cNvPr>
        <xdr:cNvCxnSpPr/>
      </xdr:nvCxnSpPr>
      <xdr:spPr>
        <a:xfrm>
          <a:off x="18656300" y="712851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A60F675B-9AA5-4E3A-9AE7-59D39D31E5B2}"/>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4FC49211-1256-4458-ABE9-3D794848E223}"/>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113047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8CE9D958-0C87-47EE-A3AB-0DCF6BDF8847}"/>
            </a:ext>
          </a:extLst>
        </xdr:cNvPr>
        <xdr:cNvSpPr txBox="1"/>
      </xdr:nvSpPr>
      <xdr:spPr>
        <a:xfrm>
          <a:off x="19310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544B373C-4553-4804-B3BC-49B8A7544A43}"/>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140987</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BCD107C4-27F2-4545-9C95-631DA9260F85}"/>
            </a:ext>
          </a:extLst>
        </xdr:cNvPr>
        <xdr:cNvSpPr txBox="1"/>
      </xdr:nvSpPr>
      <xdr:spPr>
        <a:xfrm>
          <a:off x="210757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140987</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F1209E34-CCCC-4164-82C1-BA02955230B2}"/>
            </a:ext>
          </a:extLst>
        </xdr:cNvPr>
        <xdr:cNvSpPr txBox="1"/>
      </xdr:nvSpPr>
      <xdr:spPr>
        <a:xfrm>
          <a:off x="20199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140987</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049CC759-F9E4-4584-9D13-37904CBCA93B}"/>
            </a:ext>
          </a:extLst>
        </xdr:cNvPr>
        <xdr:cNvSpPr txBox="1"/>
      </xdr:nvSpPr>
      <xdr:spPr>
        <a:xfrm>
          <a:off x="19310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140987</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70C60130-58EF-4276-9940-E89905475F59}"/>
            </a:ext>
          </a:extLst>
        </xdr:cNvPr>
        <xdr:cNvSpPr txBox="1"/>
      </xdr:nvSpPr>
      <xdr:spPr>
        <a:xfrm>
          <a:off x="18421427" y="717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C89DEDA9-805A-452A-9AAB-1CD547CED61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81FE5A7F-98F0-4A7C-9101-28D29A3B365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0B51759C-05A3-49AB-9A81-68348EE288CE}"/>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ABFB6ECF-9EC3-4944-AB46-02AC4C015B8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AAEC232B-DA5D-4166-8A43-FBA767C3ED3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9E33019B-85F7-46E1-BBC3-D30DDF0B00D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F42B215C-2382-4D77-BEA7-7257C30A634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03150D39-6A1F-4ADC-8423-05AEC847634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087CDD2E-8E9F-4B9D-85F2-9B37FD84A42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1FAE1FCC-5C16-4B06-9E97-80162E3FFBB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24745240-E681-41FA-BD17-384F4B5C64D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0" name="直線コネクタ 519">
          <a:extLst>
            <a:ext uri="{FF2B5EF4-FFF2-40B4-BE49-F238E27FC236}">
              <a16:creationId xmlns:a16="http://schemas.microsoft.com/office/drawing/2014/main" id="{5F68E2F4-DDE6-44F5-9EB6-ACAB5A97C2ED}"/>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21" name="テキスト ボックス 520">
          <a:extLst>
            <a:ext uri="{FF2B5EF4-FFF2-40B4-BE49-F238E27FC236}">
              <a16:creationId xmlns:a16="http://schemas.microsoft.com/office/drawing/2014/main" id="{8012C6F3-E067-4A12-A7FE-D85D56CBB26F}"/>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2" name="直線コネクタ 521">
          <a:extLst>
            <a:ext uri="{FF2B5EF4-FFF2-40B4-BE49-F238E27FC236}">
              <a16:creationId xmlns:a16="http://schemas.microsoft.com/office/drawing/2014/main" id="{F9127CCB-AC4A-4688-AC0B-FEDB2EF163CB}"/>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3" name="テキスト ボックス 522">
          <a:extLst>
            <a:ext uri="{FF2B5EF4-FFF2-40B4-BE49-F238E27FC236}">
              <a16:creationId xmlns:a16="http://schemas.microsoft.com/office/drawing/2014/main" id="{68A15CC2-CF87-4EAB-9443-AD6CAE3BCCAC}"/>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4" name="直線コネクタ 523">
          <a:extLst>
            <a:ext uri="{FF2B5EF4-FFF2-40B4-BE49-F238E27FC236}">
              <a16:creationId xmlns:a16="http://schemas.microsoft.com/office/drawing/2014/main" id="{4C7B37A8-F0F5-4993-A15D-D8D64C2FBCB2}"/>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5" name="テキスト ボックス 524">
          <a:extLst>
            <a:ext uri="{FF2B5EF4-FFF2-40B4-BE49-F238E27FC236}">
              <a16:creationId xmlns:a16="http://schemas.microsoft.com/office/drawing/2014/main" id="{89FBE33F-A920-4008-9DF9-3CC688E1E11F}"/>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6" name="直線コネクタ 525">
          <a:extLst>
            <a:ext uri="{FF2B5EF4-FFF2-40B4-BE49-F238E27FC236}">
              <a16:creationId xmlns:a16="http://schemas.microsoft.com/office/drawing/2014/main" id="{70B1D301-4D63-40E1-8823-DF8942D01BD1}"/>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7" name="テキスト ボックス 526">
          <a:extLst>
            <a:ext uri="{FF2B5EF4-FFF2-40B4-BE49-F238E27FC236}">
              <a16:creationId xmlns:a16="http://schemas.microsoft.com/office/drawing/2014/main" id="{683B2EA7-0EA7-486F-8296-C114F08DF695}"/>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D70E5774-7AFD-47B3-89C5-D31D178AE4E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9" name="テキスト ボックス 528">
          <a:extLst>
            <a:ext uri="{FF2B5EF4-FFF2-40B4-BE49-F238E27FC236}">
              <a16:creationId xmlns:a16="http://schemas.microsoft.com/office/drawing/2014/main" id="{0B15CEAC-494B-4E65-A94B-E43300B44D04}"/>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a:extLst>
            <a:ext uri="{FF2B5EF4-FFF2-40B4-BE49-F238E27FC236}">
              <a16:creationId xmlns:a16="http://schemas.microsoft.com/office/drawing/2014/main" id="{114AE97C-5797-45A2-83B2-DC338BEC62F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531" name="直線コネクタ 530">
          <a:extLst>
            <a:ext uri="{FF2B5EF4-FFF2-40B4-BE49-F238E27FC236}">
              <a16:creationId xmlns:a16="http://schemas.microsoft.com/office/drawing/2014/main" id="{610090C8-C8E6-4CC8-84AC-F36A3345E981}"/>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532" name="【学校施設】&#10;有形固定資産減価償却率最小値テキスト">
          <a:extLst>
            <a:ext uri="{FF2B5EF4-FFF2-40B4-BE49-F238E27FC236}">
              <a16:creationId xmlns:a16="http://schemas.microsoft.com/office/drawing/2014/main" id="{E673B5E9-8921-4553-A2AA-9F577C1A6BB0}"/>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533" name="直線コネクタ 532">
          <a:extLst>
            <a:ext uri="{FF2B5EF4-FFF2-40B4-BE49-F238E27FC236}">
              <a16:creationId xmlns:a16="http://schemas.microsoft.com/office/drawing/2014/main" id="{FFA08482-303C-42F2-A373-5C6AFF33B84B}"/>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534" name="【学校施設】&#10;有形固定資産減価償却率最大値テキスト">
          <a:extLst>
            <a:ext uri="{FF2B5EF4-FFF2-40B4-BE49-F238E27FC236}">
              <a16:creationId xmlns:a16="http://schemas.microsoft.com/office/drawing/2014/main" id="{76C2C5B0-8FC2-42C3-92AD-672E56ABDBB8}"/>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535" name="直線コネクタ 534">
          <a:extLst>
            <a:ext uri="{FF2B5EF4-FFF2-40B4-BE49-F238E27FC236}">
              <a16:creationId xmlns:a16="http://schemas.microsoft.com/office/drawing/2014/main" id="{EA7E6E97-A408-4BA5-884B-94AEAB77948B}"/>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16781</xdr:rowOff>
    </xdr:from>
    <xdr:ext cx="405111" cy="259045"/>
    <xdr:sp macro="" textlink="">
      <xdr:nvSpPr>
        <xdr:cNvPr id="536" name="【学校施設】&#10;有形固定資産減価償却率平均値テキスト">
          <a:extLst>
            <a:ext uri="{FF2B5EF4-FFF2-40B4-BE49-F238E27FC236}">
              <a16:creationId xmlns:a16="http://schemas.microsoft.com/office/drawing/2014/main" id="{E0641330-32E6-4C43-BD3A-DA9D9643987B}"/>
            </a:ext>
          </a:extLst>
        </xdr:cNvPr>
        <xdr:cNvSpPr txBox="1"/>
      </xdr:nvSpPr>
      <xdr:spPr>
        <a:xfrm>
          <a:off x="16357600" y="10132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537" name="フローチャート: 判断 536">
          <a:extLst>
            <a:ext uri="{FF2B5EF4-FFF2-40B4-BE49-F238E27FC236}">
              <a16:creationId xmlns:a16="http://schemas.microsoft.com/office/drawing/2014/main" id="{24AA4B1A-B188-4B83-BA80-3EA48852D486}"/>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538" name="フローチャート: 判断 537">
          <a:extLst>
            <a:ext uri="{FF2B5EF4-FFF2-40B4-BE49-F238E27FC236}">
              <a16:creationId xmlns:a16="http://schemas.microsoft.com/office/drawing/2014/main" id="{3FA8DD71-7460-4793-80EF-9D660F4934A9}"/>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xdr:rowOff>
    </xdr:from>
    <xdr:to>
      <xdr:col>76</xdr:col>
      <xdr:colOff>165100</xdr:colOff>
      <xdr:row>59</xdr:row>
      <xdr:rowOff>110236</xdr:rowOff>
    </xdr:to>
    <xdr:sp macro="" textlink="">
      <xdr:nvSpPr>
        <xdr:cNvPr id="539" name="フローチャート: 判断 538">
          <a:extLst>
            <a:ext uri="{FF2B5EF4-FFF2-40B4-BE49-F238E27FC236}">
              <a16:creationId xmlns:a16="http://schemas.microsoft.com/office/drawing/2014/main" id="{4CF86888-A962-4C8B-AF4C-B0CE74861A17}"/>
            </a:ext>
          </a:extLst>
        </xdr:cNvPr>
        <xdr:cNvSpPr/>
      </xdr:nvSpPr>
      <xdr:spPr>
        <a:xfrm>
          <a:off x="14541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170942</xdr:rowOff>
    </xdr:from>
    <xdr:to>
      <xdr:col>72</xdr:col>
      <xdr:colOff>38100</xdr:colOff>
      <xdr:row>59</xdr:row>
      <xdr:rowOff>101092</xdr:rowOff>
    </xdr:to>
    <xdr:sp macro="" textlink="">
      <xdr:nvSpPr>
        <xdr:cNvPr id="540" name="フローチャート: 判断 539">
          <a:extLst>
            <a:ext uri="{FF2B5EF4-FFF2-40B4-BE49-F238E27FC236}">
              <a16:creationId xmlns:a16="http://schemas.microsoft.com/office/drawing/2014/main" id="{A2DA23CE-4A72-4380-80D6-115E6E8741CC}"/>
            </a:ext>
          </a:extLst>
        </xdr:cNvPr>
        <xdr:cNvSpPr/>
      </xdr:nvSpPr>
      <xdr:spPr>
        <a:xfrm>
          <a:off x="13652500" y="101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541" name="フローチャート: 判断 540">
          <a:extLst>
            <a:ext uri="{FF2B5EF4-FFF2-40B4-BE49-F238E27FC236}">
              <a16:creationId xmlns:a16="http://schemas.microsoft.com/office/drawing/2014/main" id="{A9E2CF08-89BD-47B5-A9CE-AE7FAB42D443}"/>
            </a:ext>
          </a:extLst>
        </xdr:cNvPr>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B6F08C47-DDFE-4F01-94AE-A4B9A574396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AD08D9D3-623C-4D7F-9E95-30B297892D9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68A3EAC0-23B0-4E62-9D11-7FFF722B017B}"/>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8308810-28A9-4C9F-8C81-8548A35D224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669D2767-063A-4ABD-9907-085537E770B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152654</xdr:rowOff>
    </xdr:from>
    <xdr:to>
      <xdr:col>85</xdr:col>
      <xdr:colOff>177800</xdr:colOff>
      <xdr:row>58</xdr:row>
      <xdr:rowOff>82804</xdr:rowOff>
    </xdr:to>
    <xdr:sp macro="" textlink="">
      <xdr:nvSpPr>
        <xdr:cNvPr id="547" name="楕円 546">
          <a:extLst>
            <a:ext uri="{FF2B5EF4-FFF2-40B4-BE49-F238E27FC236}">
              <a16:creationId xmlns:a16="http://schemas.microsoft.com/office/drawing/2014/main" id="{956DFFFB-6500-4197-9A24-7326A37D32C4}"/>
            </a:ext>
          </a:extLst>
        </xdr:cNvPr>
        <xdr:cNvSpPr/>
      </xdr:nvSpPr>
      <xdr:spPr>
        <a:xfrm>
          <a:off x="16268700" y="992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4081</xdr:rowOff>
    </xdr:from>
    <xdr:ext cx="405111" cy="259045"/>
    <xdr:sp macro="" textlink="">
      <xdr:nvSpPr>
        <xdr:cNvPr id="548" name="【学校施設】&#10;有形固定資産減価償却率該当値テキスト">
          <a:extLst>
            <a:ext uri="{FF2B5EF4-FFF2-40B4-BE49-F238E27FC236}">
              <a16:creationId xmlns:a16="http://schemas.microsoft.com/office/drawing/2014/main" id="{FCF739E1-600B-49C5-BBA9-D634162EF691}"/>
            </a:ext>
          </a:extLst>
        </xdr:cNvPr>
        <xdr:cNvSpPr txBox="1"/>
      </xdr:nvSpPr>
      <xdr:spPr>
        <a:xfrm>
          <a:off x="16357600" y="977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116078</xdr:rowOff>
    </xdr:from>
    <xdr:to>
      <xdr:col>81</xdr:col>
      <xdr:colOff>101600</xdr:colOff>
      <xdr:row>58</xdr:row>
      <xdr:rowOff>46228</xdr:rowOff>
    </xdr:to>
    <xdr:sp macro="" textlink="">
      <xdr:nvSpPr>
        <xdr:cNvPr id="549" name="楕円 548">
          <a:extLst>
            <a:ext uri="{FF2B5EF4-FFF2-40B4-BE49-F238E27FC236}">
              <a16:creationId xmlns:a16="http://schemas.microsoft.com/office/drawing/2014/main" id="{228514F1-0AE9-4E23-B5E4-671C9B2CC71C}"/>
            </a:ext>
          </a:extLst>
        </xdr:cNvPr>
        <xdr:cNvSpPr/>
      </xdr:nvSpPr>
      <xdr:spPr>
        <a:xfrm>
          <a:off x="15430500" y="988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166878</xdr:rowOff>
    </xdr:from>
    <xdr:to>
      <xdr:col>85</xdr:col>
      <xdr:colOff>127000</xdr:colOff>
      <xdr:row>58</xdr:row>
      <xdr:rowOff>32004</xdr:rowOff>
    </xdr:to>
    <xdr:cxnSp macro="">
      <xdr:nvCxnSpPr>
        <xdr:cNvPr id="550" name="直線コネクタ 549">
          <a:extLst>
            <a:ext uri="{FF2B5EF4-FFF2-40B4-BE49-F238E27FC236}">
              <a16:creationId xmlns:a16="http://schemas.microsoft.com/office/drawing/2014/main" id="{4FFE1164-DE07-4EE2-A7AE-1F9F0EAB1B31}"/>
            </a:ext>
          </a:extLst>
        </xdr:cNvPr>
        <xdr:cNvCxnSpPr/>
      </xdr:nvCxnSpPr>
      <xdr:spPr>
        <a:xfrm>
          <a:off x="15481300" y="9939528"/>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93218</xdr:rowOff>
    </xdr:from>
    <xdr:to>
      <xdr:col>76</xdr:col>
      <xdr:colOff>165100</xdr:colOff>
      <xdr:row>58</xdr:row>
      <xdr:rowOff>23368</xdr:rowOff>
    </xdr:to>
    <xdr:sp macro="" textlink="">
      <xdr:nvSpPr>
        <xdr:cNvPr id="551" name="楕円 550">
          <a:extLst>
            <a:ext uri="{FF2B5EF4-FFF2-40B4-BE49-F238E27FC236}">
              <a16:creationId xmlns:a16="http://schemas.microsoft.com/office/drawing/2014/main" id="{47AF0A88-38F7-43C4-95EC-095823664697}"/>
            </a:ext>
          </a:extLst>
        </xdr:cNvPr>
        <xdr:cNvSpPr/>
      </xdr:nvSpPr>
      <xdr:spPr>
        <a:xfrm>
          <a:off x="14541500" y="986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144018</xdr:rowOff>
    </xdr:from>
    <xdr:to>
      <xdr:col>81</xdr:col>
      <xdr:colOff>50800</xdr:colOff>
      <xdr:row>57</xdr:row>
      <xdr:rowOff>166878</xdr:rowOff>
    </xdr:to>
    <xdr:cxnSp macro="">
      <xdr:nvCxnSpPr>
        <xdr:cNvPr id="552" name="直線コネクタ 551">
          <a:extLst>
            <a:ext uri="{FF2B5EF4-FFF2-40B4-BE49-F238E27FC236}">
              <a16:creationId xmlns:a16="http://schemas.microsoft.com/office/drawing/2014/main" id="{B111D487-24B5-4E44-B50F-3FA002A00264}"/>
            </a:ext>
          </a:extLst>
        </xdr:cNvPr>
        <xdr:cNvCxnSpPr/>
      </xdr:nvCxnSpPr>
      <xdr:spPr>
        <a:xfrm>
          <a:off x="14592300" y="99166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56642</xdr:rowOff>
    </xdr:from>
    <xdr:to>
      <xdr:col>72</xdr:col>
      <xdr:colOff>38100</xdr:colOff>
      <xdr:row>57</xdr:row>
      <xdr:rowOff>158242</xdr:rowOff>
    </xdr:to>
    <xdr:sp macro="" textlink="">
      <xdr:nvSpPr>
        <xdr:cNvPr id="553" name="楕円 552">
          <a:extLst>
            <a:ext uri="{FF2B5EF4-FFF2-40B4-BE49-F238E27FC236}">
              <a16:creationId xmlns:a16="http://schemas.microsoft.com/office/drawing/2014/main" id="{168FD8DC-61F2-4B9B-BA78-E32095E9424F}"/>
            </a:ext>
          </a:extLst>
        </xdr:cNvPr>
        <xdr:cNvSpPr/>
      </xdr:nvSpPr>
      <xdr:spPr>
        <a:xfrm>
          <a:off x="13652500" y="9829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107442</xdr:rowOff>
    </xdr:from>
    <xdr:to>
      <xdr:col>76</xdr:col>
      <xdr:colOff>114300</xdr:colOff>
      <xdr:row>57</xdr:row>
      <xdr:rowOff>144018</xdr:rowOff>
    </xdr:to>
    <xdr:cxnSp macro="">
      <xdr:nvCxnSpPr>
        <xdr:cNvPr id="554" name="直線コネクタ 553">
          <a:extLst>
            <a:ext uri="{FF2B5EF4-FFF2-40B4-BE49-F238E27FC236}">
              <a16:creationId xmlns:a16="http://schemas.microsoft.com/office/drawing/2014/main" id="{6DF61ED6-5B6A-43B2-AB62-E434D604CA1E}"/>
            </a:ext>
          </a:extLst>
        </xdr:cNvPr>
        <xdr:cNvCxnSpPr/>
      </xdr:nvCxnSpPr>
      <xdr:spPr>
        <a:xfrm>
          <a:off x="13703300" y="98800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47498</xdr:rowOff>
    </xdr:from>
    <xdr:to>
      <xdr:col>67</xdr:col>
      <xdr:colOff>101600</xdr:colOff>
      <xdr:row>57</xdr:row>
      <xdr:rowOff>149098</xdr:rowOff>
    </xdr:to>
    <xdr:sp macro="" textlink="">
      <xdr:nvSpPr>
        <xdr:cNvPr id="555" name="楕円 554">
          <a:extLst>
            <a:ext uri="{FF2B5EF4-FFF2-40B4-BE49-F238E27FC236}">
              <a16:creationId xmlns:a16="http://schemas.microsoft.com/office/drawing/2014/main" id="{E15B63F4-9ED6-4CF1-AC33-6CA20965EDAB}"/>
            </a:ext>
          </a:extLst>
        </xdr:cNvPr>
        <xdr:cNvSpPr/>
      </xdr:nvSpPr>
      <xdr:spPr>
        <a:xfrm>
          <a:off x="12763500" y="982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98298</xdr:rowOff>
    </xdr:from>
    <xdr:to>
      <xdr:col>71</xdr:col>
      <xdr:colOff>177800</xdr:colOff>
      <xdr:row>57</xdr:row>
      <xdr:rowOff>107442</xdr:rowOff>
    </xdr:to>
    <xdr:cxnSp macro="">
      <xdr:nvCxnSpPr>
        <xdr:cNvPr id="556" name="直線コネクタ 555">
          <a:extLst>
            <a:ext uri="{FF2B5EF4-FFF2-40B4-BE49-F238E27FC236}">
              <a16:creationId xmlns:a16="http://schemas.microsoft.com/office/drawing/2014/main" id="{5260FC91-D728-490D-B288-8670CAAC7E40}"/>
            </a:ext>
          </a:extLst>
        </xdr:cNvPr>
        <xdr:cNvCxnSpPr/>
      </xdr:nvCxnSpPr>
      <xdr:spPr>
        <a:xfrm>
          <a:off x="12814300" y="987094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117365</xdr:rowOff>
    </xdr:from>
    <xdr:ext cx="405111" cy="259045"/>
    <xdr:sp macro="" textlink="">
      <xdr:nvSpPr>
        <xdr:cNvPr id="557" name="n_1aveValue【学校施設】&#10;有形固定資産減価償却率">
          <a:extLst>
            <a:ext uri="{FF2B5EF4-FFF2-40B4-BE49-F238E27FC236}">
              <a16:creationId xmlns:a16="http://schemas.microsoft.com/office/drawing/2014/main" id="{FF5336E9-BEF0-4F1E-82CD-27E9327B4556}"/>
            </a:ext>
          </a:extLst>
        </xdr:cNvPr>
        <xdr:cNvSpPr txBox="1"/>
      </xdr:nvSpPr>
      <xdr:spPr>
        <a:xfrm>
          <a:off x="15266044" y="1023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101363</xdr:rowOff>
    </xdr:from>
    <xdr:ext cx="405111" cy="259045"/>
    <xdr:sp macro="" textlink="">
      <xdr:nvSpPr>
        <xdr:cNvPr id="558" name="n_2aveValue【学校施設】&#10;有形固定資産減価償却率">
          <a:extLst>
            <a:ext uri="{FF2B5EF4-FFF2-40B4-BE49-F238E27FC236}">
              <a16:creationId xmlns:a16="http://schemas.microsoft.com/office/drawing/2014/main" id="{7CF8B249-628A-46D3-AFC7-CC523748B45F}"/>
            </a:ext>
          </a:extLst>
        </xdr:cNvPr>
        <xdr:cNvSpPr txBox="1"/>
      </xdr:nvSpPr>
      <xdr:spPr>
        <a:xfrm>
          <a:off x="14389744" y="1021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92219</xdr:rowOff>
    </xdr:from>
    <xdr:ext cx="405111" cy="259045"/>
    <xdr:sp macro="" textlink="">
      <xdr:nvSpPr>
        <xdr:cNvPr id="559" name="n_3aveValue【学校施設】&#10;有形固定資産減価償却率">
          <a:extLst>
            <a:ext uri="{FF2B5EF4-FFF2-40B4-BE49-F238E27FC236}">
              <a16:creationId xmlns:a16="http://schemas.microsoft.com/office/drawing/2014/main" id="{BA28C5E5-1A55-4D3C-B3F2-C5F3904CE32F}"/>
            </a:ext>
          </a:extLst>
        </xdr:cNvPr>
        <xdr:cNvSpPr txBox="1"/>
      </xdr:nvSpPr>
      <xdr:spPr>
        <a:xfrm>
          <a:off x="13500744" y="1020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78503</xdr:rowOff>
    </xdr:from>
    <xdr:ext cx="405111" cy="259045"/>
    <xdr:sp macro="" textlink="">
      <xdr:nvSpPr>
        <xdr:cNvPr id="560" name="n_4aveValue【学校施設】&#10;有形固定資産減価償却率">
          <a:extLst>
            <a:ext uri="{FF2B5EF4-FFF2-40B4-BE49-F238E27FC236}">
              <a16:creationId xmlns:a16="http://schemas.microsoft.com/office/drawing/2014/main" id="{907E5158-A824-4345-9D7D-8BD8C1C8CB75}"/>
            </a:ext>
          </a:extLst>
        </xdr:cNvPr>
        <xdr:cNvSpPr txBox="1"/>
      </xdr:nvSpPr>
      <xdr:spPr>
        <a:xfrm>
          <a:off x="12611744" y="10194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62755</xdr:rowOff>
    </xdr:from>
    <xdr:ext cx="405111" cy="259045"/>
    <xdr:sp macro="" textlink="">
      <xdr:nvSpPr>
        <xdr:cNvPr id="561" name="n_1mainValue【学校施設】&#10;有形固定資産減価償却率">
          <a:extLst>
            <a:ext uri="{FF2B5EF4-FFF2-40B4-BE49-F238E27FC236}">
              <a16:creationId xmlns:a16="http://schemas.microsoft.com/office/drawing/2014/main" id="{C58FECDF-8028-4B3C-99CB-E01227B99EDE}"/>
            </a:ext>
          </a:extLst>
        </xdr:cNvPr>
        <xdr:cNvSpPr txBox="1"/>
      </xdr:nvSpPr>
      <xdr:spPr>
        <a:xfrm>
          <a:off x="15266044" y="966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39895</xdr:rowOff>
    </xdr:from>
    <xdr:ext cx="405111" cy="259045"/>
    <xdr:sp macro="" textlink="">
      <xdr:nvSpPr>
        <xdr:cNvPr id="562" name="n_2mainValue【学校施設】&#10;有形固定資産減価償却率">
          <a:extLst>
            <a:ext uri="{FF2B5EF4-FFF2-40B4-BE49-F238E27FC236}">
              <a16:creationId xmlns:a16="http://schemas.microsoft.com/office/drawing/2014/main" id="{E025F580-4298-4324-A8CD-54989AF6926A}"/>
            </a:ext>
          </a:extLst>
        </xdr:cNvPr>
        <xdr:cNvSpPr txBox="1"/>
      </xdr:nvSpPr>
      <xdr:spPr>
        <a:xfrm>
          <a:off x="14389744" y="964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3319</xdr:rowOff>
    </xdr:from>
    <xdr:ext cx="405111" cy="259045"/>
    <xdr:sp macro="" textlink="">
      <xdr:nvSpPr>
        <xdr:cNvPr id="563" name="n_3mainValue【学校施設】&#10;有形固定資産減価償却率">
          <a:extLst>
            <a:ext uri="{FF2B5EF4-FFF2-40B4-BE49-F238E27FC236}">
              <a16:creationId xmlns:a16="http://schemas.microsoft.com/office/drawing/2014/main" id="{B06DD1D1-384A-4455-9DC8-72B848EEFAB0}"/>
            </a:ext>
          </a:extLst>
        </xdr:cNvPr>
        <xdr:cNvSpPr txBox="1"/>
      </xdr:nvSpPr>
      <xdr:spPr>
        <a:xfrm>
          <a:off x="13500744" y="9604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165625</xdr:rowOff>
    </xdr:from>
    <xdr:ext cx="405111" cy="259045"/>
    <xdr:sp macro="" textlink="">
      <xdr:nvSpPr>
        <xdr:cNvPr id="564" name="n_4mainValue【学校施設】&#10;有形固定資産減価償却率">
          <a:extLst>
            <a:ext uri="{FF2B5EF4-FFF2-40B4-BE49-F238E27FC236}">
              <a16:creationId xmlns:a16="http://schemas.microsoft.com/office/drawing/2014/main" id="{6E81F6B8-51A0-4108-81F9-6FE4992BBC77}"/>
            </a:ext>
          </a:extLst>
        </xdr:cNvPr>
        <xdr:cNvSpPr txBox="1"/>
      </xdr:nvSpPr>
      <xdr:spPr>
        <a:xfrm>
          <a:off x="12611744" y="9595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E5321DD8-250D-477E-AD18-2F61E5FB446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BE5BA89D-E5FA-465B-A237-8AA566E81C41}"/>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3C405E2C-6092-4058-8147-90CCD655E3E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9CBF11D1-FCD6-45B7-AE33-A3A832B287E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488DCB47-F4A3-4B31-A34F-F0280E9463F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D0608736-4A4C-4BDF-AE9A-FD8EAF134AF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33CAB68F-E635-42F4-9AFA-FB80F9CE57B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E3571A1C-6A54-48E7-AC46-3D133537518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D7B63644-C8DF-4A98-947B-D8458C78D7A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4089074F-050D-41DB-9BAC-EE464493B9F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5" name="直線コネクタ 574">
          <a:extLst>
            <a:ext uri="{FF2B5EF4-FFF2-40B4-BE49-F238E27FC236}">
              <a16:creationId xmlns:a16="http://schemas.microsoft.com/office/drawing/2014/main" id="{0DAABFF8-1FAF-42B4-8C75-5D300DBAC8EB}"/>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6" name="テキスト ボックス 575">
          <a:extLst>
            <a:ext uri="{FF2B5EF4-FFF2-40B4-BE49-F238E27FC236}">
              <a16:creationId xmlns:a16="http://schemas.microsoft.com/office/drawing/2014/main" id="{74B082DD-BB5A-438D-8066-A7275562592C}"/>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7" name="直線コネクタ 576">
          <a:extLst>
            <a:ext uri="{FF2B5EF4-FFF2-40B4-BE49-F238E27FC236}">
              <a16:creationId xmlns:a16="http://schemas.microsoft.com/office/drawing/2014/main" id="{4FB6B53C-2D4A-46A1-B387-1F02B1EFB094}"/>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8" name="テキスト ボックス 577">
          <a:extLst>
            <a:ext uri="{FF2B5EF4-FFF2-40B4-BE49-F238E27FC236}">
              <a16:creationId xmlns:a16="http://schemas.microsoft.com/office/drawing/2014/main" id="{1AF4B111-C812-4190-A8DC-72A677CEDB43}"/>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9" name="直線コネクタ 578">
          <a:extLst>
            <a:ext uri="{FF2B5EF4-FFF2-40B4-BE49-F238E27FC236}">
              <a16:creationId xmlns:a16="http://schemas.microsoft.com/office/drawing/2014/main" id="{05634DCB-5B7C-4DD7-B775-780B5E346621}"/>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0" name="テキスト ボックス 579">
          <a:extLst>
            <a:ext uri="{FF2B5EF4-FFF2-40B4-BE49-F238E27FC236}">
              <a16:creationId xmlns:a16="http://schemas.microsoft.com/office/drawing/2014/main" id="{000F8F29-C92E-40A3-900E-0ED4F6BE26A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1" name="直線コネクタ 580">
          <a:extLst>
            <a:ext uri="{FF2B5EF4-FFF2-40B4-BE49-F238E27FC236}">
              <a16:creationId xmlns:a16="http://schemas.microsoft.com/office/drawing/2014/main" id="{57AFB09A-B32A-4FDE-BF3F-AB820B625AD8}"/>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2" name="テキスト ボックス 581">
          <a:extLst>
            <a:ext uri="{FF2B5EF4-FFF2-40B4-BE49-F238E27FC236}">
              <a16:creationId xmlns:a16="http://schemas.microsoft.com/office/drawing/2014/main" id="{29C96D9C-24B0-4C61-BE6A-5E9A7FF9713A}"/>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3" name="直線コネクタ 582">
          <a:extLst>
            <a:ext uri="{FF2B5EF4-FFF2-40B4-BE49-F238E27FC236}">
              <a16:creationId xmlns:a16="http://schemas.microsoft.com/office/drawing/2014/main" id="{E5E69746-CAE8-4038-B925-5A75ED4D65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4" name="テキスト ボックス 583">
          <a:extLst>
            <a:ext uri="{FF2B5EF4-FFF2-40B4-BE49-F238E27FC236}">
              <a16:creationId xmlns:a16="http://schemas.microsoft.com/office/drawing/2014/main" id="{0416A57C-86AE-4F3D-B907-43D66BE0151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A47D3DA5-3635-47E5-A097-C984FE4CF7A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CE6C173A-2972-4E69-9F7D-1DE8B523BD83}"/>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11994610-A5FD-4606-9F1E-2013B17ED7F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588" name="直線コネクタ 587">
          <a:extLst>
            <a:ext uri="{FF2B5EF4-FFF2-40B4-BE49-F238E27FC236}">
              <a16:creationId xmlns:a16="http://schemas.microsoft.com/office/drawing/2014/main" id="{46CFCA98-0EBE-4AF5-AA5D-859511FA660A}"/>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589" name="【学校施設】&#10;一人当たり面積最小値テキスト">
          <a:extLst>
            <a:ext uri="{FF2B5EF4-FFF2-40B4-BE49-F238E27FC236}">
              <a16:creationId xmlns:a16="http://schemas.microsoft.com/office/drawing/2014/main" id="{CB0021EF-C30C-4DF3-86D6-97B5633CF729}"/>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590" name="直線コネクタ 589">
          <a:extLst>
            <a:ext uri="{FF2B5EF4-FFF2-40B4-BE49-F238E27FC236}">
              <a16:creationId xmlns:a16="http://schemas.microsoft.com/office/drawing/2014/main" id="{CA842FD3-674A-4D1D-B514-442AD9D2E65C}"/>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591" name="【学校施設】&#10;一人当たり面積最大値テキスト">
          <a:extLst>
            <a:ext uri="{FF2B5EF4-FFF2-40B4-BE49-F238E27FC236}">
              <a16:creationId xmlns:a16="http://schemas.microsoft.com/office/drawing/2014/main" id="{B82498DF-DDFE-4B6C-9AD6-2358D08DAFD3}"/>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592" name="直線コネクタ 591">
          <a:extLst>
            <a:ext uri="{FF2B5EF4-FFF2-40B4-BE49-F238E27FC236}">
              <a16:creationId xmlns:a16="http://schemas.microsoft.com/office/drawing/2014/main" id="{0E7F6F59-0007-47E4-AB38-4B9FB33E95AD}"/>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593" name="【学校施設】&#10;一人当たり面積平均値テキスト">
          <a:extLst>
            <a:ext uri="{FF2B5EF4-FFF2-40B4-BE49-F238E27FC236}">
              <a16:creationId xmlns:a16="http://schemas.microsoft.com/office/drawing/2014/main" id="{B78FA055-784B-4808-9A99-214F696D9110}"/>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594" name="フローチャート: 判断 593">
          <a:extLst>
            <a:ext uri="{FF2B5EF4-FFF2-40B4-BE49-F238E27FC236}">
              <a16:creationId xmlns:a16="http://schemas.microsoft.com/office/drawing/2014/main" id="{580B30BB-B6D4-4D52-B013-550B902FB42E}"/>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595" name="フローチャート: 判断 594">
          <a:extLst>
            <a:ext uri="{FF2B5EF4-FFF2-40B4-BE49-F238E27FC236}">
              <a16:creationId xmlns:a16="http://schemas.microsoft.com/office/drawing/2014/main" id="{B7291D97-2E39-4F0C-B9F8-1629A9DFB8EF}"/>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80455</xdr:rowOff>
    </xdr:from>
    <xdr:to>
      <xdr:col>107</xdr:col>
      <xdr:colOff>101600</xdr:colOff>
      <xdr:row>63</xdr:row>
      <xdr:rowOff>10605</xdr:rowOff>
    </xdr:to>
    <xdr:sp macro="" textlink="">
      <xdr:nvSpPr>
        <xdr:cNvPr id="596" name="フローチャート: 判断 595">
          <a:extLst>
            <a:ext uri="{FF2B5EF4-FFF2-40B4-BE49-F238E27FC236}">
              <a16:creationId xmlns:a16="http://schemas.microsoft.com/office/drawing/2014/main" id="{2ED97315-74F2-4331-945C-97E4D621386F}"/>
            </a:ext>
          </a:extLst>
        </xdr:cNvPr>
        <xdr:cNvSpPr/>
      </xdr:nvSpPr>
      <xdr:spPr>
        <a:xfrm>
          <a:off x="20383500" y="107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83503</xdr:rowOff>
    </xdr:from>
    <xdr:to>
      <xdr:col>102</xdr:col>
      <xdr:colOff>165100</xdr:colOff>
      <xdr:row>63</xdr:row>
      <xdr:rowOff>13653</xdr:rowOff>
    </xdr:to>
    <xdr:sp macro="" textlink="">
      <xdr:nvSpPr>
        <xdr:cNvPr id="597" name="フローチャート: 判断 596">
          <a:extLst>
            <a:ext uri="{FF2B5EF4-FFF2-40B4-BE49-F238E27FC236}">
              <a16:creationId xmlns:a16="http://schemas.microsoft.com/office/drawing/2014/main" id="{AB2F3464-1EE2-40DA-AA2C-A3863557555C}"/>
            </a:ext>
          </a:extLst>
        </xdr:cNvPr>
        <xdr:cNvSpPr/>
      </xdr:nvSpPr>
      <xdr:spPr>
        <a:xfrm>
          <a:off x="19494500" y="107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89218</xdr:rowOff>
    </xdr:from>
    <xdr:to>
      <xdr:col>98</xdr:col>
      <xdr:colOff>38100</xdr:colOff>
      <xdr:row>63</xdr:row>
      <xdr:rowOff>19368</xdr:rowOff>
    </xdr:to>
    <xdr:sp macro="" textlink="">
      <xdr:nvSpPr>
        <xdr:cNvPr id="598" name="フローチャート: 判断 597">
          <a:extLst>
            <a:ext uri="{FF2B5EF4-FFF2-40B4-BE49-F238E27FC236}">
              <a16:creationId xmlns:a16="http://schemas.microsoft.com/office/drawing/2014/main" id="{405D922E-1012-40D3-BF70-3EE07DBCE542}"/>
            </a:ext>
          </a:extLst>
        </xdr:cNvPr>
        <xdr:cNvSpPr/>
      </xdr:nvSpPr>
      <xdr:spPr>
        <a:xfrm>
          <a:off x="18605500" y="1071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15F436DA-F71D-43E5-B443-BC93CBD5F72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6A195F9-581C-4845-BA5B-65797B4F467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FD4A00B3-9F48-4C12-9E68-11657616E4E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A390568-1561-45BF-9229-B2FE009F7C4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2C982EB1-11C1-49B1-9929-FC2F9EFA5FF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157607</xdr:rowOff>
    </xdr:from>
    <xdr:to>
      <xdr:col>116</xdr:col>
      <xdr:colOff>114300</xdr:colOff>
      <xdr:row>63</xdr:row>
      <xdr:rowOff>87757</xdr:rowOff>
    </xdr:to>
    <xdr:sp macro="" textlink="">
      <xdr:nvSpPr>
        <xdr:cNvPr id="604" name="楕円 603">
          <a:extLst>
            <a:ext uri="{FF2B5EF4-FFF2-40B4-BE49-F238E27FC236}">
              <a16:creationId xmlns:a16="http://schemas.microsoft.com/office/drawing/2014/main" id="{C43B0475-4056-4BCB-9BC1-2498CD58B8EE}"/>
            </a:ext>
          </a:extLst>
        </xdr:cNvPr>
        <xdr:cNvSpPr/>
      </xdr:nvSpPr>
      <xdr:spPr>
        <a:xfrm>
          <a:off x="22110700" y="107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72534</xdr:rowOff>
    </xdr:from>
    <xdr:ext cx="469744" cy="259045"/>
    <xdr:sp macro="" textlink="">
      <xdr:nvSpPr>
        <xdr:cNvPr id="605" name="【学校施設】&#10;一人当たり面積該当値テキスト">
          <a:extLst>
            <a:ext uri="{FF2B5EF4-FFF2-40B4-BE49-F238E27FC236}">
              <a16:creationId xmlns:a16="http://schemas.microsoft.com/office/drawing/2014/main" id="{B4F5CF87-E843-42DF-BC16-84D39D622BBF}"/>
            </a:ext>
          </a:extLst>
        </xdr:cNvPr>
        <xdr:cNvSpPr txBox="1"/>
      </xdr:nvSpPr>
      <xdr:spPr>
        <a:xfrm>
          <a:off x="22199600" y="1070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158179</xdr:rowOff>
    </xdr:from>
    <xdr:to>
      <xdr:col>112</xdr:col>
      <xdr:colOff>38100</xdr:colOff>
      <xdr:row>63</xdr:row>
      <xdr:rowOff>88329</xdr:rowOff>
    </xdr:to>
    <xdr:sp macro="" textlink="">
      <xdr:nvSpPr>
        <xdr:cNvPr id="606" name="楕円 605">
          <a:extLst>
            <a:ext uri="{FF2B5EF4-FFF2-40B4-BE49-F238E27FC236}">
              <a16:creationId xmlns:a16="http://schemas.microsoft.com/office/drawing/2014/main" id="{0789DA80-A040-4FF1-BE61-0F5C5CDA9B6E}"/>
            </a:ext>
          </a:extLst>
        </xdr:cNvPr>
        <xdr:cNvSpPr/>
      </xdr:nvSpPr>
      <xdr:spPr>
        <a:xfrm>
          <a:off x="21272500" y="1078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36957</xdr:rowOff>
    </xdr:from>
    <xdr:to>
      <xdr:col>116</xdr:col>
      <xdr:colOff>63500</xdr:colOff>
      <xdr:row>63</xdr:row>
      <xdr:rowOff>37529</xdr:rowOff>
    </xdr:to>
    <xdr:cxnSp macro="">
      <xdr:nvCxnSpPr>
        <xdr:cNvPr id="607" name="直線コネクタ 606">
          <a:extLst>
            <a:ext uri="{FF2B5EF4-FFF2-40B4-BE49-F238E27FC236}">
              <a16:creationId xmlns:a16="http://schemas.microsoft.com/office/drawing/2014/main" id="{E95059A1-0D8A-405D-9846-0DBB7F972C33}"/>
            </a:ext>
          </a:extLst>
        </xdr:cNvPr>
        <xdr:cNvCxnSpPr/>
      </xdr:nvCxnSpPr>
      <xdr:spPr>
        <a:xfrm flipV="1">
          <a:off x="21323300" y="10838307"/>
          <a:ext cx="8382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158179</xdr:rowOff>
    </xdr:from>
    <xdr:to>
      <xdr:col>107</xdr:col>
      <xdr:colOff>101600</xdr:colOff>
      <xdr:row>63</xdr:row>
      <xdr:rowOff>88329</xdr:rowOff>
    </xdr:to>
    <xdr:sp macro="" textlink="">
      <xdr:nvSpPr>
        <xdr:cNvPr id="608" name="楕円 607">
          <a:extLst>
            <a:ext uri="{FF2B5EF4-FFF2-40B4-BE49-F238E27FC236}">
              <a16:creationId xmlns:a16="http://schemas.microsoft.com/office/drawing/2014/main" id="{252DFD38-8A73-4B1B-934C-A631F70F39BD}"/>
            </a:ext>
          </a:extLst>
        </xdr:cNvPr>
        <xdr:cNvSpPr/>
      </xdr:nvSpPr>
      <xdr:spPr>
        <a:xfrm>
          <a:off x="20383500" y="1078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37529</xdr:rowOff>
    </xdr:from>
    <xdr:to>
      <xdr:col>111</xdr:col>
      <xdr:colOff>177800</xdr:colOff>
      <xdr:row>63</xdr:row>
      <xdr:rowOff>37529</xdr:rowOff>
    </xdr:to>
    <xdr:cxnSp macro="">
      <xdr:nvCxnSpPr>
        <xdr:cNvPr id="609" name="直線コネクタ 608">
          <a:extLst>
            <a:ext uri="{FF2B5EF4-FFF2-40B4-BE49-F238E27FC236}">
              <a16:creationId xmlns:a16="http://schemas.microsoft.com/office/drawing/2014/main" id="{997479C4-2DB6-4F79-8B2E-7CC1A4CE85F2}"/>
            </a:ext>
          </a:extLst>
        </xdr:cNvPr>
        <xdr:cNvCxnSpPr/>
      </xdr:nvCxnSpPr>
      <xdr:spPr>
        <a:xfrm>
          <a:off x="20434300" y="1083887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157417</xdr:rowOff>
    </xdr:from>
    <xdr:to>
      <xdr:col>102</xdr:col>
      <xdr:colOff>165100</xdr:colOff>
      <xdr:row>63</xdr:row>
      <xdr:rowOff>87567</xdr:rowOff>
    </xdr:to>
    <xdr:sp macro="" textlink="">
      <xdr:nvSpPr>
        <xdr:cNvPr id="610" name="楕円 609">
          <a:extLst>
            <a:ext uri="{FF2B5EF4-FFF2-40B4-BE49-F238E27FC236}">
              <a16:creationId xmlns:a16="http://schemas.microsoft.com/office/drawing/2014/main" id="{53B58D97-AC99-4E4A-9073-3E190FB0049A}"/>
            </a:ext>
          </a:extLst>
        </xdr:cNvPr>
        <xdr:cNvSpPr/>
      </xdr:nvSpPr>
      <xdr:spPr>
        <a:xfrm>
          <a:off x="19494500" y="1078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36767</xdr:rowOff>
    </xdr:from>
    <xdr:to>
      <xdr:col>107</xdr:col>
      <xdr:colOff>50800</xdr:colOff>
      <xdr:row>63</xdr:row>
      <xdr:rowOff>37529</xdr:rowOff>
    </xdr:to>
    <xdr:cxnSp macro="">
      <xdr:nvCxnSpPr>
        <xdr:cNvPr id="611" name="直線コネクタ 610">
          <a:extLst>
            <a:ext uri="{FF2B5EF4-FFF2-40B4-BE49-F238E27FC236}">
              <a16:creationId xmlns:a16="http://schemas.microsoft.com/office/drawing/2014/main" id="{42CB20B9-BCB9-4E9C-9F20-DA2022D3A2A7}"/>
            </a:ext>
          </a:extLst>
        </xdr:cNvPr>
        <xdr:cNvCxnSpPr/>
      </xdr:nvCxnSpPr>
      <xdr:spPr>
        <a:xfrm>
          <a:off x="19545300" y="10838117"/>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157607</xdr:rowOff>
    </xdr:from>
    <xdr:to>
      <xdr:col>98</xdr:col>
      <xdr:colOff>38100</xdr:colOff>
      <xdr:row>63</xdr:row>
      <xdr:rowOff>87757</xdr:rowOff>
    </xdr:to>
    <xdr:sp macro="" textlink="">
      <xdr:nvSpPr>
        <xdr:cNvPr id="612" name="楕円 611">
          <a:extLst>
            <a:ext uri="{FF2B5EF4-FFF2-40B4-BE49-F238E27FC236}">
              <a16:creationId xmlns:a16="http://schemas.microsoft.com/office/drawing/2014/main" id="{3CFBBBE8-CCFF-47B5-9B1F-7ABB6B7F4B12}"/>
            </a:ext>
          </a:extLst>
        </xdr:cNvPr>
        <xdr:cNvSpPr/>
      </xdr:nvSpPr>
      <xdr:spPr>
        <a:xfrm>
          <a:off x="18605500" y="107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36767</xdr:rowOff>
    </xdr:from>
    <xdr:to>
      <xdr:col>102</xdr:col>
      <xdr:colOff>114300</xdr:colOff>
      <xdr:row>63</xdr:row>
      <xdr:rowOff>36957</xdr:rowOff>
    </xdr:to>
    <xdr:cxnSp macro="">
      <xdr:nvCxnSpPr>
        <xdr:cNvPr id="613" name="直線コネクタ 612">
          <a:extLst>
            <a:ext uri="{FF2B5EF4-FFF2-40B4-BE49-F238E27FC236}">
              <a16:creationId xmlns:a16="http://schemas.microsoft.com/office/drawing/2014/main" id="{CD2D3FC7-4E28-4BAD-9330-6E78BE603F48}"/>
            </a:ext>
          </a:extLst>
        </xdr:cNvPr>
        <xdr:cNvCxnSpPr/>
      </xdr:nvCxnSpPr>
      <xdr:spPr>
        <a:xfrm flipV="1">
          <a:off x="18656300" y="10838117"/>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614" name="n_1aveValue【学校施設】&#10;一人当たり面積">
          <a:extLst>
            <a:ext uri="{FF2B5EF4-FFF2-40B4-BE49-F238E27FC236}">
              <a16:creationId xmlns:a16="http://schemas.microsoft.com/office/drawing/2014/main" id="{0AD6A528-B0DB-4886-BC1A-0552C43D090C}"/>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27132</xdr:rowOff>
    </xdr:from>
    <xdr:ext cx="469744" cy="259045"/>
    <xdr:sp macro="" textlink="">
      <xdr:nvSpPr>
        <xdr:cNvPr id="615" name="n_2aveValue【学校施設】&#10;一人当たり面積">
          <a:extLst>
            <a:ext uri="{FF2B5EF4-FFF2-40B4-BE49-F238E27FC236}">
              <a16:creationId xmlns:a16="http://schemas.microsoft.com/office/drawing/2014/main" id="{10ADE2C9-596A-4816-84AA-242D6BFF1E0B}"/>
            </a:ext>
          </a:extLst>
        </xdr:cNvPr>
        <xdr:cNvSpPr txBox="1"/>
      </xdr:nvSpPr>
      <xdr:spPr>
        <a:xfrm>
          <a:off x="20199427" y="1048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30180</xdr:rowOff>
    </xdr:from>
    <xdr:ext cx="469744" cy="259045"/>
    <xdr:sp macro="" textlink="">
      <xdr:nvSpPr>
        <xdr:cNvPr id="616" name="n_3aveValue【学校施設】&#10;一人当たり面積">
          <a:extLst>
            <a:ext uri="{FF2B5EF4-FFF2-40B4-BE49-F238E27FC236}">
              <a16:creationId xmlns:a16="http://schemas.microsoft.com/office/drawing/2014/main" id="{4B22BAF7-63EF-43FC-B9DE-FBDB7B7CAB75}"/>
            </a:ext>
          </a:extLst>
        </xdr:cNvPr>
        <xdr:cNvSpPr txBox="1"/>
      </xdr:nvSpPr>
      <xdr:spPr>
        <a:xfrm>
          <a:off x="19310427" y="1048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35895</xdr:rowOff>
    </xdr:from>
    <xdr:ext cx="469744" cy="259045"/>
    <xdr:sp macro="" textlink="">
      <xdr:nvSpPr>
        <xdr:cNvPr id="617" name="n_4aveValue【学校施設】&#10;一人当たり面積">
          <a:extLst>
            <a:ext uri="{FF2B5EF4-FFF2-40B4-BE49-F238E27FC236}">
              <a16:creationId xmlns:a16="http://schemas.microsoft.com/office/drawing/2014/main" id="{EDD141C4-996B-4A99-A954-D1F570EB67EB}"/>
            </a:ext>
          </a:extLst>
        </xdr:cNvPr>
        <xdr:cNvSpPr txBox="1"/>
      </xdr:nvSpPr>
      <xdr:spPr>
        <a:xfrm>
          <a:off x="18421427" y="1049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79456</xdr:rowOff>
    </xdr:from>
    <xdr:ext cx="469744" cy="259045"/>
    <xdr:sp macro="" textlink="">
      <xdr:nvSpPr>
        <xdr:cNvPr id="618" name="n_1mainValue【学校施設】&#10;一人当たり面積">
          <a:extLst>
            <a:ext uri="{FF2B5EF4-FFF2-40B4-BE49-F238E27FC236}">
              <a16:creationId xmlns:a16="http://schemas.microsoft.com/office/drawing/2014/main" id="{CA00870E-FAAE-4473-AF32-10D958CCDC16}"/>
            </a:ext>
          </a:extLst>
        </xdr:cNvPr>
        <xdr:cNvSpPr txBox="1"/>
      </xdr:nvSpPr>
      <xdr:spPr>
        <a:xfrm>
          <a:off x="21075727" y="10880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79456</xdr:rowOff>
    </xdr:from>
    <xdr:ext cx="469744" cy="259045"/>
    <xdr:sp macro="" textlink="">
      <xdr:nvSpPr>
        <xdr:cNvPr id="619" name="n_2mainValue【学校施設】&#10;一人当たり面積">
          <a:extLst>
            <a:ext uri="{FF2B5EF4-FFF2-40B4-BE49-F238E27FC236}">
              <a16:creationId xmlns:a16="http://schemas.microsoft.com/office/drawing/2014/main" id="{519E85D0-4A04-4F56-A11E-C1AC87EE915A}"/>
            </a:ext>
          </a:extLst>
        </xdr:cNvPr>
        <xdr:cNvSpPr txBox="1"/>
      </xdr:nvSpPr>
      <xdr:spPr>
        <a:xfrm>
          <a:off x="20199427" y="10880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78694</xdr:rowOff>
    </xdr:from>
    <xdr:ext cx="469744" cy="259045"/>
    <xdr:sp macro="" textlink="">
      <xdr:nvSpPr>
        <xdr:cNvPr id="620" name="n_3mainValue【学校施設】&#10;一人当たり面積">
          <a:extLst>
            <a:ext uri="{FF2B5EF4-FFF2-40B4-BE49-F238E27FC236}">
              <a16:creationId xmlns:a16="http://schemas.microsoft.com/office/drawing/2014/main" id="{B78CDB9A-FC08-4C74-B5F4-1DE9817D2100}"/>
            </a:ext>
          </a:extLst>
        </xdr:cNvPr>
        <xdr:cNvSpPr txBox="1"/>
      </xdr:nvSpPr>
      <xdr:spPr>
        <a:xfrm>
          <a:off x="19310427" y="1088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78884</xdr:rowOff>
    </xdr:from>
    <xdr:ext cx="469744" cy="259045"/>
    <xdr:sp macro="" textlink="">
      <xdr:nvSpPr>
        <xdr:cNvPr id="621" name="n_4mainValue【学校施設】&#10;一人当たり面積">
          <a:extLst>
            <a:ext uri="{FF2B5EF4-FFF2-40B4-BE49-F238E27FC236}">
              <a16:creationId xmlns:a16="http://schemas.microsoft.com/office/drawing/2014/main" id="{A13AA3CD-EC9E-4F6B-8FDE-B4A9A22C1A87}"/>
            </a:ext>
          </a:extLst>
        </xdr:cNvPr>
        <xdr:cNvSpPr txBox="1"/>
      </xdr:nvSpPr>
      <xdr:spPr>
        <a:xfrm>
          <a:off x="18421427" y="108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DF121349-E5CD-49D4-9431-56F62EA6976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F2F0C414-1F62-417B-857F-F3445B7AF0E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D90D46BD-8D22-4A25-B8CD-62DE7142BCD8}"/>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C6BE1B7F-F96D-4FD5-B8FB-C8EF9A59F14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004865F8-B890-4C93-96D1-F7202FFF16A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9046768C-38EB-4CAF-BD48-436FB2DCC74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BC408F24-9B99-4B5B-886F-BCB5186BCBB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6CCBA3AF-2782-4344-8A4B-3172E4C861A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0" name="テキスト ボックス 629">
          <a:extLst>
            <a:ext uri="{FF2B5EF4-FFF2-40B4-BE49-F238E27FC236}">
              <a16:creationId xmlns:a16="http://schemas.microsoft.com/office/drawing/2014/main" id="{A2722035-1F86-433E-B181-099D4245099E}"/>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1" name="直線コネクタ 630">
          <a:extLst>
            <a:ext uri="{FF2B5EF4-FFF2-40B4-BE49-F238E27FC236}">
              <a16:creationId xmlns:a16="http://schemas.microsoft.com/office/drawing/2014/main" id="{27E32082-0BE4-4CC5-9D6D-0F6992A62C5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2" name="テキスト ボックス 631">
          <a:extLst>
            <a:ext uri="{FF2B5EF4-FFF2-40B4-BE49-F238E27FC236}">
              <a16:creationId xmlns:a16="http://schemas.microsoft.com/office/drawing/2014/main" id="{BAF4532B-FD12-4AB9-BBAF-E2581C26B5B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3" name="直線コネクタ 632">
          <a:extLst>
            <a:ext uri="{FF2B5EF4-FFF2-40B4-BE49-F238E27FC236}">
              <a16:creationId xmlns:a16="http://schemas.microsoft.com/office/drawing/2014/main" id="{66598FC9-C513-4202-96C1-D43FDF2A1B6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4" name="テキスト ボックス 633">
          <a:extLst>
            <a:ext uri="{FF2B5EF4-FFF2-40B4-BE49-F238E27FC236}">
              <a16:creationId xmlns:a16="http://schemas.microsoft.com/office/drawing/2014/main" id="{A649A85A-3413-4204-8B3C-599EEF9D4E5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5" name="直線コネクタ 634">
          <a:extLst>
            <a:ext uri="{FF2B5EF4-FFF2-40B4-BE49-F238E27FC236}">
              <a16:creationId xmlns:a16="http://schemas.microsoft.com/office/drawing/2014/main" id="{424B3F7E-1EE7-4EEE-AB9B-11EDDD0B4E28}"/>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6" name="テキスト ボックス 635">
          <a:extLst>
            <a:ext uri="{FF2B5EF4-FFF2-40B4-BE49-F238E27FC236}">
              <a16:creationId xmlns:a16="http://schemas.microsoft.com/office/drawing/2014/main" id="{9B569E81-F1EA-44D3-BAF6-17A16F5497B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7" name="直線コネクタ 636">
          <a:extLst>
            <a:ext uri="{FF2B5EF4-FFF2-40B4-BE49-F238E27FC236}">
              <a16:creationId xmlns:a16="http://schemas.microsoft.com/office/drawing/2014/main" id="{26A042A3-07C2-4D19-AD64-0D78C65AFD6F}"/>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8" name="テキスト ボックス 637">
          <a:extLst>
            <a:ext uri="{FF2B5EF4-FFF2-40B4-BE49-F238E27FC236}">
              <a16:creationId xmlns:a16="http://schemas.microsoft.com/office/drawing/2014/main" id="{2910B60E-3DD9-4449-B483-24DDD02D10BA}"/>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9" name="直線コネクタ 638">
          <a:extLst>
            <a:ext uri="{FF2B5EF4-FFF2-40B4-BE49-F238E27FC236}">
              <a16:creationId xmlns:a16="http://schemas.microsoft.com/office/drawing/2014/main" id="{AE0C969A-02A5-4BDC-97B3-32612856DA26}"/>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0" name="テキスト ボックス 639">
          <a:extLst>
            <a:ext uri="{FF2B5EF4-FFF2-40B4-BE49-F238E27FC236}">
              <a16:creationId xmlns:a16="http://schemas.microsoft.com/office/drawing/2014/main" id="{B790B938-D96D-4882-B60F-DAF2ACF86A47}"/>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1" name="直線コネクタ 640">
          <a:extLst>
            <a:ext uri="{FF2B5EF4-FFF2-40B4-BE49-F238E27FC236}">
              <a16:creationId xmlns:a16="http://schemas.microsoft.com/office/drawing/2014/main" id="{22BF0E18-0DF3-4804-A14E-8898126BDBD2}"/>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2" name="テキスト ボックス 641">
          <a:extLst>
            <a:ext uri="{FF2B5EF4-FFF2-40B4-BE49-F238E27FC236}">
              <a16:creationId xmlns:a16="http://schemas.microsoft.com/office/drawing/2014/main" id="{F263DAC1-190F-48F7-A5EB-941654A9CC5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3" name="直線コネクタ 642">
          <a:extLst>
            <a:ext uri="{FF2B5EF4-FFF2-40B4-BE49-F238E27FC236}">
              <a16:creationId xmlns:a16="http://schemas.microsoft.com/office/drawing/2014/main" id="{DFDD2B0D-4E08-44DB-9ABA-83760998D1E2}"/>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4" name="テキスト ボックス 643">
          <a:extLst>
            <a:ext uri="{FF2B5EF4-FFF2-40B4-BE49-F238E27FC236}">
              <a16:creationId xmlns:a16="http://schemas.microsoft.com/office/drawing/2014/main" id="{E44826D6-1290-4295-B2A4-D3C7A808FA7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5" name="直線コネクタ 644">
          <a:extLst>
            <a:ext uri="{FF2B5EF4-FFF2-40B4-BE49-F238E27FC236}">
              <a16:creationId xmlns:a16="http://schemas.microsoft.com/office/drawing/2014/main" id="{9DE2CF36-1335-423E-ABE1-2DF7343FAD8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6" name="【児童館】&#10;有形固定資産減価償却率グラフ枠">
          <a:extLst>
            <a:ext uri="{FF2B5EF4-FFF2-40B4-BE49-F238E27FC236}">
              <a16:creationId xmlns:a16="http://schemas.microsoft.com/office/drawing/2014/main" id="{5D22B45A-9B88-4387-BA49-10B5A6BF204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7" name="直線コネクタ 646">
          <a:extLst>
            <a:ext uri="{FF2B5EF4-FFF2-40B4-BE49-F238E27FC236}">
              <a16:creationId xmlns:a16="http://schemas.microsoft.com/office/drawing/2014/main" id="{F7564D1E-4BB7-49AE-B941-365F4921A68C}"/>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8" name="【児童館】&#10;有形固定資産減価償却率最小値テキスト">
          <a:extLst>
            <a:ext uri="{FF2B5EF4-FFF2-40B4-BE49-F238E27FC236}">
              <a16:creationId xmlns:a16="http://schemas.microsoft.com/office/drawing/2014/main" id="{C66096D3-44D9-479C-8E3C-8659A1C4854A}"/>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9" name="直線コネクタ 648">
          <a:extLst>
            <a:ext uri="{FF2B5EF4-FFF2-40B4-BE49-F238E27FC236}">
              <a16:creationId xmlns:a16="http://schemas.microsoft.com/office/drawing/2014/main" id="{DF726B63-4D4D-4732-BA99-4B6E41C4E285}"/>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50" name="【児童館】&#10;有形固定資産減価償却率最大値テキスト">
          <a:extLst>
            <a:ext uri="{FF2B5EF4-FFF2-40B4-BE49-F238E27FC236}">
              <a16:creationId xmlns:a16="http://schemas.microsoft.com/office/drawing/2014/main" id="{1E0E777E-A12A-40FB-9179-B2147179AB2B}"/>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51" name="直線コネクタ 650">
          <a:extLst>
            <a:ext uri="{FF2B5EF4-FFF2-40B4-BE49-F238E27FC236}">
              <a16:creationId xmlns:a16="http://schemas.microsoft.com/office/drawing/2014/main" id="{76C3B854-066F-4231-82B7-051F06D5EE0D}"/>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9814</xdr:rowOff>
    </xdr:from>
    <xdr:ext cx="405111" cy="259045"/>
    <xdr:sp macro="" textlink="">
      <xdr:nvSpPr>
        <xdr:cNvPr id="652" name="【児童館】&#10;有形固定資産減価償却率平均値テキスト">
          <a:extLst>
            <a:ext uri="{FF2B5EF4-FFF2-40B4-BE49-F238E27FC236}">
              <a16:creationId xmlns:a16="http://schemas.microsoft.com/office/drawing/2014/main" id="{EACB6024-FD52-467F-8DCD-E3C4CE11BBAA}"/>
            </a:ext>
          </a:extLst>
        </xdr:cNvPr>
        <xdr:cNvSpPr txBox="1"/>
      </xdr:nvSpPr>
      <xdr:spPr>
        <a:xfrm>
          <a:off x="16357600" y="14068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653" name="フローチャート: 判断 652">
          <a:extLst>
            <a:ext uri="{FF2B5EF4-FFF2-40B4-BE49-F238E27FC236}">
              <a16:creationId xmlns:a16="http://schemas.microsoft.com/office/drawing/2014/main" id="{6E467D11-B692-492F-9D37-272321636F68}"/>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654" name="フローチャート: 判断 653">
          <a:extLst>
            <a:ext uri="{FF2B5EF4-FFF2-40B4-BE49-F238E27FC236}">
              <a16:creationId xmlns:a16="http://schemas.microsoft.com/office/drawing/2014/main" id="{45D2959E-0B6C-4347-8B3B-60D62EFD3314}"/>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86905</xdr:rowOff>
    </xdr:from>
    <xdr:to>
      <xdr:col>76</xdr:col>
      <xdr:colOff>165100</xdr:colOff>
      <xdr:row>83</xdr:row>
      <xdr:rowOff>17055</xdr:rowOff>
    </xdr:to>
    <xdr:sp macro="" textlink="">
      <xdr:nvSpPr>
        <xdr:cNvPr id="655" name="フローチャート: 判断 654">
          <a:extLst>
            <a:ext uri="{FF2B5EF4-FFF2-40B4-BE49-F238E27FC236}">
              <a16:creationId xmlns:a16="http://schemas.microsoft.com/office/drawing/2014/main" id="{6FC4B8C2-1C7B-4906-B2CF-E9312477774E}"/>
            </a:ext>
          </a:extLst>
        </xdr:cNvPr>
        <xdr:cNvSpPr/>
      </xdr:nvSpPr>
      <xdr:spPr>
        <a:xfrm>
          <a:off x="14541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6" name="フローチャート: 判断 655">
          <a:extLst>
            <a:ext uri="{FF2B5EF4-FFF2-40B4-BE49-F238E27FC236}">
              <a16:creationId xmlns:a16="http://schemas.microsoft.com/office/drawing/2014/main" id="{0F8AB099-5071-43D6-AB76-121887F91663}"/>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657" name="フローチャート: 判断 656">
          <a:extLst>
            <a:ext uri="{FF2B5EF4-FFF2-40B4-BE49-F238E27FC236}">
              <a16:creationId xmlns:a16="http://schemas.microsoft.com/office/drawing/2014/main" id="{D424C5EB-8F4C-4DEF-B76C-08A6E559E3A5}"/>
            </a:ext>
          </a:extLst>
        </xdr:cNvPr>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6EFFCA86-CAA6-4D54-A415-B286D4B956B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8C286C28-5619-4301-A46F-5BD08F3A507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0D5796CE-BC64-4EFB-8482-8627A81C684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96B2D6EF-47E5-458C-A264-BE0CA2B9786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461946C0-EFBD-43FF-A42D-FB7083F0F25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117929</xdr:rowOff>
    </xdr:from>
    <xdr:to>
      <xdr:col>85</xdr:col>
      <xdr:colOff>177800</xdr:colOff>
      <xdr:row>81</xdr:row>
      <xdr:rowOff>48079</xdr:rowOff>
    </xdr:to>
    <xdr:sp macro="" textlink="">
      <xdr:nvSpPr>
        <xdr:cNvPr id="663" name="楕円 662">
          <a:extLst>
            <a:ext uri="{FF2B5EF4-FFF2-40B4-BE49-F238E27FC236}">
              <a16:creationId xmlns:a16="http://schemas.microsoft.com/office/drawing/2014/main" id="{96681719-293E-48AB-BB5D-BE3F0876BD26}"/>
            </a:ext>
          </a:extLst>
        </xdr:cNvPr>
        <xdr:cNvSpPr/>
      </xdr:nvSpPr>
      <xdr:spPr>
        <a:xfrm>
          <a:off x="16268700" y="1383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140806</xdr:rowOff>
    </xdr:from>
    <xdr:ext cx="405111" cy="259045"/>
    <xdr:sp macro="" textlink="">
      <xdr:nvSpPr>
        <xdr:cNvPr id="664" name="【児童館】&#10;有形固定資産減価償却率該当値テキスト">
          <a:extLst>
            <a:ext uri="{FF2B5EF4-FFF2-40B4-BE49-F238E27FC236}">
              <a16:creationId xmlns:a16="http://schemas.microsoft.com/office/drawing/2014/main" id="{0F85DFAD-1558-452A-A397-9A6240991692}"/>
            </a:ext>
          </a:extLst>
        </xdr:cNvPr>
        <xdr:cNvSpPr txBox="1"/>
      </xdr:nvSpPr>
      <xdr:spPr>
        <a:xfrm>
          <a:off x="16357600" y="13685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75474</xdr:rowOff>
    </xdr:from>
    <xdr:to>
      <xdr:col>81</xdr:col>
      <xdr:colOff>101600</xdr:colOff>
      <xdr:row>81</xdr:row>
      <xdr:rowOff>5624</xdr:rowOff>
    </xdr:to>
    <xdr:sp macro="" textlink="">
      <xdr:nvSpPr>
        <xdr:cNvPr id="665" name="楕円 664">
          <a:extLst>
            <a:ext uri="{FF2B5EF4-FFF2-40B4-BE49-F238E27FC236}">
              <a16:creationId xmlns:a16="http://schemas.microsoft.com/office/drawing/2014/main" id="{F5CC4F90-762A-4F33-9EA4-972DB901F5CE}"/>
            </a:ext>
          </a:extLst>
        </xdr:cNvPr>
        <xdr:cNvSpPr/>
      </xdr:nvSpPr>
      <xdr:spPr>
        <a:xfrm>
          <a:off x="15430500" y="1379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126274</xdr:rowOff>
    </xdr:from>
    <xdr:to>
      <xdr:col>85</xdr:col>
      <xdr:colOff>127000</xdr:colOff>
      <xdr:row>80</xdr:row>
      <xdr:rowOff>168729</xdr:rowOff>
    </xdr:to>
    <xdr:cxnSp macro="">
      <xdr:nvCxnSpPr>
        <xdr:cNvPr id="666" name="直線コネクタ 665">
          <a:extLst>
            <a:ext uri="{FF2B5EF4-FFF2-40B4-BE49-F238E27FC236}">
              <a16:creationId xmlns:a16="http://schemas.microsoft.com/office/drawing/2014/main" id="{271157FE-1E9E-475A-9A38-1B478975975A}"/>
            </a:ext>
          </a:extLst>
        </xdr:cNvPr>
        <xdr:cNvCxnSpPr/>
      </xdr:nvCxnSpPr>
      <xdr:spPr>
        <a:xfrm>
          <a:off x="15481300" y="13842274"/>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139156</xdr:rowOff>
    </xdr:from>
    <xdr:to>
      <xdr:col>76</xdr:col>
      <xdr:colOff>165100</xdr:colOff>
      <xdr:row>81</xdr:row>
      <xdr:rowOff>69306</xdr:rowOff>
    </xdr:to>
    <xdr:sp macro="" textlink="">
      <xdr:nvSpPr>
        <xdr:cNvPr id="667" name="楕円 666">
          <a:extLst>
            <a:ext uri="{FF2B5EF4-FFF2-40B4-BE49-F238E27FC236}">
              <a16:creationId xmlns:a16="http://schemas.microsoft.com/office/drawing/2014/main" id="{8CEF01CB-4FE6-4AA7-BD72-393DB60ABD39}"/>
            </a:ext>
          </a:extLst>
        </xdr:cNvPr>
        <xdr:cNvSpPr/>
      </xdr:nvSpPr>
      <xdr:spPr>
        <a:xfrm>
          <a:off x="14541500" y="1385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126274</xdr:rowOff>
    </xdr:from>
    <xdr:to>
      <xdr:col>81</xdr:col>
      <xdr:colOff>50800</xdr:colOff>
      <xdr:row>81</xdr:row>
      <xdr:rowOff>18506</xdr:rowOff>
    </xdr:to>
    <xdr:cxnSp macro="">
      <xdr:nvCxnSpPr>
        <xdr:cNvPr id="668" name="直線コネクタ 667">
          <a:extLst>
            <a:ext uri="{FF2B5EF4-FFF2-40B4-BE49-F238E27FC236}">
              <a16:creationId xmlns:a16="http://schemas.microsoft.com/office/drawing/2014/main" id="{F08B3449-4AF7-43CD-98DA-1CF3BCDAC277}"/>
            </a:ext>
          </a:extLst>
        </xdr:cNvPr>
        <xdr:cNvCxnSpPr/>
      </xdr:nvCxnSpPr>
      <xdr:spPr>
        <a:xfrm flipV="1">
          <a:off x="14592300" y="13842274"/>
          <a:ext cx="8890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93436</xdr:rowOff>
    </xdr:from>
    <xdr:to>
      <xdr:col>72</xdr:col>
      <xdr:colOff>38100</xdr:colOff>
      <xdr:row>81</xdr:row>
      <xdr:rowOff>23586</xdr:rowOff>
    </xdr:to>
    <xdr:sp macro="" textlink="">
      <xdr:nvSpPr>
        <xdr:cNvPr id="669" name="楕円 668">
          <a:extLst>
            <a:ext uri="{FF2B5EF4-FFF2-40B4-BE49-F238E27FC236}">
              <a16:creationId xmlns:a16="http://schemas.microsoft.com/office/drawing/2014/main" id="{41F54EA8-51E2-43BB-829F-D07AFA336A41}"/>
            </a:ext>
          </a:extLst>
        </xdr:cNvPr>
        <xdr:cNvSpPr/>
      </xdr:nvSpPr>
      <xdr:spPr>
        <a:xfrm>
          <a:off x="13652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144236</xdr:rowOff>
    </xdr:from>
    <xdr:to>
      <xdr:col>76</xdr:col>
      <xdr:colOff>114300</xdr:colOff>
      <xdr:row>81</xdr:row>
      <xdr:rowOff>18506</xdr:rowOff>
    </xdr:to>
    <xdr:cxnSp macro="">
      <xdr:nvCxnSpPr>
        <xdr:cNvPr id="670" name="直線コネクタ 669">
          <a:extLst>
            <a:ext uri="{FF2B5EF4-FFF2-40B4-BE49-F238E27FC236}">
              <a16:creationId xmlns:a16="http://schemas.microsoft.com/office/drawing/2014/main" id="{30BB8023-669C-4124-A5A1-A79EA077823C}"/>
            </a:ext>
          </a:extLst>
        </xdr:cNvPr>
        <xdr:cNvCxnSpPr/>
      </xdr:nvCxnSpPr>
      <xdr:spPr>
        <a:xfrm>
          <a:off x="13703300" y="1386023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49349</xdr:rowOff>
    </xdr:from>
    <xdr:to>
      <xdr:col>67</xdr:col>
      <xdr:colOff>101600</xdr:colOff>
      <xdr:row>80</xdr:row>
      <xdr:rowOff>150949</xdr:rowOff>
    </xdr:to>
    <xdr:sp macro="" textlink="">
      <xdr:nvSpPr>
        <xdr:cNvPr id="671" name="楕円 670">
          <a:extLst>
            <a:ext uri="{FF2B5EF4-FFF2-40B4-BE49-F238E27FC236}">
              <a16:creationId xmlns:a16="http://schemas.microsoft.com/office/drawing/2014/main" id="{D1C675B5-05FC-4F63-92BB-EECCA3D07C49}"/>
            </a:ext>
          </a:extLst>
        </xdr:cNvPr>
        <xdr:cNvSpPr/>
      </xdr:nvSpPr>
      <xdr:spPr>
        <a:xfrm>
          <a:off x="127635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100149</xdr:rowOff>
    </xdr:from>
    <xdr:to>
      <xdr:col>71</xdr:col>
      <xdr:colOff>177800</xdr:colOff>
      <xdr:row>80</xdr:row>
      <xdr:rowOff>144236</xdr:rowOff>
    </xdr:to>
    <xdr:cxnSp macro="">
      <xdr:nvCxnSpPr>
        <xdr:cNvPr id="672" name="直線コネクタ 671">
          <a:extLst>
            <a:ext uri="{FF2B5EF4-FFF2-40B4-BE49-F238E27FC236}">
              <a16:creationId xmlns:a16="http://schemas.microsoft.com/office/drawing/2014/main" id="{5C54DBEB-BD18-46F7-8F36-BFBC62823D9F}"/>
            </a:ext>
          </a:extLst>
        </xdr:cNvPr>
        <xdr:cNvCxnSpPr/>
      </xdr:nvCxnSpPr>
      <xdr:spPr>
        <a:xfrm>
          <a:off x="12814300" y="1381614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137177</xdr:rowOff>
    </xdr:from>
    <xdr:ext cx="405111" cy="259045"/>
    <xdr:sp macro="" textlink="">
      <xdr:nvSpPr>
        <xdr:cNvPr id="673" name="n_1aveValue【児童館】&#10;有形固定資産減価償却率">
          <a:extLst>
            <a:ext uri="{FF2B5EF4-FFF2-40B4-BE49-F238E27FC236}">
              <a16:creationId xmlns:a16="http://schemas.microsoft.com/office/drawing/2014/main" id="{474FF616-1A90-423D-8C72-970764C6D3E0}"/>
            </a:ext>
          </a:extLst>
        </xdr:cNvPr>
        <xdr:cNvSpPr txBox="1"/>
      </xdr:nvSpPr>
      <xdr:spPr>
        <a:xfrm>
          <a:off x="15266044" y="1419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8182</xdr:rowOff>
    </xdr:from>
    <xdr:ext cx="405111" cy="259045"/>
    <xdr:sp macro="" textlink="">
      <xdr:nvSpPr>
        <xdr:cNvPr id="674" name="n_2aveValue【児童館】&#10;有形固定資産減価償却率">
          <a:extLst>
            <a:ext uri="{FF2B5EF4-FFF2-40B4-BE49-F238E27FC236}">
              <a16:creationId xmlns:a16="http://schemas.microsoft.com/office/drawing/2014/main" id="{136B6BE2-AF41-4F38-9407-82E4F0C91B5C}"/>
            </a:ext>
          </a:extLst>
        </xdr:cNvPr>
        <xdr:cNvSpPr txBox="1"/>
      </xdr:nvSpPr>
      <xdr:spPr>
        <a:xfrm>
          <a:off x="14389744" y="1423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168201</xdr:rowOff>
    </xdr:from>
    <xdr:ext cx="405111" cy="259045"/>
    <xdr:sp macro="" textlink="">
      <xdr:nvSpPr>
        <xdr:cNvPr id="675" name="n_3aveValue【児童館】&#10;有形固定資産減価償却率">
          <a:extLst>
            <a:ext uri="{FF2B5EF4-FFF2-40B4-BE49-F238E27FC236}">
              <a16:creationId xmlns:a16="http://schemas.microsoft.com/office/drawing/2014/main" id="{177B844B-13C5-4BF9-8F7D-EDF76A25D3A8}"/>
            </a:ext>
          </a:extLst>
        </xdr:cNvPr>
        <xdr:cNvSpPr txBox="1"/>
      </xdr:nvSpPr>
      <xdr:spPr>
        <a:xfrm>
          <a:off x="13500744" y="1422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161670</xdr:rowOff>
    </xdr:from>
    <xdr:ext cx="405111" cy="259045"/>
    <xdr:sp macro="" textlink="">
      <xdr:nvSpPr>
        <xdr:cNvPr id="676" name="n_4aveValue【児童館】&#10;有形固定資産減価償却率">
          <a:extLst>
            <a:ext uri="{FF2B5EF4-FFF2-40B4-BE49-F238E27FC236}">
              <a16:creationId xmlns:a16="http://schemas.microsoft.com/office/drawing/2014/main" id="{49BD552D-046E-4B79-BC9C-6D56E321F16C}"/>
            </a:ext>
          </a:extLst>
        </xdr:cNvPr>
        <xdr:cNvSpPr txBox="1"/>
      </xdr:nvSpPr>
      <xdr:spPr>
        <a:xfrm>
          <a:off x="12611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22151</xdr:rowOff>
    </xdr:from>
    <xdr:ext cx="405111" cy="259045"/>
    <xdr:sp macro="" textlink="">
      <xdr:nvSpPr>
        <xdr:cNvPr id="677" name="n_1mainValue【児童館】&#10;有形固定資産減価償却率">
          <a:extLst>
            <a:ext uri="{FF2B5EF4-FFF2-40B4-BE49-F238E27FC236}">
              <a16:creationId xmlns:a16="http://schemas.microsoft.com/office/drawing/2014/main" id="{BD461588-2231-4E74-A9CF-33757A4534B0}"/>
            </a:ext>
          </a:extLst>
        </xdr:cNvPr>
        <xdr:cNvSpPr txBox="1"/>
      </xdr:nvSpPr>
      <xdr:spPr>
        <a:xfrm>
          <a:off x="15266044" y="1356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85833</xdr:rowOff>
    </xdr:from>
    <xdr:ext cx="405111" cy="259045"/>
    <xdr:sp macro="" textlink="">
      <xdr:nvSpPr>
        <xdr:cNvPr id="678" name="n_2mainValue【児童館】&#10;有形固定資産減価償却率">
          <a:extLst>
            <a:ext uri="{FF2B5EF4-FFF2-40B4-BE49-F238E27FC236}">
              <a16:creationId xmlns:a16="http://schemas.microsoft.com/office/drawing/2014/main" id="{4108350C-1C7E-48EA-A451-50D46962AC99}"/>
            </a:ext>
          </a:extLst>
        </xdr:cNvPr>
        <xdr:cNvSpPr txBox="1"/>
      </xdr:nvSpPr>
      <xdr:spPr>
        <a:xfrm>
          <a:off x="14389744" y="13630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40113</xdr:rowOff>
    </xdr:from>
    <xdr:ext cx="405111" cy="259045"/>
    <xdr:sp macro="" textlink="">
      <xdr:nvSpPr>
        <xdr:cNvPr id="679" name="n_3mainValue【児童館】&#10;有形固定資産減価償却率">
          <a:extLst>
            <a:ext uri="{FF2B5EF4-FFF2-40B4-BE49-F238E27FC236}">
              <a16:creationId xmlns:a16="http://schemas.microsoft.com/office/drawing/2014/main" id="{480DCF60-67F0-41BD-BD96-A17B89C0AD43}"/>
            </a:ext>
          </a:extLst>
        </xdr:cNvPr>
        <xdr:cNvSpPr txBox="1"/>
      </xdr:nvSpPr>
      <xdr:spPr>
        <a:xfrm>
          <a:off x="13500744" y="1358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167476</xdr:rowOff>
    </xdr:from>
    <xdr:ext cx="405111" cy="259045"/>
    <xdr:sp macro="" textlink="">
      <xdr:nvSpPr>
        <xdr:cNvPr id="680" name="n_4mainValue【児童館】&#10;有形固定資産減価償却率">
          <a:extLst>
            <a:ext uri="{FF2B5EF4-FFF2-40B4-BE49-F238E27FC236}">
              <a16:creationId xmlns:a16="http://schemas.microsoft.com/office/drawing/2014/main" id="{656BD44D-812B-41B1-A5D4-9178B997AD34}"/>
            </a:ext>
          </a:extLst>
        </xdr:cNvPr>
        <xdr:cNvSpPr txBox="1"/>
      </xdr:nvSpPr>
      <xdr:spPr>
        <a:xfrm>
          <a:off x="12611744" y="1354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1" name="正方形/長方形 680">
          <a:extLst>
            <a:ext uri="{FF2B5EF4-FFF2-40B4-BE49-F238E27FC236}">
              <a16:creationId xmlns:a16="http://schemas.microsoft.com/office/drawing/2014/main" id="{BC210D6E-7FC9-41C8-807E-6A82B5A6AAD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2" name="正方形/長方形 681">
          <a:extLst>
            <a:ext uri="{FF2B5EF4-FFF2-40B4-BE49-F238E27FC236}">
              <a16:creationId xmlns:a16="http://schemas.microsoft.com/office/drawing/2014/main" id="{3D1BC8D8-9732-45D8-A94D-6F6F82D6C78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3" name="正方形/長方形 682">
          <a:extLst>
            <a:ext uri="{FF2B5EF4-FFF2-40B4-BE49-F238E27FC236}">
              <a16:creationId xmlns:a16="http://schemas.microsoft.com/office/drawing/2014/main" id="{45B7030C-B773-4B05-8BEE-F406F90A673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4" name="正方形/長方形 683">
          <a:extLst>
            <a:ext uri="{FF2B5EF4-FFF2-40B4-BE49-F238E27FC236}">
              <a16:creationId xmlns:a16="http://schemas.microsoft.com/office/drawing/2014/main" id="{2D0A6D77-5CF6-40F0-83A5-371FFCE8491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5" name="正方形/長方形 684">
          <a:extLst>
            <a:ext uri="{FF2B5EF4-FFF2-40B4-BE49-F238E27FC236}">
              <a16:creationId xmlns:a16="http://schemas.microsoft.com/office/drawing/2014/main" id="{BC91DEF8-5B95-48E0-B98A-08D309E8E6C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6" name="正方形/長方形 685">
          <a:extLst>
            <a:ext uri="{FF2B5EF4-FFF2-40B4-BE49-F238E27FC236}">
              <a16:creationId xmlns:a16="http://schemas.microsoft.com/office/drawing/2014/main" id="{03A6A307-8462-44E2-82E3-873E752D3C5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7" name="正方形/長方形 686">
          <a:extLst>
            <a:ext uri="{FF2B5EF4-FFF2-40B4-BE49-F238E27FC236}">
              <a16:creationId xmlns:a16="http://schemas.microsoft.com/office/drawing/2014/main" id="{5E88EFE4-228D-4907-838C-EB1CCA8B515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8" name="正方形/長方形 687">
          <a:extLst>
            <a:ext uri="{FF2B5EF4-FFF2-40B4-BE49-F238E27FC236}">
              <a16:creationId xmlns:a16="http://schemas.microsoft.com/office/drawing/2014/main" id="{8DF4A832-0729-4997-B1B1-52D3A390CE6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9" name="テキスト ボックス 688">
          <a:extLst>
            <a:ext uri="{FF2B5EF4-FFF2-40B4-BE49-F238E27FC236}">
              <a16:creationId xmlns:a16="http://schemas.microsoft.com/office/drawing/2014/main" id="{6F394ABB-EDE5-4EE1-BE92-B2E7B96D7B1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0" name="直線コネクタ 689">
          <a:extLst>
            <a:ext uri="{FF2B5EF4-FFF2-40B4-BE49-F238E27FC236}">
              <a16:creationId xmlns:a16="http://schemas.microsoft.com/office/drawing/2014/main" id="{08940324-8BED-488B-8193-CC3F0F961027}"/>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1" name="直線コネクタ 690">
          <a:extLst>
            <a:ext uri="{FF2B5EF4-FFF2-40B4-BE49-F238E27FC236}">
              <a16:creationId xmlns:a16="http://schemas.microsoft.com/office/drawing/2014/main" id="{E17D42C9-EDB0-445B-BDF7-29D30F1DF0B5}"/>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2" name="テキスト ボックス 691">
          <a:extLst>
            <a:ext uri="{FF2B5EF4-FFF2-40B4-BE49-F238E27FC236}">
              <a16:creationId xmlns:a16="http://schemas.microsoft.com/office/drawing/2014/main" id="{7A3243BC-BBEB-4F5A-A0C8-FD5BD620782D}"/>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3" name="直線コネクタ 692">
          <a:extLst>
            <a:ext uri="{FF2B5EF4-FFF2-40B4-BE49-F238E27FC236}">
              <a16:creationId xmlns:a16="http://schemas.microsoft.com/office/drawing/2014/main" id="{2DD3C1F0-C480-4CED-A134-FD07A34A7DC3}"/>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4" name="テキスト ボックス 693">
          <a:extLst>
            <a:ext uri="{FF2B5EF4-FFF2-40B4-BE49-F238E27FC236}">
              <a16:creationId xmlns:a16="http://schemas.microsoft.com/office/drawing/2014/main" id="{07F0892F-2C85-4E37-A002-64BD7C399714}"/>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5" name="直線コネクタ 694">
          <a:extLst>
            <a:ext uri="{FF2B5EF4-FFF2-40B4-BE49-F238E27FC236}">
              <a16:creationId xmlns:a16="http://schemas.microsoft.com/office/drawing/2014/main" id="{0610D414-F289-4C86-A14F-1F57CD3EA7C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6" name="テキスト ボックス 695">
          <a:extLst>
            <a:ext uri="{FF2B5EF4-FFF2-40B4-BE49-F238E27FC236}">
              <a16:creationId xmlns:a16="http://schemas.microsoft.com/office/drawing/2014/main" id="{4D1EE9B9-C595-4E2A-BCD5-E2A40D80E711}"/>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7" name="直線コネクタ 696">
          <a:extLst>
            <a:ext uri="{FF2B5EF4-FFF2-40B4-BE49-F238E27FC236}">
              <a16:creationId xmlns:a16="http://schemas.microsoft.com/office/drawing/2014/main" id="{55648699-1C38-4298-9733-8580CAF9E475}"/>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8" name="テキスト ボックス 697">
          <a:extLst>
            <a:ext uri="{FF2B5EF4-FFF2-40B4-BE49-F238E27FC236}">
              <a16:creationId xmlns:a16="http://schemas.microsoft.com/office/drawing/2014/main" id="{BEB973E7-C18C-4C0C-8BC8-3A6C33FCCA64}"/>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9" name="直線コネクタ 698">
          <a:extLst>
            <a:ext uri="{FF2B5EF4-FFF2-40B4-BE49-F238E27FC236}">
              <a16:creationId xmlns:a16="http://schemas.microsoft.com/office/drawing/2014/main" id="{05E54811-6832-440F-AD4F-FA3F88DA2E0A}"/>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0" name="テキスト ボックス 699">
          <a:extLst>
            <a:ext uri="{FF2B5EF4-FFF2-40B4-BE49-F238E27FC236}">
              <a16:creationId xmlns:a16="http://schemas.microsoft.com/office/drawing/2014/main" id="{76B14343-20B2-49C5-9A27-448591295872}"/>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1" name="直線コネクタ 700">
          <a:extLst>
            <a:ext uri="{FF2B5EF4-FFF2-40B4-BE49-F238E27FC236}">
              <a16:creationId xmlns:a16="http://schemas.microsoft.com/office/drawing/2014/main" id="{80F3D536-8848-4ECE-B420-62A17F4D93F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2" name="テキスト ボックス 701">
          <a:extLst>
            <a:ext uri="{FF2B5EF4-FFF2-40B4-BE49-F238E27FC236}">
              <a16:creationId xmlns:a16="http://schemas.microsoft.com/office/drawing/2014/main" id="{A4EADB5B-D27F-4C5C-A7A4-DB46287E321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3" name="【児童館】&#10;一人当たり面積グラフ枠">
          <a:extLst>
            <a:ext uri="{FF2B5EF4-FFF2-40B4-BE49-F238E27FC236}">
              <a16:creationId xmlns:a16="http://schemas.microsoft.com/office/drawing/2014/main" id="{21F92082-2D28-4C10-9409-D7A4E7BFF97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704" name="直線コネクタ 703">
          <a:extLst>
            <a:ext uri="{FF2B5EF4-FFF2-40B4-BE49-F238E27FC236}">
              <a16:creationId xmlns:a16="http://schemas.microsoft.com/office/drawing/2014/main" id="{164AF4BB-117C-4F93-8C8F-202D480151E3}"/>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5" name="【児童館】&#10;一人当たり面積最小値テキスト">
          <a:extLst>
            <a:ext uri="{FF2B5EF4-FFF2-40B4-BE49-F238E27FC236}">
              <a16:creationId xmlns:a16="http://schemas.microsoft.com/office/drawing/2014/main" id="{975647AC-7EA2-412B-8EDA-3602A3C35D6C}"/>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6" name="直線コネクタ 705">
          <a:extLst>
            <a:ext uri="{FF2B5EF4-FFF2-40B4-BE49-F238E27FC236}">
              <a16:creationId xmlns:a16="http://schemas.microsoft.com/office/drawing/2014/main" id="{E9C2ACB7-2633-4465-BE76-B644F4C5E93C}"/>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07" name="【児童館】&#10;一人当たり面積最大値テキスト">
          <a:extLst>
            <a:ext uri="{FF2B5EF4-FFF2-40B4-BE49-F238E27FC236}">
              <a16:creationId xmlns:a16="http://schemas.microsoft.com/office/drawing/2014/main" id="{446EF65D-3275-40BB-AE36-D59D22274586}"/>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08" name="直線コネクタ 707">
          <a:extLst>
            <a:ext uri="{FF2B5EF4-FFF2-40B4-BE49-F238E27FC236}">
              <a16:creationId xmlns:a16="http://schemas.microsoft.com/office/drawing/2014/main" id="{3C9C3438-C934-4691-9477-FC3E0536E959}"/>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9" name="【児童館】&#10;一人当たり面積平均値テキスト">
          <a:extLst>
            <a:ext uri="{FF2B5EF4-FFF2-40B4-BE49-F238E27FC236}">
              <a16:creationId xmlns:a16="http://schemas.microsoft.com/office/drawing/2014/main" id="{7DD28A12-DA05-4499-8301-FF1DB6C46827}"/>
            </a:ext>
          </a:extLst>
        </xdr:cNvPr>
        <xdr:cNvSpPr txBox="1"/>
      </xdr:nvSpPr>
      <xdr:spPr>
        <a:xfrm>
          <a:off x="22199600" y="14291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10" name="フローチャート: 判断 709">
          <a:extLst>
            <a:ext uri="{FF2B5EF4-FFF2-40B4-BE49-F238E27FC236}">
              <a16:creationId xmlns:a16="http://schemas.microsoft.com/office/drawing/2014/main" id="{3A5D9975-EFE5-453B-AE2A-3F0A5E84F21E}"/>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11" name="フローチャート: 判断 710">
          <a:extLst>
            <a:ext uri="{FF2B5EF4-FFF2-40B4-BE49-F238E27FC236}">
              <a16:creationId xmlns:a16="http://schemas.microsoft.com/office/drawing/2014/main" id="{944287C0-8C70-4FB9-8ABA-916C9BE7E597}"/>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2" name="フローチャート: 判断 711">
          <a:extLst>
            <a:ext uri="{FF2B5EF4-FFF2-40B4-BE49-F238E27FC236}">
              <a16:creationId xmlns:a16="http://schemas.microsoft.com/office/drawing/2014/main" id="{650F5B32-E6D9-420C-B1F0-B65EA66755A1}"/>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13" name="フローチャート: 判断 712">
          <a:extLst>
            <a:ext uri="{FF2B5EF4-FFF2-40B4-BE49-F238E27FC236}">
              <a16:creationId xmlns:a16="http://schemas.microsoft.com/office/drawing/2014/main" id="{1C0210E7-E5BF-457B-BF08-4711309AD15C}"/>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4" name="フローチャート: 判断 713">
          <a:extLst>
            <a:ext uri="{FF2B5EF4-FFF2-40B4-BE49-F238E27FC236}">
              <a16:creationId xmlns:a16="http://schemas.microsoft.com/office/drawing/2014/main" id="{F65965E0-273B-4FBB-BB1D-DFE2E85CB20F}"/>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F0FE11FA-8FA0-40AB-922F-EC048AD89AB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EA7AF567-4B6A-4C42-BA3D-7A129592DA0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9DED79BA-F657-4DB2-B223-BDBEFB274DE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F1F870CB-5507-4B30-A98B-A20CEB182E1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74C0E08-BD58-46A6-8D6C-67638BA98C4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xdr:rowOff>
    </xdr:from>
    <xdr:to>
      <xdr:col>116</xdr:col>
      <xdr:colOff>114300</xdr:colOff>
      <xdr:row>81</xdr:row>
      <xdr:rowOff>107950</xdr:rowOff>
    </xdr:to>
    <xdr:sp macro="" textlink="">
      <xdr:nvSpPr>
        <xdr:cNvPr id="720" name="楕円 719">
          <a:extLst>
            <a:ext uri="{FF2B5EF4-FFF2-40B4-BE49-F238E27FC236}">
              <a16:creationId xmlns:a16="http://schemas.microsoft.com/office/drawing/2014/main" id="{A1ED4B9A-B44E-41FF-ACA4-95FEB62D44FC}"/>
            </a:ext>
          </a:extLst>
        </xdr:cNvPr>
        <xdr:cNvSpPr/>
      </xdr:nvSpPr>
      <xdr:spPr>
        <a:xfrm>
          <a:off x="221107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29227</xdr:rowOff>
    </xdr:from>
    <xdr:ext cx="469744" cy="259045"/>
    <xdr:sp macro="" textlink="">
      <xdr:nvSpPr>
        <xdr:cNvPr id="721" name="【児童館】&#10;一人当たり面積該当値テキスト">
          <a:extLst>
            <a:ext uri="{FF2B5EF4-FFF2-40B4-BE49-F238E27FC236}">
              <a16:creationId xmlns:a16="http://schemas.microsoft.com/office/drawing/2014/main" id="{887D0603-C498-4F2B-8623-33B0B2C440C4}"/>
            </a:ext>
          </a:extLst>
        </xdr:cNvPr>
        <xdr:cNvSpPr txBox="1"/>
      </xdr:nvSpPr>
      <xdr:spPr>
        <a:xfrm>
          <a:off x="22199600" y="1374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25400</xdr:rowOff>
    </xdr:from>
    <xdr:to>
      <xdr:col>112</xdr:col>
      <xdr:colOff>38100</xdr:colOff>
      <xdr:row>81</xdr:row>
      <xdr:rowOff>127000</xdr:rowOff>
    </xdr:to>
    <xdr:sp macro="" textlink="">
      <xdr:nvSpPr>
        <xdr:cNvPr id="722" name="楕円 721">
          <a:extLst>
            <a:ext uri="{FF2B5EF4-FFF2-40B4-BE49-F238E27FC236}">
              <a16:creationId xmlns:a16="http://schemas.microsoft.com/office/drawing/2014/main" id="{7F1B0DDB-C0A5-41E2-BF92-2193BCBC4CF1}"/>
            </a:ext>
          </a:extLst>
        </xdr:cNvPr>
        <xdr:cNvSpPr/>
      </xdr:nvSpPr>
      <xdr:spPr>
        <a:xfrm>
          <a:off x="21272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76200</xdr:rowOff>
    </xdr:to>
    <xdr:cxnSp macro="">
      <xdr:nvCxnSpPr>
        <xdr:cNvPr id="723" name="直線コネクタ 722">
          <a:extLst>
            <a:ext uri="{FF2B5EF4-FFF2-40B4-BE49-F238E27FC236}">
              <a16:creationId xmlns:a16="http://schemas.microsoft.com/office/drawing/2014/main" id="{9CE11D78-0890-4DB3-A9C9-7920EF826B7D}"/>
            </a:ext>
          </a:extLst>
        </xdr:cNvPr>
        <xdr:cNvCxnSpPr/>
      </xdr:nvCxnSpPr>
      <xdr:spPr>
        <a:xfrm flipV="1">
          <a:off x="21323300" y="13944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25400</xdr:rowOff>
    </xdr:from>
    <xdr:to>
      <xdr:col>107</xdr:col>
      <xdr:colOff>101600</xdr:colOff>
      <xdr:row>81</xdr:row>
      <xdr:rowOff>127000</xdr:rowOff>
    </xdr:to>
    <xdr:sp macro="" textlink="">
      <xdr:nvSpPr>
        <xdr:cNvPr id="724" name="楕円 723">
          <a:extLst>
            <a:ext uri="{FF2B5EF4-FFF2-40B4-BE49-F238E27FC236}">
              <a16:creationId xmlns:a16="http://schemas.microsoft.com/office/drawing/2014/main" id="{A411C5EE-7C69-450F-A6CD-FF6F86F6FB09}"/>
            </a:ext>
          </a:extLst>
        </xdr:cNvPr>
        <xdr:cNvSpPr/>
      </xdr:nvSpPr>
      <xdr:spPr>
        <a:xfrm>
          <a:off x="203835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76200</xdr:rowOff>
    </xdr:from>
    <xdr:to>
      <xdr:col>111</xdr:col>
      <xdr:colOff>177800</xdr:colOff>
      <xdr:row>81</xdr:row>
      <xdr:rowOff>76200</xdr:rowOff>
    </xdr:to>
    <xdr:cxnSp macro="">
      <xdr:nvCxnSpPr>
        <xdr:cNvPr id="725" name="直線コネクタ 724">
          <a:extLst>
            <a:ext uri="{FF2B5EF4-FFF2-40B4-BE49-F238E27FC236}">
              <a16:creationId xmlns:a16="http://schemas.microsoft.com/office/drawing/2014/main" id="{35E101CB-4A5C-453C-AAE8-AB57C8276B07}"/>
            </a:ext>
          </a:extLst>
        </xdr:cNvPr>
        <xdr:cNvCxnSpPr/>
      </xdr:nvCxnSpPr>
      <xdr:spPr>
        <a:xfrm>
          <a:off x="20434300" y="13963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80</xdr:row>
      <xdr:rowOff>139700</xdr:rowOff>
    </xdr:from>
    <xdr:to>
      <xdr:col>102</xdr:col>
      <xdr:colOff>165100</xdr:colOff>
      <xdr:row>81</xdr:row>
      <xdr:rowOff>69850</xdr:rowOff>
    </xdr:to>
    <xdr:sp macro="" textlink="">
      <xdr:nvSpPr>
        <xdr:cNvPr id="726" name="楕円 725">
          <a:extLst>
            <a:ext uri="{FF2B5EF4-FFF2-40B4-BE49-F238E27FC236}">
              <a16:creationId xmlns:a16="http://schemas.microsoft.com/office/drawing/2014/main" id="{51FA420C-B5F8-44AF-8EFE-AAA449891B10}"/>
            </a:ext>
          </a:extLst>
        </xdr:cNvPr>
        <xdr:cNvSpPr/>
      </xdr:nvSpPr>
      <xdr:spPr>
        <a:xfrm>
          <a:off x="19494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19050</xdr:rowOff>
    </xdr:from>
    <xdr:to>
      <xdr:col>107</xdr:col>
      <xdr:colOff>50800</xdr:colOff>
      <xdr:row>81</xdr:row>
      <xdr:rowOff>76200</xdr:rowOff>
    </xdr:to>
    <xdr:cxnSp macro="">
      <xdr:nvCxnSpPr>
        <xdr:cNvPr id="727" name="直線コネクタ 726">
          <a:extLst>
            <a:ext uri="{FF2B5EF4-FFF2-40B4-BE49-F238E27FC236}">
              <a16:creationId xmlns:a16="http://schemas.microsoft.com/office/drawing/2014/main" id="{AF2CA27C-DC49-4726-9BFA-B48B48B5F972}"/>
            </a:ext>
          </a:extLst>
        </xdr:cNvPr>
        <xdr:cNvCxnSpPr/>
      </xdr:nvCxnSpPr>
      <xdr:spPr>
        <a:xfrm>
          <a:off x="19545300" y="139065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80</xdr:row>
      <xdr:rowOff>139700</xdr:rowOff>
    </xdr:from>
    <xdr:to>
      <xdr:col>98</xdr:col>
      <xdr:colOff>38100</xdr:colOff>
      <xdr:row>81</xdr:row>
      <xdr:rowOff>69850</xdr:rowOff>
    </xdr:to>
    <xdr:sp macro="" textlink="">
      <xdr:nvSpPr>
        <xdr:cNvPr id="728" name="楕円 727">
          <a:extLst>
            <a:ext uri="{FF2B5EF4-FFF2-40B4-BE49-F238E27FC236}">
              <a16:creationId xmlns:a16="http://schemas.microsoft.com/office/drawing/2014/main" id="{1FEF30A8-D1F2-49E3-A44C-79F7C7CAEA19}"/>
            </a:ext>
          </a:extLst>
        </xdr:cNvPr>
        <xdr:cNvSpPr/>
      </xdr:nvSpPr>
      <xdr:spPr>
        <a:xfrm>
          <a:off x="18605500" y="138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19050</xdr:rowOff>
    </xdr:from>
    <xdr:to>
      <xdr:col>102</xdr:col>
      <xdr:colOff>114300</xdr:colOff>
      <xdr:row>81</xdr:row>
      <xdr:rowOff>19050</xdr:rowOff>
    </xdr:to>
    <xdr:cxnSp macro="">
      <xdr:nvCxnSpPr>
        <xdr:cNvPr id="729" name="直線コネクタ 728">
          <a:extLst>
            <a:ext uri="{FF2B5EF4-FFF2-40B4-BE49-F238E27FC236}">
              <a16:creationId xmlns:a16="http://schemas.microsoft.com/office/drawing/2014/main" id="{DF878F4F-6619-412B-98DB-18EE542D2447}"/>
            </a:ext>
          </a:extLst>
        </xdr:cNvPr>
        <xdr:cNvCxnSpPr/>
      </xdr:nvCxnSpPr>
      <xdr:spPr>
        <a:xfrm>
          <a:off x="18656300" y="13906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30" name="n_1aveValue【児童館】&#10;一人当たり面積">
          <a:extLst>
            <a:ext uri="{FF2B5EF4-FFF2-40B4-BE49-F238E27FC236}">
              <a16:creationId xmlns:a16="http://schemas.microsoft.com/office/drawing/2014/main" id="{59CB96A8-33A3-4489-AF54-8C4D2132713B}"/>
            </a:ext>
          </a:extLst>
        </xdr:cNvPr>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31" name="n_2aveValue【児童館】&#10;一人当たり面積">
          <a:extLst>
            <a:ext uri="{FF2B5EF4-FFF2-40B4-BE49-F238E27FC236}">
              <a16:creationId xmlns:a16="http://schemas.microsoft.com/office/drawing/2014/main" id="{78C97FCF-8292-4FAC-9C53-FA95038A180A}"/>
            </a:ext>
          </a:extLst>
        </xdr:cNvPr>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32" name="n_3aveValue【児童館】&#10;一人当たり面積">
          <a:extLst>
            <a:ext uri="{FF2B5EF4-FFF2-40B4-BE49-F238E27FC236}">
              <a16:creationId xmlns:a16="http://schemas.microsoft.com/office/drawing/2014/main" id="{6B46FD6F-E48E-44EE-9D5A-AC8CBD073188}"/>
            </a:ext>
          </a:extLst>
        </xdr:cNvPr>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33" name="n_4aveValue【児童館】&#10;一人当たり面積">
          <a:extLst>
            <a:ext uri="{FF2B5EF4-FFF2-40B4-BE49-F238E27FC236}">
              <a16:creationId xmlns:a16="http://schemas.microsoft.com/office/drawing/2014/main" id="{77F69DD6-68AE-447B-8A94-AA70E1C056DB}"/>
            </a:ext>
          </a:extLst>
        </xdr:cNvPr>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143527</xdr:rowOff>
    </xdr:from>
    <xdr:ext cx="469744" cy="259045"/>
    <xdr:sp macro="" textlink="">
      <xdr:nvSpPr>
        <xdr:cNvPr id="734" name="n_1mainValue【児童館】&#10;一人当たり面積">
          <a:extLst>
            <a:ext uri="{FF2B5EF4-FFF2-40B4-BE49-F238E27FC236}">
              <a16:creationId xmlns:a16="http://schemas.microsoft.com/office/drawing/2014/main" id="{350B674A-A9F0-41CA-BAD3-0FB2D603B5CA}"/>
            </a:ext>
          </a:extLst>
        </xdr:cNvPr>
        <xdr:cNvSpPr txBox="1"/>
      </xdr:nvSpPr>
      <xdr:spPr>
        <a:xfrm>
          <a:off x="2107572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143527</xdr:rowOff>
    </xdr:from>
    <xdr:ext cx="469744" cy="259045"/>
    <xdr:sp macro="" textlink="">
      <xdr:nvSpPr>
        <xdr:cNvPr id="735" name="n_2mainValue【児童館】&#10;一人当たり面積">
          <a:extLst>
            <a:ext uri="{FF2B5EF4-FFF2-40B4-BE49-F238E27FC236}">
              <a16:creationId xmlns:a16="http://schemas.microsoft.com/office/drawing/2014/main" id="{065CBC35-EAE9-417E-9F4B-58E6D84194D4}"/>
            </a:ext>
          </a:extLst>
        </xdr:cNvPr>
        <xdr:cNvSpPr txBox="1"/>
      </xdr:nvSpPr>
      <xdr:spPr>
        <a:xfrm>
          <a:off x="20199427" y="1368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86377</xdr:rowOff>
    </xdr:from>
    <xdr:ext cx="469744" cy="259045"/>
    <xdr:sp macro="" textlink="">
      <xdr:nvSpPr>
        <xdr:cNvPr id="736" name="n_3mainValue【児童館】&#10;一人当たり面積">
          <a:extLst>
            <a:ext uri="{FF2B5EF4-FFF2-40B4-BE49-F238E27FC236}">
              <a16:creationId xmlns:a16="http://schemas.microsoft.com/office/drawing/2014/main" id="{28206E3E-867A-406B-A4EE-6A07E7D48F97}"/>
            </a:ext>
          </a:extLst>
        </xdr:cNvPr>
        <xdr:cNvSpPr txBox="1"/>
      </xdr:nvSpPr>
      <xdr:spPr>
        <a:xfrm>
          <a:off x="193104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86377</xdr:rowOff>
    </xdr:from>
    <xdr:ext cx="469744" cy="259045"/>
    <xdr:sp macro="" textlink="">
      <xdr:nvSpPr>
        <xdr:cNvPr id="737" name="n_4mainValue【児童館】&#10;一人当たり面積">
          <a:extLst>
            <a:ext uri="{FF2B5EF4-FFF2-40B4-BE49-F238E27FC236}">
              <a16:creationId xmlns:a16="http://schemas.microsoft.com/office/drawing/2014/main" id="{006C7946-FA8B-4C91-B018-510F184A47EF}"/>
            </a:ext>
          </a:extLst>
        </xdr:cNvPr>
        <xdr:cNvSpPr txBox="1"/>
      </xdr:nvSpPr>
      <xdr:spPr>
        <a:xfrm>
          <a:off x="18421427" y="136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8" name="正方形/長方形 737">
          <a:extLst>
            <a:ext uri="{FF2B5EF4-FFF2-40B4-BE49-F238E27FC236}">
              <a16:creationId xmlns:a16="http://schemas.microsoft.com/office/drawing/2014/main" id="{763B4872-D1EA-4004-AD64-BA7A666C9CC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9" name="正方形/長方形 738">
          <a:extLst>
            <a:ext uri="{FF2B5EF4-FFF2-40B4-BE49-F238E27FC236}">
              <a16:creationId xmlns:a16="http://schemas.microsoft.com/office/drawing/2014/main" id="{2D608B97-2753-4EA8-88E4-638C88CB552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0" name="正方形/長方形 739">
          <a:extLst>
            <a:ext uri="{FF2B5EF4-FFF2-40B4-BE49-F238E27FC236}">
              <a16:creationId xmlns:a16="http://schemas.microsoft.com/office/drawing/2014/main" id="{7AB266F8-6590-4411-B54E-128A5DE0CB7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1" name="正方形/長方形 740">
          <a:extLst>
            <a:ext uri="{FF2B5EF4-FFF2-40B4-BE49-F238E27FC236}">
              <a16:creationId xmlns:a16="http://schemas.microsoft.com/office/drawing/2014/main" id="{D3B2758C-2E94-48DE-8EF2-58B14B3B975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2" name="正方形/長方形 741">
          <a:extLst>
            <a:ext uri="{FF2B5EF4-FFF2-40B4-BE49-F238E27FC236}">
              <a16:creationId xmlns:a16="http://schemas.microsoft.com/office/drawing/2014/main" id="{EFE47072-59D5-4956-A555-0333A7A0AE5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3" name="正方形/長方形 742">
          <a:extLst>
            <a:ext uri="{FF2B5EF4-FFF2-40B4-BE49-F238E27FC236}">
              <a16:creationId xmlns:a16="http://schemas.microsoft.com/office/drawing/2014/main" id="{BBC3059D-80EE-425A-BE44-250884195A21}"/>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4" name="正方形/長方形 743">
          <a:extLst>
            <a:ext uri="{FF2B5EF4-FFF2-40B4-BE49-F238E27FC236}">
              <a16:creationId xmlns:a16="http://schemas.microsoft.com/office/drawing/2014/main" id="{B8BC6833-CDE7-4A96-B2D0-18EC111F56A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5" name="正方形/長方形 744">
          <a:extLst>
            <a:ext uri="{FF2B5EF4-FFF2-40B4-BE49-F238E27FC236}">
              <a16:creationId xmlns:a16="http://schemas.microsoft.com/office/drawing/2014/main" id="{708DB5CB-D05C-48D1-ADF5-20B9AE8EAF8F}"/>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6" name="正方形/長方形 745">
          <a:extLst>
            <a:ext uri="{FF2B5EF4-FFF2-40B4-BE49-F238E27FC236}">
              <a16:creationId xmlns:a16="http://schemas.microsoft.com/office/drawing/2014/main" id="{B0F39B92-8655-476C-9156-EB633A2ADE0E}"/>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7" name="正方形/長方形 746">
          <a:extLst>
            <a:ext uri="{FF2B5EF4-FFF2-40B4-BE49-F238E27FC236}">
              <a16:creationId xmlns:a16="http://schemas.microsoft.com/office/drawing/2014/main" id="{B642993D-0CC0-4635-8BBC-0226EAE826C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8" name="正方形/長方形 747">
          <a:extLst>
            <a:ext uri="{FF2B5EF4-FFF2-40B4-BE49-F238E27FC236}">
              <a16:creationId xmlns:a16="http://schemas.microsoft.com/office/drawing/2014/main" id="{3A5E6D11-A577-4B9A-8211-F90BCB6CF17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9" name="正方形/長方形 748">
          <a:extLst>
            <a:ext uri="{FF2B5EF4-FFF2-40B4-BE49-F238E27FC236}">
              <a16:creationId xmlns:a16="http://schemas.microsoft.com/office/drawing/2014/main" id="{34C2CF96-CDC0-4D2A-9B1D-BB8AF2DDE8D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0" name="正方形/長方形 749">
          <a:extLst>
            <a:ext uri="{FF2B5EF4-FFF2-40B4-BE49-F238E27FC236}">
              <a16:creationId xmlns:a16="http://schemas.microsoft.com/office/drawing/2014/main" id="{6599F41F-0105-4629-86D5-D6A716158F0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1" name="正方形/長方形 750">
          <a:extLst>
            <a:ext uri="{FF2B5EF4-FFF2-40B4-BE49-F238E27FC236}">
              <a16:creationId xmlns:a16="http://schemas.microsoft.com/office/drawing/2014/main" id="{64C92912-F40F-4FDE-9BA4-D04734DD337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2" name="正方形/長方形 751">
          <a:extLst>
            <a:ext uri="{FF2B5EF4-FFF2-40B4-BE49-F238E27FC236}">
              <a16:creationId xmlns:a16="http://schemas.microsoft.com/office/drawing/2014/main" id="{C23AF8B4-13FF-4DFC-B60C-4B855D3A5A4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3" name="正方形/長方形 752">
          <a:extLst>
            <a:ext uri="{FF2B5EF4-FFF2-40B4-BE49-F238E27FC236}">
              <a16:creationId xmlns:a16="http://schemas.microsoft.com/office/drawing/2014/main" id="{2A58D3AD-10C9-417A-A08B-BE419FB7957A}"/>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DE57033D-3A5B-4C55-A477-A022839D0D0E}"/>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0362C87C-3D1D-4750-AB0E-40A2E5D9603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634EEF1C-B2D3-4C35-8B34-826A2738AB1F}"/>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令和４年度の有形固定資産減価償却率について、庁舎、保健センター・保健所、体育館・プールにおいて、類似団体と比較すると大きく低い水準となっている。庁舎については、平成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３年度にかけて実施した新庁舎建設事業、体育館・プールについては、令和２年度に実施した下宿市民センター耐震改修事業等の実施の影響から数値が大きく改善した。また、保健所・保健センターについては、令和４年度に健康センター大規模改修事業を実施したことで、</a:t>
          </a:r>
          <a:r>
            <a:rPr kumimoji="1" lang="en-US" altLang="ja-JP" sz="1300">
              <a:latin typeface="ＭＳ Ｐゴシック" panose="020B0600070205080204" pitchFamily="50" charset="-128"/>
              <a:ea typeface="ＭＳ Ｐゴシック" panose="020B0600070205080204" pitchFamily="50" charset="-128"/>
            </a:rPr>
            <a:t>31.1</a:t>
          </a:r>
          <a:r>
            <a:rPr kumimoji="1" lang="ja-JP" altLang="en-US" sz="1300">
              <a:latin typeface="ＭＳ Ｐゴシック" panose="020B0600070205080204" pitchFamily="50" charset="-128"/>
              <a:ea typeface="ＭＳ Ｐゴシック" panose="020B0600070205080204" pitchFamily="50" charset="-128"/>
            </a:rPr>
            <a:t>％（令和３年度：</a:t>
          </a:r>
          <a:r>
            <a:rPr kumimoji="1" lang="en-US" altLang="ja-JP" sz="1300">
              <a:latin typeface="ＭＳ Ｐゴシック" panose="020B0600070205080204" pitchFamily="50" charset="-128"/>
              <a:ea typeface="ＭＳ Ｐゴシック" panose="020B0600070205080204" pitchFamily="50" charset="-128"/>
            </a:rPr>
            <a:t>64.2</a:t>
          </a:r>
          <a:r>
            <a:rPr kumimoji="1" lang="ja-JP" altLang="en-US" sz="1300">
              <a:latin typeface="ＭＳ Ｐゴシック" panose="020B0600070205080204" pitchFamily="50" charset="-128"/>
              <a:ea typeface="ＭＳ Ｐゴシック" panose="020B0600070205080204" pitchFamily="50" charset="-128"/>
            </a:rPr>
            <a:t>％）と数値が大きく改善された。今後も、有形固定資産減価償却率の高い庁舎、体育館・プール等が残存していることから、随時計画的な改修に取り組む。</a:t>
          </a:r>
        </a:p>
        <a:p>
          <a:r>
            <a:rPr kumimoji="1" lang="ja-JP" altLang="en-US" sz="1300">
              <a:latin typeface="ＭＳ Ｐゴシック" panose="020B0600070205080204" pitchFamily="50" charset="-128"/>
              <a:ea typeface="ＭＳ Ｐゴシック" panose="020B0600070205080204" pitchFamily="50" charset="-128"/>
            </a:rPr>
            <a:t>　一方で認定こども園・幼稚園・保育園は</a:t>
          </a:r>
          <a:r>
            <a:rPr kumimoji="1" lang="en-US" altLang="ja-JP" sz="1300">
              <a:latin typeface="ＭＳ Ｐゴシック" panose="020B0600070205080204" pitchFamily="50" charset="-128"/>
              <a:ea typeface="ＭＳ Ｐゴシック" panose="020B0600070205080204" pitchFamily="50" charset="-128"/>
            </a:rPr>
            <a:t>70.3</a:t>
          </a:r>
          <a:r>
            <a:rPr kumimoji="1" lang="ja-JP" altLang="en-US" sz="1300">
              <a:latin typeface="ＭＳ Ｐゴシック" panose="020B0600070205080204" pitchFamily="50" charset="-128"/>
              <a:ea typeface="ＭＳ Ｐゴシック" panose="020B0600070205080204" pitchFamily="50" charset="-128"/>
            </a:rPr>
            <a:t>％、図書館は</a:t>
          </a:r>
          <a:r>
            <a:rPr kumimoji="1" lang="en-US" altLang="ja-JP" sz="1300">
              <a:latin typeface="ＭＳ Ｐゴシック" panose="020B0600070205080204" pitchFamily="50" charset="-128"/>
              <a:ea typeface="ＭＳ Ｐゴシック" panose="020B0600070205080204" pitchFamily="50" charset="-128"/>
            </a:rPr>
            <a:t>71.3</a:t>
          </a:r>
          <a:r>
            <a:rPr kumimoji="1" lang="ja-JP" altLang="en-US" sz="1300">
              <a:latin typeface="ＭＳ Ｐゴシック" panose="020B0600070205080204" pitchFamily="50" charset="-128"/>
              <a:ea typeface="ＭＳ Ｐゴシック" panose="020B0600070205080204" pitchFamily="50" charset="-128"/>
            </a:rPr>
            <a:t>％と類似団体と比較して高い水準となっており、老朽化が進んでいることが読み取れる。これら施設の中には、建築後大きく年数が経過している施設もあることから、施設の再編や利用状況等を踏まえた廃止も視野に入れながら、数値の改善に取り組む。</a:t>
          </a:r>
        </a:p>
        <a:p>
          <a:r>
            <a:rPr kumimoji="1" lang="ja-JP" altLang="en-US" sz="1300">
              <a:latin typeface="ＭＳ Ｐゴシック" panose="020B0600070205080204" pitchFamily="50" charset="-128"/>
              <a:ea typeface="ＭＳ Ｐゴシック" panose="020B0600070205080204" pitchFamily="50" charset="-128"/>
            </a:rPr>
            <a:t>　上記以外の施設についても、分析表の有形固定資産減価償却率には表れていないものの、一部老朽化が進んでいる施設が存在する。それら老朽化した公共施設を適切に維持するには、多額の費用がかかるため、限られた財源の中で全ての公共施設を早急に更新・改修していくことは困難である。「公共施設個別施設計画」及び令和４年３月に改訂した「公共施設等総合管理計画」を基に、今後も計画的な公共施設の適切な更新・改修に取り組む。</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EDDDC32-129C-4996-BC8A-F8FF1FCB2AE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D1BF42E-A286-4475-AE1F-35A6F517677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174C098-B4E7-462B-889B-6D576C51CE4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EDD1FF0-1078-459E-A06C-C4311072ABB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2261D53-3FF7-47D0-8C81-B6B2B91D548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F1274F1-B947-4E02-844F-5FB6364DD3E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2FAC6F4-125D-491E-B4CD-64E42BAA1CC6}"/>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F458FBF-8729-495F-BDAD-AC38FCD2673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D45EE0F-9EE1-422E-AE60-48281026A4F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ED6B476-E099-4BC7-B1D0-7AD45FFED90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A59083B-6344-4EA2-BEC7-69F017493757}"/>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9D3C5A58-94FD-418E-B79E-26D2DF8A280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0FDF801-36B3-4CC9-9733-B1E1290F5F33}"/>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91C8B1B-4C1F-42CA-BBA8-ACF78C8EC49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70F1F9F-C7EC-4AF7-B245-6BCCBB114CA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E74BA34-0EC9-4FDF-9300-708833D02B01}"/>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E9A5D2F-F3DC-4702-AF89-BE9D5057EF2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33E6662-8FA4-42CE-870C-321EF698075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289C1E4-A903-4717-B468-A532BC82238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1DFE193-BC1E-406F-B28A-17E977BE41D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9E73B00-AFD2-4135-9465-003122EEF6F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03AF46D-31A7-4881-A626-940A43B4D95A}"/>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4B34216-8098-4312-8417-995564603A1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AA099D1-4D8E-4B42-BE09-9E4CABC1093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7624492-8E40-4AFE-90BD-F517FD4DF0C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509158C-9929-4C50-8C2E-12175CD3DF9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FB3DBE8-D83A-4682-9113-83C4CF47C1C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AA6C13B-1132-42D6-B39B-54A5444EDD5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5315012-95B5-43CB-BF2C-97866E5AEDC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8F0C72E-27E4-42AE-9734-ECF23402220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38CC79E-926C-4A25-9568-134AEB274F5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A4BE127-3FF2-44C2-B4F2-48A15E77D3B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76546F4-E7B3-4761-849C-52827AC1E21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E547275-93B0-416C-845E-74604EC856B6}"/>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169F72D-2C72-488A-837E-05151DCDDEB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315DACE-0173-4239-A598-DECE027D36A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4C6658D-0AC0-470D-AF76-2322E4309283}"/>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438F0EC-4D8E-42C3-A434-A65C7DA55DAF}"/>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E67B030-0205-4789-AF53-538A28E4643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C70B847-E337-416C-ACF3-26A2298C302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811D206-C74C-4359-A481-C8009E20CA4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F402096-CDDF-4897-A820-D903713CD90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5DB5A93F-F015-4279-84FC-C858E923407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A8E9A765-E1F3-42F3-A644-24F2073AF44D}"/>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1225B46-FF17-4886-813E-88D38538380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D6A6905-5329-4699-AE2A-2D8706127AA1}"/>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A9D6C5A-F642-495E-A0B5-AED41E3AAA6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D659B2F9-716A-4422-A8A8-EBAB8FF007D8}"/>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C47A09F-902D-44E1-A4FC-ED3B126483FB}"/>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77CC295-80A0-4B4A-BD4C-E9243726434E}"/>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32871181-FD74-48D8-997C-CCD734F1647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1A46735-99E4-4210-8241-6CA69395A03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D751A5A-688C-4EBC-B629-7A9B618DD1A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A2961EE8-9CDA-4E09-AE12-C1210821FEE4}"/>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6233B51-2455-44E4-9664-C5F927CEB9F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6D5062A-4536-4E4F-925E-E3F93BC94D6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72B46279-302A-45EF-8A14-7F01C666B5D0}"/>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C992A3BC-29BC-4354-A9A5-416054029AC6}"/>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551AC755-F4A6-441B-B4AA-646183F68DA7}"/>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5F4B390B-13FE-4C4E-B69F-C8854D8223FE}"/>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BE5437A5-765B-45C1-9B62-4787523D5217}"/>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138084</xdr:rowOff>
    </xdr:from>
    <xdr:ext cx="405111" cy="259045"/>
    <xdr:sp macro="" textlink="">
      <xdr:nvSpPr>
        <xdr:cNvPr id="63" name="【図書館】&#10;有形固定資産減価償却率平均値テキスト">
          <a:extLst>
            <a:ext uri="{FF2B5EF4-FFF2-40B4-BE49-F238E27FC236}">
              <a16:creationId xmlns:a16="http://schemas.microsoft.com/office/drawing/2014/main" id="{95A49C48-1551-433C-93A7-304D88545E60}"/>
            </a:ext>
          </a:extLst>
        </xdr:cNvPr>
        <xdr:cNvSpPr txBox="1"/>
      </xdr:nvSpPr>
      <xdr:spPr>
        <a:xfrm>
          <a:off x="4673600" y="631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248D9F31-CC5E-42D7-80D8-3E28F5010E22}"/>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744498BB-9A70-4758-A9B4-163BB1856A12}"/>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53158</xdr:rowOff>
    </xdr:from>
    <xdr:to>
      <xdr:col>15</xdr:col>
      <xdr:colOff>101600</xdr:colOff>
      <xdr:row>37</xdr:row>
      <xdr:rowOff>154758</xdr:rowOff>
    </xdr:to>
    <xdr:sp macro="" textlink="">
      <xdr:nvSpPr>
        <xdr:cNvPr id="66" name="フローチャート: 判断 65">
          <a:extLst>
            <a:ext uri="{FF2B5EF4-FFF2-40B4-BE49-F238E27FC236}">
              <a16:creationId xmlns:a16="http://schemas.microsoft.com/office/drawing/2014/main" id="{816D5C9B-3586-414E-A29A-0459D5DBE109}"/>
            </a:ext>
          </a:extLst>
        </xdr:cNvPr>
        <xdr:cNvSpPr/>
      </xdr:nvSpPr>
      <xdr:spPr>
        <a:xfrm>
          <a:off x="2857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27033</xdr:rowOff>
    </xdr:from>
    <xdr:to>
      <xdr:col>10</xdr:col>
      <xdr:colOff>165100</xdr:colOff>
      <xdr:row>37</xdr:row>
      <xdr:rowOff>128633</xdr:rowOff>
    </xdr:to>
    <xdr:sp macro="" textlink="">
      <xdr:nvSpPr>
        <xdr:cNvPr id="67" name="フローチャート: 判断 66">
          <a:extLst>
            <a:ext uri="{FF2B5EF4-FFF2-40B4-BE49-F238E27FC236}">
              <a16:creationId xmlns:a16="http://schemas.microsoft.com/office/drawing/2014/main" id="{CB6DD84D-F6EB-4B0C-A0CF-65F84D6E9A7C}"/>
            </a:ext>
          </a:extLst>
        </xdr:cNvPr>
        <xdr:cNvSpPr/>
      </xdr:nvSpPr>
      <xdr:spPr>
        <a:xfrm>
          <a:off x="1968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8285BF17-3B68-4FBC-906F-CB9EE079B427}"/>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FB7BE87-B6E0-42D0-A3B2-213E322A844B}"/>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0B49D41-0D9A-4735-8601-56A54826D35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D9AE60A-6295-47D1-8158-B4676D3AFEB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03FCFA6-B2E3-4903-966D-281547DD3F7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CAE181E2-BD54-477F-AFEB-83A068F5708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87449</xdr:rowOff>
    </xdr:from>
    <xdr:to>
      <xdr:col>24</xdr:col>
      <xdr:colOff>114300</xdr:colOff>
      <xdr:row>40</xdr:row>
      <xdr:rowOff>17599</xdr:rowOff>
    </xdr:to>
    <xdr:sp macro="" textlink="">
      <xdr:nvSpPr>
        <xdr:cNvPr id="74" name="楕円 73">
          <a:extLst>
            <a:ext uri="{FF2B5EF4-FFF2-40B4-BE49-F238E27FC236}">
              <a16:creationId xmlns:a16="http://schemas.microsoft.com/office/drawing/2014/main" id="{17F452A2-5843-46DC-9136-8AB835DAA474}"/>
            </a:ext>
          </a:extLst>
        </xdr:cNvPr>
        <xdr:cNvSpPr/>
      </xdr:nvSpPr>
      <xdr:spPr>
        <a:xfrm>
          <a:off x="4584700" y="6773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65876</xdr:rowOff>
    </xdr:from>
    <xdr:ext cx="405111" cy="259045"/>
    <xdr:sp macro="" textlink="">
      <xdr:nvSpPr>
        <xdr:cNvPr id="75" name="【図書館】&#10;有形固定資産減価償却率該当値テキスト">
          <a:extLst>
            <a:ext uri="{FF2B5EF4-FFF2-40B4-BE49-F238E27FC236}">
              <a16:creationId xmlns:a16="http://schemas.microsoft.com/office/drawing/2014/main" id="{3E04FA67-4183-4EDF-910B-03AA3CCEA955}"/>
            </a:ext>
          </a:extLst>
        </xdr:cNvPr>
        <xdr:cNvSpPr txBox="1"/>
      </xdr:nvSpPr>
      <xdr:spPr>
        <a:xfrm>
          <a:off x="4673600" y="675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51526</xdr:rowOff>
    </xdr:from>
    <xdr:to>
      <xdr:col>20</xdr:col>
      <xdr:colOff>38100</xdr:colOff>
      <xdr:row>39</xdr:row>
      <xdr:rowOff>153126</xdr:rowOff>
    </xdr:to>
    <xdr:sp macro="" textlink="">
      <xdr:nvSpPr>
        <xdr:cNvPr id="76" name="楕円 75">
          <a:extLst>
            <a:ext uri="{FF2B5EF4-FFF2-40B4-BE49-F238E27FC236}">
              <a16:creationId xmlns:a16="http://schemas.microsoft.com/office/drawing/2014/main" id="{B2394C05-B06B-4B64-AE1F-473D6F1F351F}"/>
            </a:ext>
          </a:extLst>
        </xdr:cNvPr>
        <xdr:cNvSpPr/>
      </xdr:nvSpPr>
      <xdr:spPr>
        <a:xfrm>
          <a:off x="3746500" y="673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102326</xdr:rowOff>
    </xdr:from>
    <xdr:to>
      <xdr:col>24</xdr:col>
      <xdr:colOff>63500</xdr:colOff>
      <xdr:row>39</xdr:row>
      <xdr:rowOff>138249</xdr:rowOff>
    </xdr:to>
    <xdr:cxnSp macro="">
      <xdr:nvCxnSpPr>
        <xdr:cNvPr id="77" name="直線コネクタ 76">
          <a:extLst>
            <a:ext uri="{FF2B5EF4-FFF2-40B4-BE49-F238E27FC236}">
              <a16:creationId xmlns:a16="http://schemas.microsoft.com/office/drawing/2014/main" id="{DB021229-B95F-4F0B-8F14-38A9FCB1CE89}"/>
            </a:ext>
          </a:extLst>
        </xdr:cNvPr>
        <xdr:cNvCxnSpPr/>
      </xdr:nvCxnSpPr>
      <xdr:spPr>
        <a:xfrm>
          <a:off x="3797300" y="678887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4173</xdr:rowOff>
    </xdr:from>
    <xdr:to>
      <xdr:col>15</xdr:col>
      <xdr:colOff>101600</xdr:colOff>
      <xdr:row>39</xdr:row>
      <xdr:rowOff>105773</xdr:rowOff>
    </xdr:to>
    <xdr:sp macro="" textlink="">
      <xdr:nvSpPr>
        <xdr:cNvPr id="78" name="楕円 77">
          <a:extLst>
            <a:ext uri="{FF2B5EF4-FFF2-40B4-BE49-F238E27FC236}">
              <a16:creationId xmlns:a16="http://schemas.microsoft.com/office/drawing/2014/main" id="{181F2BE2-31AB-43A4-BAC3-6335AF21E4CD}"/>
            </a:ext>
          </a:extLst>
        </xdr:cNvPr>
        <xdr:cNvSpPr/>
      </xdr:nvSpPr>
      <xdr:spPr>
        <a:xfrm>
          <a:off x="2857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54973</xdr:rowOff>
    </xdr:from>
    <xdr:to>
      <xdr:col>19</xdr:col>
      <xdr:colOff>177800</xdr:colOff>
      <xdr:row>39</xdr:row>
      <xdr:rowOff>102326</xdr:rowOff>
    </xdr:to>
    <xdr:cxnSp macro="">
      <xdr:nvCxnSpPr>
        <xdr:cNvPr id="79" name="直線コネクタ 78">
          <a:extLst>
            <a:ext uri="{FF2B5EF4-FFF2-40B4-BE49-F238E27FC236}">
              <a16:creationId xmlns:a16="http://schemas.microsoft.com/office/drawing/2014/main" id="{1F216728-9EAA-4310-BFCB-C01607CD4BDB}"/>
            </a:ext>
          </a:extLst>
        </xdr:cNvPr>
        <xdr:cNvCxnSpPr/>
      </xdr:nvCxnSpPr>
      <xdr:spPr>
        <a:xfrm>
          <a:off x="2908300" y="6741523"/>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151130</xdr:rowOff>
    </xdr:from>
    <xdr:to>
      <xdr:col>10</xdr:col>
      <xdr:colOff>165100</xdr:colOff>
      <xdr:row>39</xdr:row>
      <xdr:rowOff>81280</xdr:rowOff>
    </xdr:to>
    <xdr:sp macro="" textlink="">
      <xdr:nvSpPr>
        <xdr:cNvPr id="80" name="楕円 79">
          <a:extLst>
            <a:ext uri="{FF2B5EF4-FFF2-40B4-BE49-F238E27FC236}">
              <a16:creationId xmlns:a16="http://schemas.microsoft.com/office/drawing/2014/main" id="{1CE759F7-43D0-43A8-A0C1-DCBCB4803BB4}"/>
            </a:ext>
          </a:extLst>
        </xdr:cNvPr>
        <xdr:cNvSpPr/>
      </xdr:nvSpPr>
      <xdr:spPr>
        <a:xfrm>
          <a:off x="1968500" y="666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30480</xdr:rowOff>
    </xdr:from>
    <xdr:to>
      <xdr:col>15</xdr:col>
      <xdr:colOff>50800</xdr:colOff>
      <xdr:row>39</xdr:row>
      <xdr:rowOff>54973</xdr:rowOff>
    </xdr:to>
    <xdr:cxnSp macro="">
      <xdr:nvCxnSpPr>
        <xdr:cNvPr id="81" name="直線コネクタ 80">
          <a:extLst>
            <a:ext uri="{FF2B5EF4-FFF2-40B4-BE49-F238E27FC236}">
              <a16:creationId xmlns:a16="http://schemas.microsoft.com/office/drawing/2014/main" id="{63FFF711-566A-4D2B-BBCC-480CDB5C44A2}"/>
            </a:ext>
          </a:extLst>
        </xdr:cNvPr>
        <xdr:cNvCxnSpPr/>
      </xdr:nvCxnSpPr>
      <xdr:spPr>
        <a:xfrm>
          <a:off x="2019300" y="671703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116840</xdr:rowOff>
    </xdr:from>
    <xdr:to>
      <xdr:col>6</xdr:col>
      <xdr:colOff>38100</xdr:colOff>
      <xdr:row>39</xdr:row>
      <xdr:rowOff>46990</xdr:rowOff>
    </xdr:to>
    <xdr:sp macro="" textlink="">
      <xdr:nvSpPr>
        <xdr:cNvPr id="82" name="楕円 81">
          <a:extLst>
            <a:ext uri="{FF2B5EF4-FFF2-40B4-BE49-F238E27FC236}">
              <a16:creationId xmlns:a16="http://schemas.microsoft.com/office/drawing/2014/main" id="{D661C878-2AEC-4AA3-84C6-DF201F3863EE}"/>
            </a:ext>
          </a:extLst>
        </xdr:cNvPr>
        <xdr:cNvSpPr/>
      </xdr:nvSpPr>
      <xdr:spPr>
        <a:xfrm>
          <a:off x="1079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167640</xdr:rowOff>
    </xdr:from>
    <xdr:to>
      <xdr:col>10</xdr:col>
      <xdr:colOff>114300</xdr:colOff>
      <xdr:row>39</xdr:row>
      <xdr:rowOff>30480</xdr:rowOff>
    </xdr:to>
    <xdr:cxnSp macro="">
      <xdr:nvCxnSpPr>
        <xdr:cNvPr id="83" name="直線コネクタ 82">
          <a:extLst>
            <a:ext uri="{FF2B5EF4-FFF2-40B4-BE49-F238E27FC236}">
              <a16:creationId xmlns:a16="http://schemas.microsoft.com/office/drawing/2014/main" id="{C5C55BB3-3869-44E9-8127-78224B7FD0DF}"/>
            </a:ext>
          </a:extLst>
        </xdr:cNvPr>
        <xdr:cNvCxnSpPr/>
      </xdr:nvCxnSpPr>
      <xdr:spPr>
        <a:xfrm>
          <a:off x="1130300" y="66827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42290</xdr:rowOff>
    </xdr:from>
    <xdr:ext cx="405111" cy="259045"/>
    <xdr:sp macro="" textlink="">
      <xdr:nvSpPr>
        <xdr:cNvPr id="84" name="n_1aveValue【図書館】&#10;有形固定資産減価償却率">
          <a:extLst>
            <a:ext uri="{FF2B5EF4-FFF2-40B4-BE49-F238E27FC236}">
              <a16:creationId xmlns:a16="http://schemas.microsoft.com/office/drawing/2014/main" id="{7A28F2F3-6B62-4F25-97D6-8D66E8DCFC55}"/>
            </a:ext>
          </a:extLst>
        </xdr:cNvPr>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171285</xdr:rowOff>
    </xdr:from>
    <xdr:ext cx="405111" cy="259045"/>
    <xdr:sp macro="" textlink="">
      <xdr:nvSpPr>
        <xdr:cNvPr id="85" name="n_2aveValue【図書館】&#10;有形固定資産減価償却率">
          <a:extLst>
            <a:ext uri="{FF2B5EF4-FFF2-40B4-BE49-F238E27FC236}">
              <a16:creationId xmlns:a16="http://schemas.microsoft.com/office/drawing/2014/main" id="{0E467D49-6B21-4361-9891-E7C0F201F847}"/>
            </a:ext>
          </a:extLst>
        </xdr:cNvPr>
        <xdr:cNvSpPr txBox="1"/>
      </xdr:nvSpPr>
      <xdr:spPr>
        <a:xfrm>
          <a:off x="2705744" y="617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145160</xdr:rowOff>
    </xdr:from>
    <xdr:ext cx="405111" cy="259045"/>
    <xdr:sp macro="" textlink="">
      <xdr:nvSpPr>
        <xdr:cNvPr id="86" name="n_3aveValue【図書館】&#10;有形固定資産減価償却率">
          <a:extLst>
            <a:ext uri="{FF2B5EF4-FFF2-40B4-BE49-F238E27FC236}">
              <a16:creationId xmlns:a16="http://schemas.microsoft.com/office/drawing/2014/main" id="{782A5D2D-6977-4994-B7F5-6F0960ACD0F2}"/>
            </a:ext>
          </a:extLst>
        </xdr:cNvPr>
        <xdr:cNvSpPr txBox="1"/>
      </xdr:nvSpPr>
      <xdr:spPr>
        <a:xfrm>
          <a:off x="1816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a:extLst>
            <a:ext uri="{FF2B5EF4-FFF2-40B4-BE49-F238E27FC236}">
              <a16:creationId xmlns:a16="http://schemas.microsoft.com/office/drawing/2014/main" id="{E137EFF3-5E83-4AD0-9F6A-E4C1C56599BF}"/>
            </a:ext>
          </a:extLst>
        </xdr:cNvPr>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144253</xdr:rowOff>
    </xdr:from>
    <xdr:ext cx="405111" cy="259045"/>
    <xdr:sp macro="" textlink="">
      <xdr:nvSpPr>
        <xdr:cNvPr id="88" name="n_1mainValue【図書館】&#10;有形固定資産減価償却率">
          <a:extLst>
            <a:ext uri="{FF2B5EF4-FFF2-40B4-BE49-F238E27FC236}">
              <a16:creationId xmlns:a16="http://schemas.microsoft.com/office/drawing/2014/main" id="{F7297860-515F-4793-B1BA-8AEB94E77C02}"/>
            </a:ext>
          </a:extLst>
        </xdr:cNvPr>
        <xdr:cNvSpPr txBox="1"/>
      </xdr:nvSpPr>
      <xdr:spPr>
        <a:xfrm>
          <a:off x="3582044" y="6830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96900</xdr:rowOff>
    </xdr:from>
    <xdr:ext cx="405111" cy="259045"/>
    <xdr:sp macro="" textlink="">
      <xdr:nvSpPr>
        <xdr:cNvPr id="89" name="n_2mainValue【図書館】&#10;有形固定資産減価償却率">
          <a:extLst>
            <a:ext uri="{FF2B5EF4-FFF2-40B4-BE49-F238E27FC236}">
              <a16:creationId xmlns:a16="http://schemas.microsoft.com/office/drawing/2014/main" id="{65753D07-F8A0-4E54-8F25-F2808E687F5F}"/>
            </a:ext>
          </a:extLst>
        </xdr:cNvPr>
        <xdr:cNvSpPr txBox="1"/>
      </xdr:nvSpPr>
      <xdr:spPr>
        <a:xfrm>
          <a:off x="27057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72407</xdr:rowOff>
    </xdr:from>
    <xdr:ext cx="405111" cy="259045"/>
    <xdr:sp macro="" textlink="">
      <xdr:nvSpPr>
        <xdr:cNvPr id="90" name="n_3mainValue【図書館】&#10;有形固定資産減価償却率">
          <a:extLst>
            <a:ext uri="{FF2B5EF4-FFF2-40B4-BE49-F238E27FC236}">
              <a16:creationId xmlns:a16="http://schemas.microsoft.com/office/drawing/2014/main" id="{43CB04B6-3A32-4E1F-A6A5-9AC9A7FC34DB}"/>
            </a:ext>
          </a:extLst>
        </xdr:cNvPr>
        <xdr:cNvSpPr txBox="1"/>
      </xdr:nvSpPr>
      <xdr:spPr>
        <a:xfrm>
          <a:off x="1816744" y="675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38117</xdr:rowOff>
    </xdr:from>
    <xdr:ext cx="405111" cy="259045"/>
    <xdr:sp macro="" textlink="">
      <xdr:nvSpPr>
        <xdr:cNvPr id="91" name="n_4mainValue【図書館】&#10;有形固定資産減価償却率">
          <a:extLst>
            <a:ext uri="{FF2B5EF4-FFF2-40B4-BE49-F238E27FC236}">
              <a16:creationId xmlns:a16="http://schemas.microsoft.com/office/drawing/2014/main" id="{C7719660-E4E1-44FB-9727-291E6CF3DC09}"/>
            </a:ext>
          </a:extLst>
        </xdr:cNvPr>
        <xdr:cNvSpPr txBox="1"/>
      </xdr:nvSpPr>
      <xdr:spPr>
        <a:xfrm>
          <a:off x="927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26555EA-CDCF-4480-BDB8-19B060BB3B13}"/>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96A7700-BDDF-4333-9B33-8EA23C45836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6C80F2D-AA61-4379-85A5-6958A1CD58C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1E34F438-AF3B-4ACE-83EE-E7905655734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0BFF25D-3BA8-4A6B-9988-E2504CEDA7AE}"/>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A7D757D-C98F-41D1-BE7C-92A89634BF2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4478826-422C-408C-B67E-3973B57129A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130B0D8-E13E-4C38-AD37-087C8FB943F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A8BEC28-2A88-4E36-A43A-8BE5B3348057}"/>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8BE23386-BD12-4B8B-8466-525FE9F3E4B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C7BA301A-95BF-411E-AAFE-4492CCEC85B9}"/>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1E3AB49F-9ACF-4DC5-BFD7-432D5D14D4B9}"/>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1C26615D-1514-4754-A544-2C6BC9DEB9DE}"/>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9942EF66-3BFA-49E9-8FDF-2BE54084DFE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03B4D29E-8D0E-4600-82A7-797C387E7335}"/>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FBBF17F9-34F9-4B88-9BB1-4B5D795D7C1D}"/>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1BB1B964-9A5E-4A38-B065-9EDE8791D54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15BB3A8B-7256-45A7-B25D-9573BD6612D6}"/>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4B42B017-92D6-43CC-86A8-70385B540A2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B5C42E63-3A9C-4643-B245-77D2C968F6D6}"/>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C6D3C439-D568-422D-AB47-DDC0EC91A575}"/>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A91AC8E0-A89B-46C6-8A43-3780BBF3F2BD}"/>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B40B00FC-BCCD-4309-9E13-0C5E1D1D59E2}"/>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6C49D40F-5294-400F-AC80-75014FF4514D}"/>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43832</xdr:rowOff>
    </xdr:from>
    <xdr:ext cx="469744" cy="259045"/>
    <xdr:sp macro="" textlink="">
      <xdr:nvSpPr>
        <xdr:cNvPr id="116" name="【図書館】&#10;一人当たり面積平均値テキスト">
          <a:extLst>
            <a:ext uri="{FF2B5EF4-FFF2-40B4-BE49-F238E27FC236}">
              <a16:creationId xmlns:a16="http://schemas.microsoft.com/office/drawing/2014/main" id="{F0CCD971-7A40-4F82-B80B-B95DDAD94EC7}"/>
            </a:ext>
          </a:extLst>
        </xdr:cNvPr>
        <xdr:cNvSpPr txBox="1"/>
      </xdr:nvSpPr>
      <xdr:spPr>
        <a:xfrm>
          <a:off x="10515600" y="673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D1E4F7D5-E8AC-4D7E-A4DC-A7239FCA786E}"/>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3B9BF927-083C-4773-B8BC-5EEC41B2ACD0}"/>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65405</xdr:rowOff>
    </xdr:from>
    <xdr:to>
      <xdr:col>46</xdr:col>
      <xdr:colOff>38100</xdr:colOff>
      <xdr:row>39</xdr:row>
      <xdr:rowOff>167005</xdr:rowOff>
    </xdr:to>
    <xdr:sp macro="" textlink="">
      <xdr:nvSpPr>
        <xdr:cNvPr id="119" name="フローチャート: 判断 118">
          <a:extLst>
            <a:ext uri="{FF2B5EF4-FFF2-40B4-BE49-F238E27FC236}">
              <a16:creationId xmlns:a16="http://schemas.microsoft.com/office/drawing/2014/main" id="{6DF51D52-DE43-4806-98AC-B9670208E1B3}"/>
            </a:ext>
          </a:extLst>
        </xdr:cNvPr>
        <xdr:cNvSpPr/>
      </xdr:nvSpPr>
      <xdr:spPr>
        <a:xfrm>
          <a:off x="8699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a:extLst>
            <a:ext uri="{FF2B5EF4-FFF2-40B4-BE49-F238E27FC236}">
              <a16:creationId xmlns:a16="http://schemas.microsoft.com/office/drawing/2014/main" id="{BC92C1F8-F3AA-49BE-AB44-FAB119672BBC}"/>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1" name="フローチャート: 判断 120">
          <a:extLst>
            <a:ext uri="{FF2B5EF4-FFF2-40B4-BE49-F238E27FC236}">
              <a16:creationId xmlns:a16="http://schemas.microsoft.com/office/drawing/2014/main" id="{48377CFB-53DD-4233-9B8C-D7F60740F20A}"/>
            </a:ext>
          </a:extLst>
        </xdr:cNvPr>
        <xdr:cNvSpPr/>
      </xdr:nvSpPr>
      <xdr:spPr>
        <a:xfrm>
          <a:off x="6921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400F669-0C4D-46FB-9941-6918E5B198A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87333FEA-34D9-4E3C-8F4A-8C1CBC3FBEA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E5C22E38-85AB-45D7-807F-B143AF6D9F9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9FB15499-1405-450B-A2E0-E18DBCEA87A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A77836A-D2F3-46C1-9076-690925C96E5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122555</xdr:rowOff>
    </xdr:from>
    <xdr:to>
      <xdr:col>55</xdr:col>
      <xdr:colOff>50800</xdr:colOff>
      <xdr:row>39</xdr:row>
      <xdr:rowOff>52705</xdr:rowOff>
    </xdr:to>
    <xdr:sp macro="" textlink="">
      <xdr:nvSpPr>
        <xdr:cNvPr id="127" name="楕円 126">
          <a:extLst>
            <a:ext uri="{FF2B5EF4-FFF2-40B4-BE49-F238E27FC236}">
              <a16:creationId xmlns:a16="http://schemas.microsoft.com/office/drawing/2014/main" id="{88C5AFA6-3A52-46B3-9B5E-43B1181709BC}"/>
            </a:ext>
          </a:extLst>
        </xdr:cNvPr>
        <xdr:cNvSpPr/>
      </xdr:nvSpPr>
      <xdr:spPr>
        <a:xfrm>
          <a:off x="104267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145432</xdr:rowOff>
    </xdr:from>
    <xdr:ext cx="469744" cy="259045"/>
    <xdr:sp macro="" textlink="">
      <xdr:nvSpPr>
        <xdr:cNvPr id="128" name="【図書館】&#10;一人当たり面積該当値テキスト">
          <a:extLst>
            <a:ext uri="{FF2B5EF4-FFF2-40B4-BE49-F238E27FC236}">
              <a16:creationId xmlns:a16="http://schemas.microsoft.com/office/drawing/2014/main" id="{6645396F-22DA-49A6-A893-EC120A456233}"/>
            </a:ext>
          </a:extLst>
        </xdr:cNvPr>
        <xdr:cNvSpPr txBox="1"/>
      </xdr:nvSpPr>
      <xdr:spPr>
        <a:xfrm>
          <a:off x="10515600" y="6489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122555</xdr:rowOff>
    </xdr:from>
    <xdr:to>
      <xdr:col>50</xdr:col>
      <xdr:colOff>165100</xdr:colOff>
      <xdr:row>39</xdr:row>
      <xdr:rowOff>52705</xdr:rowOff>
    </xdr:to>
    <xdr:sp macro="" textlink="">
      <xdr:nvSpPr>
        <xdr:cNvPr id="129" name="楕円 128">
          <a:extLst>
            <a:ext uri="{FF2B5EF4-FFF2-40B4-BE49-F238E27FC236}">
              <a16:creationId xmlns:a16="http://schemas.microsoft.com/office/drawing/2014/main" id="{A1504FF5-44BF-416D-9BF0-9454A7B03A98}"/>
            </a:ext>
          </a:extLst>
        </xdr:cNvPr>
        <xdr:cNvSpPr/>
      </xdr:nvSpPr>
      <xdr:spPr>
        <a:xfrm>
          <a:off x="9588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1905</xdr:rowOff>
    </xdr:from>
    <xdr:to>
      <xdr:col>55</xdr:col>
      <xdr:colOff>0</xdr:colOff>
      <xdr:row>39</xdr:row>
      <xdr:rowOff>1905</xdr:rowOff>
    </xdr:to>
    <xdr:cxnSp macro="">
      <xdr:nvCxnSpPr>
        <xdr:cNvPr id="130" name="直線コネクタ 129">
          <a:extLst>
            <a:ext uri="{FF2B5EF4-FFF2-40B4-BE49-F238E27FC236}">
              <a16:creationId xmlns:a16="http://schemas.microsoft.com/office/drawing/2014/main" id="{71285B3F-9F02-4EA7-8AD3-EDAA740C949E}"/>
            </a:ext>
          </a:extLst>
        </xdr:cNvPr>
        <xdr:cNvCxnSpPr/>
      </xdr:nvCxnSpPr>
      <xdr:spPr>
        <a:xfrm>
          <a:off x="9639300" y="66884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122555</xdr:rowOff>
    </xdr:from>
    <xdr:to>
      <xdr:col>46</xdr:col>
      <xdr:colOff>38100</xdr:colOff>
      <xdr:row>39</xdr:row>
      <xdr:rowOff>52705</xdr:rowOff>
    </xdr:to>
    <xdr:sp macro="" textlink="">
      <xdr:nvSpPr>
        <xdr:cNvPr id="131" name="楕円 130">
          <a:extLst>
            <a:ext uri="{FF2B5EF4-FFF2-40B4-BE49-F238E27FC236}">
              <a16:creationId xmlns:a16="http://schemas.microsoft.com/office/drawing/2014/main" id="{D3AD2097-F84D-46FE-8BD4-0104CCC85D6F}"/>
            </a:ext>
          </a:extLst>
        </xdr:cNvPr>
        <xdr:cNvSpPr/>
      </xdr:nvSpPr>
      <xdr:spPr>
        <a:xfrm>
          <a:off x="8699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1905</xdr:rowOff>
    </xdr:from>
    <xdr:to>
      <xdr:col>50</xdr:col>
      <xdr:colOff>114300</xdr:colOff>
      <xdr:row>39</xdr:row>
      <xdr:rowOff>1905</xdr:rowOff>
    </xdr:to>
    <xdr:cxnSp macro="">
      <xdr:nvCxnSpPr>
        <xdr:cNvPr id="132" name="直線コネクタ 131">
          <a:extLst>
            <a:ext uri="{FF2B5EF4-FFF2-40B4-BE49-F238E27FC236}">
              <a16:creationId xmlns:a16="http://schemas.microsoft.com/office/drawing/2014/main" id="{36F54C15-0C97-4050-8957-1FEBA5FCD3B1}"/>
            </a:ext>
          </a:extLst>
        </xdr:cNvPr>
        <xdr:cNvCxnSpPr/>
      </xdr:nvCxnSpPr>
      <xdr:spPr>
        <a:xfrm>
          <a:off x="8750300" y="66884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122555</xdr:rowOff>
    </xdr:from>
    <xdr:to>
      <xdr:col>41</xdr:col>
      <xdr:colOff>101600</xdr:colOff>
      <xdr:row>39</xdr:row>
      <xdr:rowOff>52705</xdr:rowOff>
    </xdr:to>
    <xdr:sp macro="" textlink="">
      <xdr:nvSpPr>
        <xdr:cNvPr id="133" name="楕円 132">
          <a:extLst>
            <a:ext uri="{FF2B5EF4-FFF2-40B4-BE49-F238E27FC236}">
              <a16:creationId xmlns:a16="http://schemas.microsoft.com/office/drawing/2014/main" id="{513984CF-9AFC-4693-8F7A-23E7EE41D66C}"/>
            </a:ext>
          </a:extLst>
        </xdr:cNvPr>
        <xdr:cNvSpPr/>
      </xdr:nvSpPr>
      <xdr:spPr>
        <a:xfrm>
          <a:off x="7810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1905</xdr:rowOff>
    </xdr:from>
    <xdr:to>
      <xdr:col>45</xdr:col>
      <xdr:colOff>177800</xdr:colOff>
      <xdr:row>39</xdr:row>
      <xdr:rowOff>1905</xdr:rowOff>
    </xdr:to>
    <xdr:cxnSp macro="">
      <xdr:nvCxnSpPr>
        <xdr:cNvPr id="134" name="直線コネクタ 133">
          <a:extLst>
            <a:ext uri="{FF2B5EF4-FFF2-40B4-BE49-F238E27FC236}">
              <a16:creationId xmlns:a16="http://schemas.microsoft.com/office/drawing/2014/main" id="{67CD98D3-0F1E-4C6C-8DC8-C05FAA185B97}"/>
            </a:ext>
          </a:extLst>
        </xdr:cNvPr>
        <xdr:cNvCxnSpPr/>
      </xdr:nvCxnSpPr>
      <xdr:spPr>
        <a:xfrm>
          <a:off x="7861300" y="66884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122555</xdr:rowOff>
    </xdr:from>
    <xdr:to>
      <xdr:col>36</xdr:col>
      <xdr:colOff>165100</xdr:colOff>
      <xdr:row>39</xdr:row>
      <xdr:rowOff>52705</xdr:rowOff>
    </xdr:to>
    <xdr:sp macro="" textlink="">
      <xdr:nvSpPr>
        <xdr:cNvPr id="135" name="楕円 134">
          <a:extLst>
            <a:ext uri="{FF2B5EF4-FFF2-40B4-BE49-F238E27FC236}">
              <a16:creationId xmlns:a16="http://schemas.microsoft.com/office/drawing/2014/main" id="{2B48BA99-BE4D-48A9-89DC-D69B37198BE7}"/>
            </a:ext>
          </a:extLst>
        </xdr:cNvPr>
        <xdr:cNvSpPr/>
      </xdr:nvSpPr>
      <xdr:spPr>
        <a:xfrm>
          <a:off x="6921500" y="663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1905</xdr:rowOff>
    </xdr:from>
    <xdr:to>
      <xdr:col>41</xdr:col>
      <xdr:colOff>50800</xdr:colOff>
      <xdr:row>39</xdr:row>
      <xdr:rowOff>1905</xdr:rowOff>
    </xdr:to>
    <xdr:cxnSp macro="">
      <xdr:nvCxnSpPr>
        <xdr:cNvPr id="136" name="直線コネクタ 135">
          <a:extLst>
            <a:ext uri="{FF2B5EF4-FFF2-40B4-BE49-F238E27FC236}">
              <a16:creationId xmlns:a16="http://schemas.microsoft.com/office/drawing/2014/main" id="{10FE8E39-9B13-482F-89EB-6E67BE5FE073}"/>
            </a:ext>
          </a:extLst>
        </xdr:cNvPr>
        <xdr:cNvCxnSpPr/>
      </xdr:nvCxnSpPr>
      <xdr:spPr>
        <a:xfrm>
          <a:off x="6972300" y="66884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158132</xdr:rowOff>
    </xdr:from>
    <xdr:ext cx="469744" cy="259045"/>
    <xdr:sp macro="" textlink="">
      <xdr:nvSpPr>
        <xdr:cNvPr id="137" name="n_1aveValue【図書館】&#10;一人当たり面積">
          <a:extLst>
            <a:ext uri="{FF2B5EF4-FFF2-40B4-BE49-F238E27FC236}">
              <a16:creationId xmlns:a16="http://schemas.microsoft.com/office/drawing/2014/main" id="{962A8BBE-39CD-4EE7-9C97-CC60F47BE74E}"/>
            </a:ext>
          </a:extLst>
        </xdr:cNvPr>
        <xdr:cNvSpPr txBox="1"/>
      </xdr:nvSpPr>
      <xdr:spPr>
        <a:xfrm>
          <a:off x="93917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158132</xdr:rowOff>
    </xdr:from>
    <xdr:ext cx="469744" cy="259045"/>
    <xdr:sp macro="" textlink="">
      <xdr:nvSpPr>
        <xdr:cNvPr id="138" name="n_2aveValue【図書館】&#10;一人当たり面積">
          <a:extLst>
            <a:ext uri="{FF2B5EF4-FFF2-40B4-BE49-F238E27FC236}">
              <a16:creationId xmlns:a16="http://schemas.microsoft.com/office/drawing/2014/main" id="{1B32AC2F-8E9A-4F50-8C2F-42AEBC6E8DD7}"/>
            </a:ext>
          </a:extLst>
        </xdr:cNvPr>
        <xdr:cNvSpPr txBox="1"/>
      </xdr:nvSpPr>
      <xdr:spPr>
        <a:xfrm>
          <a:off x="85154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a:extLst>
            <a:ext uri="{FF2B5EF4-FFF2-40B4-BE49-F238E27FC236}">
              <a16:creationId xmlns:a16="http://schemas.microsoft.com/office/drawing/2014/main" id="{0EA4B02D-36B8-409A-81EC-B801749D2F75}"/>
            </a:ext>
          </a:extLst>
        </xdr:cNvPr>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169562</xdr:rowOff>
    </xdr:from>
    <xdr:ext cx="469744" cy="259045"/>
    <xdr:sp macro="" textlink="">
      <xdr:nvSpPr>
        <xdr:cNvPr id="140" name="n_4aveValue【図書館】&#10;一人当たり面積">
          <a:extLst>
            <a:ext uri="{FF2B5EF4-FFF2-40B4-BE49-F238E27FC236}">
              <a16:creationId xmlns:a16="http://schemas.microsoft.com/office/drawing/2014/main" id="{F51388CA-A91A-4D3C-BE3E-4E1158A0E058}"/>
            </a:ext>
          </a:extLst>
        </xdr:cNvPr>
        <xdr:cNvSpPr txBox="1"/>
      </xdr:nvSpPr>
      <xdr:spPr>
        <a:xfrm>
          <a:off x="6737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69232</xdr:rowOff>
    </xdr:from>
    <xdr:ext cx="469744" cy="259045"/>
    <xdr:sp macro="" textlink="">
      <xdr:nvSpPr>
        <xdr:cNvPr id="141" name="n_1mainValue【図書館】&#10;一人当たり面積">
          <a:extLst>
            <a:ext uri="{FF2B5EF4-FFF2-40B4-BE49-F238E27FC236}">
              <a16:creationId xmlns:a16="http://schemas.microsoft.com/office/drawing/2014/main" id="{C9A7E8D9-4295-44BF-8100-6E15A05851ED}"/>
            </a:ext>
          </a:extLst>
        </xdr:cNvPr>
        <xdr:cNvSpPr txBox="1"/>
      </xdr:nvSpPr>
      <xdr:spPr>
        <a:xfrm>
          <a:off x="93917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69232</xdr:rowOff>
    </xdr:from>
    <xdr:ext cx="469744" cy="259045"/>
    <xdr:sp macro="" textlink="">
      <xdr:nvSpPr>
        <xdr:cNvPr id="142" name="n_2mainValue【図書館】&#10;一人当たり面積">
          <a:extLst>
            <a:ext uri="{FF2B5EF4-FFF2-40B4-BE49-F238E27FC236}">
              <a16:creationId xmlns:a16="http://schemas.microsoft.com/office/drawing/2014/main" id="{505B47EC-CDA3-47AE-8E07-B5A0DB5A80BF}"/>
            </a:ext>
          </a:extLst>
        </xdr:cNvPr>
        <xdr:cNvSpPr txBox="1"/>
      </xdr:nvSpPr>
      <xdr:spPr>
        <a:xfrm>
          <a:off x="85154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69232</xdr:rowOff>
    </xdr:from>
    <xdr:ext cx="469744" cy="259045"/>
    <xdr:sp macro="" textlink="">
      <xdr:nvSpPr>
        <xdr:cNvPr id="143" name="n_3mainValue【図書館】&#10;一人当たり面積">
          <a:extLst>
            <a:ext uri="{FF2B5EF4-FFF2-40B4-BE49-F238E27FC236}">
              <a16:creationId xmlns:a16="http://schemas.microsoft.com/office/drawing/2014/main" id="{901733F3-A7D3-4436-B9D5-BA74C491F933}"/>
            </a:ext>
          </a:extLst>
        </xdr:cNvPr>
        <xdr:cNvSpPr txBox="1"/>
      </xdr:nvSpPr>
      <xdr:spPr>
        <a:xfrm>
          <a:off x="76264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69232</xdr:rowOff>
    </xdr:from>
    <xdr:ext cx="469744" cy="259045"/>
    <xdr:sp macro="" textlink="">
      <xdr:nvSpPr>
        <xdr:cNvPr id="144" name="n_4mainValue【図書館】&#10;一人当たり面積">
          <a:extLst>
            <a:ext uri="{FF2B5EF4-FFF2-40B4-BE49-F238E27FC236}">
              <a16:creationId xmlns:a16="http://schemas.microsoft.com/office/drawing/2014/main" id="{115B19FA-A70A-42EA-94D8-878BF5FFFB81}"/>
            </a:ext>
          </a:extLst>
        </xdr:cNvPr>
        <xdr:cNvSpPr txBox="1"/>
      </xdr:nvSpPr>
      <xdr:spPr>
        <a:xfrm>
          <a:off x="6737427" y="64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360562DE-906C-406E-A05D-A8AC71254BA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6EDB6AAF-5D5A-4522-A31D-60AC083CA3A6}"/>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F6F1249F-FCED-4C29-99C6-6CA74E4952D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14E73779-160C-499D-9504-840E49221B5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5D762623-8A24-40F5-9FA9-B0E81CA0977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5022A733-5CA6-49BF-80D5-3738614513C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8ED6997F-F84D-47C2-A020-11CBF8050E5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E72C99B8-B162-4EA4-80CC-4D869A9EB6E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5CCA6531-7750-4672-93D3-5726C75036C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8ED4C0E4-6BA6-4F74-BC88-5AD56115CAC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ABD4004-40B4-41AD-8B81-D5564DE77BAD}"/>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75708DBE-D1A5-4F16-8139-4FF54B83556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B6D8F560-1AFD-466A-BAED-D08465B9C962}"/>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C8460086-FA08-4E43-BD9F-0CC7ED922F24}"/>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F4AAC811-7906-4588-834F-D377435AB069}"/>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50007B32-2F0C-4ECB-BC06-61F7999A38E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681CE30B-0775-4D09-911B-144810C4A31A}"/>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1335AA98-2214-4FF4-92A5-622E60C25077}"/>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984CB059-5C86-43D4-A46D-628BBB11C218}"/>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9AD85E26-148C-4596-8DE9-773C06C2822E}"/>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A133E780-61A9-46F8-A897-3404C843ABAF}"/>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C33AFBE1-74CC-4E74-B6A7-664E74B457D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F02887A4-AAA2-4E9C-B6D9-44231FBCD6E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CB4167F3-7C8A-4C0F-AA3B-67EB5FC85ED7}"/>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9135FE25-A67E-4E99-8126-C714957E6DEE}"/>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C30E8FE6-D374-46FA-AA36-D405689CB9AF}"/>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336C2B68-BD83-47FF-ABBB-A8F22A953977}"/>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29A49D97-8004-479B-BB8E-E13A25F4D7A8}"/>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E51EE5D9-485F-43FC-B444-3DAB1BD8504F}"/>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1922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CE5ED218-C19C-447D-9B03-99834BE380A2}"/>
            </a:ext>
          </a:extLst>
        </xdr:cNvPr>
        <xdr:cNvSpPr txBox="1"/>
      </xdr:nvSpPr>
      <xdr:spPr>
        <a:xfrm>
          <a:off x="4673600" y="1028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066B1AC0-FFF3-45AE-893B-B4D7E788BACD}"/>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BDFF17AE-C1B7-4004-AA35-5460C885B975}"/>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7" name="フローチャート: 判断 176">
          <a:extLst>
            <a:ext uri="{FF2B5EF4-FFF2-40B4-BE49-F238E27FC236}">
              <a16:creationId xmlns:a16="http://schemas.microsoft.com/office/drawing/2014/main" id="{C8F9757C-9D55-4A9E-90D0-827A576DE80C}"/>
            </a:ext>
          </a:extLst>
        </xdr:cNvPr>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a:extLst>
            <a:ext uri="{FF2B5EF4-FFF2-40B4-BE49-F238E27FC236}">
              <a16:creationId xmlns:a16="http://schemas.microsoft.com/office/drawing/2014/main" id="{9CE956EE-6972-4A25-B063-FFDE6E748681}"/>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79" name="フローチャート: 判断 178">
          <a:extLst>
            <a:ext uri="{FF2B5EF4-FFF2-40B4-BE49-F238E27FC236}">
              <a16:creationId xmlns:a16="http://schemas.microsoft.com/office/drawing/2014/main" id="{64C9775F-5A70-4ACB-A289-A0DABC756FDB}"/>
            </a:ext>
          </a:extLst>
        </xdr:cNvPr>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CE3005B9-6324-4FC8-A2F6-8F435E95523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1E09AD4E-B742-4D4F-A734-1A65EFD27B4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766A6D61-0C1C-461B-84AE-053BFA20AE83}"/>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D351C3D-BF03-4461-AED0-A19255261F5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25BA2DE-5984-4A6E-B06B-F6F831C290FA}"/>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71120</xdr:rowOff>
    </xdr:from>
    <xdr:to>
      <xdr:col>24</xdr:col>
      <xdr:colOff>114300</xdr:colOff>
      <xdr:row>58</xdr:row>
      <xdr:rowOff>1270</xdr:rowOff>
    </xdr:to>
    <xdr:sp macro="" textlink="">
      <xdr:nvSpPr>
        <xdr:cNvPr id="185" name="楕円 184">
          <a:extLst>
            <a:ext uri="{FF2B5EF4-FFF2-40B4-BE49-F238E27FC236}">
              <a16:creationId xmlns:a16="http://schemas.microsoft.com/office/drawing/2014/main" id="{36CDEBF5-F122-49AA-93E1-E03E72178510}"/>
            </a:ext>
          </a:extLst>
        </xdr:cNvPr>
        <xdr:cNvSpPr/>
      </xdr:nvSpPr>
      <xdr:spPr>
        <a:xfrm>
          <a:off x="4584700" y="984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93997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014A4B32-A1E5-4B2A-9E7C-E8795BFF3E4E}"/>
            </a:ext>
          </a:extLst>
        </xdr:cNvPr>
        <xdr:cNvSpPr txBox="1"/>
      </xdr:nvSpPr>
      <xdr:spPr>
        <a:xfrm>
          <a:off x="4673600" y="969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21590</xdr:rowOff>
    </xdr:from>
    <xdr:to>
      <xdr:col>20</xdr:col>
      <xdr:colOff>38100</xdr:colOff>
      <xdr:row>57</xdr:row>
      <xdr:rowOff>123190</xdr:rowOff>
    </xdr:to>
    <xdr:sp macro="" textlink="">
      <xdr:nvSpPr>
        <xdr:cNvPr id="187" name="楕円 186">
          <a:extLst>
            <a:ext uri="{FF2B5EF4-FFF2-40B4-BE49-F238E27FC236}">
              <a16:creationId xmlns:a16="http://schemas.microsoft.com/office/drawing/2014/main" id="{E8DEE547-4834-4607-B24A-72B228E26E9F}"/>
            </a:ext>
          </a:extLst>
        </xdr:cNvPr>
        <xdr:cNvSpPr/>
      </xdr:nvSpPr>
      <xdr:spPr>
        <a:xfrm>
          <a:off x="3746500" y="97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72390</xdr:rowOff>
    </xdr:from>
    <xdr:to>
      <xdr:col>24</xdr:col>
      <xdr:colOff>63500</xdr:colOff>
      <xdr:row>57</xdr:row>
      <xdr:rowOff>121920</xdr:rowOff>
    </xdr:to>
    <xdr:cxnSp macro="">
      <xdr:nvCxnSpPr>
        <xdr:cNvPr id="188" name="直線コネクタ 187">
          <a:extLst>
            <a:ext uri="{FF2B5EF4-FFF2-40B4-BE49-F238E27FC236}">
              <a16:creationId xmlns:a16="http://schemas.microsoft.com/office/drawing/2014/main" id="{50199063-7503-4ADF-A618-A0E4F70C9EF3}"/>
            </a:ext>
          </a:extLst>
        </xdr:cNvPr>
        <xdr:cNvCxnSpPr/>
      </xdr:nvCxnSpPr>
      <xdr:spPr>
        <a:xfrm>
          <a:off x="3797300" y="984504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143510</xdr:rowOff>
    </xdr:from>
    <xdr:to>
      <xdr:col>15</xdr:col>
      <xdr:colOff>101600</xdr:colOff>
      <xdr:row>57</xdr:row>
      <xdr:rowOff>73660</xdr:rowOff>
    </xdr:to>
    <xdr:sp macro="" textlink="">
      <xdr:nvSpPr>
        <xdr:cNvPr id="189" name="楕円 188">
          <a:extLst>
            <a:ext uri="{FF2B5EF4-FFF2-40B4-BE49-F238E27FC236}">
              <a16:creationId xmlns:a16="http://schemas.microsoft.com/office/drawing/2014/main" id="{C20CBA77-6ACC-4611-9A6A-6FC58DFC72BC}"/>
            </a:ext>
          </a:extLst>
        </xdr:cNvPr>
        <xdr:cNvSpPr/>
      </xdr:nvSpPr>
      <xdr:spPr>
        <a:xfrm>
          <a:off x="2857500" y="9744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22860</xdr:rowOff>
    </xdr:from>
    <xdr:to>
      <xdr:col>19</xdr:col>
      <xdr:colOff>177800</xdr:colOff>
      <xdr:row>57</xdr:row>
      <xdr:rowOff>72390</xdr:rowOff>
    </xdr:to>
    <xdr:cxnSp macro="">
      <xdr:nvCxnSpPr>
        <xdr:cNvPr id="190" name="直線コネクタ 189">
          <a:extLst>
            <a:ext uri="{FF2B5EF4-FFF2-40B4-BE49-F238E27FC236}">
              <a16:creationId xmlns:a16="http://schemas.microsoft.com/office/drawing/2014/main" id="{B0010FAB-8917-4EE8-A206-CB1B767F59C3}"/>
            </a:ext>
          </a:extLst>
        </xdr:cNvPr>
        <xdr:cNvCxnSpPr/>
      </xdr:nvCxnSpPr>
      <xdr:spPr>
        <a:xfrm>
          <a:off x="2908300" y="979551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141605</xdr:rowOff>
    </xdr:from>
    <xdr:to>
      <xdr:col>10</xdr:col>
      <xdr:colOff>165100</xdr:colOff>
      <xdr:row>64</xdr:row>
      <xdr:rowOff>71755</xdr:rowOff>
    </xdr:to>
    <xdr:sp macro="" textlink="">
      <xdr:nvSpPr>
        <xdr:cNvPr id="191" name="楕円 190">
          <a:extLst>
            <a:ext uri="{FF2B5EF4-FFF2-40B4-BE49-F238E27FC236}">
              <a16:creationId xmlns:a16="http://schemas.microsoft.com/office/drawing/2014/main" id="{4B50B65F-CD9C-48B4-AA42-046F508694A5}"/>
            </a:ext>
          </a:extLst>
        </xdr:cNvPr>
        <xdr:cNvSpPr/>
      </xdr:nvSpPr>
      <xdr:spPr>
        <a:xfrm>
          <a:off x="1968500" y="10942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22860</xdr:rowOff>
    </xdr:from>
    <xdr:to>
      <xdr:col>15</xdr:col>
      <xdr:colOff>50800</xdr:colOff>
      <xdr:row>64</xdr:row>
      <xdr:rowOff>20955</xdr:rowOff>
    </xdr:to>
    <xdr:cxnSp macro="">
      <xdr:nvCxnSpPr>
        <xdr:cNvPr id="192" name="直線コネクタ 191">
          <a:extLst>
            <a:ext uri="{FF2B5EF4-FFF2-40B4-BE49-F238E27FC236}">
              <a16:creationId xmlns:a16="http://schemas.microsoft.com/office/drawing/2014/main" id="{4D8F4443-ED23-4831-B3FA-647BACA3B4B2}"/>
            </a:ext>
          </a:extLst>
        </xdr:cNvPr>
        <xdr:cNvCxnSpPr/>
      </xdr:nvCxnSpPr>
      <xdr:spPr>
        <a:xfrm flipV="1">
          <a:off x="2019300" y="9795510"/>
          <a:ext cx="889000" cy="1198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135890</xdr:rowOff>
    </xdr:from>
    <xdr:to>
      <xdr:col>6</xdr:col>
      <xdr:colOff>38100</xdr:colOff>
      <xdr:row>64</xdr:row>
      <xdr:rowOff>66040</xdr:rowOff>
    </xdr:to>
    <xdr:sp macro="" textlink="">
      <xdr:nvSpPr>
        <xdr:cNvPr id="193" name="楕円 192">
          <a:extLst>
            <a:ext uri="{FF2B5EF4-FFF2-40B4-BE49-F238E27FC236}">
              <a16:creationId xmlns:a16="http://schemas.microsoft.com/office/drawing/2014/main" id="{E800D0BD-DAF8-4EB2-A944-A2806E2C95E0}"/>
            </a:ext>
          </a:extLst>
        </xdr:cNvPr>
        <xdr:cNvSpPr/>
      </xdr:nvSpPr>
      <xdr:spPr>
        <a:xfrm>
          <a:off x="10795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15240</xdr:rowOff>
    </xdr:from>
    <xdr:to>
      <xdr:col>10</xdr:col>
      <xdr:colOff>114300</xdr:colOff>
      <xdr:row>64</xdr:row>
      <xdr:rowOff>20955</xdr:rowOff>
    </xdr:to>
    <xdr:cxnSp macro="">
      <xdr:nvCxnSpPr>
        <xdr:cNvPr id="194" name="直線コネクタ 193">
          <a:extLst>
            <a:ext uri="{FF2B5EF4-FFF2-40B4-BE49-F238E27FC236}">
              <a16:creationId xmlns:a16="http://schemas.microsoft.com/office/drawing/2014/main" id="{26D7A559-EBE5-40B0-B4D9-898E5457F118}"/>
            </a:ext>
          </a:extLst>
        </xdr:cNvPr>
        <xdr:cNvCxnSpPr/>
      </xdr:nvCxnSpPr>
      <xdr:spPr>
        <a:xfrm>
          <a:off x="1130300" y="109880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91457</xdr:rowOff>
    </xdr:from>
    <xdr:ext cx="405111" cy="259045"/>
    <xdr:sp macro="" textlink="">
      <xdr:nvSpPr>
        <xdr:cNvPr id="195" name="n_1aveValue【体育館・プール】&#10;有形固定資産減価償却率">
          <a:extLst>
            <a:ext uri="{FF2B5EF4-FFF2-40B4-BE49-F238E27FC236}">
              <a16:creationId xmlns:a16="http://schemas.microsoft.com/office/drawing/2014/main" id="{58FA7F61-8552-48E0-8E8D-F45A7D0FC57E}"/>
            </a:ext>
          </a:extLst>
        </xdr:cNvPr>
        <xdr:cNvSpPr txBox="1"/>
      </xdr:nvSpPr>
      <xdr:spPr>
        <a:xfrm>
          <a:off x="35820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95267</xdr:rowOff>
    </xdr:from>
    <xdr:ext cx="405111" cy="259045"/>
    <xdr:sp macro="" textlink="">
      <xdr:nvSpPr>
        <xdr:cNvPr id="196" name="n_2aveValue【体育館・プール】&#10;有形固定資産減価償却率">
          <a:extLst>
            <a:ext uri="{FF2B5EF4-FFF2-40B4-BE49-F238E27FC236}">
              <a16:creationId xmlns:a16="http://schemas.microsoft.com/office/drawing/2014/main" id="{2CA5C108-4FF9-40D0-BF4C-3E7C406E38E1}"/>
            </a:ext>
          </a:extLst>
        </xdr:cNvPr>
        <xdr:cNvSpPr txBox="1"/>
      </xdr:nvSpPr>
      <xdr:spPr>
        <a:xfrm>
          <a:off x="27057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7" name="n_3aveValue【体育館・プール】&#10;有形固定資産減価償却率">
          <a:extLst>
            <a:ext uri="{FF2B5EF4-FFF2-40B4-BE49-F238E27FC236}">
              <a16:creationId xmlns:a16="http://schemas.microsoft.com/office/drawing/2014/main" id="{AFDCDBD0-FC5D-41D1-9AB4-85B368243401}"/>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67327</xdr:rowOff>
    </xdr:from>
    <xdr:ext cx="405111" cy="259045"/>
    <xdr:sp macro="" textlink="">
      <xdr:nvSpPr>
        <xdr:cNvPr id="198" name="n_4aveValue【体育館・プール】&#10;有形固定資産減価償却率">
          <a:extLst>
            <a:ext uri="{FF2B5EF4-FFF2-40B4-BE49-F238E27FC236}">
              <a16:creationId xmlns:a16="http://schemas.microsoft.com/office/drawing/2014/main" id="{C5B7F137-7020-465A-A093-8F67B4FD8AD6}"/>
            </a:ext>
          </a:extLst>
        </xdr:cNvPr>
        <xdr:cNvSpPr txBox="1"/>
      </xdr:nvSpPr>
      <xdr:spPr>
        <a:xfrm>
          <a:off x="927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139717</xdr:rowOff>
    </xdr:from>
    <xdr:ext cx="405111" cy="259045"/>
    <xdr:sp macro="" textlink="">
      <xdr:nvSpPr>
        <xdr:cNvPr id="199" name="n_1mainValue【体育館・プール】&#10;有形固定資産減価償却率">
          <a:extLst>
            <a:ext uri="{FF2B5EF4-FFF2-40B4-BE49-F238E27FC236}">
              <a16:creationId xmlns:a16="http://schemas.microsoft.com/office/drawing/2014/main" id="{6EA919DB-B5B6-4FDD-96CB-6104DFF88487}"/>
            </a:ext>
          </a:extLst>
        </xdr:cNvPr>
        <xdr:cNvSpPr txBox="1"/>
      </xdr:nvSpPr>
      <xdr:spPr>
        <a:xfrm>
          <a:off x="3582044" y="956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90187</xdr:rowOff>
    </xdr:from>
    <xdr:ext cx="405111" cy="259045"/>
    <xdr:sp macro="" textlink="">
      <xdr:nvSpPr>
        <xdr:cNvPr id="200" name="n_2mainValue【体育館・プール】&#10;有形固定資産減価償却率">
          <a:extLst>
            <a:ext uri="{FF2B5EF4-FFF2-40B4-BE49-F238E27FC236}">
              <a16:creationId xmlns:a16="http://schemas.microsoft.com/office/drawing/2014/main" id="{09C18C35-7BDC-4CF9-8F0C-3CD310B0CA05}"/>
            </a:ext>
          </a:extLst>
        </xdr:cNvPr>
        <xdr:cNvSpPr txBox="1"/>
      </xdr:nvSpPr>
      <xdr:spPr>
        <a:xfrm>
          <a:off x="2705744" y="951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62882</xdr:rowOff>
    </xdr:from>
    <xdr:ext cx="405111" cy="259045"/>
    <xdr:sp macro="" textlink="">
      <xdr:nvSpPr>
        <xdr:cNvPr id="201" name="n_3mainValue【体育館・プール】&#10;有形固定資産減価償却率">
          <a:extLst>
            <a:ext uri="{FF2B5EF4-FFF2-40B4-BE49-F238E27FC236}">
              <a16:creationId xmlns:a16="http://schemas.microsoft.com/office/drawing/2014/main" id="{FB643BD1-8EF7-4775-8112-6E14E957F9A9}"/>
            </a:ext>
          </a:extLst>
        </xdr:cNvPr>
        <xdr:cNvSpPr txBox="1"/>
      </xdr:nvSpPr>
      <xdr:spPr>
        <a:xfrm>
          <a:off x="1816744"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57167</xdr:rowOff>
    </xdr:from>
    <xdr:ext cx="405111" cy="259045"/>
    <xdr:sp macro="" textlink="">
      <xdr:nvSpPr>
        <xdr:cNvPr id="202" name="n_4mainValue【体育館・プール】&#10;有形固定資産減価償却率">
          <a:extLst>
            <a:ext uri="{FF2B5EF4-FFF2-40B4-BE49-F238E27FC236}">
              <a16:creationId xmlns:a16="http://schemas.microsoft.com/office/drawing/2014/main" id="{F787C1B3-9DF6-4AE3-8595-A36F77167E17}"/>
            </a:ext>
          </a:extLst>
        </xdr:cNvPr>
        <xdr:cNvSpPr txBox="1"/>
      </xdr:nvSpPr>
      <xdr:spPr>
        <a:xfrm>
          <a:off x="927744"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26245A3B-5241-4819-8139-2B93FD005D0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2153B599-6B74-458C-B147-AC78016DC2C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90C0696C-4D16-4362-87EC-9E6D925D00B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FC2C9022-91B3-4AE5-AB29-528246B6F0C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17BC6B9A-B67F-4AE4-821D-399948B7C1ED}"/>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AB4B00F9-102D-44A2-B4D6-294692F58AD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0C24E573-3A12-4EA8-B268-40B7F74A010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358B8A48-7F98-4B1B-BA7D-AF12A875EC0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EF5C74A1-D7A1-448E-8A8B-BD0A0A373BF8}"/>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D1950743-9A17-49AE-B2E9-8BCF96AC79ED}"/>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8CC053A5-CD3E-40F0-8FEB-1767E7C1526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8D8FDEFD-1A65-4169-B3E0-385C527227B8}"/>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5FB29C9B-7657-4E8F-85FB-40CB90C8E3F8}"/>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F49E0B8B-745E-473F-AA06-B3DBB7B770C9}"/>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BD546FBC-14A8-4811-BCF8-8F84C1F8AAD6}"/>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BFA518AB-AEEA-47AC-830F-D9A8B160D1BF}"/>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6BE1486E-4DCB-4C80-A03A-356485A36E82}"/>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EA556E8-FFD7-46D1-BC9F-329A9D4982F9}"/>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3972CF62-7DA5-4647-921F-A50720899CD5}"/>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BD92E9B-DCE4-4633-94ED-9CABF82CE741}"/>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C392F17A-4348-44AE-85EC-0AAD421F6896}"/>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19149783-2055-414D-881C-96B21757DDC3}"/>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3CC2F6C-C876-4E0D-984F-506F3C07B42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B3516C3B-051E-493C-998D-62028BB25CAF}"/>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1A983082-4DC6-45A5-A3A1-D1E256707D4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EBE52CE2-341D-4E49-A35D-7224027D9E6A}"/>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9BAED031-F7BB-4176-A423-DD05669E00AF}"/>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F0CA0DC5-C45A-4736-8188-FCB59BAE53B8}"/>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F8FADC0D-275E-4412-9D34-FE9AA0454667}"/>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A284433D-65FE-418F-8444-264EB48EAF33}"/>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25961</xdr:rowOff>
    </xdr:from>
    <xdr:ext cx="469744" cy="259045"/>
    <xdr:sp macro="" textlink="">
      <xdr:nvSpPr>
        <xdr:cNvPr id="233" name="【体育館・プール】&#10;一人当たり面積平均値テキスト">
          <a:extLst>
            <a:ext uri="{FF2B5EF4-FFF2-40B4-BE49-F238E27FC236}">
              <a16:creationId xmlns:a16="http://schemas.microsoft.com/office/drawing/2014/main" id="{FABD63FD-5652-493F-9D10-10D0CE64CEAB}"/>
            </a:ext>
          </a:extLst>
        </xdr:cNvPr>
        <xdr:cNvSpPr txBox="1"/>
      </xdr:nvSpPr>
      <xdr:spPr>
        <a:xfrm>
          <a:off x="10515600" y="10655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44A10D3F-A2FE-4BE9-8BA6-78A698FA0AA9}"/>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24680C82-57A1-44AC-9D5F-D2FFCE90D3AB}"/>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36" name="フローチャート: 判断 235">
          <a:extLst>
            <a:ext uri="{FF2B5EF4-FFF2-40B4-BE49-F238E27FC236}">
              <a16:creationId xmlns:a16="http://schemas.microsoft.com/office/drawing/2014/main" id="{393D6888-03D1-45E7-85CB-ED8623E85AE1}"/>
            </a:ext>
          </a:extLst>
        </xdr:cNvPr>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171269</xdr:rowOff>
    </xdr:from>
    <xdr:to>
      <xdr:col>41</xdr:col>
      <xdr:colOff>101600</xdr:colOff>
      <xdr:row>63</xdr:row>
      <xdr:rowOff>101419</xdr:rowOff>
    </xdr:to>
    <xdr:sp macro="" textlink="">
      <xdr:nvSpPr>
        <xdr:cNvPr id="237" name="フローチャート: 判断 236">
          <a:extLst>
            <a:ext uri="{FF2B5EF4-FFF2-40B4-BE49-F238E27FC236}">
              <a16:creationId xmlns:a16="http://schemas.microsoft.com/office/drawing/2014/main" id="{CD338ED7-8A03-4D40-B2CC-54C86E8ED3E4}"/>
            </a:ext>
          </a:extLst>
        </xdr:cNvPr>
        <xdr:cNvSpPr/>
      </xdr:nvSpPr>
      <xdr:spPr>
        <a:xfrm>
          <a:off x="7810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1451</xdr:rowOff>
    </xdr:from>
    <xdr:to>
      <xdr:col>36</xdr:col>
      <xdr:colOff>165100</xdr:colOff>
      <xdr:row>63</xdr:row>
      <xdr:rowOff>103051</xdr:rowOff>
    </xdr:to>
    <xdr:sp macro="" textlink="">
      <xdr:nvSpPr>
        <xdr:cNvPr id="238" name="フローチャート: 判断 237">
          <a:extLst>
            <a:ext uri="{FF2B5EF4-FFF2-40B4-BE49-F238E27FC236}">
              <a16:creationId xmlns:a16="http://schemas.microsoft.com/office/drawing/2014/main" id="{DBB68575-811B-4CDB-A361-A3F3D28A42DD}"/>
            </a:ext>
          </a:extLst>
        </xdr:cNvPr>
        <xdr:cNvSpPr/>
      </xdr:nvSpPr>
      <xdr:spPr>
        <a:xfrm>
          <a:off x="6921500" y="1080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F96F3137-B6AF-4ADF-ABB0-60E2570D61C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DCC1393-F99D-46AD-A6B5-5BD957A4D3F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CB1D957-C818-4D2C-AB6B-BEC7F066B74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75BC04A-8319-48B5-8B9D-0BEDDEF57EA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9C3F720-C6E5-475F-A5B8-E9CBB52B190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4717</xdr:rowOff>
    </xdr:from>
    <xdr:to>
      <xdr:col>55</xdr:col>
      <xdr:colOff>50800</xdr:colOff>
      <xdr:row>64</xdr:row>
      <xdr:rowOff>106317</xdr:rowOff>
    </xdr:to>
    <xdr:sp macro="" textlink="">
      <xdr:nvSpPr>
        <xdr:cNvPr id="244" name="楕円 243">
          <a:extLst>
            <a:ext uri="{FF2B5EF4-FFF2-40B4-BE49-F238E27FC236}">
              <a16:creationId xmlns:a16="http://schemas.microsoft.com/office/drawing/2014/main" id="{374408E7-08C4-492E-949F-505A9853A971}"/>
            </a:ext>
          </a:extLst>
        </xdr:cNvPr>
        <xdr:cNvSpPr/>
      </xdr:nvSpPr>
      <xdr:spPr>
        <a:xfrm>
          <a:off x="104267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91094</xdr:rowOff>
    </xdr:from>
    <xdr:ext cx="469744" cy="259045"/>
    <xdr:sp macro="" textlink="">
      <xdr:nvSpPr>
        <xdr:cNvPr id="245" name="【体育館・プール】&#10;一人当たり面積該当値テキスト">
          <a:extLst>
            <a:ext uri="{FF2B5EF4-FFF2-40B4-BE49-F238E27FC236}">
              <a16:creationId xmlns:a16="http://schemas.microsoft.com/office/drawing/2014/main" id="{02C1A7B5-1C9C-4FE5-909E-F4A29052023B}"/>
            </a:ext>
          </a:extLst>
        </xdr:cNvPr>
        <xdr:cNvSpPr txBox="1"/>
      </xdr:nvSpPr>
      <xdr:spPr>
        <a:xfrm>
          <a:off x="10515600" y="10892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4717</xdr:rowOff>
    </xdr:from>
    <xdr:to>
      <xdr:col>50</xdr:col>
      <xdr:colOff>165100</xdr:colOff>
      <xdr:row>64</xdr:row>
      <xdr:rowOff>106317</xdr:rowOff>
    </xdr:to>
    <xdr:sp macro="" textlink="">
      <xdr:nvSpPr>
        <xdr:cNvPr id="246" name="楕円 245">
          <a:extLst>
            <a:ext uri="{FF2B5EF4-FFF2-40B4-BE49-F238E27FC236}">
              <a16:creationId xmlns:a16="http://schemas.microsoft.com/office/drawing/2014/main" id="{9A64451A-7E97-4051-ABD2-039239F4FE1D}"/>
            </a:ext>
          </a:extLst>
        </xdr:cNvPr>
        <xdr:cNvSpPr/>
      </xdr:nvSpPr>
      <xdr:spPr>
        <a:xfrm>
          <a:off x="9588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55517</xdr:rowOff>
    </xdr:from>
    <xdr:to>
      <xdr:col>55</xdr:col>
      <xdr:colOff>0</xdr:colOff>
      <xdr:row>64</xdr:row>
      <xdr:rowOff>55517</xdr:rowOff>
    </xdr:to>
    <xdr:cxnSp macro="">
      <xdr:nvCxnSpPr>
        <xdr:cNvPr id="247" name="直線コネクタ 246">
          <a:extLst>
            <a:ext uri="{FF2B5EF4-FFF2-40B4-BE49-F238E27FC236}">
              <a16:creationId xmlns:a16="http://schemas.microsoft.com/office/drawing/2014/main" id="{FFCE06D9-DDE0-49A0-B315-FD0CADDF32D9}"/>
            </a:ext>
          </a:extLst>
        </xdr:cNvPr>
        <xdr:cNvCxnSpPr/>
      </xdr:nvCxnSpPr>
      <xdr:spPr>
        <a:xfrm>
          <a:off x="9639300" y="110283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4717</xdr:rowOff>
    </xdr:from>
    <xdr:to>
      <xdr:col>46</xdr:col>
      <xdr:colOff>38100</xdr:colOff>
      <xdr:row>64</xdr:row>
      <xdr:rowOff>106317</xdr:rowOff>
    </xdr:to>
    <xdr:sp macro="" textlink="">
      <xdr:nvSpPr>
        <xdr:cNvPr id="248" name="楕円 247">
          <a:extLst>
            <a:ext uri="{FF2B5EF4-FFF2-40B4-BE49-F238E27FC236}">
              <a16:creationId xmlns:a16="http://schemas.microsoft.com/office/drawing/2014/main" id="{3A9A44FB-9AF0-42BA-B7CF-024F00F2F43B}"/>
            </a:ext>
          </a:extLst>
        </xdr:cNvPr>
        <xdr:cNvSpPr/>
      </xdr:nvSpPr>
      <xdr:spPr>
        <a:xfrm>
          <a:off x="8699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55517</xdr:rowOff>
    </xdr:from>
    <xdr:to>
      <xdr:col>50</xdr:col>
      <xdr:colOff>114300</xdr:colOff>
      <xdr:row>64</xdr:row>
      <xdr:rowOff>55517</xdr:rowOff>
    </xdr:to>
    <xdr:cxnSp macro="">
      <xdr:nvCxnSpPr>
        <xdr:cNvPr id="249" name="直線コネクタ 248">
          <a:extLst>
            <a:ext uri="{FF2B5EF4-FFF2-40B4-BE49-F238E27FC236}">
              <a16:creationId xmlns:a16="http://schemas.microsoft.com/office/drawing/2014/main" id="{9BB21F3C-6C80-4D4B-9037-131B3CD10143}"/>
            </a:ext>
          </a:extLst>
        </xdr:cNvPr>
        <xdr:cNvCxnSpPr/>
      </xdr:nvCxnSpPr>
      <xdr:spPr>
        <a:xfrm>
          <a:off x="8750300" y="110283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4717</xdr:rowOff>
    </xdr:from>
    <xdr:to>
      <xdr:col>41</xdr:col>
      <xdr:colOff>101600</xdr:colOff>
      <xdr:row>64</xdr:row>
      <xdr:rowOff>106317</xdr:rowOff>
    </xdr:to>
    <xdr:sp macro="" textlink="">
      <xdr:nvSpPr>
        <xdr:cNvPr id="250" name="楕円 249">
          <a:extLst>
            <a:ext uri="{FF2B5EF4-FFF2-40B4-BE49-F238E27FC236}">
              <a16:creationId xmlns:a16="http://schemas.microsoft.com/office/drawing/2014/main" id="{1A73946F-177E-4412-9BA8-8B7EF4C2A3D0}"/>
            </a:ext>
          </a:extLst>
        </xdr:cNvPr>
        <xdr:cNvSpPr/>
      </xdr:nvSpPr>
      <xdr:spPr>
        <a:xfrm>
          <a:off x="7810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55517</xdr:rowOff>
    </xdr:from>
    <xdr:to>
      <xdr:col>45</xdr:col>
      <xdr:colOff>177800</xdr:colOff>
      <xdr:row>64</xdr:row>
      <xdr:rowOff>55517</xdr:rowOff>
    </xdr:to>
    <xdr:cxnSp macro="">
      <xdr:nvCxnSpPr>
        <xdr:cNvPr id="251" name="直線コネクタ 250">
          <a:extLst>
            <a:ext uri="{FF2B5EF4-FFF2-40B4-BE49-F238E27FC236}">
              <a16:creationId xmlns:a16="http://schemas.microsoft.com/office/drawing/2014/main" id="{99E8D55D-669F-491D-ABE8-6AACD94EA0A6}"/>
            </a:ext>
          </a:extLst>
        </xdr:cNvPr>
        <xdr:cNvCxnSpPr/>
      </xdr:nvCxnSpPr>
      <xdr:spPr>
        <a:xfrm>
          <a:off x="7861300" y="110283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4717</xdr:rowOff>
    </xdr:from>
    <xdr:to>
      <xdr:col>36</xdr:col>
      <xdr:colOff>165100</xdr:colOff>
      <xdr:row>64</xdr:row>
      <xdr:rowOff>106317</xdr:rowOff>
    </xdr:to>
    <xdr:sp macro="" textlink="">
      <xdr:nvSpPr>
        <xdr:cNvPr id="252" name="楕円 251">
          <a:extLst>
            <a:ext uri="{FF2B5EF4-FFF2-40B4-BE49-F238E27FC236}">
              <a16:creationId xmlns:a16="http://schemas.microsoft.com/office/drawing/2014/main" id="{4A30EC52-E4D5-40DA-AA6A-240A01C94968}"/>
            </a:ext>
          </a:extLst>
        </xdr:cNvPr>
        <xdr:cNvSpPr/>
      </xdr:nvSpPr>
      <xdr:spPr>
        <a:xfrm>
          <a:off x="6921500" y="1097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55517</xdr:rowOff>
    </xdr:from>
    <xdr:to>
      <xdr:col>41</xdr:col>
      <xdr:colOff>50800</xdr:colOff>
      <xdr:row>64</xdr:row>
      <xdr:rowOff>55517</xdr:rowOff>
    </xdr:to>
    <xdr:cxnSp macro="">
      <xdr:nvCxnSpPr>
        <xdr:cNvPr id="253" name="直線コネクタ 252">
          <a:extLst>
            <a:ext uri="{FF2B5EF4-FFF2-40B4-BE49-F238E27FC236}">
              <a16:creationId xmlns:a16="http://schemas.microsoft.com/office/drawing/2014/main" id="{21054802-A1BF-4452-AE08-7A9872C54996}"/>
            </a:ext>
          </a:extLst>
        </xdr:cNvPr>
        <xdr:cNvCxnSpPr/>
      </xdr:nvCxnSpPr>
      <xdr:spPr>
        <a:xfrm>
          <a:off x="6972300" y="110283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a:extLst>
            <a:ext uri="{FF2B5EF4-FFF2-40B4-BE49-F238E27FC236}">
              <a16:creationId xmlns:a16="http://schemas.microsoft.com/office/drawing/2014/main" id="{6635CAAC-2D1E-442A-9214-AA25822FB229}"/>
            </a:ext>
          </a:extLst>
        </xdr:cNvPr>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64061</xdr:rowOff>
    </xdr:from>
    <xdr:ext cx="469744" cy="259045"/>
    <xdr:sp macro="" textlink="">
      <xdr:nvSpPr>
        <xdr:cNvPr id="255" name="n_2aveValue【体育館・プール】&#10;一人当たり面積">
          <a:extLst>
            <a:ext uri="{FF2B5EF4-FFF2-40B4-BE49-F238E27FC236}">
              <a16:creationId xmlns:a16="http://schemas.microsoft.com/office/drawing/2014/main" id="{F4B63DCE-5225-4641-AFDA-F299142ECF6B}"/>
            </a:ext>
          </a:extLst>
        </xdr:cNvPr>
        <xdr:cNvSpPr txBox="1"/>
      </xdr:nvSpPr>
      <xdr:spPr>
        <a:xfrm>
          <a:off x="8515427" y="105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117946</xdr:rowOff>
    </xdr:from>
    <xdr:ext cx="469744" cy="259045"/>
    <xdr:sp macro="" textlink="">
      <xdr:nvSpPr>
        <xdr:cNvPr id="256" name="n_3aveValue【体育館・プール】&#10;一人当たり面積">
          <a:extLst>
            <a:ext uri="{FF2B5EF4-FFF2-40B4-BE49-F238E27FC236}">
              <a16:creationId xmlns:a16="http://schemas.microsoft.com/office/drawing/2014/main" id="{057BDCB1-19AD-4BEA-97AA-466DEFA6A3F2}"/>
            </a:ext>
          </a:extLst>
        </xdr:cNvPr>
        <xdr:cNvSpPr txBox="1"/>
      </xdr:nvSpPr>
      <xdr:spPr>
        <a:xfrm>
          <a:off x="7626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119578</xdr:rowOff>
    </xdr:from>
    <xdr:ext cx="469744" cy="259045"/>
    <xdr:sp macro="" textlink="">
      <xdr:nvSpPr>
        <xdr:cNvPr id="257" name="n_4aveValue【体育館・プール】&#10;一人当たり面積">
          <a:extLst>
            <a:ext uri="{FF2B5EF4-FFF2-40B4-BE49-F238E27FC236}">
              <a16:creationId xmlns:a16="http://schemas.microsoft.com/office/drawing/2014/main" id="{C8A3844E-DF06-4512-8360-99DC45A8775C}"/>
            </a:ext>
          </a:extLst>
        </xdr:cNvPr>
        <xdr:cNvSpPr txBox="1"/>
      </xdr:nvSpPr>
      <xdr:spPr>
        <a:xfrm>
          <a:off x="6737427" y="1057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97444</xdr:rowOff>
    </xdr:from>
    <xdr:ext cx="469744" cy="259045"/>
    <xdr:sp macro="" textlink="">
      <xdr:nvSpPr>
        <xdr:cNvPr id="258" name="n_1mainValue【体育館・プール】&#10;一人当たり面積">
          <a:extLst>
            <a:ext uri="{FF2B5EF4-FFF2-40B4-BE49-F238E27FC236}">
              <a16:creationId xmlns:a16="http://schemas.microsoft.com/office/drawing/2014/main" id="{26AE49C3-A64B-48A8-AD1F-67085E73BC40}"/>
            </a:ext>
          </a:extLst>
        </xdr:cNvPr>
        <xdr:cNvSpPr txBox="1"/>
      </xdr:nvSpPr>
      <xdr:spPr>
        <a:xfrm>
          <a:off x="93917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97444</xdr:rowOff>
    </xdr:from>
    <xdr:ext cx="469744" cy="259045"/>
    <xdr:sp macro="" textlink="">
      <xdr:nvSpPr>
        <xdr:cNvPr id="259" name="n_2mainValue【体育館・プール】&#10;一人当たり面積">
          <a:extLst>
            <a:ext uri="{FF2B5EF4-FFF2-40B4-BE49-F238E27FC236}">
              <a16:creationId xmlns:a16="http://schemas.microsoft.com/office/drawing/2014/main" id="{1A3D62B9-3675-42F9-8959-14305E420378}"/>
            </a:ext>
          </a:extLst>
        </xdr:cNvPr>
        <xdr:cNvSpPr txBox="1"/>
      </xdr:nvSpPr>
      <xdr:spPr>
        <a:xfrm>
          <a:off x="85154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97444</xdr:rowOff>
    </xdr:from>
    <xdr:ext cx="469744" cy="259045"/>
    <xdr:sp macro="" textlink="">
      <xdr:nvSpPr>
        <xdr:cNvPr id="260" name="n_3mainValue【体育館・プール】&#10;一人当たり面積">
          <a:extLst>
            <a:ext uri="{FF2B5EF4-FFF2-40B4-BE49-F238E27FC236}">
              <a16:creationId xmlns:a16="http://schemas.microsoft.com/office/drawing/2014/main" id="{C131A54D-EBA3-4C20-89DF-896A171B4B88}"/>
            </a:ext>
          </a:extLst>
        </xdr:cNvPr>
        <xdr:cNvSpPr txBox="1"/>
      </xdr:nvSpPr>
      <xdr:spPr>
        <a:xfrm>
          <a:off x="76264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97444</xdr:rowOff>
    </xdr:from>
    <xdr:ext cx="469744" cy="259045"/>
    <xdr:sp macro="" textlink="">
      <xdr:nvSpPr>
        <xdr:cNvPr id="261" name="n_4mainValue【体育館・プール】&#10;一人当たり面積">
          <a:extLst>
            <a:ext uri="{FF2B5EF4-FFF2-40B4-BE49-F238E27FC236}">
              <a16:creationId xmlns:a16="http://schemas.microsoft.com/office/drawing/2014/main" id="{AD866304-8C1E-4DD0-AD41-3B601FC93408}"/>
            </a:ext>
          </a:extLst>
        </xdr:cNvPr>
        <xdr:cNvSpPr txBox="1"/>
      </xdr:nvSpPr>
      <xdr:spPr>
        <a:xfrm>
          <a:off x="6737427" y="1107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89FB032E-6929-47A3-8748-05648B5697A5}"/>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A005B25-864B-4295-B320-3B5753C1025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9929FB12-62C2-473A-ACEB-1C8FA8970D9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A9E1E6D5-3303-46A2-B51A-6AD2389252E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4D85FB8B-2777-4A5B-A09F-2B316922BFD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FAAC5CCF-4FC1-4CFA-BB1D-01EDB91D13A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865386E9-0006-43A2-B973-428253F20DF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D6D30E6E-4336-4561-9716-D53EB0E23596}"/>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4AFE44DE-566E-471F-9AC7-D939824B3EE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DDBED870-9BF3-49DB-8D7A-2A217A07FFB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982B5F7D-288C-4C72-9D3B-964A20D45EC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165FDA0E-5FEE-462C-8DC1-F4557FEB76A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39F44797-F310-48C4-B24D-FC9735B9C436}"/>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5355750B-1B6F-4831-9864-C73EEC5A6E9D}"/>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FA2FAC74-6F8F-4519-969C-3009F40BB2A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3E6EEE57-05E1-42DA-B904-87E25886A5F2}"/>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D47E153F-B0CA-4DDC-A708-F598D5EA439A}"/>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65DA19B2-A586-41D8-B16A-C42FAE11066F}"/>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F918D2F1-726C-4EF4-9A24-F6ECE5A966AB}"/>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111BD7FD-837B-4AAD-BD6D-31297799734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33ECF1BB-60AE-4221-B0E4-496A7D49172B}"/>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94444DC3-157A-40B9-9D0C-0F21DF8EE85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704684D5-60AD-459B-92BE-6CE8281CF662}"/>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EB1AC435-B77C-4D37-8B15-D52A7C8E01C9}"/>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8D30BE12-4DC4-4181-B625-7A3BE76CF393}"/>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CC8B3895-B550-499C-9474-A5E394EDDA3F}"/>
            </a:ext>
          </a:extLst>
        </xdr:cNvPr>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7840056E-078B-4D4F-859A-1BFBAFF6E1B6}"/>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A7293C97-2352-40EC-B0CC-CCAD17452217}"/>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9AF46C7A-7A8F-4F67-B20A-65E781C99ECF}"/>
            </a:ext>
          </a:extLst>
        </xdr:cNvPr>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a:extLst>
            <a:ext uri="{FF2B5EF4-FFF2-40B4-BE49-F238E27FC236}">
              <a16:creationId xmlns:a16="http://schemas.microsoft.com/office/drawing/2014/main" id="{AA067DFE-6503-46F4-8993-7894EE31DBCA}"/>
            </a:ext>
          </a:extLst>
        </xdr:cNvPr>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9814</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D8D4DBB-165A-43D4-982C-8CD01A3AF9C8}"/>
            </a:ext>
          </a:extLst>
        </xdr:cNvPr>
        <xdr:cNvSpPr txBox="1"/>
      </xdr:nvSpPr>
      <xdr:spPr>
        <a:xfrm>
          <a:off x="4673600" y="1424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a:extLst>
            <a:ext uri="{FF2B5EF4-FFF2-40B4-BE49-F238E27FC236}">
              <a16:creationId xmlns:a16="http://schemas.microsoft.com/office/drawing/2014/main" id="{B009F6F3-6140-43D8-8362-5FE6A0FD3745}"/>
            </a:ext>
          </a:extLst>
        </xdr:cNvPr>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a:extLst>
            <a:ext uri="{FF2B5EF4-FFF2-40B4-BE49-F238E27FC236}">
              <a16:creationId xmlns:a16="http://schemas.microsoft.com/office/drawing/2014/main" id="{D81CB03F-E64F-4A44-8AA5-8D4830979E24}"/>
            </a:ext>
          </a:extLst>
        </xdr:cNvPr>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155484</xdr:rowOff>
    </xdr:from>
    <xdr:to>
      <xdr:col>15</xdr:col>
      <xdr:colOff>101600</xdr:colOff>
      <xdr:row>83</xdr:row>
      <xdr:rowOff>85634</xdr:rowOff>
    </xdr:to>
    <xdr:sp macro="" textlink="">
      <xdr:nvSpPr>
        <xdr:cNvPr id="295" name="フローチャート: 判断 294">
          <a:extLst>
            <a:ext uri="{FF2B5EF4-FFF2-40B4-BE49-F238E27FC236}">
              <a16:creationId xmlns:a16="http://schemas.microsoft.com/office/drawing/2014/main" id="{1E626115-8160-4860-B411-F76222238B92}"/>
            </a:ext>
          </a:extLst>
        </xdr:cNvPr>
        <xdr:cNvSpPr/>
      </xdr:nvSpPr>
      <xdr:spPr>
        <a:xfrm>
          <a:off x="2857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116295</xdr:rowOff>
    </xdr:from>
    <xdr:to>
      <xdr:col>10</xdr:col>
      <xdr:colOff>165100</xdr:colOff>
      <xdr:row>83</xdr:row>
      <xdr:rowOff>46445</xdr:rowOff>
    </xdr:to>
    <xdr:sp macro="" textlink="">
      <xdr:nvSpPr>
        <xdr:cNvPr id="296" name="フローチャート: 判断 295">
          <a:extLst>
            <a:ext uri="{FF2B5EF4-FFF2-40B4-BE49-F238E27FC236}">
              <a16:creationId xmlns:a16="http://schemas.microsoft.com/office/drawing/2014/main" id="{E29B8ADC-7115-4A14-84B0-73350CD942D5}"/>
            </a:ext>
          </a:extLst>
        </xdr:cNvPr>
        <xdr:cNvSpPr/>
      </xdr:nvSpPr>
      <xdr:spPr>
        <a:xfrm>
          <a:off x="1968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114663</xdr:rowOff>
    </xdr:from>
    <xdr:to>
      <xdr:col>6</xdr:col>
      <xdr:colOff>38100</xdr:colOff>
      <xdr:row>83</xdr:row>
      <xdr:rowOff>44813</xdr:rowOff>
    </xdr:to>
    <xdr:sp macro="" textlink="">
      <xdr:nvSpPr>
        <xdr:cNvPr id="297" name="フローチャート: 判断 296">
          <a:extLst>
            <a:ext uri="{FF2B5EF4-FFF2-40B4-BE49-F238E27FC236}">
              <a16:creationId xmlns:a16="http://schemas.microsoft.com/office/drawing/2014/main" id="{09E86C4D-B606-4741-9FA9-FD116D1D6617}"/>
            </a:ext>
          </a:extLst>
        </xdr:cNvPr>
        <xdr:cNvSpPr/>
      </xdr:nvSpPr>
      <xdr:spPr>
        <a:xfrm>
          <a:off x="1079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5DEF947-A250-426D-8F85-60AD34E3770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CA0A600-2E3F-41A8-B0E5-80D2D64CC1B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8EDA32FA-39CF-4D1D-AB37-F1807FA917C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4635E2B-5DEE-421D-9A1E-FBA2C8D5FB7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4D7EBDD-7C3B-48FD-84E7-0F05AC78026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62412</xdr:rowOff>
    </xdr:from>
    <xdr:to>
      <xdr:col>24</xdr:col>
      <xdr:colOff>114300</xdr:colOff>
      <xdr:row>81</xdr:row>
      <xdr:rowOff>164012</xdr:rowOff>
    </xdr:to>
    <xdr:sp macro="" textlink="">
      <xdr:nvSpPr>
        <xdr:cNvPr id="303" name="楕円 302">
          <a:extLst>
            <a:ext uri="{FF2B5EF4-FFF2-40B4-BE49-F238E27FC236}">
              <a16:creationId xmlns:a16="http://schemas.microsoft.com/office/drawing/2014/main" id="{FA2851B6-CF90-4EF1-8156-F2CE7843BEA2}"/>
            </a:ext>
          </a:extLst>
        </xdr:cNvPr>
        <xdr:cNvSpPr/>
      </xdr:nvSpPr>
      <xdr:spPr>
        <a:xfrm>
          <a:off x="4584700" y="1394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85289</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31854083-C16F-4320-B558-6F380ACD7C05}"/>
            </a:ext>
          </a:extLst>
        </xdr:cNvPr>
        <xdr:cNvSpPr txBox="1"/>
      </xdr:nvSpPr>
      <xdr:spPr>
        <a:xfrm>
          <a:off x="4673600" y="1380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96701</xdr:rowOff>
    </xdr:from>
    <xdr:to>
      <xdr:col>20</xdr:col>
      <xdr:colOff>38100</xdr:colOff>
      <xdr:row>82</xdr:row>
      <xdr:rowOff>26851</xdr:rowOff>
    </xdr:to>
    <xdr:sp macro="" textlink="">
      <xdr:nvSpPr>
        <xdr:cNvPr id="305" name="楕円 304">
          <a:extLst>
            <a:ext uri="{FF2B5EF4-FFF2-40B4-BE49-F238E27FC236}">
              <a16:creationId xmlns:a16="http://schemas.microsoft.com/office/drawing/2014/main" id="{83F17FAD-578D-4749-B1EC-76A96906FE41}"/>
            </a:ext>
          </a:extLst>
        </xdr:cNvPr>
        <xdr:cNvSpPr/>
      </xdr:nvSpPr>
      <xdr:spPr>
        <a:xfrm>
          <a:off x="3746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113212</xdr:rowOff>
    </xdr:from>
    <xdr:to>
      <xdr:col>24</xdr:col>
      <xdr:colOff>63500</xdr:colOff>
      <xdr:row>81</xdr:row>
      <xdr:rowOff>147501</xdr:rowOff>
    </xdr:to>
    <xdr:cxnSp macro="">
      <xdr:nvCxnSpPr>
        <xdr:cNvPr id="306" name="直線コネクタ 305">
          <a:extLst>
            <a:ext uri="{FF2B5EF4-FFF2-40B4-BE49-F238E27FC236}">
              <a16:creationId xmlns:a16="http://schemas.microsoft.com/office/drawing/2014/main" id="{6535A663-9C2C-49DE-ADB9-F321E9953065}"/>
            </a:ext>
          </a:extLst>
        </xdr:cNvPr>
        <xdr:cNvCxnSpPr/>
      </xdr:nvCxnSpPr>
      <xdr:spPr>
        <a:xfrm flipV="1">
          <a:off x="3797300" y="1400066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62412</xdr:rowOff>
    </xdr:from>
    <xdr:to>
      <xdr:col>15</xdr:col>
      <xdr:colOff>101600</xdr:colOff>
      <xdr:row>81</xdr:row>
      <xdr:rowOff>164012</xdr:rowOff>
    </xdr:to>
    <xdr:sp macro="" textlink="">
      <xdr:nvSpPr>
        <xdr:cNvPr id="307" name="楕円 306">
          <a:extLst>
            <a:ext uri="{FF2B5EF4-FFF2-40B4-BE49-F238E27FC236}">
              <a16:creationId xmlns:a16="http://schemas.microsoft.com/office/drawing/2014/main" id="{CF05351F-F58D-4F24-86D6-996462446709}"/>
            </a:ext>
          </a:extLst>
        </xdr:cNvPr>
        <xdr:cNvSpPr/>
      </xdr:nvSpPr>
      <xdr:spPr>
        <a:xfrm>
          <a:off x="2857500" y="1394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113212</xdr:rowOff>
    </xdr:from>
    <xdr:to>
      <xdr:col>19</xdr:col>
      <xdr:colOff>177800</xdr:colOff>
      <xdr:row>81</xdr:row>
      <xdr:rowOff>147501</xdr:rowOff>
    </xdr:to>
    <xdr:cxnSp macro="">
      <xdr:nvCxnSpPr>
        <xdr:cNvPr id="308" name="直線コネクタ 307">
          <a:extLst>
            <a:ext uri="{FF2B5EF4-FFF2-40B4-BE49-F238E27FC236}">
              <a16:creationId xmlns:a16="http://schemas.microsoft.com/office/drawing/2014/main" id="{8F252500-063A-4E3C-87D0-C281CCC09ED7}"/>
            </a:ext>
          </a:extLst>
        </xdr:cNvPr>
        <xdr:cNvCxnSpPr/>
      </xdr:nvCxnSpPr>
      <xdr:spPr>
        <a:xfrm>
          <a:off x="2908300" y="1400066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28121</xdr:rowOff>
    </xdr:from>
    <xdr:to>
      <xdr:col>10</xdr:col>
      <xdr:colOff>165100</xdr:colOff>
      <xdr:row>81</xdr:row>
      <xdr:rowOff>129721</xdr:rowOff>
    </xdr:to>
    <xdr:sp macro="" textlink="">
      <xdr:nvSpPr>
        <xdr:cNvPr id="309" name="楕円 308">
          <a:extLst>
            <a:ext uri="{FF2B5EF4-FFF2-40B4-BE49-F238E27FC236}">
              <a16:creationId xmlns:a16="http://schemas.microsoft.com/office/drawing/2014/main" id="{D62C050C-B45E-47C0-A950-E564FC038BBB}"/>
            </a:ext>
          </a:extLst>
        </xdr:cNvPr>
        <xdr:cNvSpPr/>
      </xdr:nvSpPr>
      <xdr:spPr>
        <a:xfrm>
          <a:off x="1968500" y="13915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78921</xdr:rowOff>
    </xdr:from>
    <xdr:to>
      <xdr:col>15</xdr:col>
      <xdr:colOff>50800</xdr:colOff>
      <xdr:row>81</xdr:row>
      <xdr:rowOff>113212</xdr:rowOff>
    </xdr:to>
    <xdr:cxnSp macro="">
      <xdr:nvCxnSpPr>
        <xdr:cNvPr id="310" name="直線コネクタ 309">
          <a:extLst>
            <a:ext uri="{FF2B5EF4-FFF2-40B4-BE49-F238E27FC236}">
              <a16:creationId xmlns:a16="http://schemas.microsoft.com/office/drawing/2014/main" id="{7583F582-1CF6-4570-B17D-1C9B85EDB8FA}"/>
            </a:ext>
          </a:extLst>
        </xdr:cNvPr>
        <xdr:cNvCxnSpPr/>
      </xdr:nvCxnSpPr>
      <xdr:spPr>
        <a:xfrm>
          <a:off x="2019300" y="13966371"/>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37919</xdr:rowOff>
    </xdr:from>
    <xdr:to>
      <xdr:col>6</xdr:col>
      <xdr:colOff>38100</xdr:colOff>
      <xdr:row>81</xdr:row>
      <xdr:rowOff>139519</xdr:rowOff>
    </xdr:to>
    <xdr:sp macro="" textlink="">
      <xdr:nvSpPr>
        <xdr:cNvPr id="311" name="楕円 310">
          <a:extLst>
            <a:ext uri="{FF2B5EF4-FFF2-40B4-BE49-F238E27FC236}">
              <a16:creationId xmlns:a16="http://schemas.microsoft.com/office/drawing/2014/main" id="{10765590-825C-406F-B88B-022C4DA6B448}"/>
            </a:ext>
          </a:extLst>
        </xdr:cNvPr>
        <xdr:cNvSpPr/>
      </xdr:nvSpPr>
      <xdr:spPr>
        <a:xfrm>
          <a:off x="1079500" y="13925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78921</xdr:rowOff>
    </xdr:from>
    <xdr:to>
      <xdr:col>10</xdr:col>
      <xdr:colOff>114300</xdr:colOff>
      <xdr:row>81</xdr:row>
      <xdr:rowOff>88719</xdr:rowOff>
    </xdr:to>
    <xdr:cxnSp macro="">
      <xdr:nvCxnSpPr>
        <xdr:cNvPr id="312" name="直線コネクタ 311">
          <a:extLst>
            <a:ext uri="{FF2B5EF4-FFF2-40B4-BE49-F238E27FC236}">
              <a16:creationId xmlns:a16="http://schemas.microsoft.com/office/drawing/2014/main" id="{78A0C478-A798-4686-8CB0-CBD122ADED80}"/>
            </a:ext>
          </a:extLst>
        </xdr:cNvPr>
        <xdr:cNvCxnSpPr/>
      </xdr:nvCxnSpPr>
      <xdr:spPr>
        <a:xfrm flipV="1">
          <a:off x="1130300" y="1396637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89825</xdr:rowOff>
    </xdr:from>
    <xdr:ext cx="405111" cy="259045"/>
    <xdr:sp macro="" textlink="">
      <xdr:nvSpPr>
        <xdr:cNvPr id="313" name="n_1aveValue【福祉施設】&#10;有形固定資産減価償却率">
          <a:extLst>
            <a:ext uri="{FF2B5EF4-FFF2-40B4-BE49-F238E27FC236}">
              <a16:creationId xmlns:a16="http://schemas.microsoft.com/office/drawing/2014/main" id="{68E47557-249F-4AEB-8FDB-3DAC4FCD2F07}"/>
            </a:ext>
          </a:extLst>
        </xdr:cNvPr>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76761</xdr:rowOff>
    </xdr:from>
    <xdr:ext cx="405111" cy="259045"/>
    <xdr:sp macro="" textlink="">
      <xdr:nvSpPr>
        <xdr:cNvPr id="314" name="n_2aveValue【福祉施設】&#10;有形固定資産減価償却率">
          <a:extLst>
            <a:ext uri="{FF2B5EF4-FFF2-40B4-BE49-F238E27FC236}">
              <a16:creationId xmlns:a16="http://schemas.microsoft.com/office/drawing/2014/main" id="{52C7C4FB-7194-480D-B6F7-65CFB5F7FC3F}"/>
            </a:ext>
          </a:extLst>
        </xdr:cNvPr>
        <xdr:cNvSpPr txBox="1"/>
      </xdr:nvSpPr>
      <xdr:spPr>
        <a:xfrm>
          <a:off x="2705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37572</xdr:rowOff>
    </xdr:from>
    <xdr:ext cx="405111" cy="259045"/>
    <xdr:sp macro="" textlink="">
      <xdr:nvSpPr>
        <xdr:cNvPr id="315" name="n_3aveValue【福祉施設】&#10;有形固定資産減価償却率">
          <a:extLst>
            <a:ext uri="{FF2B5EF4-FFF2-40B4-BE49-F238E27FC236}">
              <a16:creationId xmlns:a16="http://schemas.microsoft.com/office/drawing/2014/main" id="{0C83B149-E218-426E-AC81-8E192B9451A0}"/>
            </a:ext>
          </a:extLst>
        </xdr:cNvPr>
        <xdr:cNvSpPr txBox="1"/>
      </xdr:nvSpPr>
      <xdr:spPr>
        <a:xfrm>
          <a:off x="1816744" y="14267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35940</xdr:rowOff>
    </xdr:from>
    <xdr:ext cx="405111" cy="259045"/>
    <xdr:sp macro="" textlink="">
      <xdr:nvSpPr>
        <xdr:cNvPr id="316" name="n_4aveValue【福祉施設】&#10;有形固定資産減価償却率">
          <a:extLst>
            <a:ext uri="{FF2B5EF4-FFF2-40B4-BE49-F238E27FC236}">
              <a16:creationId xmlns:a16="http://schemas.microsoft.com/office/drawing/2014/main" id="{10E4D321-5009-4E3E-A17A-5BDE579ECDE8}"/>
            </a:ext>
          </a:extLst>
        </xdr:cNvPr>
        <xdr:cNvSpPr txBox="1"/>
      </xdr:nvSpPr>
      <xdr:spPr>
        <a:xfrm>
          <a:off x="927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43378</xdr:rowOff>
    </xdr:from>
    <xdr:ext cx="405111" cy="259045"/>
    <xdr:sp macro="" textlink="">
      <xdr:nvSpPr>
        <xdr:cNvPr id="317" name="n_1mainValue【福祉施設】&#10;有形固定資産減価償却率">
          <a:extLst>
            <a:ext uri="{FF2B5EF4-FFF2-40B4-BE49-F238E27FC236}">
              <a16:creationId xmlns:a16="http://schemas.microsoft.com/office/drawing/2014/main" id="{80C3628C-BE24-4C60-BF01-B7798374B820}"/>
            </a:ext>
          </a:extLst>
        </xdr:cNvPr>
        <xdr:cNvSpPr txBox="1"/>
      </xdr:nvSpPr>
      <xdr:spPr>
        <a:xfrm>
          <a:off x="3582044" y="1375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9089</xdr:rowOff>
    </xdr:from>
    <xdr:ext cx="405111" cy="259045"/>
    <xdr:sp macro="" textlink="">
      <xdr:nvSpPr>
        <xdr:cNvPr id="318" name="n_2mainValue【福祉施設】&#10;有形固定資産減価償却率">
          <a:extLst>
            <a:ext uri="{FF2B5EF4-FFF2-40B4-BE49-F238E27FC236}">
              <a16:creationId xmlns:a16="http://schemas.microsoft.com/office/drawing/2014/main" id="{F48943EB-E1E5-4880-8EF7-EBB5988400DC}"/>
            </a:ext>
          </a:extLst>
        </xdr:cNvPr>
        <xdr:cNvSpPr txBox="1"/>
      </xdr:nvSpPr>
      <xdr:spPr>
        <a:xfrm>
          <a:off x="2705744" y="1372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9" name="n_3mainValue【福祉施設】&#10;有形固定資産減価償却率">
          <a:extLst>
            <a:ext uri="{FF2B5EF4-FFF2-40B4-BE49-F238E27FC236}">
              <a16:creationId xmlns:a16="http://schemas.microsoft.com/office/drawing/2014/main" id="{96C9262D-84C9-4E87-8929-6793BEB53BED}"/>
            </a:ext>
          </a:extLst>
        </xdr:cNvPr>
        <xdr:cNvSpPr txBox="1"/>
      </xdr:nvSpPr>
      <xdr:spPr>
        <a:xfrm>
          <a:off x="1816744" y="13690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156046</xdr:rowOff>
    </xdr:from>
    <xdr:ext cx="405111" cy="259045"/>
    <xdr:sp macro="" textlink="">
      <xdr:nvSpPr>
        <xdr:cNvPr id="320" name="n_4mainValue【福祉施設】&#10;有形固定資産減価償却率">
          <a:extLst>
            <a:ext uri="{FF2B5EF4-FFF2-40B4-BE49-F238E27FC236}">
              <a16:creationId xmlns:a16="http://schemas.microsoft.com/office/drawing/2014/main" id="{26C3CC8E-CACE-4558-96D8-25E8494B3C52}"/>
            </a:ext>
          </a:extLst>
        </xdr:cNvPr>
        <xdr:cNvSpPr txBox="1"/>
      </xdr:nvSpPr>
      <xdr:spPr>
        <a:xfrm>
          <a:off x="927744" y="1370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AC561B4B-46CC-47D1-9B3B-BE5AB056A7F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4FB6E828-4438-4912-95FC-B7B050009DD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D2FB4408-0A77-44CC-A09B-E37A50033972}"/>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967E9E14-DF71-4B6F-9C96-FE38F6F4676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31221A18-1925-4F88-A7CE-7D031B6A849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ED14FE30-260F-4C8A-8E98-571925327E3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CDD1395E-DE2C-42FF-8001-501F7D76E4B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D1A19F40-C903-424D-B1EB-E8FF361957F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5BD31F2B-76FB-4E3B-B829-8EEB6F34AD3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E61B396A-A14C-41DB-BB81-D37A669594D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1DC71017-C3B0-430C-A9BD-4432CC15C086}"/>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0FA7FB2-ACAA-4936-BF9E-83B9151763FF}"/>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B518D5B0-B0F5-471D-8BFC-76D7AC55639F}"/>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28A73AB6-7A2A-4C75-BEF4-D67173EBD823}"/>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B05B3476-ED3F-4546-BE24-185AFB84135A}"/>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7CE1D8B2-0D6A-4758-BF13-DB0877ABAEF3}"/>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1D9EC6EC-BD33-4A85-BC01-729C873C6EC5}"/>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E2514DD0-224C-4005-9AE7-FB5AE6A2549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8FBE9B67-0B1C-4958-84B1-FB511B4D9595}"/>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B90700B1-581F-4639-9E02-E997A57F39F3}"/>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57773439-932B-454B-ABE9-370A1A90F0EA}"/>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51D39F7E-0ABA-43E9-8235-487CBB56E1CF}"/>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a:extLst>
            <a:ext uri="{FF2B5EF4-FFF2-40B4-BE49-F238E27FC236}">
              <a16:creationId xmlns:a16="http://schemas.microsoft.com/office/drawing/2014/main" id="{3700C5B6-B06E-43A1-B3F8-B1ED9CF51340}"/>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a:extLst>
            <a:ext uri="{FF2B5EF4-FFF2-40B4-BE49-F238E27FC236}">
              <a16:creationId xmlns:a16="http://schemas.microsoft.com/office/drawing/2014/main" id="{829DC00C-D436-499A-B9AE-88983DA3233C}"/>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C9B2A4F8-2502-4785-AF7D-4C87FF3984E4}"/>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8DEC3896-01E1-4E53-91FF-CB7B90CEC419}"/>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a:extLst>
            <a:ext uri="{FF2B5EF4-FFF2-40B4-BE49-F238E27FC236}">
              <a16:creationId xmlns:a16="http://schemas.microsoft.com/office/drawing/2014/main" id="{C28DAB15-D751-443C-A4DD-4CD1DCDC3CB0}"/>
            </a:ext>
          </a:extLst>
        </xdr:cNvPr>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48" name="フローチャート: 判断 347">
          <a:extLst>
            <a:ext uri="{FF2B5EF4-FFF2-40B4-BE49-F238E27FC236}">
              <a16:creationId xmlns:a16="http://schemas.microsoft.com/office/drawing/2014/main" id="{2A801D63-7E3C-43CA-A6F5-91AB0FC2666D}"/>
            </a:ext>
          </a:extLst>
        </xdr:cNvPr>
        <xdr:cNvSpPr/>
      </xdr:nvSpPr>
      <xdr:spPr>
        <a:xfrm>
          <a:off x="8699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55880</xdr:rowOff>
    </xdr:from>
    <xdr:to>
      <xdr:col>41</xdr:col>
      <xdr:colOff>101600</xdr:colOff>
      <xdr:row>83</xdr:row>
      <xdr:rowOff>157480</xdr:rowOff>
    </xdr:to>
    <xdr:sp macro="" textlink="">
      <xdr:nvSpPr>
        <xdr:cNvPr id="349" name="フローチャート: 判断 348">
          <a:extLst>
            <a:ext uri="{FF2B5EF4-FFF2-40B4-BE49-F238E27FC236}">
              <a16:creationId xmlns:a16="http://schemas.microsoft.com/office/drawing/2014/main" id="{2CC838F3-A285-4B66-86D0-EC00262EA157}"/>
            </a:ext>
          </a:extLst>
        </xdr:cNvPr>
        <xdr:cNvSpPr/>
      </xdr:nvSpPr>
      <xdr:spPr>
        <a:xfrm>
          <a:off x="7810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50164</xdr:rowOff>
    </xdr:from>
    <xdr:to>
      <xdr:col>36</xdr:col>
      <xdr:colOff>165100</xdr:colOff>
      <xdr:row>83</xdr:row>
      <xdr:rowOff>151764</xdr:rowOff>
    </xdr:to>
    <xdr:sp macro="" textlink="">
      <xdr:nvSpPr>
        <xdr:cNvPr id="350" name="フローチャート: 判断 349">
          <a:extLst>
            <a:ext uri="{FF2B5EF4-FFF2-40B4-BE49-F238E27FC236}">
              <a16:creationId xmlns:a16="http://schemas.microsoft.com/office/drawing/2014/main" id="{30E4B9A6-C163-4699-BB2D-89E76BCFF388}"/>
            </a:ext>
          </a:extLst>
        </xdr:cNvPr>
        <xdr:cNvSpPr/>
      </xdr:nvSpPr>
      <xdr:spPr>
        <a:xfrm>
          <a:off x="6921500" y="1428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CE92CC6-F8D2-49F2-AD2B-20D2E63DFADD}"/>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2DF046B-FEA3-4CCF-AA7A-D31B4458126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FD8CA4B7-AF1B-4C29-97B3-CC06F38FF26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BF78C823-749E-4A7B-958F-24FB35A3B21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294E3FA6-1D83-41DF-98CB-F24C00487FD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101600</xdr:rowOff>
    </xdr:from>
    <xdr:to>
      <xdr:col>55</xdr:col>
      <xdr:colOff>50800</xdr:colOff>
      <xdr:row>84</xdr:row>
      <xdr:rowOff>31750</xdr:rowOff>
    </xdr:to>
    <xdr:sp macro="" textlink="">
      <xdr:nvSpPr>
        <xdr:cNvPr id="356" name="楕円 355">
          <a:extLst>
            <a:ext uri="{FF2B5EF4-FFF2-40B4-BE49-F238E27FC236}">
              <a16:creationId xmlns:a16="http://schemas.microsoft.com/office/drawing/2014/main" id="{92F56D1F-BA4D-4F08-BCB3-FB24FB52A85B}"/>
            </a:ext>
          </a:extLst>
        </xdr:cNvPr>
        <xdr:cNvSpPr/>
      </xdr:nvSpPr>
      <xdr:spPr>
        <a:xfrm>
          <a:off x="10426700" y="1433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80027</xdr:rowOff>
    </xdr:from>
    <xdr:ext cx="469744" cy="259045"/>
    <xdr:sp macro="" textlink="">
      <xdr:nvSpPr>
        <xdr:cNvPr id="357" name="【福祉施設】&#10;一人当たり面積該当値テキスト">
          <a:extLst>
            <a:ext uri="{FF2B5EF4-FFF2-40B4-BE49-F238E27FC236}">
              <a16:creationId xmlns:a16="http://schemas.microsoft.com/office/drawing/2014/main" id="{E1B121EF-9E28-424F-A2B6-A9DB48726B0A}"/>
            </a:ext>
          </a:extLst>
        </xdr:cNvPr>
        <xdr:cNvSpPr txBox="1"/>
      </xdr:nvSpPr>
      <xdr:spPr>
        <a:xfrm>
          <a:off x="10515600" y="1431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118745</xdr:rowOff>
    </xdr:from>
    <xdr:to>
      <xdr:col>50</xdr:col>
      <xdr:colOff>165100</xdr:colOff>
      <xdr:row>84</xdr:row>
      <xdr:rowOff>48895</xdr:rowOff>
    </xdr:to>
    <xdr:sp macro="" textlink="">
      <xdr:nvSpPr>
        <xdr:cNvPr id="358" name="楕円 357">
          <a:extLst>
            <a:ext uri="{FF2B5EF4-FFF2-40B4-BE49-F238E27FC236}">
              <a16:creationId xmlns:a16="http://schemas.microsoft.com/office/drawing/2014/main" id="{814582C2-8F3B-4371-9F0F-C935A6309307}"/>
            </a:ext>
          </a:extLst>
        </xdr:cNvPr>
        <xdr:cNvSpPr/>
      </xdr:nvSpPr>
      <xdr:spPr>
        <a:xfrm>
          <a:off x="9588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152400</xdr:rowOff>
    </xdr:from>
    <xdr:to>
      <xdr:col>55</xdr:col>
      <xdr:colOff>0</xdr:colOff>
      <xdr:row>83</xdr:row>
      <xdr:rowOff>169545</xdr:rowOff>
    </xdr:to>
    <xdr:cxnSp macro="">
      <xdr:nvCxnSpPr>
        <xdr:cNvPr id="359" name="直線コネクタ 358">
          <a:extLst>
            <a:ext uri="{FF2B5EF4-FFF2-40B4-BE49-F238E27FC236}">
              <a16:creationId xmlns:a16="http://schemas.microsoft.com/office/drawing/2014/main" id="{AE7D9EF9-2CCD-4FC8-AEB2-A596120C41EB}"/>
            </a:ext>
          </a:extLst>
        </xdr:cNvPr>
        <xdr:cNvCxnSpPr/>
      </xdr:nvCxnSpPr>
      <xdr:spPr>
        <a:xfrm flipV="1">
          <a:off x="9639300" y="1438275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118745</xdr:rowOff>
    </xdr:from>
    <xdr:to>
      <xdr:col>46</xdr:col>
      <xdr:colOff>38100</xdr:colOff>
      <xdr:row>84</xdr:row>
      <xdr:rowOff>48895</xdr:rowOff>
    </xdr:to>
    <xdr:sp macro="" textlink="">
      <xdr:nvSpPr>
        <xdr:cNvPr id="360" name="楕円 359">
          <a:extLst>
            <a:ext uri="{FF2B5EF4-FFF2-40B4-BE49-F238E27FC236}">
              <a16:creationId xmlns:a16="http://schemas.microsoft.com/office/drawing/2014/main" id="{E90C760F-B582-4A47-A1F1-BC63F0828A07}"/>
            </a:ext>
          </a:extLst>
        </xdr:cNvPr>
        <xdr:cNvSpPr/>
      </xdr:nvSpPr>
      <xdr:spPr>
        <a:xfrm>
          <a:off x="8699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169545</xdr:rowOff>
    </xdr:from>
    <xdr:to>
      <xdr:col>50</xdr:col>
      <xdr:colOff>114300</xdr:colOff>
      <xdr:row>83</xdr:row>
      <xdr:rowOff>169545</xdr:rowOff>
    </xdr:to>
    <xdr:cxnSp macro="">
      <xdr:nvCxnSpPr>
        <xdr:cNvPr id="361" name="直線コネクタ 360">
          <a:extLst>
            <a:ext uri="{FF2B5EF4-FFF2-40B4-BE49-F238E27FC236}">
              <a16:creationId xmlns:a16="http://schemas.microsoft.com/office/drawing/2014/main" id="{89F92285-A1D2-4E13-9205-02F126C2D9E9}"/>
            </a:ext>
          </a:extLst>
        </xdr:cNvPr>
        <xdr:cNvCxnSpPr/>
      </xdr:nvCxnSpPr>
      <xdr:spPr>
        <a:xfrm>
          <a:off x="8750300" y="143998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107314</xdr:rowOff>
    </xdr:from>
    <xdr:to>
      <xdr:col>41</xdr:col>
      <xdr:colOff>101600</xdr:colOff>
      <xdr:row>84</xdr:row>
      <xdr:rowOff>37464</xdr:rowOff>
    </xdr:to>
    <xdr:sp macro="" textlink="">
      <xdr:nvSpPr>
        <xdr:cNvPr id="362" name="楕円 361">
          <a:extLst>
            <a:ext uri="{FF2B5EF4-FFF2-40B4-BE49-F238E27FC236}">
              <a16:creationId xmlns:a16="http://schemas.microsoft.com/office/drawing/2014/main" id="{330063F2-3C66-4BFF-B225-9A72D330706B}"/>
            </a:ext>
          </a:extLst>
        </xdr:cNvPr>
        <xdr:cNvSpPr/>
      </xdr:nvSpPr>
      <xdr:spPr>
        <a:xfrm>
          <a:off x="7810500" y="143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158114</xdr:rowOff>
    </xdr:from>
    <xdr:to>
      <xdr:col>45</xdr:col>
      <xdr:colOff>177800</xdr:colOff>
      <xdr:row>83</xdr:row>
      <xdr:rowOff>169545</xdr:rowOff>
    </xdr:to>
    <xdr:cxnSp macro="">
      <xdr:nvCxnSpPr>
        <xdr:cNvPr id="363" name="直線コネクタ 362">
          <a:extLst>
            <a:ext uri="{FF2B5EF4-FFF2-40B4-BE49-F238E27FC236}">
              <a16:creationId xmlns:a16="http://schemas.microsoft.com/office/drawing/2014/main" id="{23825457-4A80-45BB-AE47-A314D92ECC36}"/>
            </a:ext>
          </a:extLst>
        </xdr:cNvPr>
        <xdr:cNvCxnSpPr/>
      </xdr:nvCxnSpPr>
      <xdr:spPr>
        <a:xfrm>
          <a:off x="7861300" y="14388464"/>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141605</xdr:rowOff>
    </xdr:from>
    <xdr:to>
      <xdr:col>36</xdr:col>
      <xdr:colOff>165100</xdr:colOff>
      <xdr:row>83</xdr:row>
      <xdr:rowOff>71755</xdr:rowOff>
    </xdr:to>
    <xdr:sp macro="" textlink="">
      <xdr:nvSpPr>
        <xdr:cNvPr id="364" name="楕円 363">
          <a:extLst>
            <a:ext uri="{FF2B5EF4-FFF2-40B4-BE49-F238E27FC236}">
              <a16:creationId xmlns:a16="http://schemas.microsoft.com/office/drawing/2014/main" id="{BB63E63C-21AD-433A-9381-6659A00ECBC3}"/>
            </a:ext>
          </a:extLst>
        </xdr:cNvPr>
        <xdr:cNvSpPr/>
      </xdr:nvSpPr>
      <xdr:spPr>
        <a:xfrm>
          <a:off x="6921500" y="1420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20955</xdr:rowOff>
    </xdr:from>
    <xdr:to>
      <xdr:col>41</xdr:col>
      <xdr:colOff>50800</xdr:colOff>
      <xdr:row>83</xdr:row>
      <xdr:rowOff>158114</xdr:rowOff>
    </xdr:to>
    <xdr:cxnSp macro="">
      <xdr:nvCxnSpPr>
        <xdr:cNvPr id="365" name="直線コネクタ 364">
          <a:extLst>
            <a:ext uri="{FF2B5EF4-FFF2-40B4-BE49-F238E27FC236}">
              <a16:creationId xmlns:a16="http://schemas.microsoft.com/office/drawing/2014/main" id="{47AAA347-7680-4E34-9C66-793CDE181583}"/>
            </a:ext>
          </a:extLst>
        </xdr:cNvPr>
        <xdr:cNvCxnSpPr/>
      </xdr:nvCxnSpPr>
      <xdr:spPr>
        <a:xfrm>
          <a:off x="6972300" y="14251305"/>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122572</xdr:rowOff>
    </xdr:from>
    <xdr:ext cx="469744" cy="259045"/>
    <xdr:sp macro="" textlink="">
      <xdr:nvSpPr>
        <xdr:cNvPr id="366" name="n_1aveValue【福祉施設】&#10;一人当たり面積">
          <a:extLst>
            <a:ext uri="{FF2B5EF4-FFF2-40B4-BE49-F238E27FC236}">
              <a16:creationId xmlns:a16="http://schemas.microsoft.com/office/drawing/2014/main" id="{A2AC6171-A1B1-41BE-8C70-69D7E13150AF}"/>
            </a:ext>
          </a:extLst>
        </xdr:cNvPr>
        <xdr:cNvSpPr txBox="1"/>
      </xdr:nvSpPr>
      <xdr:spPr>
        <a:xfrm>
          <a:off x="93917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67" name="n_2aveValue【福祉施設】&#10;一人当たり面積">
          <a:extLst>
            <a:ext uri="{FF2B5EF4-FFF2-40B4-BE49-F238E27FC236}">
              <a16:creationId xmlns:a16="http://schemas.microsoft.com/office/drawing/2014/main" id="{133F589D-64B9-4D4B-9F00-93F7CFEB1058}"/>
            </a:ext>
          </a:extLst>
        </xdr:cNvPr>
        <xdr:cNvSpPr txBox="1"/>
      </xdr:nvSpPr>
      <xdr:spPr>
        <a:xfrm>
          <a:off x="8515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2557</xdr:rowOff>
    </xdr:from>
    <xdr:ext cx="469744" cy="259045"/>
    <xdr:sp macro="" textlink="">
      <xdr:nvSpPr>
        <xdr:cNvPr id="368" name="n_3aveValue【福祉施設】&#10;一人当たり面積">
          <a:extLst>
            <a:ext uri="{FF2B5EF4-FFF2-40B4-BE49-F238E27FC236}">
              <a16:creationId xmlns:a16="http://schemas.microsoft.com/office/drawing/2014/main" id="{43E6E104-E804-4B84-99A8-66C2F6DDF871}"/>
            </a:ext>
          </a:extLst>
        </xdr:cNvPr>
        <xdr:cNvSpPr txBox="1"/>
      </xdr:nvSpPr>
      <xdr:spPr>
        <a:xfrm>
          <a:off x="7626427" y="14061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142891</xdr:rowOff>
    </xdr:from>
    <xdr:ext cx="469744" cy="259045"/>
    <xdr:sp macro="" textlink="">
      <xdr:nvSpPr>
        <xdr:cNvPr id="369" name="n_4aveValue【福祉施設】&#10;一人当たり面積">
          <a:extLst>
            <a:ext uri="{FF2B5EF4-FFF2-40B4-BE49-F238E27FC236}">
              <a16:creationId xmlns:a16="http://schemas.microsoft.com/office/drawing/2014/main" id="{C8E66951-37FC-4698-BE3D-5C2ED07AB3EF}"/>
            </a:ext>
          </a:extLst>
        </xdr:cNvPr>
        <xdr:cNvSpPr txBox="1"/>
      </xdr:nvSpPr>
      <xdr:spPr>
        <a:xfrm>
          <a:off x="6737427" y="14373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40022</xdr:rowOff>
    </xdr:from>
    <xdr:ext cx="469744" cy="259045"/>
    <xdr:sp macro="" textlink="">
      <xdr:nvSpPr>
        <xdr:cNvPr id="370" name="n_1mainValue【福祉施設】&#10;一人当たり面積">
          <a:extLst>
            <a:ext uri="{FF2B5EF4-FFF2-40B4-BE49-F238E27FC236}">
              <a16:creationId xmlns:a16="http://schemas.microsoft.com/office/drawing/2014/main" id="{F8E8915D-C3B6-4B0D-8684-C6D58E7D9741}"/>
            </a:ext>
          </a:extLst>
        </xdr:cNvPr>
        <xdr:cNvSpPr txBox="1"/>
      </xdr:nvSpPr>
      <xdr:spPr>
        <a:xfrm>
          <a:off x="9391727" y="1444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40022</xdr:rowOff>
    </xdr:from>
    <xdr:ext cx="469744" cy="259045"/>
    <xdr:sp macro="" textlink="">
      <xdr:nvSpPr>
        <xdr:cNvPr id="371" name="n_2mainValue【福祉施設】&#10;一人当たり面積">
          <a:extLst>
            <a:ext uri="{FF2B5EF4-FFF2-40B4-BE49-F238E27FC236}">
              <a16:creationId xmlns:a16="http://schemas.microsoft.com/office/drawing/2014/main" id="{0C522492-D5C6-42EB-B7DF-419AE50BC896}"/>
            </a:ext>
          </a:extLst>
        </xdr:cNvPr>
        <xdr:cNvSpPr txBox="1"/>
      </xdr:nvSpPr>
      <xdr:spPr>
        <a:xfrm>
          <a:off x="8515427" y="1444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28591</xdr:rowOff>
    </xdr:from>
    <xdr:ext cx="469744" cy="259045"/>
    <xdr:sp macro="" textlink="">
      <xdr:nvSpPr>
        <xdr:cNvPr id="372" name="n_3mainValue【福祉施設】&#10;一人当たり面積">
          <a:extLst>
            <a:ext uri="{FF2B5EF4-FFF2-40B4-BE49-F238E27FC236}">
              <a16:creationId xmlns:a16="http://schemas.microsoft.com/office/drawing/2014/main" id="{4F230DCD-8A26-49B6-9BD8-ADADC4E54650}"/>
            </a:ext>
          </a:extLst>
        </xdr:cNvPr>
        <xdr:cNvSpPr txBox="1"/>
      </xdr:nvSpPr>
      <xdr:spPr>
        <a:xfrm>
          <a:off x="7626427" y="14430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88282</xdr:rowOff>
    </xdr:from>
    <xdr:ext cx="469744" cy="259045"/>
    <xdr:sp macro="" textlink="">
      <xdr:nvSpPr>
        <xdr:cNvPr id="373" name="n_4mainValue【福祉施設】&#10;一人当たり面積">
          <a:extLst>
            <a:ext uri="{FF2B5EF4-FFF2-40B4-BE49-F238E27FC236}">
              <a16:creationId xmlns:a16="http://schemas.microsoft.com/office/drawing/2014/main" id="{20690245-7677-42E6-A98C-7D14957263E9}"/>
            </a:ext>
          </a:extLst>
        </xdr:cNvPr>
        <xdr:cNvSpPr txBox="1"/>
      </xdr:nvSpPr>
      <xdr:spPr>
        <a:xfrm>
          <a:off x="6737427" y="1397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0AB77324-54F3-4C87-A708-0C90450EF49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681C6A28-0A93-4EA2-A130-32A4DB2F2FC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1A9D2C8-C3CC-423A-9105-BB536C50529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9FDA15B5-368F-45CF-A61C-9594200FA75C}"/>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55B11F32-D947-4A81-BAC9-B262C82474E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0A26BD8B-8C62-4440-8DEE-868B5DE5FD9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F57A0D17-6EEC-4C54-921D-9392D19AF77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7E2C2E86-32D7-4E95-90CD-8C795E87996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40986067-84CB-4F3B-AA3E-28479E879C09}"/>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F4021DE4-2F60-4C14-B4AC-5F4587315B6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BE9CD945-C676-4E6B-8F14-B965C7868F9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8EAA05F2-8C0F-4463-8623-E68CDE88DA64}"/>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BFF8DBC1-F21E-4681-ABA5-356EDDB7C70A}"/>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A04A4FD1-AB1A-47F3-9A8D-D98B36062F8F}"/>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DC5934BF-D1E9-42EE-B41A-2E2AD9487C0B}"/>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2DE6552A-0DF6-4AFE-AC94-0B444807E8CF}"/>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452522A5-CBB1-4ABF-8036-90E858EA199B}"/>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7F357524-5ECA-4BE3-B068-49A846FB9029}"/>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FA1FEDB0-BC4C-4616-933A-AB45DC5FD51E}"/>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D1B03FB2-551E-44CD-872A-7AA707479CF9}"/>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a:extLst>
            <a:ext uri="{FF2B5EF4-FFF2-40B4-BE49-F238E27FC236}">
              <a16:creationId xmlns:a16="http://schemas.microsoft.com/office/drawing/2014/main" id="{93E8DD9E-031F-48A4-8C4B-EA5459670349}"/>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38F158F4-7FBA-4612-A93F-5219C12944C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E534BE8-A9DB-4BAD-AF89-FE87CE7A234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7BBE134C-CE89-4210-B114-0E2114D33C2F}"/>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a:extLst>
            <a:ext uri="{FF2B5EF4-FFF2-40B4-BE49-F238E27FC236}">
              <a16:creationId xmlns:a16="http://schemas.microsoft.com/office/drawing/2014/main" id="{79D00771-4C29-4D04-B9DC-ABC8E7380D66}"/>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F1560FF7-BB9F-4B5A-A733-61700B61356C}"/>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a:extLst>
            <a:ext uri="{FF2B5EF4-FFF2-40B4-BE49-F238E27FC236}">
              <a16:creationId xmlns:a16="http://schemas.microsoft.com/office/drawing/2014/main" id="{85F41272-0EF2-4A44-981B-101F7F741597}"/>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F6E9E275-2BAC-43B3-9775-661335749BEA}"/>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5097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5230C327-C03E-4ACA-9534-C02E9BD37AEA}"/>
            </a:ext>
          </a:extLst>
        </xdr:cNvPr>
        <xdr:cNvSpPr txBox="1"/>
      </xdr:nvSpPr>
      <xdr:spPr>
        <a:xfrm>
          <a:off x="4673600" y="17835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44A91292-C875-498F-8003-51008210C20B}"/>
            </a:ext>
          </a:extLst>
        </xdr:cNvPr>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a:extLst>
            <a:ext uri="{FF2B5EF4-FFF2-40B4-BE49-F238E27FC236}">
              <a16:creationId xmlns:a16="http://schemas.microsoft.com/office/drawing/2014/main" id="{A1E325E5-72D9-4885-A3D0-C857A5687B1A}"/>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166370</xdr:rowOff>
    </xdr:from>
    <xdr:to>
      <xdr:col>15</xdr:col>
      <xdr:colOff>101600</xdr:colOff>
      <xdr:row>104</xdr:row>
      <xdr:rowOff>96520</xdr:rowOff>
    </xdr:to>
    <xdr:sp macro="" textlink="">
      <xdr:nvSpPr>
        <xdr:cNvPr id="405" name="フローチャート: 判断 404">
          <a:extLst>
            <a:ext uri="{FF2B5EF4-FFF2-40B4-BE49-F238E27FC236}">
              <a16:creationId xmlns:a16="http://schemas.microsoft.com/office/drawing/2014/main" id="{24BD8418-9779-4EF7-974F-A9231B60E9F2}"/>
            </a:ext>
          </a:extLst>
        </xdr:cNvPr>
        <xdr:cNvSpPr/>
      </xdr:nvSpPr>
      <xdr:spPr>
        <a:xfrm>
          <a:off x="2857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3811</xdr:rowOff>
    </xdr:from>
    <xdr:to>
      <xdr:col>10</xdr:col>
      <xdr:colOff>165100</xdr:colOff>
      <xdr:row>104</xdr:row>
      <xdr:rowOff>105411</xdr:rowOff>
    </xdr:to>
    <xdr:sp macro="" textlink="">
      <xdr:nvSpPr>
        <xdr:cNvPr id="406" name="フローチャート: 判断 405">
          <a:extLst>
            <a:ext uri="{FF2B5EF4-FFF2-40B4-BE49-F238E27FC236}">
              <a16:creationId xmlns:a16="http://schemas.microsoft.com/office/drawing/2014/main" id="{92039558-F620-4EA3-BFB6-CF39E1DFF04A}"/>
            </a:ext>
          </a:extLst>
        </xdr:cNvPr>
        <xdr:cNvSpPr/>
      </xdr:nvSpPr>
      <xdr:spPr>
        <a:xfrm>
          <a:off x="1968500" y="178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157480</xdr:rowOff>
    </xdr:from>
    <xdr:to>
      <xdr:col>6</xdr:col>
      <xdr:colOff>38100</xdr:colOff>
      <xdr:row>104</xdr:row>
      <xdr:rowOff>87630</xdr:rowOff>
    </xdr:to>
    <xdr:sp macro="" textlink="">
      <xdr:nvSpPr>
        <xdr:cNvPr id="407" name="フローチャート: 判断 406">
          <a:extLst>
            <a:ext uri="{FF2B5EF4-FFF2-40B4-BE49-F238E27FC236}">
              <a16:creationId xmlns:a16="http://schemas.microsoft.com/office/drawing/2014/main" id="{2A94211A-47B6-42CA-87F8-822591017B2D}"/>
            </a:ext>
          </a:extLst>
        </xdr:cNvPr>
        <xdr:cNvSpPr/>
      </xdr:nvSpPr>
      <xdr:spPr>
        <a:xfrm>
          <a:off x="1079500" y="1781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F7FFD396-5E9A-43F6-9A3E-E83C2B449779}"/>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8032B44C-EFC2-4471-88D9-26D5EB29FF2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CF120CFF-CD20-4DEA-8B80-475139BB94D5}"/>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C985898-C264-44FD-A346-B657F563376E}"/>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6D5A0E22-8B9B-4D97-84D2-9CCE84CF2EE2}"/>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7620</xdr:rowOff>
    </xdr:from>
    <xdr:to>
      <xdr:col>24</xdr:col>
      <xdr:colOff>114300</xdr:colOff>
      <xdr:row>103</xdr:row>
      <xdr:rowOff>109220</xdr:rowOff>
    </xdr:to>
    <xdr:sp macro="" textlink="">
      <xdr:nvSpPr>
        <xdr:cNvPr id="413" name="楕円 412">
          <a:extLst>
            <a:ext uri="{FF2B5EF4-FFF2-40B4-BE49-F238E27FC236}">
              <a16:creationId xmlns:a16="http://schemas.microsoft.com/office/drawing/2014/main" id="{7AE4833F-EEA5-4773-A08E-DF8C2684CF26}"/>
            </a:ext>
          </a:extLst>
        </xdr:cNvPr>
        <xdr:cNvSpPr/>
      </xdr:nvSpPr>
      <xdr:spPr>
        <a:xfrm>
          <a:off x="4584700" y="1766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30497</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8E1155E7-05C3-49EC-906A-703ACB0B3121}"/>
            </a:ext>
          </a:extLst>
        </xdr:cNvPr>
        <xdr:cNvSpPr txBox="1"/>
      </xdr:nvSpPr>
      <xdr:spPr>
        <a:xfrm>
          <a:off x="4673600" y="17518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83820</xdr:rowOff>
    </xdr:from>
    <xdr:to>
      <xdr:col>20</xdr:col>
      <xdr:colOff>38100</xdr:colOff>
      <xdr:row>102</xdr:row>
      <xdr:rowOff>13970</xdr:rowOff>
    </xdr:to>
    <xdr:sp macro="" textlink="">
      <xdr:nvSpPr>
        <xdr:cNvPr id="415" name="楕円 414">
          <a:extLst>
            <a:ext uri="{FF2B5EF4-FFF2-40B4-BE49-F238E27FC236}">
              <a16:creationId xmlns:a16="http://schemas.microsoft.com/office/drawing/2014/main" id="{E6228C99-2743-4E29-A3AD-CA69E894545C}"/>
            </a:ext>
          </a:extLst>
        </xdr:cNvPr>
        <xdr:cNvSpPr/>
      </xdr:nvSpPr>
      <xdr:spPr>
        <a:xfrm>
          <a:off x="3746500" y="1740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134620</xdr:rowOff>
    </xdr:from>
    <xdr:to>
      <xdr:col>24</xdr:col>
      <xdr:colOff>63500</xdr:colOff>
      <xdr:row>103</xdr:row>
      <xdr:rowOff>58420</xdr:rowOff>
    </xdr:to>
    <xdr:cxnSp macro="">
      <xdr:nvCxnSpPr>
        <xdr:cNvPr id="416" name="直線コネクタ 415">
          <a:extLst>
            <a:ext uri="{FF2B5EF4-FFF2-40B4-BE49-F238E27FC236}">
              <a16:creationId xmlns:a16="http://schemas.microsoft.com/office/drawing/2014/main" id="{625008B8-FEF5-4959-8993-DAE27F11CB0F}"/>
            </a:ext>
          </a:extLst>
        </xdr:cNvPr>
        <xdr:cNvCxnSpPr/>
      </xdr:nvCxnSpPr>
      <xdr:spPr>
        <a:xfrm>
          <a:off x="3797300" y="1745107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101</xdr:row>
      <xdr:rowOff>57150</xdr:rowOff>
    </xdr:from>
    <xdr:to>
      <xdr:col>15</xdr:col>
      <xdr:colOff>101600</xdr:colOff>
      <xdr:row>101</xdr:row>
      <xdr:rowOff>158750</xdr:rowOff>
    </xdr:to>
    <xdr:sp macro="" textlink="">
      <xdr:nvSpPr>
        <xdr:cNvPr id="417" name="楕円 416">
          <a:extLst>
            <a:ext uri="{FF2B5EF4-FFF2-40B4-BE49-F238E27FC236}">
              <a16:creationId xmlns:a16="http://schemas.microsoft.com/office/drawing/2014/main" id="{84B27E63-A7C2-4298-A03D-5C78F4EAD802}"/>
            </a:ext>
          </a:extLst>
        </xdr:cNvPr>
        <xdr:cNvSpPr/>
      </xdr:nvSpPr>
      <xdr:spPr>
        <a:xfrm>
          <a:off x="2857500" y="1737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107950</xdr:rowOff>
    </xdr:from>
    <xdr:to>
      <xdr:col>19</xdr:col>
      <xdr:colOff>177800</xdr:colOff>
      <xdr:row>101</xdr:row>
      <xdr:rowOff>134620</xdr:rowOff>
    </xdr:to>
    <xdr:cxnSp macro="">
      <xdr:nvCxnSpPr>
        <xdr:cNvPr id="418" name="直線コネクタ 417">
          <a:extLst>
            <a:ext uri="{FF2B5EF4-FFF2-40B4-BE49-F238E27FC236}">
              <a16:creationId xmlns:a16="http://schemas.microsoft.com/office/drawing/2014/main" id="{4F862490-8351-4AF3-B8E9-24F3AFFEDE47}"/>
            </a:ext>
          </a:extLst>
        </xdr:cNvPr>
        <xdr:cNvCxnSpPr/>
      </xdr:nvCxnSpPr>
      <xdr:spPr>
        <a:xfrm>
          <a:off x="2908300" y="174244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29211</xdr:rowOff>
    </xdr:from>
    <xdr:to>
      <xdr:col>10</xdr:col>
      <xdr:colOff>165100</xdr:colOff>
      <xdr:row>101</xdr:row>
      <xdr:rowOff>130811</xdr:rowOff>
    </xdr:to>
    <xdr:sp macro="" textlink="">
      <xdr:nvSpPr>
        <xdr:cNvPr id="419" name="楕円 418">
          <a:extLst>
            <a:ext uri="{FF2B5EF4-FFF2-40B4-BE49-F238E27FC236}">
              <a16:creationId xmlns:a16="http://schemas.microsoft.com/office/drawing/2014/main" id="{95414325-D56A-4E59-BB83-936591826041}"/>
            </a:ext>
          </a:extLst>
        </xdr:cNvPr>
        <xdr:cNvSpPr/>
      </xdr:nvSpPr>
      <xdr:spPr>
        <a:xfrm>
          <a:off x="1968500" y="17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101</xdr:row>
      <xdr:rowOff>80011</xdr:rowOff>
    </xdr:from>
    <xdr:to>
      <xdr:col>15</xdr:col>
      <xdr:colOff>50800</xdr:colOff>
      <xdr:row>101</xdr:row>
      <xdr:rowOff>107950</xdr:rowOff>
    </xdr:to>
    <xdr:cxnSp macro="">
      <xdr:nvCxnSpPr>
        <xdr:cNvPr id="420" name="直線コネクタ 419">
          <a:extLst>
            <a:ext uri="{FF2B5EF4-FFF2-40B4-BE49-F238E27FC236}">
              <a16:creationId xmlns:a16="http://schemas.microsoft.com/office/drawing/2014/main" id="{6900B855-ED44-46DA-A505-6BBC842234FE}"/>
            </a:ext>
          </a:extLst>
        </xdr:cNvPr>
        <xdr:cNvCxnSpPr/>
      </xdr:nvCxnSpPr>
      <xdr:spPr>
        <a:xfrm>
          <a:off x="2019300" y="17396461"/>
          <a:ext cx="889000" cy="27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1270</xdr:rowOff>
    </xdr:from>
    <xdr:to>
      <xdr:col>6</xdr:col>
      <xdr:colOff>38100</xdr:colOff>
      <xdr:row>101</xdr:row>
      <xdr:rowOff>102870</xdr:rowOff>
    </xdr:to>
    <xdr:sp macro="" textlink="">
      <xdr:nvSpPr>
        <xdr:cNvPr id="421" name="楕円 420">
          <a:extLst>
            <a:ext uri="{FF2B5EF4-FFF2-40B4-BE49-F238E27FC236}">
              <a16:creationId xmlns:a16="http://schemas.microsoft.com/office/drawing/2014/main" id="{0DD23169-0E13-49BC-A163-0168963E657A}"/>
            </a:ext>
          </a:extLst>
        </xdr:cNvPr>
        <xdr:cNvSpPr/>
      </xdr:nvSpPr>
      <xdr:spPr>
        <a:xfrm>
          <a:off x="1079500" y="1731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52070</xdr:rowOff>
    </xdr:from>
    <xdr:to>
      <xdr:col>10</xdr:col>
      <xdr:colOff>114300</xdr:colOff>
      <xdr:row>101</xdr:row>
      <xdr:rowOff>80011</xdr:rowOff>
    </xdr:to>
    <xdr:cxnSp macro="">
      <xdr:nvCxnSpPr>
        <xdr:cNvPr id="422" name="直線コネクタ 421">
          <a:extLst>
            <a:ext uri="{FF2B5EF4-FFF2-40B4-BE49-F238E27FC236}">
              <a16:creationId xmlns:a16="http://schemas.microsoft.com/office/drawing/2014/main" id="{3ED711B1-0D3D-4AB0-8D68-68D92A7A569D}"/>
            </a:ext>
          </a:extLst>
        </xdr:cNvPr>
        <xdr:cNvCxnSpPr/>
      </xdr:nvCxnSpPr>
      <xdr:spPr>
        <a:xfrm>
          <a:off x="1130300" y="17368520"/>
          <a:ext cx="889000" cy="27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102888</xdr:rowOff>
    </xdr:from>
    <xdr:ext cx="405111" cy="259045"/>
    <xdr:sp macro="" textlink="">
      <xdr:nvSpPr>
        <xdr:cNvPr id="423" name="n_1aveValue【市民会館】&#10;有形固定資産減価償却率">
          <a:extLst>
            <a:ext uri="{FF2B5EF4-FFF2-40B4-BE49-F238E27FC236}">
              <a16:creationId xmlns:a16="http://schemas.microsoft.com/office/drawing/2014/main" id="{38218FB1-D6A2-4280-A804-75C7D7EAF35C}"/>
            </a:ext>
          </a:extLst>
        </xdr:cNvPr>
        <xdr:cNvSpPr txBox="1"/>
      </xdr:nvSpPr>
      <xdr:spPr>
        <a:xfrm>
          <a:off x="3582044" y="179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87647</xdr:rowOff>
    </xdr:from>
    <xdr:ext cx="405111" cy="259045"/>
    <xdr:sp macro="" textlink="">
      <xdr:nvSpPr>
        <xdr:cNvPr id="424" name="n_2aveValue【市民会館】&#10;有形固定資産減価償却率">
          <a:extLst>
            <a:ext uri="{FF2B5EF4-FFF2-40B4-BE49-F238E27FC236}">
              <a16:creationId xmlns:a16="http://schemas.microsoft.com/office/drawing/2014/main" id="{806EC68C-2BB8-48C8-9790-2C1B14A43D50}"/>
            </a:ext>
          </a:extLst>
        </xdr:cNvPr>
        <xdr:cNvSpPr txBox="1"/>
      </xdr:nvSpPr>
      <xdr:spPr>
        <a:xfrm>
          <a:off x="2705744" y="1791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96538</xdr:rowOff>
    </xdr:from>
    <xdr:ext cx="405111" cy="259045"/>
    <xdr:sp macro="" textlink="">
      <xdr:nvSpPr>
        <xdr:cNvPr id="425" name="n_3aveValue【市民会館】&#10;有形固定資産減価償却率">
          <a:extLst>
            <a:ext uri="{FF2B5EF4-FFF2-40B4-BE49-F238E27FC236}">
              <a16:creationId xmlns:a16="http://schemas.microsoft.com/office/drawing/2014/main" id="{4CA4B431-09DA-4FF2-B36B-BBA28963B55C}"/>
            </a:ext>
          </a:extLst>
        </xdr:cNvPr>
        <xdr:cNvSpPr txBox="1"/>
      </xdr:nvSpPr>
      <xdr:spPr>
        <a:xfrm>
          <a:off x="1816744" y="17927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78757</xdr:rowOff>
    </xdr:from>
    <xdr:ext cx="405111" cy="259045"/>
    <xdr:sp macro="" textlink="">
      <xdr:nvSpPr>
        <xdr:cNvPr id="426" name="n_4aveValue【市民会館】&#10;有形固定資産減価償却率">
          <a:extLst>
            <a:ext uri="{FF2B5EF4-FFF2-40B4-BE49-F238E27FC236}">
              <a16:creationId xmlns:a16="http://schemas.microsoft.com/office/drawing/2014/main" id="{5BCC5F7C-3A28-4077-B97B-E05F433C3D0C}"/>
            </a:ext>
          </a:extLst>
        </xdr:cNvPr>
        <xdr:cNvSpPr txBox="1"/>
      </xdr:nvSpPr>
      <xdr:spPr>
        <a:xfrm>
          <a:off x="927744" y="17909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100</xdr:row>
      <xdr:rowOff>30497</xdr:rowOff>
    </xdr:from>
    <xdr:ext cx="405111" cy="259045"/>
    <xdr:sp macro="" textlink="">
      <xdr:nvSpPr>
        <xdr:cNvPr id="427" name="n_1mainValue【市民会館】&#10;有形固定資産減価償却率">
          <a:extLst>
            <a:ext uri="{FF2B5EF4-FFF2-40B4-BE49-F238E27FC236}">
              <a16:creationId xmlns:a16="http://schemas.microsoft.com/office/drawing/2014/main" id="{A240C3C6-8D81-4024-9798-98D77ECC72D1}"/>
            </a:ext>
          </a:extLst>
        </xdr:cNvPr>
        <xdr:cNvSpPr txBox="1"/>
      </xdr:nvSpPr>
      <xdr:spPr>
        <a:xfrm>
          <a:off x="3582044" y="1717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3827</xdr:rowOff>
    </xdr:from>
    <xdr:ext cx="405111" cy="259045"/>
    <xdr:sp macro="" textlink="">
      <xdr:nvSpPr>
        <xdr:cNvPr id="428" name="n_2mainValue【市民会館】&#10;有形固定資産減価償却率">
          <a:extLst>
            <a:ext uri="{FF2B5EF4-FFF2-40B4-BE49-F238E27FC236}">
              <a16:creationId xmlns:a16="http://schemas.microsoft.com/office/drawing/2014/main" id="{F0A58B2B-1CFC-4AE2-BF2F-8FB454B1A0FA}"/>
            </a:ext>
          </a:extLst>
        </xdr:cNvPr>
        <xdr:cNvSpPr txBox="1"/>
      </xdr:nvSpPr>
      <xdr:spPr>
        <a:xfrm>
          <a:off x="2705744" y="1714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99</xdr:row>
      <xdr:rowOff>147338</xdr:rowOff>
    </xdr:from>
    <xdr:ext cx="405111" cy="259045"/>
    <xdr:sp macro="" textlink="">
      <xdr:nvSpPr>
        <xdr:cNvPr id="429" name="n_3mainValue【市民会館】&#10;有形固定資産減価償却率">
          <a:extLst>
            <a:ext uri="{FF2B5EF4-FFF2-40B4-BE49-F238E27FC236}">
              <a16:creationId xmlns:a16="http://schemas.microsoft.com/office/drawing/2014/main" id="{EB81E28B-AC7C-4C40-A8BA-F5E14406ABC3}"/>
            </a:ext>
          </a:extLst>
        </xdr:cNvPr>
        <xdr:cNvSpPr txBox="1"/>
      </xdr:nvSpPr>
      <xdr:spPr>
        <a:xfrm>
          <a:off x="1816744" y="1712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99</xdr:row>
      <xdr:rowOff>119397</xdr:rowOff>
    </xdr:from>
    <xdr:ext cx="405111" cy="259045"/>
    <xdr:sp macro="" textlink="">
      <xdr:nvSpPr>
        <xdr:cNvPr id="430" name="n_4mainValue【市民会館】&#10;有形固定資産減価償却率">
          <a:extLst>
            <a:ext uri="{FF2B5EF4-FFF2-40B4-BE49-F238E27FC236}">
              <a16:creationId xmlns:a16="http://schemas.microsoft.com/office/drawing/2014/main" id="{4D220329-0C92-4DD5-814F-8A60723B0479}"/>
            </a:ext>
          </a:extLst>
        </xdr:cNvPr>
        <xdr:cNvSpPr txBox="1"/>
      </xdr:nvSpPr>
      <xdr:spPr>
        <a:xfrm>
          <a:off x="927744" y="17092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C6FF301C-F97C-471D-9330-6E54D88D99E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473B8AC4-B4B1-4475-88F0-4AC56DE9888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FEFA11DD-76E8-40BF-A960-9305284F5D5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7A323B5E-2FB1-42F1-B780-B22AEA0A7BB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1CF1F995-5BA7-4FDA-8143-9CB24E18F18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C63BC433-46B7-4DC1-A90B-392F2141209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E8837F5B-3F16-4DE9-A95E-AB6B77CC88ED}"/>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B6258223-50C2-43F8-A41E-906D6D84283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66C753DD-D8E8-4A1C-AD5E-1CC8069546A5}"/>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8E6C6031-1FCE-44ED-B8B3-C97369599B8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E2E7F647-390C-48E2-B859-B4105B095C72}"/>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a:extLst>
            <a:ext uri="{FF2B5EF4-FFF2-40B4-BE49-F238E27FC236}">
              <a16:creationId xmlns:a16="http://schemas.microsoft.com/office/drawing/2014/main" id="{37CC8ED2-AE2B-4D28-8698-4EBFC67E34C2}"/>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98C764F0-F614-4572-94C4-05DBCEC2CAA5}"/>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a:extLst>
            <a:ext uri="{FF2B5EF4-FFF2-40B4-BE49-F238E27FC236}">
              <a16:creationId xmlns:a16="http://schemas.microsoft.com/office/drawing/2014/main" id="{93EC0DB3-1740-46B0-BF75-AF28562A0B2D}"/>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84A76724-66BF-4008-9410-30A9BCCF37DA}"/>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a:extLst>
            <a:ext uri="{FF2B5EF4-FFF2-40B4-BE49-F238E27FC236}">
              <a16:creationId xmlns:a16="http://schemas.microsoft.com/office/drawing/2014/main" id="{FB651CA0-4854-4AD7-B72F-A6F8FCEBB0B9}"/>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52E79745-E775-4CBF-AE4F-EBDBB548B34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a:extLst>
            <a:ext uri="{FF2B5EF4-FFF2-40B4-BE49-F238E27FC236}">
              <a16:creationId xmlns:a16="http://schemas.microsoft.com/office/drawing/2014/main" id="{46FDCE2A-DBF9-4D21-B239-7A4AE9C7B56C}"/>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C38BA698-78E0-4022-BDA7-215F5F7C2F46}"/>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087FEE41-4A7A-46E7-8049-B43FC3DFDC23}"/>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65256D2B-C204-4B7B-99E1-46AAE1EE670A}"/>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a:extLst>
            <a:ext uri="{FF2B5EF4-FFF2-40B4-BE49-F238E27FC236}">
              <a16:creationId xmlns:a16="http://schemas.microsoft.com/office/drawing/2014/main" id="{09566265-637E-4033-B5D5-B0DFE8440F5F}"/>
            </a:ext>
          </a:extLst>
        </xdr:cNvPr>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a:extLst>
            <a:ext uri="{FF2B5EF4-FFF2-40B4-BE49-F238E27FC236}">
              <a16:creationId xmlns:a16="http://schemas.microsoft.com/office/drawing/2014/main" id="{289075A9-A40E-4B48-B3B1-BB1B52352FE2}"/>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a:extLst>
            <a:ext uri="{FF2B5EF4-FFF2-40B4-BE49-F238E27FC236}">
              <a16:creationId xmlns:a16="http://schemas.microsoft.com/office/drawing/2014/main" id="{6E3AEE8A-D892-4167-996B-834A9EFF1946}"/>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a:extLst>
            <a:ext uri="{FF2B5EF4-FFF2-40B4-BE49-F238E27FC236}">
              <a16:creationId xmlns:a16="http://schemas.microsoft.com/office/drawing/2014/main" id="{429B0E64-D06A-434B-AFAB-8452BC69A018}"/>
            </a:ext>
          </a:extLst>
        </xdr:cNvPr>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a:extLst>
            <a:ext uri="{FF2B5EF4-FFF2-40B4-BE49-F238E27FC236}">
              <a16:creationId xmlns:a16="http://schemas.microsoft.com/office/drawing/2014/main" id="{95118926-77C4-4374-9EB4-97616CB56B74}"/>
            </a:ext>
          </a:extLst>
        </xdr:cNvPr>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a:extLst>
            <a:ext uri="{FF2B5EF4-FFF2-40B4-BE49-F238E27FC236}">
              <a16:creationId xmlns:a16="http://schemas.microsoft.com/office/drawing/2014/main" id="{33A2A298-284F-4702-B398-9306D39F3BD8}"/>
            </a:ext>
          </a:extLst>
        </xdr:cNvPr>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a:extLst>
            <a:ext uri="{FF2B5EF4-FFF2-40B4-BE49-F238E27FC236}">
              <a16:creationId xmlns:a16="http://schemas.microsoft.com/office/drawing/2014/main" id="{91B817B6-787A-418C-B208-1AC19904DAC2}"/>
            </a:ext>
          </a:extLst>
        </xdr:cNvPr>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a:extLst>
            <a:ext uri="{FF2B5EF4-FFF2-40B4-BE49-F238E27FC236}">
              <a16:creationId xmlns:a16="http://schemas.microsoft.com/office/drawing/2014/main" id="{0A46D46F-1B87-444D-B705-869728AA9FC5}"/>
            </a:ext>
          </a:extLst>
        </xdr:cNvPr>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82550</xdr:rowOff>
    </xdr:from>
    <xdr:to>
      <xdr:col>46</xdr:col>
      <xdr:colOff>38100</xdr:colOff>
      <xdr:row>107</xdr:row>
      <xdr:rowOff>12700</xdr:rowOff>
    </xdr:to>
    <xdr:sp macro="" textlink="">
      <xdr:nvSpPr>
        <xdr:cNvPr id="460" name="フローチャート: 判断 459">
          <a:extLst>
            <a:ext uri="{FF2B5EF4-FFF2-40B4-BE49-F238E27FC236}">
              <a16:creationId xmlns:a16="http://schemas.microsoft.com/office/drawing/2014/main" id="{A287D93F-BA85-4E0C-89F2-405C982BDE65}"/>
            </a:ext>
          </a:extLst>
        </xdr:cNvPr>
        <xdr:cNvSpPr/>
      </xdr:nvSpPr>
      <xdr:spPr>
        <a:xfrm>
          <a:off x="8699500" y="1825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87122</xdr:rowOff>
    </xdr:from>
    <xdr:to>
      <xdr:col>41</xdr:col>
      <xdr:colOff>101600</xdr:colOff>
      <xdr:row>107</xdr:row>
      <xdr:rowOff>17272</xdr:rowOff>
    </xdr:to>
    <xdr:sp macro="" textlink="">
      <xdr:nvSpPr>
        <xdr:cNvPr id="461" name="フローチャート: 判断 460">
          <a:extLst>
            <a:ext uri="{FF2B5EF4-FFF2-40B4-BE49-F238E27FC236}">
              <a16:creationId xmlns:a16="http://schemas.microsoft.com/office/drawing/2014/main" id="{221810F8-6F3A-4146-BE15-06A3D3234688}"/>
            </a:ext>
          </a:extLst>
        </xdr:cNvPr>
        <xdr:cNvSpPr/>
      </xdr:nvSpPr>
      <xdr:spPr>
        <a:xfrm>
          <a:off x="7810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87122</xdr:rowOff>
    </xdr:from>
    <xdr:to>
      <xdr:col>36</xdr:col>
      <xdr:colOff>165100</xdr:colOff>
      <xdr:row>107</xdr:row>
      <xdr:rowOff>17272</xdr:rowOff>
    </xdr:to>
    <xdr:sp macro="" textlink="">
      <xdr:nvSpPr>
        <xdr:cNvPr id="462" name="フローチャート: 判断 461">
          <a:extLst>
            <a:ext uri="{FF2B5EF4-FFF2-40B4-BE49-F238E27FC236}">
              <a16:creationId xmlns:a16="http://schemas.microsoft.com/office/drawing/2014/main" id="{B1870717-602B-41D7-B449-52BE0561B6D4}"/>
            </a:ext>
          </a:extLst>
        </xdr:cNvPr>
        <xdr:cNvSpPr/>
      </xdr:nvSpPr>
      <xdr:spPr>
        <a:xfrm>
          <a:off x="6921500" y="18260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13A727B0-92AA-4275-8F4E-F8FA2BAFF378}"/>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33CB4452-8C27-4FE2-8D75-746AEA7BC95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4D5FE635-5BE5-496F-99C9-249B4448439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5AE1AFAF-4B3D-4E84-AF34-914BEC02D81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C1EB6E45-FE30-4E14-9835-6D03228D817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75692</xdr:rowOff>
    </xdr:from>
    <xdr:to>
      <xdr:col>55</xdr:col>
      <xdr:colOff>50800</xdr:colOff>
      <xdr:row>108</xdr:row>
      <xdr:rowOff>5842</xdr:rowOff>
    </xdr:to>
    <xdr:sp macro="" textlink="">
      <xdr:nvSpPr>
        <xdr:cNvPr id="468" name="楕円 467">
          <a:extLst>
            <a:ext uri="{FF2B5EF4-FFF2-40B4-BE49-F238E27FC236}">
              <a16:creationId xmlns:a16="http://schemas.microsoft.com/office/drawing/2014/main" id="{B617D909-E2D3-4722-A638-618A071DFFE2}"/>
            </a:ext>
          </a:extLst>
        </xdr:cNvPr>
        <xdr:cNvSpPr/>
      </xdr:nvSpPr>
      <xdr:spPr>
        <a:xfrm>
          <a:off x="104267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162069</xdr:rowOff>
    </xdr:from>
    <xdr:ext cx="469744" cy="259045"/>
    <xdr:sp macro="" textlink="">
      <xdr:nvSpPr>
        <xdr:cNvPr id="469" name="【市民会館】&#10;一人当たり面積該当値テキスト">
          <a:extLst>
            <a:ext uri="{FF2B5EF4-FFF2-40B4-BE49-F238E27FC236}">
              <a16:creationId xmlns:a16="http://schemas.microsoft.com/office/drawing/2014/main" id="{6BBB66D7-EA85-4173-AA7F-038A47D0D8DB}"/>
            </a:ext>
          </a:extLst>
        </xdr:cNvPr>
        <xdr:cNvSpPr txBox="1"/>
      </xdr:nvSpPr>
      <xdr:spPr>
        <a:xfrm>
          <a:off x="10515600" y="18335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75692</xdr:rowOff>
    </xdr:from>
    <xdr:to>
      <xdr:col>50</xdr:col>
      <xdr:colOff>165100</xdr:colOff>
      <xdr:row>108</xdr:row>
      <xdr:rowOff>5842</xdr:rowOff>
    </xdr:to>
    <xdr:sp macro="" textlink="">
      <xdr:nvSpPr>
        <xdr:cNvPr id="470" name="楕円 469">
          <a:extLst>
            <a:ext uri="{FF2B5EF4-FFF2-40B4-BE49-F238E27FC236}">
              <a16:creationId xmlns:a16="http://schemas.microsoft.com/office/drawing/2014/main" id="{05004D3B-ECAC-43B0-888E-57F00B39F0C1}"/>
            </a:ext>
          </a:extLst>
        </xdr:cNvPr>
        <xdr:cNvSpPr/>
      </xdr:nvSpPr>
      <xdr:spPr>
        <a:xfrm>
          <a:off x="9588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126492</xdr:rowOff>
    </xdr:from>
    <xdr:to>
      <xdr:col>55</xdr:col>
      <xdr:colOff>0</xdr:colOff>
      <xdr:row>107</xdr:row>
      <xdr:rowOff>126492</xdr:rowOff>
    </xdr:to>
    <xdr:cxnSp macro="">
      <xdr:nvCxnSpPr>
        <xdr:cNvPr id="471" name="直線コネクタ 470">
          <a:extLst>
            <a:ext uri="{FF2B5EF4-FFF2-40B4-BE49-F238E27FC236}">
              <a16:creationId xmlns:a16="http://schemas.microsoft.com/office/drawing/2014/main" id="{12DBC873-8C23-4D95-8B78-FB900A06EADE}"/>
            </a:ext>
          </a:extLst>
        </xdr:cNvPr>
        <xdr:cNvCxnSpPr/>
      </xdr:nvCxnSpPr>
      <xdr:spPr>
        <a:xfrm>
          <a:off x="9639300" y="1847164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75692</xdr:rowOff>
    </xdr:from>
    <xdr:to>
      <xdr:col>46</xdr:col>
      <xdr:colOff>38100</xdr:colOff>
      <xdr:row>108</xdr:row>
      <xdr:rowOff>5842</xdr:rowOff>
    </xdr:to>
    <xdr:sp macro="" textlink="">
      <xdr:nvSpPr>
        <xdr:cNvPr id="472" name="楕円 471">
          <a:extLst>
            <a:ext uri="{FF2B5EF4-FFF2-40B4-BE49-F238E27FC236}">
              <a16:creationId xmlns:a16="http://schemas.microsoft.com/office/drawing/2014/main" id="{8C4F29AF-EFDF-4281-846A-4F5FA54FB473}"/>
            </a:ext>
          </a:extLst>
        </xdr:cNvPr>
        <xdr:cNvSpPr/>
      </xdr:nvSpPr>
      <xdr:spPr>
        <a:xfrm>
          <a:off x="8699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126492</xdr:rowOff>
    </xdr:from>
    <xdr:to>
      <xdr:col>50</xdr:col>
      <xdr:colOff>114300</xdr:colOff>
      <xdr:row>107</xdr:row>
      <xdr:rowOff>126492</xdr:rowOff>
    </xdr:to>
    <xdr:cxnSp macro="">
      <xdr:nvCxnSpPr>
        <xdr:cNvPr id="473" name="直線コネクタ 472">
          <a:extLst>
            <a:ext uri="{FF2B5EF4-FFF2-40B4-BE49-F238E27FC236}">
              <a16:creationId xmlns:a16="http://schemas.microsoft.com/office/drawing/2014/main" id="{039D8AC8-AFFB-4AED-824E-68A8E2CBF5DE}"/>
            </a:ext>
          </a:extLst>
        </xdr:cNvPr>
        <xdr:cNvCxnSpPr/>
      </xdr:nvCxnSpPr>
      <xdr:spPr>
        <a:xfrm>
          <a:off x="8750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75692</xdr:rowOff>
    </xdr:from>
    <xdr:to>
      <xdr:col>41</xdr:col>
      <xdr:colOff>101600</xdr:colOff>
      <xdr:row>108</xdr:row>
      <xdr:rowOff>5842</xdr:rowOff>
    </xdr:to>
    <xdr:sp macro="" textlink="">
      <xdr:nvSpPr>
        <xdr:cNvPr id="474" name="楕円 473">
          <a:extLst>
            <a:ext uri="{FF2B5EF4-FFF2-40B4-BE49-F238E27FC236}">
              <a16:creationId xmlns:a16="http://schemas.microsoft.com/office/drawing/2014/main" id="{0B59F487-6D1C-4C40-9FB5-20DDE99E485B}"/>
            </a:ext>
          </a:extLst>
        </xdr:cNvPr>
        <xdr:cNvSpPr/>
      </xdr:nvSpPr>
      <xdr:spPr>
        <a:xfrm>
          <a:off x="7810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126492</xdr:rowOff>
    </xdr:from>
    <xdr:to>
      <xdr:col>45</xdr:col>
      <xdr:colOff>177800</xdr:colOff>
      <xdr:row>107</xdr:row>
      <xdr:rowOff>126492</xdr:rowOff>
    </xdr:to>
    <xdr:cxnSp macro="">
      <xdr:nvCxnSpPr>
        <xdr:cNvPr id="475" name="直線コネクタ 474">
          <a:extLst>
            <a:ext uri="{FF2B5EF4-FFF2-40B4-BE49-F238E27FC236}">
              <a16:creationId xmlns:a16="http://schemas.microsoft.com/office/drawing/2014/main" id="{DB8A39D5-C1C1-4BF9-ADF6-5639501E0F3F}"/>
            </a:ext>
          </a:extLst>
        </xdr:cNvPr>
        <xdr:cNvCxnSpPr/>
      </xdr:nvCxnSpPr>
      <xdr:spPr>
        <a:xfrm>
          <a:off x="7861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75692</xdr:rowOff>
    </xdr:from>
    <xdr:to>
      <xdr:col>36</xdr:col>
      <xdr:colOff>165100</xdr:colOff>
      <xdr:row>108</xdr:row>
      <xdr:rowOff>5842</xdr:rowOff>
    </xdr:to>
    <xdr:sp macro="" textlink="">
      <xdr:nvSpPr>
        <xdr:cNvPr id="476" name="楕円 475">
          <a:extLst>
            <a:ext uri="{FF2B5EF4-FFF2-40B4-BE49-F238E27FC236}">
              <a16:creationId xmlns:a16="http://schemas.microsoft.com/office/drawing/2014/main" id="{5D444012-ED0E-4EB5-AF6F-AE2BE305C729}"/>
            </a:ext>
          </a:extLst>
        </xdr:cNvPr>
        <xdr:cNvSpPr/>
      </xdr:nvSpPr>
      <xdr:spPr>
        <a:xfrm>
          <a:off x="6921500" y="184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126492</xdr:rowOff>
    </xdr:from>
    <xdr:to>
      <xdr:col>41</xdr:col>
      <xdr:colOff>50800</xdr:colOff>
      <xdr:row>107</xdr:row>
      <xdr:rowOff>126492</xdr:rowOff>
    </xdr:to>
    <xdr:cxnSp macro="">
      <xdr:nvCxnSpPr>
        <xdr:cNvPr id="477" name="直線コネクタ 476">
          <a:extLst>
            <a:ext uri="{FF2B5EF4-FFF2-40B4-BE49-F238E27FC236}">
              <a16:creationId xmlns:a16="http://schemas.microsoft.com/office/drawing/2014/main" id="{F6CFEB2A-82D6-47EC-9AA0-735FBCE0FC17}"/>
            </a:ext>
          </a:extLst>
        </xdr:cNvPr>
        <xdr:cNvCxnSpPr/>
      </xdr:nvCxnSpPr>
      <xdr:spPr>
        <a:xfrm>
          <a:off x="6972300" y="184716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a:extLst>
            <a:ext uri="{FF2B5EF4-FFF2-40B4-BE49-F238E27FC236}">
              <a16:creationId xmlns:a16="http://schemas.microsoft.com/office/drawing/2014/main" id="{581F9A7A-7921-453C-B979-C999587A0111}"/>
            </a:ext>
          </a:extLst>
        </xdr:cNvPr>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29227</xdr:rowOff>
    </xdr:from>
    <xdr:ext cx="469744" cy="259045"/>
    <xdr:sp macro="" textlink="">
      <xdr:nvSpPr>
        <xdr:cNvPr id="479" name="n_2aveValue【市民会館】&#10;一人当たり面積">
          <a:extLst>
            <a:ext uri="{FF2B5EF4-FFF2-40B4-BE49-F238E27FC236}">
              <a16:creationId xmlns:a16="http://schemas.microsoft.com/office/drawing/2014/main" id="{852DE122-B20C-4003-8F91-1B1BE698C413}"/>
            </a:ext>
          </a:extLst>
        </xdr:cNvPr>
        <xdr:cNvSpPr txBox="1"/>
      </xdr:nvSpPr>
      <xdr:spPr>
        <a:xfrm>
          <a:off x="8515427"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33799</xdr:rowOff>
    </xdr:from>
    <xdr:ext cx="469744" cy="259045"/>
    <xdr:sp macro="" textlink="">
      <xdr:nvSpPr>
        <xdr:cNvPr id="480" name="n_3aveValue【市民会館】&#10;一人当たり面積">
          <a:extLst>
            <a:ext uri="{FF2B5EF4-FFF2-40B4-BE49-F238E27FC236}">
              <a16:creationId xmlns:a16="http://schemas.microsoft.com/office/drawing/2014/main" id="{B61898FD-21D0-411F-B2C6-9CE6D811A0F9}"/>
            </a:ext>
          </a:extLst>
        </xdr:cNvPr>
        <xdr:cNvSpPr txBox="1"/>
      </xdr:nvSpPr>
      <xdr:spPr>
        <a:xfrm>
          <a:off x="7626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33799</xdr:rowOff>
    </xdr:from>
    <xdr:ext cx="469744" cy="259045"/>
    <xdr:sp macro="" textlink="">
      <xdr:nvSpPr>
        <xdr:cNvPr id="481" name="n_4aveValue【市民会館】&#10;一人当たり面積">
          <a:extLst>
            <a:ext uri="{FF2B5EF4-FFF2-40B4-BE49-F238E27FC236}">
              <a16:creationId xmlns:a16="http://schemas.microsoft.com/office/drawing/2014/main" id="{D88D23D1-CE75-47FC-B6D1-A4C4544A3E2F}"/>
            </a:ext>
          </a:extLst>
        </xdr:cNvPr>
        <xdr:cNvSpPr txBox="1"/>
      </xdr:nvSpPr>
      <xdr:spPr>
        <a:xfrm>
          <a:off x="6737427" y="1803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168419</xdr:rowOff>
    </xdr:from>
    <xdr:ext cx="469744" cy="259045"/>
    <xdr:sp macro="" textlink="">
      <xdr:nvSpPr>
        <xdr:cNvPr id="482" name="n_1mainValue【市民会館】&#10;一人当たり面積">
          <a:extLst>
            <a:ext uri="{FF2B5EF4-FFF2-40B4-BE49-F238E27FC236}">
              <a16:creationId xmlns:a16="http://schemas.microsoft.com/office/drawing/2014/main" id="{789141F6-296E-4E99-81F6-F16E377BAC30}"/>
            </a:ext>
          </a:extLst>
        </xdr:cNvPr>
        <xdr:cNvSpPr txBox="1"/>
      </xdr:nvSpPr>
      <xdr:spPr>
        <a:xfrm>
          <a:off x="93917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168419</xdr:rowOff>
    </xdr:from>
    <xdr:ext cx="469744" cy="259045"/>
    <xdr:sp macro="" textlink="">
      <xdr:nvSpPr>
        <xdr:cNvPr id="483" name="n_2mainValue【市民会館】&#10;一人当たり面積">
          <a:extLst>
            <a:ext uri="{FF2B5EF4-FFF2-40B4-BE49-F238E27FC236}">
              <a16:creationId xmlns:a16="http://schemas.microsoft.com/office/drawing/2014/main" id="{7D0BB157-69DB-4359-99D2-1EFABAF68800}"/>
            </a:ext>
          </a:extLst>
        </xdr:cNvPr>
        <xdr:cNvSpPr txBox="1"/>
      </xdr:nvSpPr>
      <xdr:spPr>
        <a:xfrm>
          <a:off x="8515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168419</xdr:rowOff>
    </xdr:from>
    <xdr:ext cx="469744" cy="259045"/>
    <xdr:sp macro="" textlink="">
      <xdr:nvSpPr>
        <xdr:cNvPr id="484" name="n_3mainValue【市民会館】&#10;一人当たり面積">
          <a:extLst>
            <a:ext uri="{FF2B5EF4-FFF2-40B4-BE49-F238E27FC236}">
              <a16:creationId xmlns:a16="http://schemas.microsoft.com/office/drawing/2014/main" id="{D401B9E6-A945-49E3-9AA1-78BEAF57FD55}"/>
            </a:ext>
          </a:extLst>
        </xdr:cNvPr>
        <xdr:cNvSpPr txBox="1"/>
      </xdr:nvSpPr>
      <xdr:spPr>
        <a:xfrm>
          <a:off x="7626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168419</xdr:rowOff>
    </xdr:from>
    <xdr:ext cx="469744" cy="259045"/>
    <xdr:sp macro="" textlink="">
      <xdr:nvSpPr>
        <xdr:cNvPr id="485" name="n_4mainValue【市民会館】&#10;一人当たり面積">
          <a:extLst>
            <a:ext uri="{FF2B5EF4-FFF2-40B4-BE49-F238E27FC236}">
              <a16:creationId xmlns:a16="http://schemas.microsoft.com/office/drawing/2014/main" id="{CBADF901-356A-4CC6-822D-2BCDBAD88454}"/>
            </a:ext>
          </a:extLst>
        </xdr:cNvPr>
        <xdr:cNvSpPr txBox="1"/>
      </xdr:nvSpPr>
      <xdr:spPr>
        <a:xfrm>
          <a:off x="6737427" y="1851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E62DC0AC-9B85-4D97-863F-0FFE84C3C37D}"/>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C2647A47-F65C-4A4D-BD6B-36D490ECDC8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410B3A63-353F-403F-B5F1-B0E150A5F77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9302652B-3882-4ED6-9264-E809FAED6DA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85527478-CFF8-42C0-A135-11911805026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308AA0DC-4BE7-49E7-83A9-F1C1CD7A743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5F91AA0B-91B8-4596-BB48-BAE19DDD538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A150E01F-ACDE-405D-92CD-6849FDEAF64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F3F80656-64D4-44B4-9104-D8FB9817FF1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E81A1EDA-A769-4E3D-AB86-503834148E1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4E69A7CC-0620-47B9-95EC-5A9508BC0DC8}"/>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B3480785-5B3E-41F5-91BA-65C46E446F7D}"/>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E20D0B6F-D1D5-4418-9EBE-380023ED7387}"/>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D3EAFF98-51CB-465E-9780-9F824281C906}"/>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B84AC3B4-C6E5-47DA-8373-11F9C68793C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01F0B7D7-7951-4902-A9AC-16DADE5372B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DD725D3D-A034-4E59-99A5-CE365939923C}"/>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641B7AA4-25D0-4112-90D4-EAC5D130953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B91F8613-0B02-4CFE-9ED0-10DC1DE699A4}"/>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A4F7C46B-4A99-4D9B-9FEF-F990C5E16EC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D19DB0CA-9726-4DE4-82BA-8384F9FB17C6}"/>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47D83878-9090-4693-80C4-539789965A24}"/>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480F9C6C-C4FE-4382-A739-825C0A6F03BB}"/>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E7298EB2-993C-4F88-89F3-46B61C34BF7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D40AEBC0-A65E-4E6A-B94C-9E59E0B7F6F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a:extLst>
            <a:ext uri="{FF2B5EF4-FFF2-40B4-BE49-F238E27FC236}">
              <a16:creationId xmlns:a16="http://schemas.microsoft.com/office/drawing/2014/main" id="{45E8267C-46AF-4E47-A535-6F2D0B5FB278}"/>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a:extLst>
            <a:ext uri="{FF2B5EF4-FFF2-40B4-BE49-F238E27FC236}">
              <a16:creationId xmlns:a16="http://schemas.microsoft.com/office/drawing/2014/main" id="{5603878A-5B21-4B00-905D-BBEFC2C75B36}"/>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a:extLst>
            <a:ext uri="{FF2B5EF4-FFF2-40B4-BE49-F238E27FC236}">
              <a16:creationId xmlns:a16="http://schemas.microsoft.com/office/drawing/2014/main" id="{0E73443E-5D48-4CFB-AFD3-2B42CEF79511}"/>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62A51093-2D5F-4BF5-86C1-2A5B90E5A211}"/>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a:extLst>
            <a:ext uri="{FF2B5EF4-FFF2-40B4-BE49-F238E27FC236}">
              <a16:creationId xmlns:a16="http://schemas.microsoft.com/office/drawing/2014/main" id="{BF768132-E212-454D-8257-D6136DB684F3}"/>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149514</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07E9EEA6-820D-4D65-A64B-01521A6CD6BA}"/>
            </a:ext>
          </a:extLst>
        </xdr:cNvPr>
        <xdr:cNvSpPr txBox="1"/>
      </xdr:nvSpPr>
      <xdr:spPr>
        <a:xfrm>
          <a:off x="16357600" y="649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a:extLst>
            <a:ext uri="{FF2B5EF4-FFF2-40B4-BE49-F238E27FC236}">
              <a16:creationId xmlns:a16="http://schemas.microsoft.com/office/drawing/2014/main" id="{209A2B4A-F1EA-4EB3-BF97-3A0EAA5A66FF}"/>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a:extLst>
            <a:ext uri="{FF2B5EF4-FFF2-40B4-BE49-F238E27FC236}">
              <a16:creationId xmlns:a16="http://schemas.microsoft.com/office/drawing/2014/main" id="{D9EB4DB0-3E22-4A7A-86CB-75E783B6631D}"/>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97246</xdr:rowOff>
    </xdr:from>
    <xdr:to>
      <xdr:col>76</xdr:col>
      <xdr:colOff>165100</xdr:colOff>
      <xdr:row>39</xdr:row>
      <xdr:rowOff>27396</xdr:rowOff>
    </xdr:to>
    <xdr:sp macro="" textlink="">
      <xdr:nvSpPr>
        <xdr:cNvPr id="519" name="フローチャート: 判断 518">
          <a:extLst>
            <a:ext uri="{FF2B5EF4-FFF2-40B4-BE49-F238E27FC236}">
              <a16:creationId xmlns:a16="http://schemas.microsoft.com/office/drawing/2014/main" id="{4529A67C-BD6C-4572-8315-2E5C8D74F53E}"/>
            </a:ext>
          </a:extLst>
        </xdr:cNvPr>
        <xdr:cNvSpPr/>
      </xdr:nvSpPr>
      <xdr:spPr>
        <a:xfrm>
          <a:off x="14541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520" name="フローチャート: 判断 519">
          <a:extLst>
            <a:ext uri="{FF2B5EF4-FFF2-40B4-BE49-F238E27FC236}">
              <a16:creationId xmlns:a16="http://schemas.microsoft.com/office/drawing/2014/main" id="{73516A1C-CB2C-416F-BC47-3ED5E1958F5C}"/>
            </a:ext>
          </a:extLst>
        </xdr:cNvPr>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38463</xdr:rowOff>
    </xdr:from>
    <xdr:to>
      <xdr:col>67</xdr:col>
      <xdr:colOff>101600</xdr:colOff>
      <xdr:row>38</xdr:row>
      <xdr:rowOff>140063</xdr:rowOff>
    </xdr:to>
    <xdr:sp macro="" textlink="">
      <xdr:nvSpPr>
        <xdr:cNvPr id="521" name="フローチャート: 判断 520">
          <a:extLst>
            <a:ext uri="{FF2B5EF4-FFF2-40B4-BE49-F238E27FC236}">
              <a16:creationId xmlns:a16="http://schemas.microsoft.com/office/drawing/2014/main" id="{BFF99970-9C32-4BC2-9FC3-1B1766FFAC8F}"/>
            </a:ext>
          </a:extLst>
        </xdr:cNvPr>
        <xdr:cNvSpPr/>
      </xdr:nvSpPr>
      <xdr:spPr>
        <a:xfrm>
          <a:off x="12763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327FC924-C58D-4965-971A-971CC03030D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401C3FB0-FFDB-47F3-AC6B-A9275112B9D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6A5BFF6F-7D4F-4293-8685-0BABCFEDAF1A}"/>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69402501-FCD7-45B6-8153-307FED3C6938}"/>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5A1BBD57-CDF2-448C-805B-AE82F23DD06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156028</xdr:rowOff>
    </xdr:from>
    <xdr:to>
      <xdr:col>85</xdr:col>
      <xdr:colOff>177800</xdr:colOff>
      <xdr:row>40</xdr:row>
      <xdr:rowOff>86178</xdr:rowOff>
    </xdr:to>
    <xdr:sp macro="" textlink="">
      <xdr:nvSpPr>
        <xdr:cNvPr id="527" name="楕円 526">
          <a:extLst>
            <a:ext uri="{FF2B5EF4-FFF2-40B4-BE49-F238E27FC236}">
              <a16:creationId xmlns:a16="http://schemas.microsoft.com/office/drawing/2014/main" id="{F5A45F22-8EF9-4FB4-897D-73A01A6958BE}"/>
            </a:ext>
          </a:extLst>
        </xdr:cNvPr>
        <xdr:cNvSpPr/>
      </xdr:nvSpPr>
      <xdr:spPr>
        <a:xfrm>
          <a:off x="16268700" y="6842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134455</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E2E0C4A0-4609-440B-937B-C2977900944A}"/>
            </a:ext>
          </a:extLst>
        </xdr:cNvPr>
        <xdr:cNvSpPr txBox="1"/>
      </xdr:nvSpPr>
      <xdr:spPr>
        <a:xfrm>
          <a:off x="16357600" y="682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128270</xdr:rowOff>
    </xdr:from>
    <xdr:to>
      <xdr:col>81</xdr:col>
      <xdr:colOff>101600</xdr:colOff>
      <xdr:row>40</xdr:row>
      <xdr:rowOff>58420</xdr:rowOff>
    </xdr:to>
    <xdr:sp macro="" textlink="">
      <xdr:nvSpPr>
        <xdr:cNvPr id="529" name="楕円 528">
          <a:extLst>
            <a:ext uri="{FF2B5EF4-FFF2-40B4-BE49-F238E27FC236}">
              <a16:creationId xmlns:a16="http://schemas.microsoft.com/office/drawing/2014/main" id="{22F9BE3B-B89A-4F81-8BF4-8F9C3334E14A}"/>
            </a:ext>
          </a:extLst>
        </xdr:cNvPr>
        <xdr:cNvSpPr/>
      </xdr:nvSpPr>
      <xdr:spPr>
        <a:xfrm>
          <a:off x="15430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7620</xdr:rowOff>
    </xdr:from>
    <xdr:to>
      <xdr:col>85</xdr:col>
      <xdr:colOff>127000</xdr:colOff>
      <xdr:row>40</xdr:row>
      <xdr:rowOff>35378</xdr:rowOff>
    </xdr:to>
    <xdr:cxnSp macro="">
      <xdr:nvCxnSpPr>
        <xdr:cNvPr id="530" name="直線コネクタ 529">
          <a:extLst>
            <a:ext uri="{FF2B5EF4-FFF2-40B4-BE49-F238E27FC236}">
              <a16:creationId xmlns:a16="http://schemas.microsoft.com/office/drawing/2014/main" id="{F8B88C93-9830-4A23-BC29-1FFEAA564188}"/>
            </a:ext>
          </a:extLst>
        </xdr:cNvPr>
        <xdr:cNvCxnSpPr/>
      </xdr:nvCxnSpPr>
      <xdr:spPr>
        <a:xfrm>
          <a:off x="15481300" y="6865620"/>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89081</xdr:rowOff>
    </xdr:from>
    <xdr:to>
      <xdr:col>76</xdr:col>
      <xdr:colOff>165100</xdr:colOff>
      <xdr:row>40</xdr:row>
      <xdr:rowOff>19231</xdr:rowOff>
    </xdr:to>
    <xdr:sp macro="" textlink="">
      <xdr:nvSpPr>
        <xdr:cNvPr id="531" name="楕円 530">
          <a:extLst>
            <a:ext uri="{FF2B5EF4-FFF2-40B4-BE49-F238E27FC236}">
              <a16:creationId xmlns:a16="http://schemas.microsoft.com/office/drawing/2014/main" id="{0D81A116-E9C5-43E2-AF85-D6640B83DCBA}"/>
            </a:ext>
          </a:extLst>
        </xdr:cNvPr>
        <xdr:cNvSpPr/>
      </xdr:nvSpPr>
      <xdr:spPr>
        <a:xfrm>
          <a:off x="14541500" y="677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139881</xdr:rowOff>
    </xdr:from>
    <xdr:to>
      <xdr:col>81</xdr:col>
      <xdr:colOff>50800</xdr:colOff>
      <xdr:row>40</xdr:row>
      <xdr:rowOff>7620</xdr:rowOff>
    </xdr:to>
    <xdr:cxnSp macro="">
      <xdr:nvCxnSpPr>
        <xdr:cNvPr id="532" name="直線コネクタ 531">
          <a:extLst>
            <a:ext uri="{FF2B5EF4-FFF2-40B4-BE49-F238E27FC236}">
              <a16:creationId xmlns:a16="http://schemas.microsoft.com/office/drawing/2014/main" id="{676D2CD4-505C-43D8-BE6A-7F75634E157D}"/>
            </a:ext>
          </a:extLst>
        </xdr:cNvPr>
        <xdr:cNvCxnSpPr/>
      </xdr:nvCxnSpPr>
      <xdr:spPr>
        <a:xfrm>
          <a:off x="14592300" y="68264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93980</xdr:rowOff>
    </xdr:from>
    <xdr:to>
      <xdr:col>72</xdr:col>
      <xdr:colOff>38100</xdr:colOff>
      <xdr:row>40</xdr:row>
      <xdr:rowOff>24130</xdr:rowOff>
    </xdr:to>
    <xdr:sp macro="" textlink="">
      <xdr:nvSpPr>
        <xdr:cNvPr id="533" name="楕円 532">
          <a:extLst>
            <a:ext uri="{FF2B5EF4-FFF2-40B4-BE49-F238E27FC236}">
              <a16:creationId xmlns:a16="http://schemas.microsoft.com/office/drawing/2014/main" id="{C1860F58-1EE7-4344-927C-2A1D989E0746}"/>
            </a:ext>
          </a:extLst>
        </xdr:cNvPr>
        <xdr:cNvSpPr/>
      </xdr:nvSpPr>
      <xdr:spPr>
        <a:xfrm>
          <a:off x="13652500" y="678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139881</xdr:rowOff>
    </xdr:from>
    <xdr:to>
      <xdr:col>76</xdr:col>
      <xdr:colOff>114300</xdr:colOff>
      <xdr:row>39</xdr:row>
      <xdr:rowOff>144780</xdr:rowOff>
    </xdr:to>
    <xdr:cxnSp macro="">
      <xdr:nvCxnSpPr>
        <xdr:cNvPr id="534" name="直線コネクタ 533">
          <a:extLst>
            <a:ext uri="{FF2B5EF4-FFF2-40B4-BE49-F238E27FC236}">
              <a16:creationId xmlns:a16="http://schemas.microsoft.com/office/drawing/2014/main" id="{014E489F-43E4-423C-8632-DC6CB5E9870A}"/>
            </a:ext>
          </a:extLst>
        </xdr:cNvPr>
        <xdr:cNvCxnSpPr/>
      </xdr:nvCxnSpPr>
      <xdr:spPr>
        <a:xfrm flipV="1">
          <a:off x="13703300" y="682643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92347</xdr:rowOff>
    </xdr:from>
    <xdr:to>
      <xdr:col>67</xdr:col>
      <xdr:colOff>101600</xdr:colOff>
      <xdr:row>40</xdr:row>
      <xdr:rowOff>22497</xdr:rowOff>
    </xdr:to>
    <xdr:sp macro="" textlink="">
      <xdr:nvSpPr>
        <xdr:cNvPr id="535" name="楕円 534">
          <a:extLst>
            <a:ext uri="{FF2B5EF4-FFF2-40B4-BE49-F238E27FC236}">
              <a16:creationId xmlns:a16="http://schemas.microsoft.com/office/drawing/2014/main" id="{C79A0168-F343-48AB-8770-41509B0C8248}"/>
            </a:ext>
          </a:extLst>
        </xdr:cNvPr>
        <xdr:cNvSpPr/>
      </xdr:nvSpPr>
      <xdr:spPr>
        <a:xfrm>
          <a:off x="12763500" y="677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143147</xdr:rowOff>
    </xdr:from>
    <xdr:to>
      <xdr:col>71</xdr:col>
      <xdr:colOff>177800</xdr:colOff>
      <xdr:row>39</xdr:row>
      <xdr:rowOff>144780</xdr:rowOff>
    </xdr:to>
    <xdr:cxnSp macro="">
      <xdr:nvCxnSpPr>
        <xdr:cNvPr id="536" name="直線コネクタ 535">
          <a:extLst>
            <a:ext uri="{FF2B5EF4-FFF2-40B4-BE49-F238E27FC236}">
              <a16:creationId xmlns:a16="http://schemas.microsoft.com/office/drawing/2014/main" id="{D877100B-EFB5-4BFF-9028-372A6B9F6862}"/>
            </a:ext>
          </a:extLst>
        </xdr:cNvPr>
        <xdr:cNvCxnSpPr/>
      </xdr:nvCxnSpPr>
      <xdr:spPr>
        <a:xfrm>
          <a:off x="12814300" y="682969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70049</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2E3715A9-265C-49A7-AA4F-9E11FA28EC14}"/>
            </a:ext>
          </a:extLst>
        </xdr:cNvPr>
        <xdr:cNvSpPr txBox="1"/>
      </xdr:nvSpPr>
      <xdr:spPr>
        <a:xfrm>
          <a:off x="152660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43923</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F303CFAE-D2F2-437E-A96C-0A97EE26378D}"/>
            </a:ext>
          </a:extLst>
        </xdr:cNvPr>
        <xdr:cNvSpPr txBox="1"/>
      </xdr:nvSpPr>
      <xdr:spPr>
        <a:xfrm>
          <a:off x="14389744"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4734</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A696C69F-3CFC-4EC4-BB51-B02A14B74F6C}"/>
            </a:ext>
          </a:extLst>
        </xdr:cNvPr>
        <xdr:cNvSpPr txBox="1"/>
      </xdr:nvSpPr>
      <xdr:spPr>
        <a:xfrm>
          <a:off x="13500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156590</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6743C1DC-5F26-4DE5-89FF-24196263B8AC}"/>
            </a:ext>
          </a:extLst>
        </xdr:cNvPr>
        <xdr:cNvSpPr txBox="1"/>
      </xdr:nvSpPr>
      <xdr:spPr>
        <a:xfrm>
          <a:off x="12611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49547</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D747A377-7143-4135-B773-D733FBF3A427}"/>
            </a:ext>
          </a:extLst>
        </xdr:cNvPr>
        <xdr:cNvSpPr txBox="1"/>
      </xdr:nvSpPr>
      <xdr:spPr>
        <a:xfrm>
          <a:off x="152660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10358</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796366FF-82F2-45FD-B37D-D1891EFF5773}"/>
            </a:ext>
          </a:extLst>
        </xdr:cNvPr>
        <xdr:cNvSpPr txBox="1"/>
      </xdr:nvSpPr>
      <xdr:spPr>
        <a:xfrm>
          <a:off x="14389744"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15257</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D80F8D66-FA0D-4B5C-819B-4DFCED78829D}"/>
            </a:ext>
          </a:extLst>
        </xdr:cNvPr>
        <xdr:cNvSpPr txBox="1"/>
      </xdr:nvSpPr>
      <xdr:spPr>
        <a:xfrm>
          <a:off x="13500744" y="687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13624</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FECB7023-08CB-4DE9-BBD3-81FEA94B63C0}"/>
            </a:ext>
          </a:extLst>
        </xdr:cNvPr>
        <xdr:cNvSpPr txBox="1"/>
      </xdr:nvSpPr>
      <xdr:spPr>
        <a:xfrm>
          <a:off x="12611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25FED7FC-09AE-4645-8662-D35547BECD9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EBCBDCCF-4640-4A94-B817-935AE4DB238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8C77DA68-8B61-4C61-B212-B20C4EB303D7}"/>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8DB2ACA1-AA6C-4037-BC60-79B3FD759428}"/>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BAE2FEBF-CFB7-4F9A-BC4E-59FA9871A25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84DBE3F2-9BE8-4365-A17C-9FAEBBF1F59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06B8AB0B-78A6-4DEF-8632-95260CDCA04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FA79469B-E49F-445B-86EF-883F98BC6AD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3C2685E4-F41D-442F-904B-EB7F2E823DE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C2DD0B31-5969-470B-9605-B62774B53C7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a:extLst>
            <a:ext uri="{FF2B5EF4-FFF2-40B4-BE49-F238E27FC236}">
              <a16:creationId xmlns:a16="http://schemas.microsoft.com/office/drawing/2014/main" id="{23D85C20-ED91-4172-8106-91E448CE0B68}"/>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a:extLst>
            <a:ext uri="{FF2B5EF4-FFF2-40B4-BE49-F238E27FC236}">
              <a16:creationId xmlns:a16="http://schemas.microsoft.com/office/drawing/2014/main" id="{901FDB57-9EA2-459B-9BCE-667FA55E3D2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154804BA-7EB2-40DF-B72A-858CC410C9B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a:extLst>
            <a:ext uri="{FF2B5EF4-FFF2-40B4-BE49-F238E27FC236}">
              <a16:creationId xmlns:a16="http://schemas.microsoft.com/office/drawing/2014/main" id="{A0DCC4E3-AD80-4B8B-B9CE-BB3933DA56B3}"/>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2A94A06E-51E0-4E48-81FE-68EC2A13688C}"/>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13446FC7-2888-4EDE-9679-1999146C3048}"/>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a:extLst>
            <a:ext uri="{FF2B5EF4-FFF2-40B4-BE49-F238E27FC236}">
              <a16:creationId xmlns:a16="http://schemas.microsoft.com/office/drawing/2014/main" id="{056B64E2-99D3-4D10-8776-C748236DAB94}"/>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a:extLst>
            <a:ext uri="{FF2B5EF4-FFF2-40B4-BE49-F238E27FC236}">
              <a16:creationId xmlns:a16="http://schemas.microsoft.com/office/drawing/2014/main" id="{D7B2B750-90C5-484C-9897-215DC9B5CF9D}"/>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a:extLst>
            <a:ext uri="{FF2B5EF4-FFF2-40B4-BE49-F238E27FC236}">
              <a16:creationId xmlns:a16="http://schemas.microsoft.com/office/drawing/2014/main" id="{D944040E-1578-425B-90D1-011B2A2AB83A}"/>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a:extLst>
            <a:ext uri="{FF2B5EF4-FFF2-40B4-BE49-F238E27FC236}">
              <a16:creationId xmlns:a16="http://schemas.microsoft.com/office/drawing/2014/main" id="{C4A859D6-CF8E-4D5F-909F-234F8BC69284}"/>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1EF570B0-F10F-433D-A89E-629B06002B6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4662A25C-B961-4482-A139-14B65F2A1A0E}"/>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D2E897C1-E6B4-4E17-92D7-0B41FAA846E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a:extLst>
            <a:ext uri="{FF2B5EF4-FFF2-40B4-BE49-F238E27FC236}">
              <a16:creationId xmlns:a16="http://schemas.microsoft.com/office/drawing/2014/main" id="{EF3D8F32-59E1-4B59-93D3-73F7D3F5D50F}"/>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CE1E3E9B-F050-4F47-B2DA-953DB35042E5}"/>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a:extLst>
            <a:ext uri="{FF2B5EF4-FFF2-40B4-BE49-F238E27FC236}">
              <a16:creationId xmlns:a16="http://schemas.microsoft.com/office/drawing/2014/main" id="{5798696A-5D8A-44C7-865A-3166226EC507}"/>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37EE7B12-15E1-42B6-B402-5A662EF508A8}"/>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a:extLst>
            <a:ext uri="{FF2B5EF4-FFF2-40B4-BE49-F238E27FC236}">
              <a16:creationId xmlns:a16="http://schemas.microsoft.com/office/drawing/2014/main" id="{5227D028-8CE9-48C1-9C83-57D42BC97085}"/>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19801</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4A0AAEF9-391C-4625-9216-1EDB72296F38}"/>
            </a:ext>
          </a:extLst>
        </xdr:cNvPr>
        <xdr:cNvSpPr txBox="1"/>
      </xdr:nvSpPr>
      <xdr:spPr>
        <a:xfrm>
          <a:off x="22199600" y="6877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a:extLst>
            <a:ext uri="{FF2B5EF4-FFF2-40B4-BE49-F238E27FC236}">
              <a16:creationId xmlns:a16="http://schemas.microsoft.com/office/drawing/2014/main" id="{04ADF97F-D55B-4120-8405-F8CA44C394D9}"/>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a:extLst>
            <a:ext uri="{FF2B5EF4-FFF2-40B4-BE49-F238E27FC236}">
              <a16:creationId xmlns:a16="http://schemas.microsoft.com/office/drawing/2014/main" id="{8BFE48A3-805D-450B-A071-6FFA4B48D844}"/>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19858</xdr:rowOff>
    </xdr:from>
    <xdr:to>
      <xdr:col>107</xdr:col>
      <xdr:colOff>101600</xdr:colOff>
      <xdr:row>41</xdr:row>
      <xdr:rowOff>121458</xdr:rowOff>
    </xdr:to>
    <xdr:sp macro="" textlink="">
      <xdr:nvSpPr>
        <xdr:cNvPr id="576" name="フローチャート: 判断 575">
          <a:extLst>
            <a:ext uri="{FF2B5EF4-FFF2-40B4-BE49-F238E27FC236}">
              <a16:creationId xmlns:a16="http://schemas.microsoft.com/office/drawing/2014/main" id="{08708D92-5F2F-42C4-A6C0-F11F8061E5DF}"/>
            </a:ext>
          </a:extLst>
        </xdr:cNvPr>
        <xdr:cNvSpPr/>
      </xdr:nvSpPr>
      <xdr:spPr>
        <a:xfrm>
          <a:off x="20383500" y="704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19984</xdr:rowOff>
    </xdr:from>
    <xdr:to>
      <xdr:col>102</xdr:col>
      <xdr:colOff>165100</xdr:colOff>
      <xdr:row>41</xdr:row>
      <xdr:rowOff>121584</xdr:rowOff>
    </xdr:to>
    <xdr:sp macro="" textlink="">
      <xdr:nvSpPr>
        <xdr:cNvPr id="577" name="フローチャート: 判断 576">
          <a:extLst>
            <a:ext uri="{FF2B5EF4-FFF2-40B4-BE49-F238E27FC236}">
              <a16:creationId xmlns:a16="http://schemas.microsoft.com/office/drawing/2014/main" id="{4D5FA29B-C195-4C9D-B60F-3435842B0FA0}"/>
            </a:ext>
          </a:extLst>
        </xdr:cNvPr>
        <xdr:cNvSpPr/>
      </xdr:nvSpPr>
      <xdr:spPr>
        <a:xfrm>
          <a:off x="19494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25891</xdr:rowOff>
    </xdr:from>
    <xdr:to>
      <xdr:col>98</xdr:col>
      <xdr:colOff>38100</xdr:colOff>
      <xdr:row>41</xdr:row>
      <xdr:rowOff>127491</xdr:rowOff>
    </xdr:to>
    <xdr:sp macro="" textlink="">
      <xdr:nvSpPr>
        <xdr:cNvPr id="578" name="フローチャート: 判断 577">
          <a:extLst>
            <a:ext uri="{FF2B5EF4-FFF2-40B4-BE49-F238E27FC236}">
              <a16:creationId xmlns:a16="http://schemas.microsoft.com/office/drawing/2014/main" id="{27DF5BE9-73C7-4C84-864A-35DE4DE2ABEB}"/>
            </a:ext>
          </a:extLst>
        </xdr:cNvPr>
        <xdr:cNvSpPr/>
      </xdr:nvSpPr>
      <xdr:spPr>
        <a:xfrm>
          <a:off x="18605500" y="70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6EF8B2C6-504B-4DD4-8401-1DBAE71DB2A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FCECB25D-876A-44DB-8F4F-32044AD7ADF6}"/>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869755C9-9C85-4D40-8A40-261FE717AC1D}"/>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64B2F97C-ABE0-467D-9F33-0D907056FCA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019A3002-3010-4FDA-8F90-B07F941E317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47656</xdr:rowOff>
    </xdr:from>
    <xdr:to>
      <xdr:col>116</xdr:col>
      <xdr:colOff>114300</xdr:colOff>
      <xdr:row>41</xdr:row>
      <xdr:rowOff>149256</xdr:rowOff>
    </xdr:to>
    <xdr:sp macro="" textlink="">
      <xdr:nvSpPr>
        <xdr:cNvPr id="584" name="楕円 583">
          <a:extLst>
            <a:ext uri="{FF2B5EF4-FFF2-40B4-BE49-F238E27FC236}">
              <a16:creationId xmlns:a16="http://schemas.microsoft.com/office/drawing/2014/main" id="{920BF272-11CC-4A67-9758-F95FACE6DC45}"/>
            </a:ext>
          </a:extLst>
        </xdr:cNvPr>
        <xdr:cNvSpPr/>
      </xdr:nvSpPr>
      <xdr:spPr>
        <a:xfrm>
          <a:off x="22110700" y="70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146801</xdr:rowOff>
    </xdr:from>
    <xdr:ext cx="534377" cy="259045"/>
    <xdr:sp macro="" textlink="">
      <xdr:nvSpPr>
        <xdr:cNvPr id="585" name="【一般廃棄物処理施設】&#10;一人当たり有形固定資産（償却資産）額該当値テキスト">
          <a:extLst>
            <a:ext uri="{FF2B5EF4-FFF2-40B4-BE49-F238E27FC236}">
              <a16:creationId xmlns:a16="http://schemas.microsoft.com/office/drawing/2014/main" id="{4275D8A9-E21E-4222-9F17-A1B8C8C28B2E}"/>
            </a:ext>
          </a:extLst>
        </xdr:cNvPr>
        <xdr:cNvSpPr txBox="1"/>
      </xdr:nvSpPr>
      <xdr:spPr>
        <a:xfrm>
          <a:off x="22199600" y="7004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43145</xdr:rowOff>
    </xdr:from>
    <xdr:to>
      <xdr:col>112</xdr:col>
      <xdr:colOff>38100</xdr:colOff>
      <xdr:row>41</xdr:row>
      <xdr:rowOff>144745</xdr:rowOff>
    </xdr:to>
    <xdr:sp macro="" textlink="">
      <xdr:nvSpPr>
        <xdr:cNvPr id="586" name="楕円 585">
          <a:extLst>
            <a:ext uri="{FF2B5EF4-FFF2-40B4-BE49-F238E27FC236}">
              <a16:creationId xmlns:a16="http://schemas.microsoft.com/office/drawing/2014/main" id="{BCC5A785-BC59-44A8-B560-3BADD5786544}"/>
            </a:ext>
          </a:extLst>
        </xdr:cNvPr>
        <xdr:cNvSpPr/>
      </xdr:nvSpPr>
      <xdr:spPr>
        <a:xfrm>
          <a:off x="21272500" y="707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93945</xdr:rowOff>
    </xdr:from>
    <xdr:to>
      <xdr:col>116</xdr:col>
      <xdr:colOff>63500</xdr:colOff>
      <xdr:row>41</xdr:row>
      <xdr:rowOff>98456</xdr:rowOff>
    </xdr:to>
    <xdr:cxnSp macro="">
      <xdr:nvCxnSpPr>
        <xdr:cNvPr id="587" name="直線コネクタ 586">
          <a:extLst>
            <a:ext uri="{FF2B5EF4-FFF2-40B4-BE49-F238E27FC236}">
              <a16:creationId xmlns:a16="http://schemas.microsoft.com/office/drawing/2014/main" id="{D5AE58EF-26F7-4F5D-90F6-34E75270F4A8}"/>
            </a:ext>
          </a:extLst>
        </xdr:cNvPr>
        <xdr:cNvCxnSpPr/>
      </xdr:nvCxnSpPr>
      <xdr:spPr>
        <a:xfrm>
          <a:off x="21323300" y="7123395"/>
          <a:ext cx="838200" cy="4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41217</xdr:rowOff>
    </xdr:from>
    <xdr:to>
      <xdr:col>107</xdr:col>
      <xdr:colOff>101600</xdr:colOff>
      <xdr:row>41</xdr:row>
      <xdr:rowOff>142817</xdr:rowOff>
    </xdr:to>
    <xdr:sp macro="" textlink="">
      <xdr:nvSpPr>
        <xdr:cNvPr id="588" name="楕円 587">
          <a:extLst>
            <a:ext uri="{FF2B5EF4-FFF2-40B4-BE49-F238E27FC236}">
              <a16:creationId xmlns:a16="http://schemas.microsoft.com/office/drawing/2014/main" id="{63E976C1-5650-42B1-8D52-A17BDAC05228}"/>
            </a:ext>
          </a:extLst>
        </xdr:cNvPr>
        <xdr:cNvSpPr/>
      </xdr:nvSpPr>
      <xdr:spPr>
        <a:xfrm>
          <a:off x="20383500" y="707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92017</xdr:rowOff>
    </xdr:from>
    <xdr:to>
      <xdr:col>111</xdr:col>
      <xdr:colOff>177800</xdr:colOff>
      <xdr:row>41</xdr:row>
      <xdr:rowOff>93945</xdr:rowOff>
    </xdr:to>
    <xdr:cxnSp macro="">
      <xdr:nvCxnSpPr>
        <xdr:cNvPr id="589" name="直線コネクタ 588">
          <a:extLst>
            <a:ext uri="{FF2B5EF4-FFF2-40B4-BE49-F238E27FC236}">
              <a16:creationId xmlns:a16="http://schemas.microsoft.com/office/drawing/2014/main" id="{EBDDF247-0018-4394-9346-2A249FED9E43}"/>
            </a:ext>
          </a:extLst>
        </xdr:cNvPr>
        <xdr:cNvCxnSpPr/>
      </xdr:nvCxnSpPr>
      <xdr:spPr>
        <a:xfrm>
          <a:off x="20434300" y="7121467"/>
          <a:ext cx="889000" cy="1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43180</xdr:rowOff>
    </xdr:from>
    <xdr:to>
      <xdr:col>102</xdr:col>
      <xdr:colOff>165100</xdr:colOff>
      <xdr:row>41</xdr:row>
      <xdr:rowOff>144780</xdr:rowOff>
    </xdr:to>
    <xdr:sp macro="" textlink="">
      <xdr:nvSpPr>
        <xdr:cNvPr id="590" name="楕円 589">
          <a:extLst>
            <a:ext uri="{FF2B5EF4-FFF2-40B4-BE49-F238E27FC236}">
              <a16:creationId xmlns:a16="http://schemas.microsoft.com/office/drawing/2014/main" id="{DA20E513-2696-48B7-9F73-91D25C8F69B9}"/>
            </a:ext>
          </a:extLst>
        </xdr:cNvPr>
        <xdr:cNvSpPr/>
      </xdr:nvSpPr>
      <xdr:spPr>
        <a:xfrm>
          <a:off x="19494500" y="707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92017</xdr:rowOff>
    </xdr:from>
    <xdr:to>
      <xdr:col>107</xdr:col>
      <xdr:colOff>50800</xdr:colOff>
      <xdr:row>41</xdr:row>
      <xdr:rowOff>93980</xdr:rowOff>
    </xdr:to>
    <xdr:cxnSp macro="">
      <xdr:nvCxnSpPr>
        <xdr:cNvPr id="591" name="直線コネクタ 590">
          <a:extLst>
            <a:ext uri="{FF2B5EF4-FFF2-40B4-BE49-F238E27FC236}">
              <a16:creationId xmlns:a16="http://schemas.microsoft.com/office/drawing/2014/main" id="{EBAFBF24-622A-4423-8219-2AD555F94783}"/>
            </a:ext>
          </a:extLst>
        </xdr:cNvPr>
        <xdr:cNvCxnSpPr/>
      </xdr:nvCxnSpPr>
      <xdr:spPr>
        <a:xfrm flipV="1">
          <a:off x="19545300" y="7121467"/>
          <a:ext cx="889000" cy="1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46429</xdr:rowOff>
    </xdr:from>
    <xdr:to>
      <xdr:col>98</xdr:col>
      <xdr:colOff>38100</xdr:colOff>
      <xdr:row>41</xdr:row>
      <xdr:rowOff>148029</xdr:rowOff>
    </xdr:to>
    <xdr:sp macro="" textlink="">
      <xdr:nvSpPr>
        <xdr:cNvPr id="592" name="楕円 591">
          <a:extLst>
            <a:ext uri="{FF2B5EF4-FFF2-40B4-BE49-F238E27FC236}">
              <a16:creationId xmlns:a16="http://schemas.microsoft.com/office/drawing/2014/main" id="{F2687582-D996-46AA-8C53-621E39656AAF}"/>
            </a:ext>
          </a:extLst>
        </xdr:cNvPr>
        <xdr:cNvSpPr/>
      </xdr:nvSpPr>
      <xdr:spPr>
        <a:xfrm>
          <a:off x="18605500" y="707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93980</xdr:rowOff>
    </xdr:from>
    <xdr:to>
      <xdr:col>102</xdr:col>
      <xdr:colOff>114300</xdr:colOff>
      <xdr:row>41</xdr:row>
      <xdr:rowOff>97229</xdr:rowOff>
    </xdr:to>
    <xdr:cxnSp macro="">
      <xdr:nvCxnSpPr>
        <xdr:cNvPr id="593" name="直線コネクタ 592">
          <a:extLst>
            <a:ext uri="{FF2B5EF4-FFF2-40B4-BE49-F238E27FC236}">
              <a16:creationId xmlns:a16="http://schemas.microsoft.com/office/drawing/2014/main" id="{587DF0C2-2E05-4091-AC90-7CFC9014879F}"/>
            </a:ext>
          </a:extLst>
        </xdr:cNvPr>
        <xdr:cNvCxnSpPr/>
      </xdr:nvCxnSpPr>
      <xdr:spPr>
        <a:xfrm flipV="1">
          <a:off x="18656300" y="7123430"/>
          <a:ext cx="889000" cy="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123193</xdr:rowOff>
    </xdr:from>
    <xdr:ext cx="534377" cy="259045"/>
    <xdr:sp macro="" textlink="">
      <xdr:nvSpPr>
        <xdr:cNvPr id="594" name="n_1aveValue【一般廃棄物処理施設】&#10;一人当たり有形固定資産（償却資産）額">
          <a:extLst>
            <a:ext uri="{FF2B5EF4-FFF2-40B4-BE49-F238E27FC236}">
              <a16:creationId xmlns:a16="http://schemas.microsoft.com/office/drawing/2014/main" id="{42931A1C-585A-4701-8F56-6961EA2097BE}"/>
            </a:ext>
          </a:extLst>
        </xdr:cNvPr>
        <xdr:cNvSpPr txBox="1"/>
      </xdr:nvSpPr>
      <xdr:spPr>
        <a:xfrm>
          <a:off x="21043411" y="680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137985</xdr:rowOff>
    </xdr:from>
    <xdr:ext cx="534377" cy="259045"/>
    <xdr:sp macro="" textlink="">
      <xdr:nvSpPr>
        <xdr:cNvPr id="595" name="n_2aveValue【一般廃棄物処理施設】&#10;一人当たり有形固定資産（償却資産）額">
          <a:extLst>
            <a:ext uri="{FF2B5EF4-FFF2-40B4-BE49-F238E27FC236}">
              <a16:creationId xmlns:a16="http://schemas.microsoft.com/office/drawing/2014/main" id="{91DB5D8E-AA20-4ED5-B08F-A6203BC3F90E}"/>
            </a:ext>
          </a:extLst>
        </xdr:cNvPr>
        <xdr:cNvSpPr txBox="1"/>
      </xdr:nvSpPr>
      <xdr:spPr>
        <a:xfrm>
          <a:off x="20167111" y="682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138111</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B7662825-C29D-4069-9891-3D601A366016}"/>
            </a:ext>
          </a:extLst>
        </xdr:cNvPr>
        <xdr:cNvSpPr txBox="1"/>
      </xdr:nvSpPr>
      <xdr:spPr>
        <a:xfrm>
          <a:off x="19278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144018</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75487046-36AA-4D71-9BAE-2C6AAB1668C4}"/>
            </a:ext>
          </a:extLst>
        </xdr:cNvPr>
        <xdr:cNvSpPr txBox="1"/>
      </xdr:nvSpPr>
      <xdr:spPr>
        <a:xfrm>
          <a:off x="18389111" y="683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135872</xdr:rowOff>
    </xdr:from>
    <xdr:ext cx="534377" cy="259045"/>
    <xdr:sp macro="" textlink="">
      <xdr:nvSpPr>
        <xdr:cNvPr id="598" name="n_1mainValue【一般廃棄物処理施設】&#10;一人当たり有形固定資産（償却資産）額">
          <a:extLst>
            <a:ext uri="{FF2B5EF4-FFF2-40B4-BE49-F238E27FC236}">
              <a16:creationId xmlns:a16="http://schemas.microsoft.com/office/drawing/2014/main" id="{1704C935-D303-4294-A1C6-1FB38654FB45}"/>
            </a:ext>
          </a:extLst>
        </xdr:cNvPr>
        <xdr:cNvSpPr txBox="1"/>
      </xdr:nvSpPr>
      <xdr:spPr>
        <a:xfrm>
          <a:off x="21043411" y="716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133944</xdr:rowOff>
    </xdr:from>
    <xdr:ext cx="534377" cy="259045"/>
    <xdr:sp macro="" textlink="">
      <xdr:nvSpPr>
        <xdr:cNvPr id="599" name="n_2mainValue【一般廃棄物処理施設】&#10;一人当たり有形固定資産（償却資産）額">
          <a:extLst>
            <a:ext uri="{FF2B5EF4-FFF2-40B4-BE49-F238E27FC236}">
              <a16:creationId xmlns:a16="http://schemas.microsoft.com/office/drawing/2014/main" id="{B69FE30E-70F4-4CA6-8B0E-DE3E4E93FB67}"/>
            </a:ext>
          </a:extLst>
        </xdr:cNvPr>
        <xdr:cNvSpPr txBox="1"/>
      </xdr:nvSpPr>
      <xdr:spPr>
        <a:xfrm>
          <a:off x="20167111" y="716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135907</xdr:rowOff>
    </xdr:from>
    <xdr:ext cx="534377" cy="259045"/>
    <xdr:sp macro="" textlink="">
      <xdr:nvSpPr>
        <xdr:cNvPr id="600" name="n_3mainValue【一般廃棄物処理施設】&#10;一人当たり有形固定資産（償却資産）額">
          <a:extLst>
            <a:ext uri="{FF2B5EF4-FFF2-40B4-BE49-F238E27FC236}">
              <a16:creationId xmlns:a16="http://schemas.microsoft.com/office/drawing/2014/main" id="{B01DCA80-7ED3-40DE-88E4-A9ECF8DA5654}"/>
            </a:ext>
          </a:extLst>
        </xdr:cNvPr>
        <xdr:cNvSpPr txBox="1"/>
      </xdr:nvSpPr>
      <xdr:spPr>
        <a:xfrm>
          <a:off x="19278111" y="716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139156</xdr:rowOff>
    </xdr:from>
    <xdr:ext cx="534377" cy="259045"/>
    <xdr:sp macro="" textlink="">
      <xdr:nvSpPr>
        <xdr:cNvPr id="601" name="n_4mainValue【一般廃棄物処理施設】&#10;一人当たり有形固定資産（償却資産）額">
          <a:extLst>
            <a:ext uri="{FF2B5EF4-FFF2-40B4-BE49-F238E27FC236}">
              <a16:creationId xmlns:a16="http://schemas.microsoft.com/office/drawing/2014/main" id="{D790FD67-757C-4419-AFD8-9A9C96DAF49F}"/>
            </a:ext>
          </a:extLst>
        </xdr:cNvPr>
        <xdr:cNvSpPr txBox="1"/>
      </xdr:nvSpPr>
      <xdr:spPr>
        <a:xfrm>
          <a:off x="18389111" y="716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11A0EC87-EF80-455B-BB74-ABAE4C32A96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2A4DBDF2-D382-4517-B0E0-6FE4416446F2}"/>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722CCDE4-89BA-4FFB-8F21-A28BE36316A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F600932F-FC9C-4326-B4E2-C118B25CB51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AC685779-E49D-4F1E-AA90-8C81E09554F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E8F2B8B8-383F-484D-B5EB-6C78B3F5A32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0882002E-2715-452C-BFD9-342F2730B46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B8D88E8F-6658-4AFE-A6E7-253BE1F26A0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a:extLst>
            <a:ext uri="{FF2B5EF4-FFF2-40B4-BE49-F238E27FC236}">
              <a16:creationId xmlns:a16="http://schemas.microsoft.com/office/drawing/2014/main" id="{1CC183BA-3C8A-4B45-99A8-C0B81E64A96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a:extLst>
            <a:ext uri="{FF2B5EF4-FFF2-40B4-BE49-F238E27FC236}">
              <a16:creationId xmlns:a16="http://schemas.microsoft.com/office/drawing/2014/main" id="{4B77FBFB-5627-4669-A1F5-6075BBF11C3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a:extLst>
            <a:ext uri="{FF2B5EF4-FFF2-40B4-BE49-F238E27FC236}">
              <a16:creationId xmlns:a16="http://schemas.microsoft.com/office/drawing/2014/main" id="{1AE28E57-E49F-4ED3-8C1E-A60F8BFA202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a:extLst>
            <a:ext uri="{FF2B5EF4-FFF2-40B4-BE49-F238E27FC236}">
              <a16:creationId xmlns:a16="http://schemas.microsoft.com/office/drawing/2014/main" id="{4866B82F-0961-4C3B-B7B6-85E2579F5A05}"/>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a:extLst>
            <a:ext uri="{FF2B5EF4-FFF2-40B4-BE49-F238E27FC236}">
              <a16:creationId xmlns:a16="http://schemas.microsoft.com/office/drawing/2014/main" id="{0BDAA0F5-3025-4F1E-B2DD-DE5E0C0661BC}"/>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a:extLst>
            <a:ext uri="{FF2B5EF4-FFF2-40B4-BE49-F238E27FC236}">
              <a16:creationId xmlns:a16="http://schemas.microsoft.com/office/drawing/2014/main" id="{97E68D6E-D028-4A41-9234-0C825B26BCA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a:extLst>
            <a:ext uri="{FF2B5EF4-FFF2-40B4-BE49-F238E27FC236}">
              <a16:creationId xmlns:a16="http://schemas.microsoft.com/office/drawing/2014/main" id="{8A29746B-E468-435D-9354-E9FBC4F21F3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a:extLst>
            <a:ext uri="{FF2B5EF4-FFF2-40B4-BE49-F238E27FC236}">
              <a16:creationId xmlns:a16="http://schemas.microsoft.com/office/drawing/2014/main" id="{2CAFADD5-AB10-4BEE-8D57-5E886368F757}"/>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a:extLst>
            <a:ext uri="{FF2B5EF4-FFF2-40B4-BE49-F238E27FC236}">
              <a16:creationId xmlns:a16="http://schemas.microsoft.com/office/drawing/2014/main" id="{5242C833-A923-44F6-AEB4-8467C2C9013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a:extLst>
            <a:ext uri="{FF2B5EF4-FFF2-40B4-BE49-F238E27FC236}">
              <a16:creationId xmlns:a16="http://schemas.microsoft.com/office/drawing/2014/main" id="{B68AA718-DF74-4D15-9B15-525C51D93A4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a:extLst>
            <a:ext uri="{FF2B5EF4-FFF2-40B4-BE49-F238E27FC236}">
              <a16:creationId xmlns:a16="http://schemas.microsoft.com/office/drawing/2014/main" id="{119143DE-63A4-48A0-8222-C0E3D0969EE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a:extLst>
            <a:ext uri="{FF2B5EF4-FFF2-40B4-BE49-F238E27FC236}">
              <a16:creationId xmlns:a16="http://schemas.microsoft.com/office/drawing/2014/main" id="{D6CDFD52-46CA-49B7-9412-DEAE1B6A9A6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a:extLst>
            <a:ext uri="{FF2B5EF4-FFF2-40B4-BE49-F238E27FC236}">
              <a16:creationId xmlns:a16="http://schemas.microsoft.com/office/drawing/2014/main" id="{04F13FCF-A74B-4ED7-B587-983B188098D6}"/>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a:extLst>
            <a:ext uri="{FF2B5EF4-FFF2-40B4-BE49-F238E27FC236}">
              <a16:creationId xmlns:a16="http://schemas.microsoft.com/office/drawing/2014/main" id="{6D05472F-318A-4842-AF82-649A668B44ED}"/>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a:extLst>
            <a:ext uri="{FF2B5EF4-FFF2-40B4-BE49-F238E27FC236}">
              <a16:creationId xmlns:a16="http://schemas.microsoft.com/office/drawing/2014/main" id="{4E0CD1E5-6A21-4CE3-9904-0E6C841C079A}"/>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a:extLst>
            <a:ext uri="{FF2B5EF4-FFF2-40B4-BE49-F238E27FC236}">
              <a16:creationId xmlns:a16="http://schemas.microsoft.com/office/drawing/2014/main" id="{384545AB-DF02-4370-A1F6-14CFAC89E85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C1958AE6-FE75-4B3C-AB01-94771324E0D4}"/>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a:extLst>
            <a:ext uri="{FF2B5EF4-FFF2-40B4-BE49-F238E27FC236}">
              <a16:creationId xmlns:a16="http://schemas.microsoft.com/office/drawing/2014/main" id="{E8DB3974-0DFA-44AE-8E05-1518DE72CE96}"/>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171424B0-3AA3-4611-ACF1-550769E9955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a:extLst>
            <a:ext uri="{FF2B5EF4-FFF2-40B4-BE49-F238E27FC236}">
              <a16:creationId xmlns:a16="http://schemas.microsoft.com/office/drawing/2014/main" id="{B8D02B26-E4D0-4BD1-A654-B8AB4796E9AE}"/>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a:extLst>
            <a:ext uri="{FF2B5EF4-FFF2-40B4-BE49-F238E27FC236}">
              <a16:creationId xmlns:a16="http://schemas.microsoft.com/office/drawing/2014/main" id="{CC72CA93-CD8A-464D-BB05-95C2F2CAE556}"/>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a:extLst>
            <a:ext uri="{FF2B5EF4-FFF2-40B4-BE49-F238E27FC236}">
              <a16:creationId xmlns:a16="http://schemas.microsoft.com/office/drawing/2014/main" id="{EAE8F676-1788-4A6D-8A20-5B625CB7A274}"/>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51724</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02DCCEA9-D14C-41B6-8026-D5952D7536B2}"/>
            </a:ext>
          </a:extLst>
        </xdr:cNvPr>
        <xdr:cNvSpPr txBox="1"/>
      </xdr:nvSpPr>
      <xdr:spPr>
        <a:xfrm>
          <a:off x="16357600" y="10167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a:extLst>
            <a:ext uri="{FF2B5EF4-FFF2-40B4-BE49-F238E27FC236}">
              <a16:creationId xmlns:a16="http://schemas.microsoft.com/office/drawing/2014/main" id="{61A3E3D9-14DF-494D-B8F0-DF5AABA9499F}"/>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a:extLst>
            <a:ext uri="{FF2B5EF4-FFF2-40B4-BE49-F238E27FC236}">
              <a16:creationId xmlns:a16="http://schemas.microsoft.com/office/drawing/2014/main" id="{D8E1B368-FF78-44E3-B335-05FD7810A35F}"/>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14515</xdr:rowOff>
    </xdr:from>
    <xdr:to>
      <xdr:col>76</xdr:col>
      <xdr:colOff>165100</xdr:colOff>
      <xdr:row>59</xdr:row>
      <xdr:rowOff>116115</xdr:rowOff>
    </xdr:to>
    <xdr:sp macro="" textlink="">
      <xdr:nvSpPr>
        <xdr:cNvPr id="635" name="フローチャート: 判断 634">
          <a:extLst>
            <a:ext uri="{FF2B5EF4-FFF2-40B4-BE49-F238E27FC236}">
              <a16:creationId xmlns:a16="http://schemas.microsoft.com/office/drawing/2014/main" id="{6B57513A-B81D-4C54-A53C-D052EED302AA}"/>
            </a:ext>
          </a:extLst>
        </xdr:cNvPr>
        <xdr:cNvSpPr/>
      </xdr:nvSpPr>
      <xdr:spPr>
        <a:xfrm>
          <a:off x="14541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158206</xdr:rowOff>
    </xdr:from>
    <xdr:to>
      <xdr:col>72</xdr:col>
      <xdr:colOff>38100</xdr:colOff>
      <xdr:row>59</xdr:row>
      <xdr:rowOff>88356</xdr:rowOff>
    </xdr:to>
    <xdr:sp macro="" textlink="">
      <xdr:nvSpPr>
        <xdr:cNvPr id="636" name="フローチャート: 判断 635">
          <a:extLst>
            <a:ext uri="{FF2B5EF4-FFF2-40B4-BE49-F238E27FC236}">
              <a16:creationId xmlns:a16="http://schemas.microsoft.com/office/drawing/2014/main" id="{7E07DCAC-9286-4B30-BD4F-529B5172A392}"/>
            </a:ext>
          </a:extLst>
        </xdr:cNvPr>
        <xdr:cNvSpPr/>
      </xdr:nvSpPr>
      <xdr:spPr>
        <a:xfrm>
          <a:off x="13652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128815</xdr:rowOff>
    </xdr:from>
    <xdr:to>
      <xdr:col>67</xdr:col>
      <xdr:colOff>101600</xdr:colOff>
      <xdr:row>59</xdr:row>
      <xdr:rowOff>58965</xdr:rowOff>
    </xdr:to>
    <xdr:sp macro="" textlink="">
      <xdr:nvSpPr>
        <xdr:cNvPr id="637" name="フローチャート: 判断 636">
          <a:extLst>
            <a:ext uri="{FF2B5EF4-FFF2-40B4-BE49-F238E27FC236}">
              <a16:creationId xmlns:a16="http://schemas.microsoft.com/office/drawing/2014/main" id="{D99CAFA0-0FC3-41B7-9B61-EBA6418CDF2A}"/>
            </a:ext>
          </a:extLst>
        </xdr:cNvPr>
        <xdr:cNvSpPr/>
      </xdr:nvSpPr>
      <xdr:spPr>
        <a:xfrm>
          <a:off x="12763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C711A625-0417-4830-8E43-3B788F5E3133}"/>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471BF7F6-7BA4-4A6B-AD0D-70F01F46228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D2B8BD9C-DDA5-4132-80FB-FC15B7B7703D}"/>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8C056EC7-8524-4355-845E-AB4DFB6B2CE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DC94959F-6448-423E-930C-193685A7FA9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154940</xdr:rowOff>
    </xdr:from>
    <xdr:to>
      <xdr:col>85</xdr:col>
      <xdr:colOff>177800</xdr:colOff>
      <xdr:row>58</xdr:row>
      <xdr:rowOff>85090</xdr:rowOff>
    </xdr:to>
    <xdr:sp macro="" textlink="">
      <xdr:nvSpPr>
        <xdr:cNvPr id="643" name="楕円 642">
          <a:extLst>
            <a:ext uri="{FF2B5EF4-FFF2-40B4-BE49-F238E27FC236}">
              <a16:creationId xmlns:a16="http://schemas.microsoft.com/office/drawing/2014/main" id="{9AEC1406-D9F8-4995-8A88-211B0ADA3DC3}"/>
            </a:ext>
          </a:extLst>
        </xdr:cNvPr>
        <xdr:cNvSpPr/>
      </xdr:nvSpPr>
      <xdr:spPr>
        <a:xfrm>
          <a:off x="162687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6367</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D7E30B04-730D-472A-8336-7683BA127D87}"/>
            </a:ext>
          </a:extLst>
        </xdr:cNvPr>
        <xdr:cNvSpPr txBox="1"/>
      </xdr:nvSpPr>
      <xdr:spPr>
        <a:xfrm>
          <a:off x="16357600" y="977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9616</xdr:rowOff>
    </xdr:from>
    <xdr:to>
      <xdr:col>81</xdr:col>
      <xdr:colOff>101600</xdr:colOff>
      <xdr:row>61</xdr:row>
      <xdr:rowOff>111216</xdr:rowOff>
    </xdr:to>
    <xdr:sp macro="" textlink="">
      <xdr:nvSpPr>
        <xdr:cNvPr id="645" name="楕円 644">
          <a:extLst>
            <a:ext uri="{FF2B5EF4-FFF2-40B4-BE49-F238E27FC236}">
              <a16:creationId xmlns:a16="http://schemas.microsoft.com/office/drawing/2014/main" id="{5EF13953-00C4-4CD4-A8C7-9EB6D0372AB8}"/>
            </a:ext>
          </a:extLst>
        </xdr:cNvPr>
        <xdr:cNvSpPr/>
      </xdr:nvSpPr>
      <xdr:spPr>
        <a:xfrm>
          <a:off x="15430500" y="1046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34290</xdr:rowOff>
    </xdr:from>
    <xdr:to>
      <xdr:col>85</xdr:col>
      <xdr:colOff>127000</xdr:colOff>
      <xdr:row>61</xdr:row>
      <xdr:rowOff>60416</xdr:rowOff>
    </xdr:to>
    <xdr:cxnSp macro="">
      <xdr:nvCxnSpPr>
        <xdr:cNvPr id="646" name="直線コネクタ 645">
          <a:extLst>
            <a:ext uri="{FF2B5EF4-FFF2-40B4-BE49-F238E27FC236}">
              <a16:creationId xmlns:a16="http://schemas.microsoft.com/office/drawing/2014/main" id="{72317A13-EDD3-4A3B-824B-519C8956D62A}"/>
            </a:ext>
          </a:extLst>
        </xdr:cNvPr>
        <xdr:cNvCxnSpPr/>
      </xdr:nvCxnSpPr>
      <xdr:spPr>
        <a:xfrm flipV="1">
          <a:off x="15481300" y="9978390"/>
          <a:ext cx="838200" cy="54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153307</xdr:rowOff>
    </xdr:from>
    <xdr:to>
      <xdr:col>76</xdr:col>
      <xdr:colOff>165100</xdr:colOff>
      <xdr:row>61</xdr:row>
      <xdr:rowOff>83457</xdr:rowOff>
    </xdr:to>
    <xdr:sp macro="" textlink="">
      <xdr:nvSpPr>
        <xdr:cNvPr id="647" name="楕円 646">
          <a:extLst>
            <a:ext uri="{FF2B5EF4-FFF2-40B4-BE49-F238E27FC236}">
              <a16:creationId xmlns:a16="http://schemas.microsoft.com/office/drawing/2014/main" id="{98DB828B-C47F-4220-A9BC-D045F46E5286}"/>
            </a:ext>
          </a:extLst>
        </xdr:cNvPr>
        <xdr:cNvSpPr/>
      </xdr:nvSpPr>
      <xdr:spPr>
        <a:xfrm>
          <a:off x="14541500" y="1044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32657</xdr:rowOff>
    </xdr:from>
    <xdr:to>
      <xdr:col>81</xdr:col>
      <xdr:colOff>50800</xdr:colOff>
      <xdr:row>61</xdr:row>
      <xdr:rowOff>60416</xdr:rowOff>
    </xdr:to>
    <xdr:cxnSp macro="">
      <xdr:nvCxnSpPr>
        <xdr:cNvPr id="648" name="直線コネクタ 647">
          <a:extLst>
            <a:ext uri="{FF2B5EF4-FFF2-40B4-BE49-F238E27FC236}">
              <a16:creationId xmlns:a16="http://schemas.microsoft.com/office/drawing/2014/main" id="{2AEFC5BF-10CE-4FC1-B246-7CF25B4591B6}"/>
            </a:ext>
          </a:extLst>
        </xdr:cNvPr>
        <xdr:cNvCxnSpPr/>
      </xdr:nvCxnSpPr>
      <xdr:spPr>
        <a:xfrm>
          <a:off x="14592300" y="1049110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125549</xdr:rowOff>
    </xdr:from>
    <xdr:to>
      <xdr:col>72</xdr:col>
      <xdr:colOff>38100</xdr:colOff>
      <xdr:row>61</xdr:row>
      <xdr:rowOff>55699</xdr:rowOff>
    </xdr:to>
    <xdr:sp macro="" textlink="">
      <xdr:nvSpPr>
        <xdr:cNvPr id="649" name="楕円 648">
          <a:extLst>
            <a:ext uri="{FF2B5EF4-FFF2-40B4-BE49-F238E27FC236}">
              <a16:creationId xmlns:a16="http://schemas.microsoft.com/office/drawing/2014/main" id="{1D849BF0-298B-46B4-B945-1DDA22EA4F70}"/>
            </a:ext>
          </a:extLst>
        </xdr:cNvPr>
        <xdr:cNvSpPr/>
      </xdr:nvSpPr>
      <xdr:spPr>
        <a:xfrm>
          <a:off x="13652500" y="1041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4899</xdr:rowOff>
    </xdr:from>
    <xdr:to>
      <xdr:col>76</xdr:col>
      <xdr:colOff>114300</xdr:colOff>
      <xdr:row>61</xdr:row>
      <xdr:rowOff>32657</xdr:rowOff>
    </xdr:to>
    <xdr:cxnSp macro="">
      <xdr:nvCxnSpPr>
        <xdr:cNvPr id="650" name="直線コネクタ 649">
          <a:extLst>
            <a:ext uri="{FF2B5EF4-FFF2-40B4-BE49-F238E27FC236}">
              <a16:creationId xmlns:a16="http://schemas.microsoft.com/office/drawing/2014/main" id="{786B8BBA-4AFB-4FAF-B4D8-DFF16BC87DA5}"/>
            </a:ext>
          </a:extLst>
        </xdr:cNvPr>
        <xdr:cNvCxnSpPr/>
      </xdr:nvCxnSpPr>
      <xdr:spPr>
        <a:xfrm>
          <a:off x="13703300" y="10463349"/>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86360</xdr:rowOff>
    </xdr:from>
    <xdr:to>
      <xdr:col>67</xdr:col>
      <xdr:colOff>101600</xdr:colOff>
      <xdr:row>61</xdr:row>
      <xdr:rowOff>16510</xdr:rowOff>
    </xdr:to>
    <xdr:sp macro="" textlink="">
      <xdr:nvSpPr>
        <xdr:cNvPr id="651" name="楕円 650">
          <a:extLst>
            <a:ext uri="{FF2B5EF4-FFF2-40B4-BE49-F238E27FC236}">
              <a16:creationId xmlns:a16="http://schemas.microsoft.com/office/drawing/2014/main" id="{F77913AC-295B-4830-BBDF-4EE59F0D0225}"/>
            </a:ext>
          </a:extLst>
        </xdr:cNvPr>
        <xdr:cNvSpPr/>
      </xdr:nvSpPr>
      <xdr:spPr>
        <a:xfrm>
          <a:off x="12763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137160</xdr:rowOff>
    </xdr:from>
    <xdr:to>
      <xdr:col>71</xdr:col>
      <xdr:colOff>177800</xdr:colOff>
      <xdr:row>61</xdr:row>
      <xdr:rowOff>4899</xdr:rowOff>
    </xdr:to>
    <xdr:cxnSp macro="">
      <xdr:nvCxnSpPr>
        <xdr:cNvPr id="652" name="直線コネクタ 651">
          <a:extLst>
            <a:ext uri="{FF2B5EF4-FFF2-40B4-BE49-F238E27FC236}">
              <a16:creationId xmlns:a16="http://schemas.microsoft.com/office/drawing/2014/main" id="{F1283AAB-F7D8-4F8D-AECE-E58A5F5DFF1D}"/>
            </a:ext>
          </a:extLst>
        </xdr:cNvPr>
        <xdr:cNvCxnSpPr/>
      </xdr:nvCxnSpPr>
      <xdr:spPr>
        <a:xfrm>
          <a:off x="12814300" y="10424160"/>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65DC68A4-0A3F-4E4A-BE10-7A75E43DBEBB}"/>
            </a:ext>
          </a:extLst>
        </xdr:cNvPr>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132642</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17174F01-D29A-4E8E-BD62-7AB49CFD03C2}"/>
            </a:ext>
          </a:extLst>
        </xdr:cNvPr>
        <xdr:cNvSpPr txBox="1"/>
      </xdr:nvSpPr>
      <xdr:spPr>
        <a:xfrm>
          <a:off x="14389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104883</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0A484590-B2CE-466C-8E59-FD010C660258}"/>
            </a:ext>
          </a:extLst>
        </xdr:cNvPr>
        <xdr:cNvSpPr txBox="1"/>
      </xdr:nvSpPr>
      <xdr:spPr>
        <a:xfrm>
          <a:off x="13500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75492</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B1FC5ECB-C53C-438F-9C5A-79A67DFB2FF0}"/>
            </a:ext>
          </a:extLst>
        </xdr:cNvPr>
        <xdr:cNvSpPr txBox="1"/>
      </xdr:nvSpPr>
      <xdr:spPr>
        <a:xfrm>
          <a:off x="12611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102343</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01A77C1B-8F51-4B37-889F-86345EBCBCBD}"/>
            </a:ext>
          </a:extLst>
        </xdr:cNvPr>
        <xdr:cNvSpPr txBox="1"/>
      </xdr:nvSpPr>
      <xdr:spPr>
        <a:xfrm>
          <a:off x="15266044" y="1056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74584</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7A6C2F64-48CD-4FB9-A149-4F422E21762D}"/>
            </a:ext>
          </a:extLst>
        </xdr:cNvPr>
        <xdr:cNvSpPr txBox="1"/>
      </xdr:nvSpPr>
      <xdr:spPr>
        <a:xfrm>
          <a:off x="14389744" y="10533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46826</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7B8D4DCB-B6F9-4C25-855D-FF576A583419}"/>
            </a:ext>
          </a:extLst>
        </xdr:cNvPr>
        <xdr:cNvSpPr txBox="1"/>
      </xdr:nvSpPr>
      <xdr:spPr>
        <a:xfrm>
          <a:off x="13500744" y="1050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7637</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C9820873-4F32-4E69-93DC-F323FD6AC04E}"/>
            </a:ext>
          </a:extLst>
        </xdr:cNvPr>
        <xdr:cNvSpPr txBox="1"/>
      </xdr:nvSpPr>
      <xdr:spPr>
        <a:xfrm>
          <a:off x="126117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0871B8BB-E7BF-4C0E-B7B3-73F0E09A45C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46E371B4-C229-4740-B812-E51937185DF6}"/>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593157CE-3BDD-4D34-AEDF-D02CCCAF678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C2BEF331-CD78-4DE7-9359-A38BCB04325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A16F5257-A804-444A-B090-29FBF951445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AE82B5E1-EDED-4B6E-97C7-A4E72A1291B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97D292E2-F3CD-4BF8-99B3-CDA5113D7A41}"/>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932C89AA-E0F6-4311-8D50-C274976A058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9868F54D-64B9-4546-9D0B-A3EBCA1889D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46C3F5E5-BF98-4AA6-A848-6C4B8E72B24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3832289F-69B8-4F70-A9B7-F2C0DE2E639B}"/>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F338A471-D03C-472F-9FFD-7FB814747859}"/>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3FFA61D7-7A9E-4DEE-A73A-395395BAED28}"/>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EFFFB838-A62F-43C8-9A1E-8362064D907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0ED624FD-E3F4-4E5B-9E09-F0279DDCC14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EE354CE4-DFD2-463E-955E-A863E8B92CDE}"/>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B27D412B-0C3A-48BD-93D1-E2021453B317}"/>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FCF3BC95-A03E-41E4-8894-B84170B7314A}"/>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699B896A-2496-446A-8CCE-794FF1F208F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87FFAE7B-705D-4B5B-86EC-988EBE6829E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E088C957-1500-43C2-8C27-3F3C6BBCF21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a:extLst>
            <a:ext uri="{FF2B5EF4-FFF2-40B4-BE49-F238E27FC236}">
              <a16:creationId xmlns:a16="http://schemas.microsoft.com/office/drawing/2014/main" id="{927CF958-60E5-4EE2-8057-DB6BD6BCBD9B}"/>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9CAD9931-52A0-45F2-9403-5CCD36B26B57}"/>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a:extLst>
            <a:ext uri="{FF2B5EF4-FFF2-40B4-BE49-F238E27FC236}">
              <a16:creationId xmlns:a16="http://schemas.microsoft.com/office/drawing/2014/main" id="{F75178CB-F4BC-46B4-83A8-4E4DA428E80B}"/>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6FF1E8B8-BCB2-4662-A4F3-942016C5D00D}"/>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a:extLst>
            <a:ext uri="{FF2B5EF4-FFF2-40B4-BE49-F238E27FC236}">
              <a16:creationId xmlns:a16="http://schemas.microsoft.com/office/drawing/2014/main" id="{6CDD7F91-2B2F-4EFE-A228-01BB63588154}"/>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110507</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947439CB-199C-46D0-9DBB-E211E0D3595A}"/>
            </a:ext>
          </a:extLst>
        </xdr:cNvPr>
        <xdr:cNvSpPr txBox="1"/>
      </xdr:nvSpPr>
      <xdr:spPr>
        <a:xfrm>
          <a:off x="22199600" y="1074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a:extLst>
            <a:ext uri="{FF2B5EF4-FFF2-40B4-BE49-F238E27FC236}">
              <a16:creationId xmlns:a16="http://schemas.microsoft.com/office/drawing/2014/main" id="{D60E527F-EF54-4834-8FCF-E3EA3C8783DE}"/>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a:extLst>
            <a:ext uri="{FF2B5EF4-FFF2-40B4-BE49-F238E27FC236}">
              <a16:creationId xmlns:a16="http://schemas.microsoft.com/office/drawing/2014/main" id="{F6E52262-5A85-43ED-B8AF-2CD8926D5B9D}"/>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0" name="フローチャート: 判断 689">
          <a:extLst>
            <a:ext uri="{FF2B5EF4-FFF2-40B4-BE49-F238E27FC236}">
              <a16:creationId xmlns:a16="http://schemas.microsoft.com/office/drawing/2014/main" id="{6134E8EB-63B6-4028-BE20-E5AFF72D331E}"/>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691" name="フローチャート: 判断 690">
          <a:extLst>
            <a:ext uri="{FF2B5EF4-FFF2-40B4-BE49-F238E27FC236}">
              <a16:creationId xmlns:a16="http://schemas.microsoft.com/office/drawing/2014/main" id="{A4932396-3045-4156-B537-87A5843183F3}"/>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2" name="フローチャート: 判断 691">
          <a:extLst>
            <a:ext uri="{FF2B5EF4-FFF2-40B4-BE49-F238E27FC236}">
              <a16:creationId xmlns:a16="http://schemas.microsoft.com/office/drawing/2014/main" id="{A0A3CCAF-56BD-4E2E-B13E-3340ECE91361}"/>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5F612B44-24D8-412A-BA41-3C38DF984DC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C8C315DF-40AD-442D-B508-62D447651B4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7E8D8900-B6C1-42DF-A4C1-4F105B5FE99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19BE1064-21A5-4E2A-8053-44112F28E56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0338D94B-B93A-4B63-BD91-80B62463FA5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95504</xdr:rowOff>
    </xdr:from>
    <xdr:to>
      <xdr:col>116</xdr:col>
      <xdr:colOff>114300</xdr:colOff>
      <xdr:row>63</xdr:row>
      <xdr:rowOff>25654</xdr:rowOff>
    </xdr:to>
    <xdr:sp macro="" textlink="">
      <xdr:nvSpPr>
        <xdr:cNvPr id="698" name="楕円 697">
          <a:extLst>
            <a:ext uri="{FF2B5EF4-FFF2-40B4-BE49-F238E27FC236}">
              <a16:creationId xmlns:a16="http://schemas.microsoft.com/office/drawing/2014/main" id="{EFBC8CE9-18A6-4A42-A246-49DC01041F43}"/>
            </a:ext>
          </a:extLst>
        </xdr:cNvPr>
        <xdr:cNvSpPr/>
      </xdr:nvSpPr>
      <xdr:spPr>
        <a:xfrm>
          <a:off x="221107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118381</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B438194C-8236-48B5-A018-477201424ED7}"/>
            </a:ext>
          </a:extLst>
        </xdr:cNvPr>
        <xdr:cNvSpPr txBox="1"/>
      </xdr:nvSpPr>
      <xdr:spPr>
        <a:xfrm>
          <a:off x="22199600" y="10576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95504</xdr:rowOff>
    </xdr:from>
    <xdr:to>
      <xdr:col>112</xdr:col>
      <xdr:colOff>38100</xdr:colOff>
      <xdr:row>63</xdr:row>
      <xdr:rowOff>25654</xdr:rowOff>
    </xdr:to>
    <xdr:sp macro="" textlink="">
      <xdr:nvSpPr>
        <xdr:cNvPr id="700" name="楕円 699">
          <a:extLst>
            <a:ext uri="{FF2B5EF4-FFF2-40B4-BE49-F238E27FC236}">
              <a16:creationId xmlns:a16="http://schemas.microsoft.com/office/drawing/2014/main" id="{CE1BCF99-C30B-4A20-A1E9-81C811565D63}"/>
            </a:ext>
          </a:extLst>
        </xdr:cNvPr>
        <xdr:cNvSpPr/>
      </xdr:nvSpPr>
      <xdr:spPr>
        <a:xfrm>
          <a:off x="21272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146304</xdr:rowOff>
    </xdr:from>
    <xdr:to>
      <xdr:col>116</xdr:col>
      <xdr:colOff>63500</xdr:colOff>
      <xdr:row>62</xdr:row>
      <xdr:rowOff>146304</xdr:rowOff>
    </xdr:to>
    <xdr:cxnSp macro="">
      <xdr:nvCxnSpPr>
        <xdr:cNvPr id="701" name="直線コネクタ 700">
          <a:extLst>
            <a:ext uri="{FF2B5EF4-FFF2-40B4-BE49-F238E27FC236}">
              <a16:creationId xmlns:a16="http://schemas.microsoft.com/office/drawing/2014/main" id="{2158F8A0-7C98-4AE4-B9BB-C8AEA746FCA1}"/>
            </a:ext>
          </a:extLst>
        </xdr:cNvPr>
        <xdr:cNvCxnSpPr/>
      </xdr:nvCxnSpPr>
      <xdr:spPr>
        <a:xfrm>
          <a:off x="21323300" y="107762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95504</xdr:rowOff>
    </xdr:from>
    <xdr:to>
      <xdr:col>107</xdr:col>
      <xdr:colOff>101600</xdr:colOff>
      <xdr:row>63</xdr:row>
      <xdr:rowOff>25654</xdr:rowOff>
    </xdr:to>
    <xdr:sp macro="" textlink="">
      <xdr:nvSpPr>
        <xdr:cNvPr id="702" name="楕円 701">
          <a:extLst>
            <a:ext uri="{FF2B5EF4-FFF2-40B4-BE49-F238E27FC236}">
              <a16:creationId xmlns:a16="http://schemas.microsoft.com/office/drawing/2014/main" id="{7BB6F349-6636-4285-B648-00736CAFCF93}"/>
            </a:ext>
          </a:extLst>
        </xdr:cNvPr>
        <xdr:cNvSpPr/>
      </xdr:nvSpPr>
      <xdr:spPr>
        <a:xfrm>
          <a:off x="20383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146304</xdr:rowOff>
    </xdr:from>
    <xdr:to>
      <xdr:col>111</xdr:col>
      <xdr:colOff>177800</xdr:colOff>
      <xdr:row>62</xdr:row>
      <xdr:rowOff>146304</xdr:rowOff>
    </xdr:to>
    <xdr:cxnSp macro="">
      <xdr:nvCxnSpPr>
        <xdr:cNvPr id="703" name="直線コネクタ 702">
          <a:extLst>
            <a:ext uri="{FF2B5EF4-FFF2-40B4-BE49-F238E27FC236}">
              <a16:creationId xmlns:a16="http://schemas.microsoft.com/office/drawing/2014/main" id="{D8C6E6E3-75F5-4484-94DE-9B02F82E899B}"/>
            </a:ext>
          </a:extLst>
        </xdr:cNvPr>
        <xdr:cNvCxnSpPr/>
      </xdr:nvCxnSpPr>
      <xdr:spPr>
        <a:xfrm>
          <a:off x="20434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95504</xdr:rowOff>
    </xdr:from>
    <xdr:to>
      <xdr:col>102</xdr:col>
      <xdr:colOff>165100</xdr:colOff>
      <xdr:row>63</xdr:row>
      <xdr:rowOff>25654</xdr:rowOff>
    </xdr:to>
    <xdr:sp macro="" textlink="">
      <xdr:nvSpPr>
        <xdr:cNvPr id="704" name="楕円 703">
          <a:extLst>
            <a:ext uri="{FF2B5EF4-FFF2-40B4-BE49-F238E27FC236}">
              <a16:creationId xmlns:a16="http://schemas.microsoft.com/office/drawing/2014/main" id="{2E792170-5904-49CB-9024-6CF500A915DB}"/>
            </a:ext>
          </a:extLst>
        </xdr:cNvPr>
        <xdr:cNvSpPr/>
      </xdr:nvSpPr>
      <xdr:spPr>
        <a:xfrm>
          <a:off x="19494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146304</xdr:rowOff>
    </xdr:from>
    <xdr:to>
      <xdr:col>107</xdr:col>
      <xdr:colOff>50800</xdr:colOff>
      <xdr:row>62</xdr:row>
      <xdr:rowOff>146304</xdr:rowOff>
    </xdr:to>
    <xdr:cxnSp macro="">
      <xdr:nvCxnSpPr>
        <xdr:cNvPr id="705" name="直線コネクタ 704">
          <a:extLst>
            <a:ext uri="{FF2B5EF4-FFF2-40B4-BE49-F238E27FC236}">
              <a16:creationId xmlns:a16="http://schemas.microsoft.com/office/drawing/2014/main" id="{15DFF27D-55B1-4DD0-8C6C-9824EE790696}"/>
            </a:ext>
          </a:extLst>
        </xdr:cNvPr>
        <xdr:cNvCxnSpPr/>
      </xdr:nvCxnSpPr>
      <xdr:spPr>
        <a:xfrm>
          <a:off x="19545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95504</xdr:rowOff>
    </xdr:from>
    <xdr:to>
      <xdr:col>98</xdr:col>
      <xdr:colOff>38100</xdr:colOff>
      <xdr:row>63</xdr:row>
      <xdr:rowOff>25654</xdr:rowOff>
    </xdr:to>
    <xdr:sp macro="" textlink="">
      <xdr:nvSpPr>
        <xdr:cNvPr id="706" name="楕円 705">
          <a:extLst>
            <a:ext uri="{FF2B5EF4-FFF2-40B4-BE49-F238E27FC236}">
              <a16:creationId xmlns:a16="http://schemas.microsoft.com/office/drawing/2014/main" id="{2C99FA9B-A81A-48A5-9679-08C236914634}"/>
            </a:ext>
          </a:extLst>
        </xdr:cNvPr>
        <xdr:cNvSpPr/>
      </xdr:nvSpPr>
      <xdr:spPr>
        <a:xfrm>
          <a:off x="18605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146304</xdr:rowOff>
    </xdr:from>
    <xdr:to>
      <xdr:col>102</xdr:col>
      <xdr:colOff>114300</xdr:colOff>
      <xdr:row>62</xdr:row>
      <xdr:rowOff>146304</xdr:rowOff>
    </xdr:to>
    <xdr:cxnSp macro="">
      <xdr:nvCxnSpPr>
        <xdr:cNvPr id="707" name="直線コネクタ 706">
          <a:extLst>
            <a:ext uri="{FF2B5EF4-FFF2-40B4-BE49-F238E27FC236}">
              <a16:creationId xmlns:a16="http://schemas.microsoft.com/office/drawing/2014/main" id="{EA15B75A-D8C4-4925-8B4A-437351AAC8F8}"/>
            </a:ext>
          </a:extLst>
        </xdr:cNvPr>
        <xdr:cNvCxnSpPr/>
      </xdr:nvCxnSpPr>
      <xdr:spPr>
        <a:xfrm>
          <a:off x="18656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48785</xdr:rowOff>
    </xdr:from>
    <xdr:ext cx="469744" cy="259045"/>
    <xdr:sp macro="" textlink="">
      <xdr:nvSpPr>
        <xdr:cNvPr id="708" name="n_1aveValue【保健センター・保健所】&#10;一人当たり面積">
          <a:extLst>
            <a:ext uri="{FF2B5EF4-FFF2-40B4-BE49-F238E27FC236}">
              <a16:creationId xmlns:a16="http://schemas.microsoft.com/office/drawing/2014/main" id="{F251D8E9-C4C2-4748-9933-CBB43ACA0216}"/>
            </a:ext>
          </a:extLst>
        </xdr:cNvPr>
        <xdr:cNvSpPr txBox="1"/>
      </xdr:nvSpPr>
      <xdr:spPr>
        <a:xfrm>
          <a:off x="210757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48785</xdr:rowOff>
    </xdr:from>
    <xdr:ext cx="469744" cy="259045"/>
    <xdr:sp macro="" textlink="">
      <xdr:nvSpPr>
        <xdr:cNvPr id="709" name="n_2aveValue【保健センター・保健所】&#10;一人当たり面積">
          <a:extLst>
            <a:ext uri="{FF2B5EF4-FFF2-40B4-BE49-F238E27FC236}">
              <a16:creationId xmlns:a16="http://schemas.microsoft.com/office/drawing/2014/main" id="{69EC65E5-2132-4258-BA71-1C5D6F007F78}"/>
            </a:ext>
          </a:extLst>
        </xdr:cNvPr>
        <xdr:cNvSpPr txBox="1"/>
      </xdr:nvSpPr>
      <xdr:spPr>
        <a:xfrm>
          <a:off x="20199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53357</xdr:rowOff>
    </xdr:from>
    <xdr:ext cx="469744" cy="259045"/>
    <xdr:sp macro="" textlink="">
      <xdr:nvSpPr>
        <xdr:cNvPr id="710" name="n_3aveValue【保健センター・保健所】&#10;一人当たり面積">
          <a:extLst>
            <a:ext uri="{FF2B5EF4-FFF2-40B4-BE49-F238E27FC236}">
              <a16:creationId xmlns:a16="http://schemas.microsoft.com/office/drawing/2014/main" id="{037FE99D-81F5-4DBE-A0DF-0C5C531B1DD9}"/>
            </a:ext>
          </a:extLst>
        </xdr:cNvPr>
        <xdr:cNvSpPr txBox="1"/>
      </xdr:nvSpPr>
      <xdr:spPr>
        <a:xfrm>
          <a:off x="19310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11" name="n_4aveValue【保健センター・保健所】&#10;一人当たり面積">
          <a:extLst>
            <a:ext uri="{FF2B5EF4-FFF2-40B4-BE49-F238E27FC236}">
              <a16:creationId xmlns:a16="http://schemas.microsoft.com/office/drawing/2014/main" id="{885CDD01-0F67-4D7E-9892-9D61EDCE2F57}"/>
            </a:ext>
          </a:extLst>
        </xdr:cNvPr>
        <xdr:cNvSpPr txBox="1"/>
      </xdr:nvSpPr>
      <xdr:spPr>
        <a:xfrm>
          <a:off x="18421427"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42181</xdr:rowOff>
    </xdr:from>
    <xdr:ext cx="469744" cy="259045"/>
    <xdr:sp macro="" textlink="">
      <xdr:nvSpPr>
        <xdr:cNvPr id="712" name="n_1mainValue【保健センター・保健所】&#10;一人当たり面積">
          <a:extLst>
            <a:ext uri="{FF2B5EF4-FFF2-40B4-BE49-F238E27FC236}">
              <a16:creationId xmlns:a16="http://schemas.microsoft.com/office/drawing/2014/main" id="{F2D3141E-BABA-4615-A261-ADE72D1195F8}"/>
            </a:ext>
          </a:extLst>
        </xdr:cNvPr>
        <xdr:cNvSpPr txBox="1"/>
      </xdr:nvSpPr>
      <xdr:spPr>
        <a:xfrm>
          <a:off x="210757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713" name="n_2mainValue【保健センター・保健所】&#10;一人当たり面積">
          <a:extLst>
            <a:ext uri="{FF2B5EF4-FFF2-40B4-BE49-F238E27FC236}">
              <a16:creationId xmlns:a16="http://schemas.microsoft.com/office/drawing/2014/main" id="{73D5E1D6-F11C-495B-9A62-2FB7DC7A4D94}"/>
            </a:ext>
          </a:extLst>
        </xdr:cNvPr>
        <xdr:cNvSpPr txBox="1"/>
      </xdr:nvSpPr>
      <xdr:spPr>
        <a:xfrm>
          <a:off x="20199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42181</xdr:rowOff>
    </xdr:from>
    <xdr:ext cx="469744" cy="259045"/>
    <xdr:sp macro="" textlink="">
      <xdr:nvSpPr>
        <xdr:cNvPr id="714" name="n_3mainValue【保健センター・保健所】&#10;一人当たり面積">
          <a:extLst>
            <a:ext uri="{FF2B5EF4-FFF2-40B4-BE49-F238E27FC236}">
              <a16:creationId xmlns:a16="http://schemas.microsoft.com/office/drawing/2014/main" id="{57448C53-90A9-4830-9D61-48A5430CAD5F}"/>
            </a:ext>
          </a:extLst>
        </xdr:cNvPr>
        <xdr:cNvSpPr txBox="1"/>
      </xdr:nvSpPr>
      <xdr:spPr>
        <a:xfrm>
          <a:off x="19310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42181</xdr:rowOff>
    </xdr:from>
    <xdr:ext cx="469744" cy="259045"/>
    <xdr:sp macro="" textlink="">
      <xdr:nvSpPr>
        <xdr:cNvPr id="715" name="n_4mainValue【保健センター・保健所】&#10;一人当たり面積">
          <a:extLst>
            <a:ext uri="{FF2B5EF4-FFF2-40B4-BE49-F238E27FC236}">
              <a16:creationId xmlns:a16="http://schemas.microsoft.com/office/drawing/2014/main" id="{D7622041-64F8-434F-90EF-8595955FA508}"/>
            </a:ext>
          </a:extLst>
        </xdr:cNvPr>
        <xdr:cNvSpPr txBox="1"/>
      </xdr:nvSpPr>
      <xdr:spPr>
        <a:xfrm>
          <a:off x="18421427" y="10500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5F0DF923-113F-4CE7-9AF6-6B45AD2D32B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ECD031D9-3D3F-4493-9144-31A1F12EA2B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A4959263-6A88-402C-88D1-C42C40E3804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22CD1944-ECB7-43D1-AFC5-9D63BF8BC6D7}"/>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964644E3-ECC2-46B2-A710-B094A13478DD}"/>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551453EC-331D-46DB-8717-35F7920CF3F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A746CC4A-298F-4299-AD70-916FC8BFCE0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67B3D234-DB9D-4A9F-8860-AEB1B38FA7B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1925BCC4-D23D-4A85-990D-FF038FE0436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D32EC215-B155-4E17-B3DE-E5495416DD4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78052B8F-24CE-456D-A2F2-CBD249A7D16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a:extLst>
            <a:ext uri="{FF2B5EF4-FFF2-40B4-BE49-F238E27FC236}">
              <a16:creationId xmlns:a16="http://schemas.microsoft.com/office/drawing/2014/main" id="{E122B2AE-6133-4446-B36E-24091F2774C7}"/>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a:extLst>
            <a:ext uri="{FF2B5EF4-FFF2-40B4-BE49-F238E27FC236}">
              <a16:creationId xmlns:a16="http://schemas.microsoft.com/office/drawing/2014/main" id="{38CD0A16-0C5C-426A-95E0-52567CAF37B7}"/>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a:extLst>
            <a:ext uri="{FF2B5EF4-FFF2-40B4-BE49-F238E27FC236}">
              <a16:creationId xmlns:a16="http://schemas.microsoft.com/office/drawing/2014/main" id="{1E697D00-63A6-4810-B340-3B9453502CCF}"/>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a:extLst>
            <a:ext uri="{FF2B5EF4-FFF2-40B4-BE49-F238E27FC236}">
              <a16:creationId xmlns:a16="http://schemas.microsoft.com/office/drawing/2014/main" id="{4E2BF364-BAAB-44C8-92D7-3DFA31094D7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a:extLst>
            <a:ext uri="{FF2B5EF4-FFF2-40B4-BE49-F238E27FC236}">
              <a16:creationId xmlns:a16="http://schemas.microsoft.com/office/drawing/2014/main" id="{256D742D-06C2-4D96-BA72-8BA95318B395}"/>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a:extLst>
            <a:ext uri="{FF2B5EF4-FFF2-40B4-BE49-F238E27FC236}">
              <a16:creationId xmlns:a16="http://schemas.microsoft.com/office/drawing/2014/main" id="{DF2B6C66-902F-4520-A6B3-039AFB7098C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a:extLst>
            <a:ext uri="{FF2B5EF4-FFF2-40B4-BE49-F238E27FC236}">
              <a16:creationId xmlns:a16="http://schemas.microsoft.com/office/drawing/2014/main" id="{CA1A66FC-CC70-47AA-9303-7ADD17D38008}"/>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a:extLst>
            <a:ext uri="{FF2B5EF4-FFF2-40B4-BE49-F238E27FC236}">
              <a16:creationId xmlns:a16="http://schemas.microsoft.com/office/drawing/2014/main" id="{D1BD8BC3-10AC-4439-90C6-76A5887863BB}"/>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a:extLst>
            <a:ext uri="{FF2B5EF4-FFF2-40B4-BE49-F238E27FC236}">
              <a16:creationId xmlns:a16="http://schemas.microsoft.com/office/drawing/2014/main" id="{670981D2-2462-4838-8DB6-71219B4E633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a:extLst>
            <a:ext uri="{FF2B5EF4-FFF2-40B4-BE49-F238E27FC236}">
              <a16:creationId xmlns:a16="http://schemas.microsoft.com/office/drawing/2014/main" id="{9437E12D-350D-4C37-B516-A7878C3625D2}"/>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a:extLst>
            <a:ext uri="{FF2B5EF4-FFF2-40B4-BE49-F238E27FC236}">
              <a16:creationId xmlns:a16="http://schemas.microsoft.com/office/drawing/2014/main" id="{2260979E-6559-4295-A214-CFADEC06A6D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a:extLst>
            <a:ext uri="{FF2B5EF4-FFF2-40B4-BE49-F238E27FC236}">
              <a16:creationId xmlns:a16="http://schemas.microsoft.com/office/drawing/2014/main" id="{67FDF085-B959-4F0E-B448-FA7F9B074D8D}"/>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86C97B50-4FF2-4E2C-807D-ECD12C36B867}"/>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a:extLst>
            <a:ext uri="{FF2B5EF4-FFF2-40B4-BE49-F238E27FC236}">
              <a16:creationId xmlns:a16="http://schemas.microsoft.com/office/drawing/2014/main" id="{BB087C9C-0826-47B5-B6B5-853FC932A94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a:extLst>
            <a:ext uri="{FF2B5EF4-FFF2-40B4-BE49-F238E27FC236}">
              <a16:creationId xmlns:a16="http://schemas.microsoft.com/office/drawing/2014/main" id="{79AAF5FD-2F35-401E-BC52-B2D04A83723D}"/>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a:extLst>
            <a:ext uri="{FF2B5EF4-FFF2-40B4-BE49-F238E27FC236}">
              <a16:creationId xmlns:a16="http://schemas.microsoft.com/office/drawing/2014/main" id="{93AED0F4-6C0F-4B79-A819-C427F35E0F17}"/>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a:extLst>
            <a:ext uri="{FF2B5EF4-FFF2-40B4-BE49-F238E27FC236}">
              <a16:creationId xmlns:a16="http://schemas.microsoft.com/office/drawing/2014/main" id="{0DB3D9EB-1B63-474B-92A2-2FA0C1167619}"/>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a:extLst>
            <a:ext uri="{FF2B5EF4-FFF2-40B4-BE49-F238E27FC236}">
              <a16:creationId xmlns:a16="http://schemas.microsoft.com/office/drawing/2014/main" id="{B3481DFF-A3A5-4704-AA66-78321694C685}"/>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a:extLst>
            <a:ext uri="{FF2B5EF4-FFF2-40B4-BE49-F238E27FC236}">
              <a16:creationId xmlns:a16="http://schemas.microsoft.com/office/drawing/2014/main" id="{C990F9AE-025A-490D-8882-4410CFD7349B}"/>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52269</xdr:rowOff>
    </xdr:from>
    <xdr:ext cx="405111" cy="259045"/>
    <xdr:sp macro="" textlink="">
      <xdr:nvSpPr>
        <xdr:cNvPr id="746" name="【消防施設】&#10;有形固定資産減価償却率平均値テキスト">
          <a:extLst>
            <a:ext uri="{FF2B5EF4-FFF2-40B4-BE49-F238E27FC236}">
              <a16:creationId xmlns:a16="http://schemas.microsoft.com/office/drawing/2014/main" id="{8D005081-0533-44BF-AE4B-E8B185C8B9BE}"/>
            </a:ext>
          </a:extLst>
        </xdr:cNvPr>
        <xdr:cNvSpPr txBox="1"/>
      </xdr:nvSpPr>
      <xdr:spPr>
        <a:xfrm>
          <a:off x="16357600" y="14282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a:extLst>
            <a:ext uri="{FF2B5EF4-FFF2-40B4-BE49-F238E27FC236}">
              <a16:creationId xmlns:a16="http://schemas.microsoft.com/office/drawing/2014/main" id="{7A03B844-462F-47AD-A5E9-64B31090091D}"/>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a:extLst>
            <a:ext uri="{FF2B5EF4-FFF2-40B4-BE49-F238E27FC236}">
              <a16:creationId xmlns:a16="http://schemas.microsoft.com/office/drawing/2014/main" id="{ED268B46-E044-40D7-AAE6-EF5275767B78}"/>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96701</xdr:rowOff>
    </xdr:from>
    <xdr:to>
      <xdr:col>76</xdr:col>
      <xdr:colOff>165100</xdr:colOff>
      <xdr:row>84</xdr:row>
      <xdr:rowOff>26851</xdr:rowOff>
    </xdr:to>
    <xdr:sp macro="" textlink="">
      <xdr:nvSpPr>
        <xdr:cNvPr id="749" name="フローチャート: 判断 748">
          <a:extLst>
            <a:ext uri="{FF2B5EF4-FFF2-40B4-BE49-F238E27FC236}">
              <a16:creationId xmlns:a16="http://schemas.microsoft.com/office/drawing/2014/main" id="{978FE35C-02D8-4B9A-B6D3-021DF054A304}"/>
            </a:ext>
          </a:extLst>
        </xdr:cNvPr>
        <xdr:cNvSpPr/>
      </xdr:nvSpPr>
      <xdr:spPr>
        <a:xfrm>
          <a:off x="14541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83638</xdr:rowOff>
    </xdr:from>
    <xdr:to>
      <xdr:col>72</xdr:col>
      <xdr:colOff>38100</xdr:colOff>
      <xdr:row>84</xdr:row>
      <xdr:rowOff>13788</xdr:rowOff>
    </xdr:to>
    <xdr:sp macro="" textlink="">
      <xdr:nvSpPr>
        <xdr:cNvPr id="750" name="フローチャート: 判断 749">
          <a:extLst>
            <a:ext uri="{FF2B5EF4-FFF2-40B4-BE49-F238E27FC236}">
              <a16:creationId xmlns:a16="http://schemas.microsoft.com/office/drawing/2014/main" id="{A2E83F04-604A-48E1-B509-BA0D1E1B46B9}"/>
            </a:ext>
          </a:extLst>
        </xdr:cNvPr>
        <xdr:cNvSpPr/>
      </xdr:nvSpPr>
      <xdr:spPr>
        <a:xfrm>
          <a:off x="13652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64044</xdr:rowOff>
    </xdr:from>
    <xdr:to>
      <xdr:col>67</xdr:col>
      <xdr:colOff>101600</xdr:colOff>
      <xdr:row>83</xdr:row>
      <xdr:rowOff>165644</xdr:rowOff>
    </xdr:to>
    <xdr:sp macro="" textlink="">
      <xdr:nvSpPr>
        <xdr:cNvPr id="751" name="フローチャート: 判断 750">
          <a:extLst>
            <a:ext uri="{FF2B5EF4-FFF2-40B4-BE49-F238E27FC236}">
              <a16:creationId xmlns:a16="http://schemas.microsoft.com/office/drawing/2014/main" id="{108D91E6-AB93-4979-A2E5-FFC68C869C92}"/>
            </a:ext>
          </a:extLst>
        </xdr:cNvPr>
        <xdr:cNvSpPr/>
      </xdr:nvSpPr>
      <xdr:spPr>
        <a:xfrm>
          <a:off x="12763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E387A0B3-4492-4A6F-8CFF-A68BACEA6AC5}"/>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355B4ADC-B72B-4B28-B0A6-58B0336423E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694F64EA-085E-4591-9BA0-A112F97AEB9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386AD0A4-0F48-4257-9693-4DEBB601816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CDB8E6D3-FB35-45CB-B360-B7FD10001FB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5262</xdr:rowOff>
    </xdr:from>
    <xdr:to>
      <xdr:col>85</xdr:col>
      <xdr:colOff>177800</xdr:colOff>
      <xdr:row>83</xdr:row>
      <xdr:rowOff>106862</xdr:rowOff>
    </xdr:to>
    <xdr:sp macro="" textlink="">
      <xdr:nvSpPr>
        <xdr:cNvPr id="757" name="楕円 756">
          <a:extLst>
            <a:ext uri="{FF2B5EF4-FFF2-40B4-BE49-F238E27FC236}">
              <a16:creationId xmlns:a16="http://schemas.microsoft.com/office/drawing/2014/main" id="{FB9ED207-20D2-489F-BF0F-F1CFBD27A643}"/>
            </a:ext>
          </a:extLst>
        </xdr:cNvPr>
        <xdr:cNvSpPr/>
      </xdr:nvSpPr>
      <xdr:spPr>
        <a:xfrm>
          <a:off x="16268700" y="1423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28139</xdr:rowOff>
    </xdr:from>
    <xdr:ext cx="405111" cy="259045"/>
    <xdr:sp macro="" textlink="">
      <xdr:nvSpPr>
        <xdr:cNvPr id="758" name="【消防施設】&#10;有形固定資産減価償却率該当値テキスト">
          <a:extLst>
            <a:ext uri="{FF2B5EF4-FFF2-40B4-BE49-F238E27FC236}">
              <a16:creationId xmlns:a16="http://schemas.microsoft.com/office/drawing/2014/main" id="{0B29B0D9-9345-4557-9F4C-BCCFC4F9BB47}"/>
            </a:ext>
          </a:extLst>
        </xdr:cNvPr>
        <xdr:cNvSpPr txBox="1"/>
      </xdr:nvSpPr>
      <xdr:spPr>
        <a:xfrm>
          <a:off x="16357600" y="14087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130992</xdr:rowOff>
    </xdr:from>
    <xdr:to>
      <xdr:col>81</xdr:col>
      <xdr:colOff>101600</xdr:colOff>
      <xdr:row>83</xdr:row>
      <xdr:rowOff>61142</xdr:rowOff>
    </xdr:to>
    <xdr:sp macro="" textlink="">
      <xdr:nvSpPr>
        <xdr:cNvPr id="759" name="楕円 758">
          <a:extLst>
            <a:ext uri="{FF2B5EF4-FFF2-40B4-BE49-F238E27FC236}">
              <a16:creationId xmlns:a16="http://schemas.microsoft.com/office/drawing/2014/main" id="{774E9243-D315-4935-93B9-15AEB1C8239F}"/>
            </a:ext>
          </a:extLst>
        </xdr:cNvPr>
        <xdr:cNvSpPr/>
      </xdr:nvSpPr>
      <xdr:spPr>
        <a:xfrm>
          <a:off x="15430500" y="1418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10342</xdr:rowOff>
    </xdr:from>
    <xdr:to>
      <xdr:col>85</xdr:col>
      <xdr:colOff>127000</xdr:colOff>
      <xdr:row>83</xdr:row>
      <xdr:rowOff>56062</xdr:rowOff>
    </xdr:to>
    <xdr:cxnSp macro="">
      <xdr:nvCxnSpPr>
        <xdr:cNvPr id="760" name="直線コネクタ 759">
          <a:extLst>
            <a:ext uri="{FF2B5EF4-FFF2-40B4-BE49-F238E27FC236}">
              <a16:creationId xmlns:a16="http://schemas.microsoft.com/office/drawing/2014/main" id="{E4789C15-E9B4-4C32-8BD1-C3E5084B4B09}"/>
            </a:ext>
          </a:extLst>
        </xdr:cNvPr>
        <xdr:cNvCxnSpPr/>
      </xdr:nvCxnSpPr>
      <xdr:spPr>
        <a:xfrm>
          <a:off x="15481300" y="1424069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85271</xdr:rowOff>
    </xdr:from>
    <xdr:to>
      <xdr:col>76</xdr:col>
      <xdr:colOff>165100</xdr:colOff>
      <xdr:row>83</xdr:row>
      <xdr:rowOff>15421</xdr:rowOff>
    </xdr:to>
    <xdr:sp macro="" textlink="">
      <xdr:nvSpPr>
        <xdr:cNvPr id="761" name="楕円 760">
          <a:extLst>
            <a:ext uri="{FF2B5EF4-FFF2-40B4-BE49-F238E27FC236}">
              <a16:creationId xmlns:a16="http://schemas.microsoft.com/office/drawing/2014/main" id="{28FD86D8-8CD2-4F7C-A3A2-B3F89371C4FA}"/>
            </a:ext>
          </a:extLst>
        </xdr:cNvPr>
        <xdr:cNvSpPr/>
      </xdr:nvSpPr>
      <xdr:spPr>
        <a:xfrm>
          <a:off x="145415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136071</xdr:rowOff>
    </xdr:from>
    <xdr:to>
      <xdr:col>81</xdr:col>
      <xdr:colOff>50800</xdr:colOff>
      <xdr:row>83</xdr:row>
      <xdr:rowOff>10342</xdr:rowOff>
    </xdr:to>
    <xdr:cxnSp macro="">
      <xdr:nvCxnSpPr>
        <xdr:cNvPr id="762" name="直線コネクタ 761">
          <a:extLst>
            <a:ext uri="{FF2B5EF4-FFF2-40B4-BE49-F238E27FC236}">
              <a16:creationId xmlns:a16="http://schemas.microsoft.com/office/drawing/2014/main" id="{E522CA5E-9AA1-406E-B58F-740AD7ABC5CC}"/>
            </a:ext>
          </a:extLst>
        </xdr:cNvPr>
        <xdr:cNvCxnSpPr/>
      </xdr:nvCxnSpPr>
      <xdr:spPr>
        <a:xfrm>
          <a:off x="14592300" y="14194971"/>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39551</xdr:rowOff>
    </xdr:from>
    <xdr:to>
      <xdr:col>72</xdr:col>
      <xdr:colOff>38100</xdr:colOff>
      <xdr:row>82</xdr:row>
      <xdr:rowOff>141151</xdr:rowOff>
    </xdr:to>
    <xdr:sp macro="" textlink="">
      <xdr:nvSpPr>
        <xdr:cNvPr id="763" name="楕円 762">
          <a:extLst>
            <a:ext uri="{FF2B5EF4-FFF2-40B4-BE49-F238E27FC236}">
              <a16:creationId xmlns:a16="http://schemas.microsoft.com/office/drawing/2014/main" id="{7AFADCAB-1B45-4C8A-9CE4-DE1CBAD91FA2}"/>
            </a:ext>
          </a:extLst>
        </xdr:cNvPr>
        <xdr:cNvSpPr/>
      </xdr:nvSpPr>
      <xdr:spPr>
        <a:xfrm>
          <a:off x="13652500" y="1409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90351</xdr:rowOff>
    </xdr:from>
    <xdr:to>
      <xdr:col>76</xdr:col>
      <xdr:colOff>114300</xdr:colOff>
      <xdr:row>82</xdr:row>
      <xdr:rowOff>136071</xdr:rowOff>
    </xdr:to>
    <xdr:cxnSp macro="">
      <xdr:nvCxnSpPr>
        <xdr:cNvPr id="764" name="直線コネクタ 763">
          <a:extLst>
            <a:ext uri="{FF2B5EF4-FFF2-40B4-BE49-F238E27FC236}">
              <a16:creationId xmlns:a16="http://schemas.microsoft.com/office/drawing/2014/main" id="{7ECB5CDB-C07D-463C-B1E5-BD6DB6635A9A}"/>
            </a:ext>
          </a:extLst>
        </xdr:cNvPr>
        <xdr:cNvCxnSpPr/>
      </xdr:nvCxnSpPr>
      <xdr:spPr>
        <a:xfrm>
          <a:off x="13703300" y="14149251"/>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166914</xdr:rowOff>
    </xdr:from>
    <xdr:to>
      <xdr:col>67</xdr:col>
      <xdr:colOff>101600</xdr:colOff>
      <xdr:row>82</xdr:row>
      <xdr:rowOff>97064</xdr:rowOff>
    </xdr:to>
    <xdr:sp macro="" textlink="">
      <xdr:nvSpPr>
        <xdr:cNvPr id="765" name="楕円 764">
          <a:extLst>
            <a:ext uri="{FF2B5EF4-FFF2-40B4-BE49-F238E27FC236}">
              <a16:creationId xmlns:a16="http://schemas.microsoft.com/office/drawing/2014/main" id="{45E2CF72-BB04-4A9A-BCB2-B1B990722F48}"/>
            </a:ext>
          </a:extLst>
        </xdr:cNvPr>
        <xdr:cNvSpPr/>
      </xdr:nvSpPr>
      <xdr:spPr>
        <a:xfrm>
          <a:off x="12763500" y="1405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46264</xdr:rowOff>
    </xdr:from>
    <xdr:to>
      <xdr:col>71</xdr:col>
      <xdr:colOff>177800</xdr:colOff>
      <xdr:row>82</xdr:row>
      <xdr:rowOff>90351</xdr:rowOff>
    </xdr:to>
    <xdr:cxnSp macro="">
      <xdr:nvCxnSpPr>
        <xdr:cNvPr id="766" name="直線コネクタ 765">
          <a:extLst>
            <a:ext uri="{FF2B5EF4-FFF2-40B4-BE49-F238E27FC236}">
              <a16:creationId xmlns:a16="http://schemas.microsoft.com/office/drawing/2014/main" id="{AE25BD03-B7A8-4FA1-9CF6-4832DA2235C9}"/>
            </a:ext>
          </a:extLst>
        </xdr:cNvPr>
        <xdr:cNvCxnSpPr/>
      </xdr:nvCxnSpPr>
      <xdr:spPr>
        <a:xfrm>
          <a:off x="12814300" y="14105164"/>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146975</xdr:rowOff>
    </xdr:from>
    <xdr:ext cx="405111" cy="259045"/>
    <xdr:sp macro="" textlink="">
      <xdr:nvSpPr>
        <xdr:cNvPr id="767" name="n_1aveValue【消防施設】&#10;有形固定資産減価償却率">
          <a:extLst>
            <a:ext uri="{FF2B5EF4-FFF2-40B4-BE49-F238E27FC236}">
              <a16:creationId xmlns:a16="http://schemas.microsoft.com/office/drawing/2014/main" id="{53347B5D-F57E-4AF9-B472-8C3D57EB6A66}"/>
            </a:ext>
          </a:extLst>
        </xdr:cNvPr>
        <xdr:cNvSpPr txBox="1"/>
      </xdr:nvSpPr>
      <xdr:spPr>
        <a:xfrm>
          <a:off x="152660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17978</xdr:rowOff>
    </xdr:from>
    <xdr:ext cx="405111" cy="259045"/>
    <xdr:sp macro="" textlink="">
      <xdr:nvSpPr>
        <xdr:cNvPr id="768" name="n_2aveValue【消防施設】&#10;有形固定資産減価償却率">
          <a:extLst>
            <a:ext uri="{FF2B5EF4-FFF2-40B4-BE49-F238E27FC236}">
              <a16:creationId xmlns:a16="http://schemas.microsoft.com/office/drawing/2014/main" id="{7A39D446-7FD3-4961-84FC-CA93AA682DF9}"/>
            </a:ext>
          </a:extLst>
        </xdr:cNvPr>
        <xdr:cNvSpPr txBox="1"/>
      </xdr:nvSpPr>
      <xdr:spPr>
        <a:xfrm>
          <a:off x="14389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4915</xdr:rowOff>
    </xdr:from>
    <xdr:ext cx="405111" cy="259045"/>
    <xdr:sp macro="" textlink="">
      <xdr:nvSpPr>
        <xdr:cNvPr id="769" name="n_3aveValue【消防施設】&#10;有形固定資産減価償却率">
          <a:extLst>
            <a:ext uri="{FF2B5EF4-FFF2-40B4-BE49-F238E27FC236}">
              <a16:creationId xmlns:a16="http://schemas.microsoft.com/office/drawing/2014/main" id="{D35667FA-75D8-466E-8787-E4C9DBF6B52B}"/>
            </a:ext>
          </a:extLst>
        </xdr:cNvPr>
        <xdr:cNvSpPr txBox="1"/>
      </xdr:nvSpPr>
      <xdr:spPr>
        <a:xfrm>
          <a:off x="13500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156771</xdr:rowOff>
    </xdr:from>
    <xdr:ext cx="405111" cy="259045"/>
    <xdr:sp macro="" textlink="">
      <xdr:nvSpPr>
        <xdr:cNvPr id="770" name="n_4aveValue【消防施設】&#10;有形固定資産減価償却率">
          <a:extLst>
            <a:ext uri="{FF2B5EF4-FFF2-40B4-BE49-F238E27FC236}">
              <a16:creationId xmlns:a16="http://schemas.microsoft.com/office/drawing/2014/main" id="{A7EED1F0-59F8-43A9-B063-97173D2D611B}"/>
            </a:ext>
          </a:extLst>
        </xdr:cNvPr>
        <xdr:cNvSpPr txBox="1"/>
      </xdr:nvSpPr>
      <xdr:spPr>
        <a:xfrm>
          <a:off x="12611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77669</xdr:rowOff>
    </xdr:from>
    <xdr:ext cx="405111" cy="259045"/>
    <xdr:sp macro="" textlink="">
      <xdr:nvSpPr>
        <xdr:cNvPr id="771" name="n_1mainValue【消防施設】&#10;有形固定資産減価償却率">
          <a:extLst>
            <a:ext uri="{FF2B5EF4-FFF2-40B4-BE49-F238E27FC236}">
              <a16:creationId xmlns:a16="http://schemas.microsoft.com/office/drawing/2014/main" id="{6291E999-112D-44DB-88FF-55C7A736B6DC}"/>
            </a:ext>
          </a:extLst>
        </xdr:cNvPr>
        <xdr:cNvSpPr txBox="1"/>
      </xdr:nvSpPr>
      <xdr:spPr>
        <a:xfrm>
          <a:off x="15266044"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31948</xdr:rowOff>
    </xdr:from>
    <xdr:ext cx="405111" cy="259045"/>
    <xdr:sp macro="" textlink="">
      <xdr:nvSpPr>
        <xdr:cNvPr id="772" name="n_2mainValue【消防施設】&#10;有形固定資産減価償却率">
          <a:extLst>
            <a:ext uri="{FF2B5EF4-FFF2-40B4-BE49-F238E27FC236}">
              <a16:creationId xmlns:a16="http://schemas.microsoft.com/office/drawing/2014/main" id="{B703F3FC-54D4-4F2E-85A2-4C485799FE19}"/>
            </a:ext>
          </a:extLst>
        </xdr:cNvPr>
        <xdr:cNvSpPr txBox="1"/>
      </xdr:nvSpPr>
      <xdr:spPr>
        <a:xfrm>
          <a:off x="143897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157678</xdr:rowOff>
    </xdr:from>
    <xdr:ext cx="405111" cy="259045"/>
    <xdr:sp macro="" textlink="">
      <xdr:nvSpPr>
        <xdr:cNvPr id="773" name="n_3mainValue【消防施設】&#10;有形固定資産減価償却率">
          <a:extLst>
            <a:ext uri="{FF2B5EF4-FFF2-40B4-BE49-F238E27FC236}">
              <a16:creationId xmlns:a16="http://schemas.microsoft.com/office/drawing/2014/main" id="{2A92236D-530C-4ED3-9522-91A18BA11327}"/>
            </a:ext>
          </a:extLst>
        </xdr:cNvPr>
        <xdr:cNvSpPr txBox="1"/>
      </xdr:nvSpPr>
      <xdr:spPr>
        <a:xfrm>
          <a:off x="13500744" y="1387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113591</xdr:rowOff>
    </xdr:from>
    <xdr:ext cx="405111" cy="259045"/>
    <xdr:sp macro="" textlink="">
      <xdr:nvSpPr>
        <xdr:cNvPr id="774" name="n_4mainValue【消防施設】&#10;有形固定資産減価償却率">
          <a:extLst>
            <a:ext uri="{FF2B5EF4-FFF2-40B4-BE49-F238E27FC236}">
              <a16:creationId xmlns:a16="http://schemas.microsoft.com/office/drawing/2014/main" id="{CCA902DE-FD96-448D-A4A3-7655DC75D0D7}"/>
            </a:ext>
          </a:extLst>
        </xdr:cNvPr>
        <xdr:cNvSpPr txBox="1"/>
      </xdr:nvSpPr>
      <xdr:spPr>
        <a:xfrm>
          <a:off x="12611744" y="1382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B84615AF-7F4A-4531-AF2B-754D2838888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AC880C07-2D90-41B9-ACC3-5DFC9FFF91F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7B855771-940A-4281-80B3-BC6773216CB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81D50A21-4DE0-49FB-8806-D44FFB0DAB0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0EEDF7C8-07C0-43BC-8A00-2CB2D6D6CDA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61245ECB-77B8-41F5-93B0-6CF2AA1CD1F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53F1BAEE-3EC8-473A-B7D3-14AEE4464C1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408585C9-B460-4EAA-8B55-048B0A3C3FF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223A2AC1-F4BE-4B59-891E-1F56802C760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87BE04E7-3A91-4C43-A7A6-1F3A13C7C6E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a:extLst>
            <a:ext uri="{FF2B5EF4-FFF2-40B4-BE49-F238E27FC236}">
              <a16:creationId xmlns:a16="http://schemas.microsoft.com/office/drawing/2014/main" id="{635369EC-82CD-4816-8E83-4380A3C5133F}"/>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a:extLst>
            <a:ext uri="{FF2B5EF4-FFF2-40B4-BE49-F238E27FC236}">
              <a16:creationId xmlns:a16="http://schemas.microsoft.com/office/drawing/2014/main" id="{7854F254-54A9-4BD2-963D-01AEB360B548}"/>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a:extLst>
            <a:ext uri="{FF2B5EF4-FFF2-40B4-BE49-F238E27FC236}">
              <a16:creationId xmlns:a16="http://schemas.microsoft.com/office/drawing/2014/main" id="{EDD8A836-566D-433D-9653-0BECB2224751}"/>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a:extLst>
            <a:ext uri="{FF2B5EF4-FFF2-40B4-BE49-F238E27FC236}">
              <a16:creationId xmlns:a16="http://schemas.microsoft.com/office/drawing/2014/main" id="{884C8F83-6C4C-4C7D-ADB6-011A60C671B4}"/>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a:extLst>
            <a:ext uri="{FF2B5EF4-FFF2-40B4-BE49-F238E27FC236}">
              <a16:creationId xmlns:a16="http://schemas.microsoft.com/office/drawing/2014/main" id="{F3CFDB61-EAC5-4280-8225-0E1158A818E3}"/>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a:extLst>
            <a:ext uri="{FF2B5EF4-FFF2-40B4-BE49-F238E27FC236}">
              <a16:creationId xmlns:a16="http://schemas.microsoft.com/office/drawing/2014/main" id="{C3AF4F99-1D0E-4091-BAD7-9B6F7E6830DC}"/>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a:extLst>
            <a:ext uri="{FF2B5EF4-FFF2-40B4-BE49-F238E27FC236}">
              <a16:creationId xmlns:a16="http://schemas.microsoft.com/office/drawing/2014/main" id="{C96E2E8E-623F-4A08-BFCF-F7BE9E5A5102}"/>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a:extLst>
            <a:ext uri="{FF2B5EF4-FFF2-40B4-BE49-F238E27FC236}">
              <a16:creationId xmlns:a16="http://schemas.microsoft.com/office/drawing/2014/main" id="{EC03793E-D4B2-4804-93D4-F9C8FCCF2BB8}"/>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D67C4FEF-01F8-4B96-AA8D-356A1CC3A45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8666D402-915C-49CC-8232-CA72B7343A5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45BE81E1-BD57-44BC-BBAF-08685B7A193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a:extLst>
            <a:ext uri="{FF2B5EF4-FFF2-40B4-BE49-F238E27FC236}">
              <a16:creationId xmlns:a16="http://schemas.microsoft.com/office/drawing/2014/main" id="{EA0188E2-B37E-4AA9-B685-10FB83C4B634}"/>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a:extLst>
            <a:ext uri="{FF2B5EF4-FFF2-40B4-BE49-F238E27FC236}">
              <a16:creationId xmlns:a16="http://schemas.microsoft.com/office/drawing/2014/main" id="{223FB9E1-9FDB-497B-A949-9DF38A2B07AB}"/>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a:extLst>
            <a:ext uri="{FF2B5EF4-FFF2-40B4-BE49-F238E27FC236}">
              <a16:creationId xmlns:a16="http://schemas.microsoft.com/office/drawing/2014/main" id="{78A5C197-9FBC-4F91-A1C9-FE4DCF7F012D}"/>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a:extLst>
            <a:ext uri="{FF2B5EF4-FFF2-40B4-BE49-F238E27FC236}">
              <a16:creationId xmlns:a16="http://schemas.microsoft.com/office/drawing/2014/main" id="{0FD578C7-BE7C-4C22-9A5F-304C9E4785D4}"/>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a:extLst>
            <a:ext uri="{FF2B5EF4-FFF2-40B4-BE49-F238E27FC236}">
              <a16:creationId xmlns:a16="http://schemas.microsoft.com/office/drawing/2014/main" id="{ABC6B2B0-2F2C-4A05-A212-571B071C6D7C}"/>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a:extLst>
            <a:ext uri="{FF2B5EF4-FFF2-40B4-BE49-F238E27FC236}">
              <a16:creationId xmlns:a16="http://schemas.microsoft.com/office/drawing/2014/main" id="{53C561DD-FBCF-4255-950F-A7A5FAA2234B}"/>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a:extLst>
            <a:ext uri="{FF2B5EF4-FFF2-40B4-BE49-F238E27FC236}">
              <a16:creationId xmlns:a16="http://schemas.microsoft.com/office/drawing/2014/main" id="{6C6B73A7-BA72-486C-8290-A049A8BADAED}"/>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a:extLst>
            <a:ext uri="{FF2B5EF4-FFF2-40B4-BE49-F238E27FC236}">
              <a16:creationId xmlns:a16="http://schemas.microsoft.com/office/drawing/2014/main" id="{CA40D6BE-42FF-4BF9-AEE1-D67E39A807FF}"/>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804" name="フローチャート: 判断 803">
          <a:extLst>
            <a:ext uri="{FF2B5EF4-FFF2-40B4-BE49-F238E27FC236}">
              <a16:creationId xmlns:a16="http://schemas.microsoft.com/office/drawing/2014/main" id="{D92471DC-B037-4833-8444-5A5B34CE7796}"/>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5" name="フローチャート: 判断 804">
          <a:extLst>
            <a:ext uri="{FF2B5EF4-FFF2-40B4-BE49-F238E27FC236}">
              <a16:creationId xmlns:a16="http://schemas.microsoft.com/office/drawing/2014/main" id="{D35CF910-81D4-43BE-A45D-8072DC22F419}"/>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46737</xdr:rowOff>
    </xdr:from>
    <xdr:to>
      <xdr:col>98</xdr:col>
      <xdr:colOff>38100</xdr:colOff>
      <xdr:row>84</xdr:row>
      <xdr:rowOff>148337</xdr:rowOff>
    </xdr:to>
    <xdr:sp macro="" textlink="">
      <xdr:nvSpPr>
        <xdr:cNvPr id="806" name="フローチャート: 判断 805">
          <a:extLst>
            <a:ext uri="{FF2B5EF4-FFF2-40B4-BE49-F238E27FC236}">
              <a16:creationId xmlns:a16="http://schemas.microsoft.com/office/drawing/2014/main" id="{2202791C-C71C-4D24-92E8-DBF28D2707ED}"/>
            </a:ext>
          </a:extLst>
        </xdr:cNvPr>
        <xdr:cNvSpPr/>
      </xdr:nvSpPr>
      <xdr:spPr>
        <a:xfrm>
          <a:off x="18605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FEF1B1FD-9257-4E12-A651-BCC398AC821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4392EA06-1EBF-4887-90E5-E89B343EAE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7AB2B77F-4789-4A19-A3D9-070679C34C0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95884C06-FCBB-44DE-9A42-A02E4099C584}"/>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E56200C0-3EEC-40C3-973B-A1F937049C9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122174</xdr:rowOff>
    </xdr:from>
    <xdr:to>
      <xdr:col>116</xdr:col>
      <xdr:colOff>114300</xdr:colOff>
      <xdr:row>86</xdr:row>
      <xdr:rowOff>52324</xdr:rowOff>
    </xdr:to>
    <xdr:sp macro="" textlink="">
      <xdr:nvSpPr>
        <xdr:cNvPr id="812" name="楕円 811">
          <a:extLst>
            <a:ext uri="{FF2B5EF4-FFF2-40B4-BE49-F238E27FC236}">
              <a16:creationId xmlns:a16="http://schemas.microsoft.com/office/drawing/2014/main" id="{FADD48E0-F42A-4E47-958C-F7266E2A5C6D}"/>
            </a:ext>
          </a:extLst>
        </xdr:cNvPr>
        <xdr:cNvSpPr/>
      </xdr:nvSpPr>
      <xdr:spPr>
        <a:xfrm>
          <a:off x="221107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37101</xdr:rowOff>
    </xdr:from>
    <xdr:ext cx="469744" cy="259045"/>
    <xdr:sp macro="" textlink="">
      <xdr:nvSpPr>
        <xdr:cNvPr id="813" name="【消防施設】&#10;一人当たり面積該当値テキスト">
          <a:extLst>
            <a:ext uri="{FF2B5EF4-FFF2-40B4-BE49-F238E27FC236}">
              <a16:creationId xmlns:a16="http://schemas.microsoft.com/office/drawing/2014/main" id="{4E9889C3-7517-4609-929E-50DC32DB9FE9}"/>
            </a:ext>
          </a:extLst>
        </xdr:cNvPr>
        <xdr:cNvSpPr txBox="1"/>
      </xdr:nvSpPr>
      <xdr:spPr>
        <a:xfrm>
          <a:off x="22199600" y="14610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122174</xdr:rowOff>
    </xdr:from>
    <xdr:to>
      <xdr:col>112</xdr:col>
      <xdr:colOff>38100</xdr:colOff>
      <xdr:row>86</xdr:row>
      <xdr:rowOff>52324</xdr:rowOff>
    </xdr:to>
    <xdr:sp macro="" textlink="">
      <xdr:nvSpPr>
        <xdr:cNvPr id="814" name="楕円 813">
          <a:extLst>
            <a:ext uri="{FF2B5EF4-FFF2-40B4-BE49-F238E27FC236}">
              <a16:creationId xmlns:a16="http://schemas.microsoft.com/office/drawing/2014/main" id="{205C91F9-9ABD-4604-940D-9BF44765B133}"/>
            </a:ext>
          </a:extLst>
        </xdr:cNvPr>
        <xdr:cNvSpPr/>
      </xdr:nvSpPr>
      <xdr:spPr>
        <a:xfrm>
          <a:off x="21272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1524</xdr:rowOff>
    </xdr:from>
    <xdr:to>
      <xdr:col>116</xdr:col>
      <xdr:colOff>63500</xdr:colOff>
      <xdr:row>86</xdr:row>
      <xdr:rowOff>1524</xdr:rowOff>
    </xdr:to>
    <xdr:cxnSp macro="">
      <xdr:nvCxnSpPr>
        <xdr:cNvPr id="815" name="直線コネクタ 814">
          <a:extLst>
            <a:ext uri="{FF2B5EF4-FFF2-40B4-BE49-F238E27FC236}">
              <a16:creationId xmlns:a16="http://schemas.microsoft.com/office/drawing/2014/main" id="{7ACBB531-AA80-4F46-9590-1BBC3A2EB663}"/>
            </a:ext>
          </a:extLst>
        </xdr:cNvPr>
        <xdr:cNvCxnSpPr/>
      </xdr:nvCxnSpPr>
      <xdr:spPr>
        <a:xfrm>
          <a:off x="21323300" y="147462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122174</xdr:rowOff>
    </xdr:from>
    <xdr:to>
      <xdr:col>107</xdr:col>
      <xdr:colOff>101600</xdr:colOff>
      <xdr:row>86</xdr:row>
      <xdr:rowOff>52324</xdr:rowOff>
    </xdr:to>
    <xdr:sp macro="" textlink="">
      <xdr:nvSpPr>
        <xdr:cNvPr id="816" name="楕円 815">
          <a:extLst>
            <a:ext uri="{FF2B5EF4-FFF2-40B4-BE49-F238E27FC236}">
              <a16:creationId xmlns:a16="http://schemas.microsoft.com/office/drawing/2014/main" id="{B5481401-FC22-49A6-82AB-AE3293C170C8}"/>
            </a:ext>
          </a:extLst>
        </xdr:cNvPr>
        <xdr:cNvSpPr/>
      </xdr:nvSpPr>
      <xdr:spPr>
        <a:xfrm>
          <a:off x="20383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1524</xdr:rowOff>
    </xdr:from>
    <xdr:to>
      <xdr:col>111</xdr:col>
      <xdr:colOff>177800</xdr:colOff>
      <xdr:row>86</xdr:row>
      <xdr:rowOff>1524</xdr:rowOff>
    </xdr:to>
    <xdr:cxnSp macro="">
      <xdr:nvCxnSpPr>
        <xdr:cNvPr id="817" name="直線コネクタ 816">
          <a:extLst>
            <a:ext uri="{FF2B5EF4-FFF2-40B4-BE49-F238E27FC236}">
              <a16:creationId xmlns:a16="http://schemas.microsoft.com/office/drawing/2014/main" id="{7134854B-EAD2-4EDB-A36A-02DB7D984D88}"/>
            </a:ext>
          </a:extLst>
        </xdr:cNvPr>
        <xdr:cNvCxnSpPr/>
      </xdr:nvCxnSpPr>
      <xdr:spPr>
        <a:xfrm>
          <a:off x="20434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122174</xdr:rowOff>
    </xdr:from>
    <xdr:to>
      <xdr:col>102</xdr:col>
      <xdr:colOff>165100</xdr:colOff>
      <xdr:row>86</xdr:row>
      <xdr:rowOff>52324</xdr:rowOff>
    </xdr:to>
    <xdr:sp macro="" textlink="">
      <xdr:nvSpPr>
        <xdr:cNvPr id="818" name="楕円 817">
          <a:extLst>
            <a:ext uri="{FF2B5EF4-FFF2-40B4-BE49-F238E27FC236}">
              <a16:creationId xmlns:a16="http://schemas.microsoft.com/office/drawing/2014/main" id="{F85A219A-4835-4936-999B-115F231B342C}"/>
            </a:ext>
          </a:extLst>
        </xdr:cNvPr>
        <xdr:cNvSpPr/>
      </xdr:nvSpPr>
      <xdr:spPr>
        <a:xfrm>
          <a:off x="19494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1524</xdr:rowOff>
    </xdr:from>
    <xdr:to>
      <xdr:col>107</xdr:col>
      <xdr:colOff>50800</xdr:colOff>
      <xdr:row>86</xdr:row>
      <xdr:rowOff>1524</xdr:rowOff>
    </xdr:to>
    <xdr:cxnSp macro="">
      <xdr:nvCxnSpPr>
        <xdr:cNvPr id="819" name="直線コネクタ 818">
          <a:extLst>
            <a:ext uri="{FF2B5EF4-FFF2-40B4-BE49-F238E27FC236}">
              <a16:creationId xmlns:a16="http://schemas.microsoft.com/office/drawing/2014/main" id="{7E40BEFD-8B45-406F-B909-98A3B3B4193E}"/>
            </a:ext>
          </a:extLst>
        </xdr:cNvPr>
        <xdr:cNvCxnSpPr/>
      </xdr:nvCxnSpPr>
      <xdr:spPr>
        <a:xfrm>
          <a:off x="19545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122174</xdr:rowOff>
    </xdr:from>
    <xdr:to>
      <xdr:col>98</xdr:col>
      <xdr:colOff>38100</xdr:colOff>
      <xdr:row>86</xdr:row>
      <xdr:rowOff>52324</xdr:rowOff>
    </xdr:to>
    <xdr:sp macro="" textlink="">
      <xdr:nvSpPr>
        <xdr:cNvPr id="820" name="楕円 819">
          <a:extLst>
            <a:ext uri="{FF2B5EF4-FFF2-40B4-BE49-F238E27FC236}">
              <a16:creationId xmlns:a16="http://schemas.microsoft.com/office/drawing/2014/main" id="{8A825053-0C2E-4156-9F4D-6F486A82486D}"/>
            </a:ext>
          </a:extLst>
        </xdr:cNvPr>
        <xdr:cNvSpPr/>
      </xdr:nvSpPr>
      <xdr:spPr>
        <a:xfrm>
          <a:off x="18605500" y="1469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1524</xdr:rowOff>
    </xdr:from>
    <xdr:to>
      <xdr:col>102</xdr:col>
      <xdr:colOff>114300</xdr:colOff>
      <xdr:row>86</xdr:row>
      <xdr:rowOff>1524</xdr:rowOff>
    </xdr:to>
    <xdr:cxnSp macro="">
      <xdr:nvCxnSpPr>
        <xdr:cNvPr id="821" name="直線コネクタ 820">
          <a:extLst>
            <a:ext uri="{FF2B5EF4-FFF2-40B4-BE49-F238E27FC236}">
              <a16:creationId xmlns:a16="http://schemas.microsoft.com/office/drawing/2014/main" id="{5A023806-4543-4F6D-A0F7-62808FC56C4E}"/>
            </a:ext>
          </a:extLst>
        </xdr:cNvPr>
        <xdr:cNvCxnSpPr/>
      </xdr:nvCxnSpPr>
      <xdr:spPr>
        <a:xfrm>
          <a:off x="18656300" y="14746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a:extLst>
            <a:ext uri="{FF2B5EF4-FFF2-40B4-BE49-F238E27FC236}">
              <a16:creationId xmlns:a16="http://schemas.microsoft.com/office/drawing/2014/main" id="{257D13D9-C1A4-4864-8AF1-66F54F95D54A}"/>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823" name="n_2aveValue【消防施設】&#10;一人当たり面積">
          <a:extLst>
            <a:ext uri="{FF2B5EF4-FFF2-40B4-BE49-F238E27FC236}">
              <a16:creationId xmlns:a16="http://schemas.microsoft.com/office/drawing/2014/main" id="{38E76002-3EC5-41F3-B6C7-D088BC041427}"/>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4" name="n_3aveValue【消防施設】&#10;一人当たり面積">
          <a:extLst>
            <a:ext uri="{FF2B5EF4-FFF2-40B4-BE49-F238E27FC236}">
              <a16:creationId xmlns:a16="http://schemas.microsoft.com/office/drawing/2014/main" id="{61D7BACE-226F-49C0-9C20-5F0799D74B5D}"/>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164864</xdr:rowOff>
    </xdr:from>
    <xdr:ext cx="469744" cy="259045"/>
    <xdr:sp macro="" textlink="">
      <xdr:nvSpPr>
        <xdr:cNvPr id="825" name="n_4aveValue【消防施設】&#10;一人当たり面積">
          <a:extLst>
            <a:ext uri="{FF2B5EF4-FFF2-40B4-BE49-F238E27FC236}">
              <a16:creationId xmlns:a16="http://schemas.microsoft.com/office/drawing/2014/main" id="{9CE76B6F-DE1F-4883-BBC9-961EEECAC49E}"/>
            </a:ext>
          </a:extLst>
        </xdr:cNvPr>
        <xdr:cNvSpPr txBox="1"/>
      </xdr:nvSpPr>
      <xdr:spPr>
        <a:xfrm>
          <a:off x="18421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43451</xdr:rowOff>
    </xdr:from>
    <xdr:ext cx="469744" cy="259045"/>
    <xdr:sp macro="" textlink="">
      <xdr:nvSpPr>
        <xdr:cNvPr id="826" name="n_1mainValue【消防施設】&#10;一人当たり面積">
          <a:extLst>
            <a:ext uri="{FF2B5EF4-FFF2-40B4-BE49-F238E27FC236}">
              <a16:creationId xmlns:a16="http://schemas.microsoft.com/office/drawing/2014/main" id="{E2F3A669-BB4B-481B-9962-7EDB3EF6A1FF}"/>
            </a:ext>
          </a:extLst>
        </xdr:cNvPr>
        <xdr:cNvSpPr txBox="1"/>
      </xdr:nvSpPr>
      <xdr:spPr>
        <a:xfrm>
          <a:off x="210757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43451</xdr:rowOff>
    </xdr:from>
    <xdr:ext cx="469744" cy="259045"/>
    <xdr:sp macro="" textlink="">
      <xdr:nvSpPr>
        <xdr:cNvPr id="827" name="n_2mainValue【消防施設】&#10;一人当たり面積">
          <a:extLst>
            <a:ext uri="{FF2B5EF4-FFF2-40B4-BE49-F238E27FC236}">
              <a16:creationId xmlns:a16="http://schemas.microsoft.com/office/drawing/2014/main" id="{7B2CF2AD-FD0F-43A6-A4BD-6C9D70DC0B57}"/>
            </a:ext>
          </a:extLst>
        </xdr:cNvPr>
        <xdr:cNvSpPr txBox="1"/>
      </xdr:nvSpPr>
      <xdr:spPr>
        <a:xfrm>
          <a:off x="20199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43451</xdr:rowOff>
    </xdr:from>
    <xdr:ext cx="469744" cy="259045"/>
    <xdr:sp macro="" textlink="">
      <xdr:nvSpPr>
        <xdr:cNvPr id="828" name="n_3mainValue【消防施設】&#10;一人当たり面積">
          <a:extLst>
            <a:ext uri="{FF2B5EF4-FFF2-40B4-BE49-F238E27FC236}">
              <a16:creationId xmlns:a16="http://schemas.microsoft.com/office/drawing/2014/main" id="{7FCF6A90-ED51-437D-8129-19BA6494DA0B}"/>
            </a:ext>
          </a:extLst>
        </xdr:cNvPr>
        <xdr:cNvSpPr txBox="1"/>
      </xdr:nvSpPr>
      <xdr:spPr>
        <a:xfrm>
          <a:off x="19310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43451</xdr:rowOff>
    </xdr:from>
    <xdr:ext cx="469744" cy="259045"/>
    <xdr:sp macro="" textlink="">
      <xdr:nvSpPr>
        <xdr:cNvPr id="829" name="n_4mainValue【消防施設】&#10;一人当たり面積">
          <a:extLst>
            <a:ext uri="{FF2B5EF4-FFF2-40B4-BE49-F238E27FC236}">
              <a16:creationId xmlns:a16="http://schemas.microsoft.com/office/drawing/2014/main" id="{9EACA426-32EE-4D36-B259-5D6193E60E38}"/>
            </a:ext>
          </a:extLst>
        </xdr:cNvPr>
        <xdr:cNvSpPr txBox="1"/>
      </xdr:nvSpPr>
      <xdr:spPr>
        <a:xfrm>
          <a:off x="18421427" y="1478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636F49D4-28D3-4B7E-82BD-85E656C4520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B147BC66-1110-43CC-B206-F9C8C95CCD7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0A6B1B81-A701-407E-A577-4E62A4EAB85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E3699FED-C951-480B-B554-A1E6C23D47F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BA62FB2C-2D03-4DB7-BB9C-5F17C446E70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BBF10D5B-8F37-4E99-AF9A-118DC37C7527}"/>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8AA288E8-9D28-4A8C-8AEB-F412EF482CFC}"/>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D3831AFA-52FA-46B7-A1CF-76EE3E98437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D5D9AA8C-83ED-4015-B772-3FB7E77D85C1}"/>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019BDFC2-0E67-4351-8722-A5AD3462D94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25E5A182-FBCC-4D02-B543-873CD4506E4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9333DEB4-193D-4CFA-A053-FA973E9F7ABB}"/>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3C0BC1DD-0A22-4E20-AB3C-44A06B11F075}"/>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5AC572A6-8E80-4B0E-A72F-5E93F9F147D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207F520E-89F6-4E37-9564-449EF6C588E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A7D618F6-76E5-4652-ABDE-441DCF42AF43}"/>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9C8BF6E6-3479-4158-9EAE-1349D0C89FD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5D2733F2-1079-4D73-84D4-BAC404901ED4}"/>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44F9124E-4B63-4350-992A-C73217FF2C93}"/>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0D084B75-6C5E-437B-8B56-915B610B3F6D}"/>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EE60CFCC-82F9-40B8-8BFD-22039911499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97F65150-C7C8-4AD5-8841-D06DB6DF489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807C67AD-0563-4396-A267-15D286582EBD}"/>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6AD8390B-1611-487F-897D-D2B493DA4CCE}"/>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2C43DA04-C433-4305-966B-0F22A409D21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a:extLst>
            <a:ext uri="{FF2B5EF4-FFF2-40B4-BE49-F238E27FC236}">
              <a16:creationId xmlns:a16="http://schemas.microsoft.com/office/drawing/2014/main" id="{039B86D8-08A6-4F3B-8556-A230462A18B3}"/>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a:extLst>
            <a:ext uri="{FF2B5EF4-FFF2-40B4-BE49-F238E27FC236}">
              <a16:creationId xmlns:a16="http://schemas.microsoft.com/office/drawing/2014/main" id="{F03F2FB3-4FEC-4D7F-BCD2-0BFD7E233586}"/>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a:extLst>
            <a:ext uri="{FF2B5EF4-FFF2-40B4-BE49-F238E27FC236}">
              <a16:creationId xmlns:a16="http://schemas.microsoft.com/office/drawing/2014/main" id="{359840CE-28EE-45FE-92A1-4A3BDEEACF6F}"/>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a:extLst>
            <a:ext uri="{FF2B5EF4-FFF2-40B4-BE49-F238E27FC236}">
              <a16:creationId xmlns:a16="http://schemas.microsoft.com/office/drawing/2014/main" id="{EBEE39C0-4917-48EF-A6CD-1B0468A7027F}"/>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a:extLst>
            <a:ext uri="{FF2B5EF4-FFF2-40B4-BE49-F238E27FC236}">
              <a16:creationId xmlns:a16="http://schemas.microsoft.com/office/drawing/2014/main" id="{CBDA5E07-78DC-4D43-8A68-10D34C337CDE}"/>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168746</xdr:rowOff>
    </xdr:from>
    <xdr:ext cx="405111" cy="259045"/>
    <xdr:sp macro="" textlink="">
      <xdr:nvSpPr>
        <xdr:cNvPr id="860" name="【庁舎】&#10;有形固定資産減価償却率平均値テキスト">
          <a:extLst>
            <a:ext uri="{FF2B5EF4-FFF2-40B4-BE49-F238E27FC236}">
              <a16:creationId xmlns:a16="http://schemas.microsoft.com/office/drawing/2014/main" id="{6038862E-0F92-418B-9F60-B8BAE86C9AF8}"/>
            </a:ext>
          </a:extLst>
        </xdr:cNvPr>
        <xdr:cNvSpPr txBox="1"/>
      </xdr:nvSpPr>
      <xdr:spPr>
        <a:xfrm>
          <a:off x="16357600" y="17828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a:extLst>
            <a:ext uri="{FF2B5EF4-FFF2-40B4-BE49-F238E27FC236}">
              <a16:creationId xmlns:a16="http://schemas.microsoft.com/office/drawing/2014/main" id="{F284DEAC-D3B8-4018-8C31-3C2EDEF0B2A3}"/>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a:extLst>
            <a:ext uri="{FF2B5EF4-FFF2-40B4-BE49-F238E27FC236}">
              <a16:creationId xmlns:a16="http://schemas.microsoft.com/office/drawing/2014/main" id="{4433F385-AC23-42D9-829F-5A06F4596502}"/>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863" name="フローチャート: 判断 862">
          <a:extLst>
            <a:ext uri="{FF2B5EF4-FFF2-40B4-BE49-F238E27FC236}">
              <a16:creationId xmlns:a16="http://schemas.microsoft.com/office/drawing/2014/main" id="{388F1AA8-FE3B-488E-9242-9FEDFD7847C3}"/>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864" name="フローチャート: 判断 863">
          <a:extLst>
            <a:ext uri="{FF2B5EF4-FFF2-40B4-BE49-F238E27FC236}">
              <a16:creationId xmlns:a16="http://schemas.microsoft.com/office/drawing/2014/main" id="{AE80D4C5-BBC3-457F-AFD1-59938BC64B2B}"/>
            </a:ext>
          </a:extLst>
        </xdr:cNvPr>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80918</xdr:rowOff>
    </xdr:from>
    <xdr:to>
      <xdr:col>67</xdr:col>
      <xdr:colOff>101600</xdr:colOff>
      <xdr:row>105</xdr:row>
      <xdr:rowOff>11068</xdr:rowOff>
    </xdr:to>
    <xdr:sp macro="" textlink="">
      <xdr:nvSpPr>
        <xdr:cNvPr id="865" name="フローチャート: 判断 864">
          <a:extLst>
            <a:ext uri="{FF2B5EF4-FFF2-40B4-BE49-F238E27FC236}">
              <a16:creationId xmlns:a16="http://schemas.microsoft.com/office/drawing/2014/main" id="{80633943-69C3-48B6-BD49-D293B672D6F6}"/>
            </a:ext>
          </a:extLst>
        </xdr:cNvPr>
        <xdr:cNvSpPr/>
      </xdr:nvSpPr>
      <xdr:spPr>
        <a:xfrm>
          <a:off x="12763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A6842D2F-6336-4C62-B05B-00E68530BF9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09218114-B738-402B-82AE-8A88CD963E92}"/>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600B4780-12D1-4427-94E2-16A763004DB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C15E5E5B-5A75-4932-9713-95D48695576E}"/>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123176FC-2850-44D6-8DBF-F380AD0586E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44994</xdr:rowOff>
    </xdr:from>
    <xdr:to>
      <xdr:col>85</xdr:col>
      <xdr:colOff>177800</xdr:colOff>
      <xdr:row>100</xdr:row>
      <xdr:rowOff>146594</xdr:rowOff>
    </xdr:to>
    <xdr:sp macro="" textlink="">
      <xdr:nvSpPr>
        <xdr:cNvPr id="871" name="楕円 870">
          <a:extLst>
            <a:ext uri="{FF2B5EF4-FFF2-40B4-BE49-F238E27FC236}">
              <a16:creationId xmlns:a16="http://schemas.microsoft.com/office/drawing/2014/main" id="{A258DC97-2140-42C1-9451-E1DCE545EB55}"/>
            </a:ext>
          </a:extLst>
        </xdr:cNvPr>
        <xdr:cNvSpPr/>
      </xdr:nvSpPr>
      <xdr:spPr>
        <a:xfrm>
          <a:off x="16268700" y="1718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67871</xdr:rowOff>
    </xdr:from>
    <xdr:ext cx="340478" cy="259045"/>
    <xdr:sp macro="" textlink="">
      <xdr:nvSpPr>
        <xdr:cNvPr id="872" name="【庁舎】&#10;有形固定資産減価償却率該当値テキスト">
          <a:extLst>
            <a:ext uri="{FF2B5EF4-FFF2-40B4-BE49-F238E27FC236}">
              <a16:creationId xmlns:a16="http://schemas.microsoft.com/office/drawing/2014/main" id="{FB0C2958-835E-4788-BBB1-A63F8EEC7A1E}"/>
            </a:ext>
          </a:extLst>
        </xdr:cNvPr>
        <xdr:cNvSpPr txBox="1"/>
      </xdr:nvSpPr>
      <xdr:spPr>
        <a:xfrm>
          <a:off x="16357600" y="170414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7438</xdr:rowOff>
    </xdr:from>
    <xdr:to>
      <xdr:col>81</xdr:col>
      <xdr:colOff>101600</xdr:colOff>
      <xdr:row>100</xdr:row>
      <xdr:rowOff>109038</xdr:rowOff>
    </xdr:to>
    <xdr:sp macro="" textlink="">
      <xdr:nvSpPr>
        <xdr:cNvPr id="873" name="楕円 872">
          <a:extLst>
            <a:ext uri="{FF2B5EF4-FFF2-40B4-BE49-F238E27FC236}">
              <a16:creationId xmlns:a16="http://schemas.microsoft.com/office/drawing/2014/main" id="{00CCFDA3-D7B4-4386-84FD-2DB6502F5D11}"/>
            </a:ext>
          </a:extLst>
        </xdr:cNvPr>
        <xdr:cNvSpPr/>
      </xdr:nvSpPr>
      <xdr:spPr>
        <a:xfrm>
          <a:off x="15430500" y="1715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58238</xdr:rowOff>
    </xdr:from>
    <xdr:to>
      <xdr:col>85</xdr:col>
      <xdr:colOff>127000</xdr:colOff>
      <xdr:row>100</xdr:row>
      <xdr:rowOff>95794</xdr:rowOff>
    </xdr:to>
    <xdr:cxnSp macro="">
      <xdr:nvCxnSpPr>
        <xdr:cNvPr id="874" name="直線コネクタ 873">
          <a:extLst>
            <a:ext uri="{FF2B5EF4-FFF2-40B4-BE49-F238E27FC236}">
              <a16:creationId xmlns:a16="http://schemas.microsoft.com/office/drawing/2014/main" id="{1DA3948C-9A60-4C47-8B56-1A98C7898F4E}"/>
            </a:ext>
          </a:extLst>
        </xdr:cNvPr>
        <xdr:cNvCxnSpPr/>
      </xdr:nvCxnSpPr>
      <xdr:spPr>
        <a:xfrm>
          <a:off x="15481300" y="17203238"/>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62956</xdr:rowOff>
    </xdr:from>
    <xdr:to>
      <xdr:col>76</xdr:col>
      <xdr:colOff>165100</xdr:colOff>
      <xdr:row>101</xdr:row>
      <xdr:rowOff>164556</xdr:rowOff>
    </xdr:to>
    <xdr:sp macro="" textlink="">
      <xdr:nvSpPr>
        <xdr:cNvPr id="875" name="楕円 874">
          <a:extLst>
            <a:ext uri="{FF2B5EF4-FFF2-40B4-BE49-F238E27FC236}">
              <a16:creationId xmlns:a16="http://schemas.microsoft.com/office/drawing/2014/main" id="{B64F43BD-3BF3-4EB4-8AC3-411B91FA9BCB}"/>
            </a:ext>
          </a:extLst>
        </xdr:cNvPr>
        <xdr:cNvSpPr/>
      </xdr:nvSpPr>
      <xdr:spPr>
        <a:xfrm>
          <a:off x="14541500" y="1737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58238</xdr:rowOff>
    </xdr:from>
    <xdr:to>
      <xdr:col>81</xdr:col>
      <xdr:colOff>50800</xdr:colOff>
      <xdr:row>101</xdr:row>
      <xdr:rowOff>113756</xdr:rowOff>
    </xdr:to>
    <xdr:cxnSp macro="">
      <xdr:nvCxnSpPr>
        <xdr:cNvPr id="876" name="直線コネクタ 875">
          <a:extLst>
            <a:ext uri="{FF2B5EF4-FFF2-40B4-BE49-F238E27FC236}">
              <a16:creationId xmlns:a16="http://schemas.microsoft.com/office/drawing/2014/main" id="{EA5D85FC-395A-47DD-8E8D-E883E7D518EB}"/>
            </a:ext>
          </a:extLst>
        </xdr:cNvPr>
        <xdr:cNvCxnSpPr/>
      </xdr:nvCxnSpPr>
      <xdr:spPr>
        <a:xfrm flipV="1">
          <a:off x="14592300" y="17203238"/>
          <a:ext cx="889000" cy="22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907</xdr:rowOff>
    </xdr:from>
    <xdr:to>
      <xdr:col>72</xdr:col>
      <xdr:colOff>38100</xdr:colOff>
      <xdr:row>107</xdr:row>
      <xdr:rowOff>102507</xdr:rowOff>
    </xdr:to>
    <xdr:sp macro="" textlink="">
      <xdr:nvSpPr>
        <xdr:cNvPr id="877" name="楕円 876">
          <a:extLst>
            <a:ext uri="{FF2B5EF4-FFF2-40B4-BE49-F238E27FC236}">
              <a16:creationId xmlns:a16="http://schemas.microsoft.com/office/drawing/2014/main" id="{0DC7C865-C8E1-49D0-87A8-25A65CA12ED0}"/>
            </a:ext>
          </a:extLst>
        </xdr:cNvPr>
        <xdr:cNvSpPr/>
      </xdr:nvSpPr>
      <xdr:spPr>
        <a:xfrm>
          <a:off x="13652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113756</xdr:rowOff>
    </xdr:from>
    <xdr:to>
      <xdr:col>76</xdr:col>
      <xdr:colOff>114300</xdr:colOff>
      <xdr:row>107</xdr:row>
      <xdr:rowOff>51707</xdr:rowOff>
    </xdr:to>
    <xdr:cxnSp macro="">
      <xdr:nvCxnSpPr>
        <xdr:cNvPr id="878" name="直線コネクタ 877">
          <a:extLst>
            <a:ext uri="{FF2B5EF4-FFF2-40B4-BE49-F238E27FC236}">
              <a16:creationId xmlns:a16="http://schemas.microsoft.com/office/drawing/2014/main" id="{F7C6EEDA-B837-4ED3-BBAA-BE7073267768}"/>
            </a:ext>
          </a:extLst>
        </xdr:cNvPr>
        <xdr:cNvCxnSpPr/>
      </xdr:nvCxnSpPr>
      <xdr:spPr>
        <a:xfrm flipV="1">
          <a:off x="13703300" y="17430206"/>
          <a:ext cx="889000" cy="96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151130</xdr:rowOff>
    </xdr:from>
    <xdr:to>
      <xdr:col>67</xdr:col>
      <xdr:colOff>101600</xdr:colOff>
      <xdr:row>107</xdr:row>
      <xdr:rowOff>81280</xdr:rowOff>
    </xdr:to>
    <xdr:sp macro="" textlink="">
      <xdr:nvSpPr>
        <xdr:cNvPr id="879" name="楕円 878">
          <a:extLst>
            <a:ext uri="{FF2B5EF4-FFF2-40B4-BE49-F238E27FC236}">
              <a16:creationId xmlns:a16="http://schemas.microsoft.com/office/drawing/2014/main" id="{CB30056B-421A-48E6-9033-60410CA10D0D}"/>
            </a:ext>
          </a:extLst>
        </xdr:cNvPr>
        <xdr:cNvSpPr/>
      </xdr:nvSpPr>
      <xdr:spPr>
        <a:xfrm>
          <a:off x="12763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30480</xdr:rowOff>
    </xdr:from>
    <xdr:to>
      <xdr:col>71</xdr:col>
      <xdr:colOff>177800</xdr:colOff>
      <xdr:row>107</xdr:row>
      <xdr:rowOff>51707</xdr:rowOff>
    </xdr:to>
    <xdr:cxnSp macro="">
      <xdr:nvCxnSpPr>
        <xdr:cNvPr id="880" name="直線コネクタ 879">
          <a:extLst>
            <a:ext uri="{FF2B5EF4-FFF2-40B4-BE49-F238E27FC236}">
              <a16:creationId xmlns:a16="http://schemas.microsoft.com/office/drawing/2014/main" id="{FA5DDD0F-B3D6-46BF-AB1A-88710BB8E33F}"/>
            </a:ext>
          </a:extLst>
        </xdr:cNvPr>
        <xdr:cNvCxnSpPr/>
      </xdr:nvCxnSpPr>
      <xdr:spPr>
        <a:xfrm>
          <a:off x="12814300" y="1837563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134456</xdr:rowOff>
    </xdr:from>
    <xdr:ext cx="405111" cy="259045"/>
    <xdr:sp macro="" textlink="">
      <xdr:nvSpPr>
        <xdr:cNvPr id="881" name="n_1aveValue【庁舎】&#10;有形固定資産減価償却率">
          <a:extLst>
            <a:ext uri="{FF2B5EF4-FFF2-40B4-BE49-F238E27FC236}">
              <a16:creationId xmlns:a16="http://schemas.microsoft.com/office/drawing/2014/main" id="{2CC1CEFF-9FCC-4922-AB2E-E640D2D35146}"/>
            </a:ext>
          </a:extLst>
        </xdr:cNvPr>
        <xdr:cNvSpPr txBox="1"/>
      </xdr:nvSpPr>
      <xdr:spPr>
        <a:xfrm>
          <a:off x="15266044" y="1796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10358</xdr:rowOff>
    </xdr:from>
    <xdr:ext cx="405111" cy="259045"/>
    <xdr:sp macro="" textlink="">
      <xdr:nvSpPr>
        <xdr:cNvPr id="882" name="n_2aveValue【庁舎】&#10;有形固定資産減価償却率">
          <a:extLst>
            <a:ext uri="{FF2B5EF4-FFF2-40B4-BE49-F238E27FC236}">
              <a16:creationId xmlns:a16="http://schemas.microsoft.com/office/drawing/2014/main" id="{3384AF67-AC99-4A49-AEA8-FE97D9D3B662}"/>
            </a:ext>
          </a:extLst>
        </xdr:cNvPr>
        <xdr:cNvSpPr txBox="1"/>
      </xdr:nvSpPr>
      <xdr:spPr>
        <a:xfrm>
          <a:off x="14389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883" name="n_3aveValue【庁舎】&#10;有形固定資産減価償却率">
          <a:extLst>
            <a:ext uri="{FF2B5EF4-FFF2-40B4-BE49-F238E27FC236}">
              <a16:creationId xmlns:a16="http://schemas.microsoft.com/office/drawing/2014/main" id="{21F820A7-84DF-40EE-83A4-3FC730078D7C}"/>
            </a:ext>
          </a:extLst>
        </xdr:cNvPr>
        <xdr:cNvSpPr txBox="1"/>
      </xdr:nvSpPr>
      <xdr:spPr>
        <a:xfrm>
          <a:off x="13500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27595</xdr:rowOff>
    </xdr:from>
    <xdr:ext cx="405111" cy="259045"/>
    <xdr:sp macro="" textlink="">
      <xdr:nvSpPr>
        <xdr:cNvPr id="884" name="n_4aveValue【庁舎】&#10;有形固定資産減価償却率">
          <a:extLst>
            <a:ext uri="{FF2B5EF4-FFF2-40B4-BE49-F238E27FC236}">
              <a16:creationId xmlns:a16="http://schemas.microsoft.com/office/drawing/2014/main" id="{780C8C65-403B-4C8B-8DF9-921B9D16077F}"/>
            </a:ext>
          </a:extLst>
        </xdr:cNvPr>
        <xdr:cNvSpPr txBox="1"/>
      </xdr:nvSpPr>
      <xdr:spPr>
        <a:xfrm>
          <a:off x="12611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125565</xdr:rowOff>
    </xdr:from>
    <xdr:ext cx="340478" cy="259045"/>
    <xdr:sp macro="" textlink="">
      <xdr:nvSpPr>
        <xdr:cNvPr id="885" name="n_1mainValue【庁舎】&#10;有形固定資産減価償却率">
          <a:extLst>
            <a:ext uri="{FF2B5EF4-FFF2-40B4-BE49-F238E27FC236}">
              <a16:creationId xmlns:a16="http://schemas.microsoft.com/office/drawing/2014/main" id="{B26E1E75-80DF-4CE2-937A-566546894FA3}"/>
            </a:ext>
          </a:extLst>
        </xdr:cNvPr>
        <xdr:cNvSpPr txBox="1"/>
      </xdr:nvSpPr>
      <xdr:spPr>
        <a:xfrm>
          <a:off x="15298361" y="16927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9633</xdr:rowOff>
    </xdr:from>
    <xdr:ext cx="405111" cy="259045"/>
    <xdr:sp macro="" textlink="">
      <xdr:nvSpPr>
        <xdr:cNvPr id="886" name="n_2mainValue【庁舎】&#10;有形固定資産減価償却率">
          <a:extLst>
            <a:ext uri="{FF2B5EF4-FFF2-40B4-BE49-F238E27FC236}">
              <a16:creationId xmlns:a16="http://schemas.microsoft.com/office/drawing/2014/main" id="{4A8B2C23-D98A-42A0-BCE9-6EF6F001494C}"/>
            </a:ext>
          </a:extLst>
        </xdr:cNvPr>
        <xdr:cNvSpPr txBox="1"/>
      </xdr:nvSpPr>
      <xdr:spPr>
        <a:xfrm>
          <a:off x="14389744" y="17154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93634</xdr:rowOff>
    </xdr:from>
    <xdr:ext cx="405111" cy="259045"/>
    <xdr:sp macro="" textlink="">
      <xdr:nvSpPr>
        <xdr:cNvPr id="887" name="n_3mainValue【庁舎】&#10;有形固定資産減価償却率">
          <a:extLst>
            <a:ext uri="{FF2B5EF4-FFF2-40B4-BE49-F238E27FC236}">
              <a16:creationId xmlns:a16="http://schemas.microsoft.com/office/drawing/2014/main" id="{17FAC653-D129-4347-9A93-BA243D25EBA6}"/>
            </a:ext>
          </a:extLst>
        </xdr:cNvPr>
        <xdr:cNvSpPr txBox="1"/>
      </xdr:nvSpPr>
      <xdr:spPr>
        <a:xfrm>
          <a:off x="13500744" y="1843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72407</xdr:rowOff>
    </xdr:from>
    <xdr:ext cx="405111" cy="259045"/>
    <xdr:sp macro="" textlink="">
      <xdr:nvSpPr>
        <xdr:cNvPr id="888" name="n_4mainValue【庁舎】&#10;有形固定資産減価償却率">
          <a:extLst>
            <a:ext uri="{FF2B5EF4-FFF2-40B4-BE49-F238E27FC236}">
              <a16:creationId xmlns:a16="http://schemas.microsoft.com/office/drawing/2014/main" id="{4A08F206-58FF-42DD-A289-B0A78A5E88E3}"/>
            </a:ext>
          </a:extLst>
        </xdr:cNvPr>
        <xdr:cNvSpPr txBox="1"/>
      </xdr:nvSpPr>
      <xdr:spPr>
        <a:xfrm>
          <a:off x="12611744"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1FAD82CB-DCA3-419D-9E55-F385331F11F2}"/>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81A7973E-6928-4133-93C7-D861D2AEAE7B}"/>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2DBDEE92-E701-4B03-9144-7666A0865F6A}"/>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D72E6A68-8AAD-4C64-B085-1EE04B704F3B}"/>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292B80D9-C67D-4791-8B7C-947067FB042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5BC2513E-FD82-42B5-A99A-14EB4111C43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94CA3B79-DBBF-458A-B2D2-F8152F07A4A3}"/>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5D16A375-8FB9-473D-BBE7-0730347B5A18}"/>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1CDF2BCE-EC63-4431-931E-7CC2C2FA5A5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1307BA87-DCA8-4C37-9300-60E5A1F5A54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a:extLst>
            <a:ext uri="{FF2B5EF4-FFF2-40B4-BE49-F238E27FC236}">
              <a16:creationId xmlns:a16="http://schemas.microsoft.com/office/drawing/2014/main" id="{CDC4D435-3CE9-4024-9CAE-6E7BD2AAE7F6}"/>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a:extLst>
            <a:ext uri="{FF2B5EF4-FFF2-40B4-BE49-F238E27FC236}">
              <a16:creationId xmlns:a16="http://schemas.microsoft.com/office/drawing/2014/main" id="{3B2F165D-7177-4FE9-8443-921B0C39ADAE}"/>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a:extLst>
            <a:ext uri="{FF2B5EF4-FFF2-40B4-BE49-F238E27FC236}">
              <a16:creationId xmlns:a16="http://schemas.microsoft.com/office/drawing/2014/main" id="{8407BAC6-6881-47D6-A623-3015D09CA51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a:extLst>
            <a:ext uri="{FF2B5EF4-FFF2-40B4-BE49-F238E27FC236}">
              <a16:creationId xmlns:a16="http://schemas.microsoft.com/office/drawing/2014/main" id="{AD65E980-9E12-4BF9-BBB6-15FFA800FF9F}"/>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a:extLst>
            <a:ext uri="{FF2B5EF4-FFF2-40B4-BE49-F238E27FC236}">
              <a16:creationId xmlns:a16="http://schemas.microsoft.com/office/drawing/2014/main" id="{3A7157AF-B16A-493D-9E1B-3ACADD78962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a:extLst>
            <a:ext uri="{FF2B5EF4-FFF2-40B4-BE49-F238E27FC236}">
              <a16:creationId xmlns:a16="http://schemas.microsoft.com/office/drawing/2014/main" id="{0160344A-9DA6-43CC-B985-4D9130D5BD07}"/>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a:extLst>
            <a:ext uri="{FF2B5EF4-FFF2-40B4-BE49-F238E27FC236}">
              <a16:creationId xmlns:a16="http://schemas.microsoft.com/office/drawing/2014/main" id="{F424EB43-4C7B-4443-9AEA-15062DC07C0E}"/>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a:extLst>
            <a:ext uri="{FF2B5EF4-FFF2-40B4-BE49-F238E27FC236}">
              <a16:creationId xmlns:a16="http://schemas.microsoft.com/office/drawing/2014/main" id="{161A2958-EC53-42BD-9A0F-0D26769081EE}"/>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a:extLst>
            <a:ext uri="{FF2B5EF4-FFF2-40B4-BE49-F238E27FC236}">
              <a16:creationId xmlns:a16="http://schemas.microsoft.com/office/drawing/2014/main" id="{B3F3967F-3B19-4BF5-994D-0C0CA8C8AAC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a:extLst>
            <a:ext uri="{FF2B5EF4-FFF2-40B4-BE49-F238E27FC236}">
              <a16:creationId xmlns:a16="http://schemas.microsoft.com/office/drawing/2014/main" id="{B6C7CB4A-31BC-4CB5-9C97-609F1AA34254}"/>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a:extLst>
            <a:ext uri="{FF2B5EF4-FFF2-40B4-BE49-F238E27FC236}">
              <a16:creationId xmlns:a16="http://schemas.microsoft.com/office/drawing/2014/main" id="{D2BA6C28-3331-4EF1-977F-44BF4F5B809B}"/>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a:extLst>
            <a:ext uri="{FF2B5EF4-FFF2-40B4-BE49-F238E27FC236}">
              <a16:creationId xmlns:a16="http://schemas.microsoft.com/office/drawing/2014/main" id="{A7DDBB4E-9564-431B-BF22-178433B72AF3}"/>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3F099B2D-36A0-4859-8D8B-C023EF69B05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a:extLst>
            <a:ext uri="{FF2B5EF4-FFF2-40B4-BE49-F238E27FC236}">
              <a16:creationId xmlns:a16="http://schemas.microsoft.com/office/drawing/2014/main" id="{152853F9-98CA-4F0D-8C1B-4AEE2A35340C}"/>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20AF8523-DE09-4DD4-9A70-BD140E024C6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a:extLst>
            <a:ext uri="{FF2B5EF4-FFF2-40B4-BE49-F238E27FC236}">
              <a16:creationId xmlns:a16="http://schemas.microsoft.com/office/drawing/2014/main" id="{B70C21D8-220F-4F29-8EAC-A00465F9262E}"/>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a:extLst>
            <a:ext uri="{FF2B5EF4-FFF2-40B4-BE49-F238E27FC236}">
              <a16:creationId xmlns:a16="http://schemas.microsoft.com/office/drawing/2014/main" id="{7F6E74CE-8AC6-4607-958F-82A82EA1D75A}"/>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a:extLst>
            <a:ext uri="{FF2B5EF4-FFF2-40B4-BE49-F238E27FC236}">
              <a16:creationId xmlns:a16="http://schemas.microsoft.com/office/drawing/2014/main" id="{928A5243-2E4A-47EF-B960-B85C8BB7BB92}"/>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a:extLst>
            <a:ext uri="{FF2B5EF4-FFF2-40B4-BE49-F238E27FC236}">
              <a16:creationId xmlns:a16="http://schemas.microsoft.com/office/drawing/2014/main" id="{A3428610-D803-403B-BD6D-C6DF0CD1FF85}"/>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a:extLst>
            <a:ext uri="{FF2B5EF4-FFF2-40B4-BE49-F238E27FC236}">
              <a16:creationId xmlns:a16="http://schemas.microsoft.com/office/drawing/2014/main" id="{B42F7FAB-1189-4EB4-A037-A415D8D86D7C}"/>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19" name="【庁舎】&#10;一人当たり面積平均値テキスト">
          <a:extLst>
            <a:ext uri="{FF2B5EF4-FFF2-40B4-BE49-F238E27FC236}">
              <a16:creationId xmlns:a16="http://schemas.microsoft.com/office/drawing/2014/main" id="{57079EC8-0E2E-4689-898D-0F053BFCE890}"/>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a:extLst>
            <a:ext uri="{FF2B5EF4-FFF2-40B4-BE49-F238E27FC236}">
              <a16:creationId xmlns:a16="http://schemas.microsoft.com/office/drawing/2014/main" id="{63D2A774-2A36-484A-9CBB-78B1923225A8}"/>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a:extLst>
            <a:ext uri="{FF2B5EF4-FFF2-40B4-BE49-F238E27FC236}">
              <a16:creationId xmlns:a16="http://schemas.microsoft.com/office/drawing/2014/main" id="{D02E4615-7A0D-4F4B-88A8-638281336505}"/>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92348</xdr:rowOff>
    </xdr:from>
    <xdr:to>
      <xdr:col>107</xdr:col>
      <xdr:colOff>101600</xdr:colOff>
      <xdr:row>106</xdr:row>
      <xdr:rowOff>22498</xdr:rowOff>
    </xdr:to>
    <xdr:sp macro="" textlink="">
      <xdr:nvSpPr>
        <xdr:cNvPr id="922" name="フローチャート: 判断 921">
          <a:extLst>
            <a:ext uri="{FF2B5EF4-FFF2-40B4-BE49-F238E27FC236}">
              <a16:creationId xmlns:a16="http://schemas.microsoft.com/office/drawing/2014/main" id="{80E48D08-45EF-4204-86B3-13A5DA4122F2}"/>
            </a:ext>
          </a:extLst>
        </xdr:cNvPr>
        <xdr:cNvSpPr/>
      </xdr:nvSpPr>
      <xdr:spPr>
        <a:xfrm>
          <a:off x="2038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923" name="フローチャート: 判断 922">
          <a:extLst>
            <a:ext uri="{FF2B5EF4-FFF2-40B4-BE49-F238E27FC236}">
              <a16:creationId xmlns:a16="http://schemas.microsoft.com/office/drawing/2014/main" id="{C4D7D4F2-48AF-4D08-A7B7-04D8C1CAFAE4}"/>
            </a:ext>
          </a:extLst>
        </xdr:cNvPr>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4" name="フローチャート: 判断 923">
          <a:extLst>
            <a:ext uri="{FF2B5EF4-FFF2-40B4-BE49-F238E27FC236}">
              <a16:creationId xmlns:a16="http://schemas.microsoft.com/office/drawing/2014/main" id="{B5106414-A5B8-4B63-9534-EF433BCC470E}"/>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C02D9A8E-63DC-4CC4-A041-BA65682E3E1A}"/>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D90FED58-7BA5-40D8-920D-43485A34606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73352FD9-A5A3-455A-8BD2-E400E81F0C8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FA8BC65B-7249-42F2-BEA8-968721788C0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48C59C4D-BC5F-4041-B0CD-5E67E57C4E0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930" name="楕円 929">
          <a:extLst>
            <a:ext uri="{FF2B5EF4-FFF2-40B4-BE49-F238E27FC236}">
              <a16:creationId xmlns:a16="http://schemas.microsoft.com/office/drawing/2014/main" id="{6F2C43C1-9A42-4095-BF6B-D31829BB5C31}"/>
            </a:ext>
          </a:extLst>
        </xdr:cNvPr>
        <xdr:cNvSpPr/>
      </xdr:nvSpPr>
      <xdr:spPr>
        <a:xfrm>
          <a:off x="221107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129557</xdr:rowOff>
    </xdr:from>
    <xdr:ext cx="469744" cy="259045"/>
    <xdr:sp macro="" textlink="">
      <xdr:nvSpPr>
        <xdr:cNvPr id="931" name="【庁舎】&#10;一人当たり面積該当値テキスト">
          <a:extLst>
            <a:ext uri="{FF2B5EF4-FFF2-40B4-BE49-F238E27FC236}">
              <a16:creationId xmlns:a16="http://schemas.microsoft.com/office/drawing/2014/main" id="{A3B65FB9-CC20-4C35-9655-1B0A0ACFFD26}"/>
            </a:ext>
          </a:extLst>
        </xdr:cNvPr>
        <xdr:cNvSpPr txBox="1"/>
      </xdr:nvSpPr>
      <xdr:spPr>
        <a:xfrm>
          <a:off x="22199600"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151130</xdr:rowOff>
    </xdr:from>
    <xdr:to>
      <xdr:col>112</xdr:col>
      <xdr:colOff>38100</xdr:colOff>
      <xdr:row>106</xdr:row>
      <xdr:rowOff>81280</xdr:rowOff>
    </xdr:to>
    <xdr:sp macro="" textlink="">
      <xdr:nvSpPr>
        <xdr:cNvPr id="932" name="楕円 931">
          <a:extLst>
            <a:ext uri="{FF2B5EF4-FFF2-40B4-BE49-F238E27FC236}">
              <a16:creationId xmlns:a16="http://schemas.microsoft.com/office/drawing/2014/main" id="{E65C091D-A86F-4D81-88C1-348C19E25366}"/>
            </a:ext>
          </a:extLst>
        </xdr:cNvPr>
        <xdr:cNvSpPr/>
      </xdr:nvSpPr>
      <xdr:spPr>
        <a:xfrm>
          <a:off x="21272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30480</xdr:rowOff>
    </xdr:from>
    <xdr:to>
      <xdr:col>116</xdr:col>
      <xdr:colOff>63500</xdr:colOff>
      <xdr:row>106</xdr:row>
      <xdr:rowOff>30480</xdr:rowOff>
    </xdr:to>
    <xdr:cxnSp macro="">
      <xdr:nvCxnSpPr>
        <xdr:cNvPr id="933" name="直線コネクタ 932">
          <a:extLst>
            <a:ext uri="{FF2B5EF4-FFF2-40B4-BE49-F238E27FC236}">
              <a16:creationId xmlns:a16="http://schemas.microsoft.com/office/drawing/2014/main" id="{3ECC310B-2188-4F3A-8445-09342AD99611}"/>
            </a:ext>
          </a:extLst>
        </xdr:cNvPr>
        <xdr:cNvCxnSpPr/>
      </xdr:nvCxnSpPr>
      <xdr:spPr>
        <a:xfrm>
          <a:off x="21323300" y="1820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71120</xdr:rowOff>
    </xdr:from>
    <xdr:to>
      <xdr:col>107</xdr:col>
      <xdr:colOff>101600</xdr:colOff>
      <xdr:row>105</xdr:row>
      <xdr:rowOff>1270</xdr:rowOff>
    </xdr:to>
    <xdr:sp macro="" textlink="">
      <xdr:nvSpPr>
        <xdr:cNvPr id="934" name="楕円 933">
          <a:extLst>
            <a:ext uri="{FF2B5EF4-FFF2-40B4-BE49-F238E27FC236}">
              <a16:creationId xmlns:a16="http://schemas.microsoft.com/office/drawing/2014/main" id="{BB2C0619-07E2-4A04-A221-F9E1C263CB34}"/>
            </a:ext>
          </a:extLst>
        </xdr:cNvPr>
        <xdr:cNvSpPr/>
      </xdr:nvSpPr>
      <xdr:spPr>
        <a:xfrm>
          <a:off x="20383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121920</xdr:rowOff>
    </xdr:from>
    <xdr:to>
      <xdr:col>111</xdr:col>
      <xdr:colOff>177800</xdr:colOff>
      <xdr:row>106</xdr:row>
      <xdr:rowOff>30480</xdr:rowOff>
    </xdr:to>
    <xdr:cxnSp macro="">
      <xdr:nvCxnSpPr>
        <xdr:cNvPr id="935" name="直線コネクタ 934">
          <a:extLst>
            <a:ext uri="{FF2B5EF4-FFF2-40B4-BE49-F238E27FC236}">
              <a16:creationId xmlns:a16="http://schemas.microsoft.com/office/drawing/2014/main" id="{2A09E69A-3030-45D1-AE9A-459E35319118}"/>
            </a:ext>
          </a:extLst>
        </xdr:cNvPr>
        <xdr:cNvCxnSpPr/>
      </xdr:nvCxnSpPr>
      <xdr:spPr>
        <a:xfrm>
          <a:off x="20434300" y="179527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149498</xdr:rowOff>
    </xdr:from>
    <xdr:to>
      <xdr:col>102</xdr:col>
      <xdr:colOff>165100</xdr:colOff>
      <xdr:row>107</xdr:row>
      <xdr:rowOff>79648</xdr:rowOff>
    </xdr:to>
    <xdr:sp macro="" textlink="">
      <xdr:nvSpPr>
        <xdr:cNvPr id="936" name="楕円 935">
          <a:extLst>
            <a:ext uri="{FF2B5EF4-FFF2-40B4-BE49-F238E27FC236}">
              <a16:creationId xmlns:a16="http://schemas.microsoft.com/office/drawing/2014/main" id="{C0F5DD18-0F08-4697-88BC-DDA9CE8B91A5}"/>
            </a:ext>
          </a:extLst>
        </xdr:cNvPr>
        <xdr:cNvSpPr/>
      </xdr:nvSpPr>
      <xdr:spPr>
        <a:xfrm>
          <a:off x="19494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121920</xdr:rowOff>
    </xdr:from>
    <xdr:to>
      <xdr:col>107</xdr:col>
      <xdr:colOff>50800</xdr:colOff>
      <xdr:row>107</xdr:row>
      <xdr:rowOff>28848</xdr:rowOff>
    </xdr:to>
    <xdr:cxnSp macro="">
      <xdr:nvCxnSpPr>
        <xdr:cNvPr id="937" name="直線コネクタ 936">
          <a:extLst>
            <a:ext uri="{FF2B5EF4-FFF2-40B4-BE49-F238E27FC236}">
              <a16:creationId xmlns:a16="http://schemas.microsoft.com/office/drawing/2014/main" id="{E7803036-6284-4181-BD03-890431E271AF}"/>
            </a:ext>
          </a:extLst>
        </xdr:cNvPr>
        <xdr:cNvCxnSpPr/>
      </xdr:nvCxnSpPr>
      <xdr:spPr>
        <a:xfrm flipV="1">
          <a:off x="19545300" y="17952720"/>
          <a:ext cx="889000" cy="42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149498</xdr:rowOff>
    </xdr:from>
    <xdr:to>
      <xdr:col>98</xdr:col>
      <xdr:colOff>38100</xdr:colOff>
      <xdr:row>107</xdr:row>
      <xdr:rowOff>79648</xdr:rowOff>
    </xdr:to>
    <xdr:sp macro="" textlink="">
      <xdr:nvSpPr>
        <xdr:cNvPr id="938" name="楕円 937">
          <a:extLst>
            <a:ext uri="{FF2B5EF4-FFF2-40B4-BE49-F238E27FC236}">
              <a16:creationId xmlns:a16="http://schemas.microsoft.com/office/drawing/2014/main" id="{B6DFDF99-7699-4B95-BA24-8BA7773F9C82}"/>
            </a:ext>
          </a:extLst>
        </xdr:cNvPr>
        <xdr:cNvSpPr/>
      </xdr:nvSpPr>
      <xdr:spPr>
        <a:xfrm>
          <a:off x="18605500" y="183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28848</xdr:rowOff>
    </xdr:from>
    <xdr:to>
      <xdr:col>102</xdr:col>
      <xdr:colOff>114300</xdr:colOff>
      <xdr:row>107</xdr:row>
      <xdr:rowOff>28848</xdr:rowOff>
    </xdr:to>
    <xdr:cxnSp macro="">
      <xdr:nvCxnSpPr>
        <xdr:cNvPr id="939" name="直線コネクタ 938">
          <a:extLst>
            <a:ext uri="{FF2B5EF4-FFF2-40B4-BE49-F238E27FC236}">
              <a16:creationId xmlns:a16="http://schemas.microsoft.com/office/drawing/2014/main" id="{C9486D1C-7331-4903-AD1C-07EB8F89A51B}"/>
            </a:ext>
          </a:extLst>
        </xdr:cNvPr>
        <xdr:cNvCxnSpPr/>
      </xdr:nvCxnSpPr>
      <xdr:spPr>
        <a:xfrm>
          <a:off x="18656300" y="183739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22696</xdr:rowOff>
    </xdr:from>
    <xdr:ext cx="469744" cy="259045"/>
    <xdr:sp macro="" textlink="">
      <xdr:nvSpPr>
        <xdr:cNvPr id="940" name="n_1aveValue【庁舎】&#10;一人当たり面積">
          <a:extLst>
            <a:ext uri="{FF2B5EF4-FFF2-40B4-BE49-F238E27FC236}">
              <a16:creationId xmlns:a16="http://schemas.microsoft.com/office/drawing/2014/main" id="{73DA74CA-7CF9-4A29-B6D8-016ABDEE1798}"/>
            </a:ext>
          </a:extLst>
        </xdr:cNvPr>
        <xdr:cNvSpPr txBox="1"/>
      </xdr:nvSpPr>
      <xdr:spPr>
        <a:xfrm>
          <a:off x="210757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13625</xdr:rowOff>
    </xdr:from>
    <xdr:ext cx="469744" cy="259045"/>
    <xdr:sp macro="" textlink="">
      <xdr:nvSpPr>
        <xdr:cNvPr id="941" name="n_2aveValue【庁舎】&#10;一人当たり面積">
          <a:extLst>
            <a:ext uri="{FF2B5EF4-FFF2-40B4-BE49-F238E27FC236}">
              <a16:creationId xmlns:a16="http://schemas.microsoft.com/office/drawing/2014/main" id="{EDD1173F-9A39-49DA-A6A1-AF1A42590F1D}"/>
            </a:ext>
          </a:extLst>
        </xdr:cNvPr>
        <xdr:cNvSpPr txBox="1"/>
      </xdr:nvSpPr>
      <xdr:spPr>
        <a:xfrm>
          <a:off x="20199427" y="18187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942" name="n_3aveValue【庁舎】&#10;一人当たり面積">
          <a:extLst>
            <a:ext uri="{FF2B5EF4-FFF2-40B4-BE49-F238E27FC236}">
              <a16:creationId xmlns:a16="http://schemas.microsoft.com/office/drawing/2014/main" id="{27C79654-E661-4B24-B9A9-B854A10A09F6}"/>
            </a:ext>
          </a:extLst>
        </xdr:cNvPr>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943" name="n_4aveValue【庁舎】&#10;一人当たり面積">
          <a:extLst>
            <a:ext uri="{FF2B5EF4-FFF2-40B4-BE49-F238E27FC236}">
              <a16:creationId xmlns:a16="http://schemas.microsoft.com/office/drawing/2014/main" id="{9035744A-E091-4537-BB76-AA6B2856E87B}"/>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72407</xdr:rowOff>
    </xdr:from>
    <xdr:ext cx="469744" cy="259045"/>
    <xdr:sp macro="" textlink="">
      <xdr:nvSpPr>
        <xdr:cNvPr id="944" name="n_1mainValue【庁舎】&#10;一人当たり面積">
          <a:extLst>
            <a:ext uri="{FF2B5EF4-FFF2-40B4-BE49-F238E27FC236}">
              <a16:creationId xmlns:a16="http://schemas.microsoft.com/office/drawing/2014/main" id="{1A36CED7-3257-4433-B680-4793EFC66375}"/>
            </a:ext>
          </a:extLst>
        </xdr:cNvPr>
        <xdr:cNvSpPr txBox="1"/>
      </xdr:nvSpPr>
      <xdr:spPr>
        <a:xfrm>
          <a:off x="210757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17797</xdr:rowOff>
    </xdr:from>
    <xdr:ext cx="469744" cy="259045"/>
    <xdr:sp macro="" textlink="">
      <xdr:nvSpPr>
        <xdr:cNvPr id="945" name="n_2mainValue【庁舎】&#10;一人当たり面積">
          <a:extLst>
            <a:ext uri="{FF2B5EF4-FFF2-40B4-BE49-F238E27FC236}">
              <a16:creationId xmlns:a16="http://schemas.microsoft.com/office/drawing/2014/main" id="{7839D5BB-1DCC-4932-B895-7C39B73F7B96}"/>
            </a:ext>
          </a:extLst>
        </xdr:cNvPr>
        <xdr:cNvSpPr txBox="1"/>
      </xdr:nvSpPr>
      <xdr:spPr>
        <a:xfrm>
          <a:off x="201994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70775</xdr:rowOff>
    </xdr:from>
    <xdr:ext cx="469744" cy="259045"/>
    <xdr:sp macro="" textlink="">
      <xdr:nvSpPr>
        <xdr:cNvPr id="946" name="n_3mainValue【庁舎】&#10;一人当たり面積">
          <a:extLst>
            <a:ext uri="{FF2B5EF4-FFF2-40B4-BE49-F238E27FC236}">
              <a16:creationId xmlns:a16="http://schemas.microsoft.com/office/drawing/2014/main" id="{FFA68CD4-225C-4769-9A3A-82E0BD04AE74}"/>
            </a:ext>
          </a:extLst>
        </xdr:cNvPr>
        <xdr:cNvSpPr txBox="1"/>
      </xdr:nvSpPr>
      <xdr:spPr>
        <a:xfrm>
          <a:off x="19310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70775</xdr:rowOff>
    </xdr:from>
    <xdr:ext cx="469744" cy="259045"/>
    <xdr:sp macro="" textlink="">
      <xdr:nvSpPr>
        <xdr:cNvPr id="947" name="n_4mainValue【庁舎】&#10;一人当たり面積">
          <a:extLst>
            <a:ext uri="{FF2B5EF4-FFF2-40B4-BE49-F238E27FC236}">
              <a16:creationId xmlns:a16="http://schemas.microsoft.com/office/drawing/2014/main" id="{6473ED1C-0DDE-41BA-9AB1-6807AC1C7DFD}"/>
            </a:ext>
          </a:extLst>
        </xdr:cNvPr>
        <xdr:cNvSpPr txBox="1"/>
      </xdr:nvSpPr>
      <xdr:spPr>
        <a:xfrm>
          <a:off x="18421427" y="18415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B2D51DE7-9E5C-47A2-A526-1BCA85CFDF1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AD36427F-A0A0-4986-8FB8-1EDB484D288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0428D071-F9D7-4716-8019-C464DDCAE38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令和４年度の有形固定資産減価償却率について、庁舎、保健センター・保健所、体育館・プールにおいて、類似団体と比較すると大きく低い水準となっている。庁舎については、平成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令和３年度にかけて実施した新庁舎建設事業、体育館・プールについては、令和２年度に実施した下宿市民センター耐震改修事業等の実施の影響から数値が大きく改善した。また、保健所・保健センターについては、令和４年度に健康センター大規模改修事業を実施したことで、</a:t>
          </a:r>
          <a:r>
            <a:rPr kumimoji="1" lang="en-US" altLang="ja-JP" sz="1300">
              <a:latin typeface="ＭＳ Ｐゴシック" panose="020B0600070205080204" pitchFamily="50" charset="-128"/>
              <a:ea typeface="ＭＳ Ｐゴシック" panose="020B0600070205080204" pitchFamily="50" charset="-128"/>
            </a:rPr>
            <a:t>31.1</a:t>
          </a:r>
          <a:r>
            <a:rPr kumimoji="1" lang="ja-JP" altLang="en-US" sz="1300">
              <a:latin typeface="ＭＳ Ｐゴシック" panose="020B0600070205080204" pitchFamily="50" charset="-128"/>
              <a:ea typeface="ＭＳ Ｐゴシック" panose="020B0600070205080204" pitchFamily="50" charset="-128"/>
            </a:rPr>
            <a:t>％（令和３年度：</a:t>
          </a:r>
          <a:r>
            <a:rPr kumimoji="1" lang="en-US" altLang="ja-JP" sz="1300">
              <a:latin typeface="ＭＳ Ｐゴシック" panose="020B0600070205080204" pitchFamily="50" charset="-128"/>
              <a:ea typeface="ＭＳ Ｐゴシック" panose="020B0600070205080204" pitchFamily="50" charset="-128"/>
            </a:rPr>
            <a:t>64.2</a:t>
          </a:r>
          <a:r>
            <a:rPr kumimoji="1" lang="ja-JP" altLang="en-US" sz="1300">
              <a:latin typeface="ＭＳ Ｐゴシック" panose="020B0600070205080204" pitchFamily="50" charset="-128"/>
              <a:ea typeface="ＭＳ Ｐゴシック" panose="020B0600070205080204" pitchFamily="50" charset="-128"/>
            </a:rPr>
            <a:t>％）と数値が大きく改善された。今後も、有形固定資産減価償却率の高い庁舎、体育館・プール等が残存していることから、随時計画的な改修に取り組む。</a:t>
          </a:r>
        </a:p>
        <a:p>
          <a:r>
            <a:rPr kumimoji="1" lang="ja-JP" altLang="en-US" sz="1300">
              <a:latin typeface="ＭＳ Ｐゴシック" panose="020B0600070205080204" pitchFamily="50" charset="-128"/>
              <a:ea typeface="ＭＳ Ｐゴシック" panose="020B0600070205080204" pitchFamily="50" charset="-128"/>
            </a:rPr>
            <a:t>　一方で認定こども園・幼稚園・保育園は</a:t>
          </a:r>
          <a:r>
            <a:rPr kumimoji="1" lang="en-US" altLang="ja-JP" sz="1300">
              <a:latin typeface="ＭＳ Ｐゴシック" panose="020B0600070205080204" pitchFamily="50" charset="-128"/>
              <a:ea typeface="ＭＳ Ｐゴシック" panose="020B0600070205080204" pitchFamily="50" charset="-128"/>
            </a:rPr>
            <a:t>70.3</a:t>
          </a:r>
          <a:r>
            <a:rPr kumimoji="1" lang="ja-JP" altLang="en-US" sz="1300">
              <a:latin typeface="ＭＳ Ｐゴシック" panose="020B0600070205080204" pitchFamily="50" charset="-128"/>
              <a:ea typeface="ＭＳ Ｐゴシック" panose="020B0600070205080204" pitchFamily="50" charset="-128"/>
            </a:rPr>
            <a:t>％、図書館は</a:t>
          </a:r>
          <a:r>
            <a:rPr kumimoji="1" lang="en-US" altLang="ja-JP" sz="1300">
              <a:latin typeface="ＭＳ Ｐゴシック" panose="020B0600070205080204" pitchFamily="50" charset="-128"/>
              <a:ea typeface="ＭＳ Ｐゴシック" panose="020B0600070205080204" pitchFamily="50" charset="-128"/>
            </a:rPr>
            <a:t>71.3</a:t>
          </a:r>
          <a:r>
            <a:rPr kumimoji="1" lang="ja-JP" altLang="en-US" sz="1300">
              <a:latin typeface="ＭＳ Ｐゴシック" panose="020B0600070205080204" pitchFamily="50" charset="-128"/>
              <a:ea typeface="ＭＳ Ｐゴシック" panose="020B0600070205080204" pitchFamily="50" charset="-128"/>
            </a:rPr>
            <a:t>％と類似団体と比較して高い水準となっており、老朽化が進んでいることが読み取れる。これら施設の中には、建築後大きく年数が経過している施設もあることから、施設の再編や利用状況等を踏まえた廃止も視野に入れながら、数値の改善に取り組む。</a:t>
          </a:r>
        </a:p>
        <a:p>
          <a:r>
            <a:rPr kumimoji="1" lang="ja-JP" altLang="en-US" sz="1300">
              <a:latin typeface="ＭＳ Ｐゴシック" panose="020B0600070205080204" pitchFamily="50" charset="-128"/>
              <a:ea typeface="ＭＳ Ｐゴシック" panose="020B0600070205080204" pitchFamily="50" charset="-128"/>
            </a:rPr>
            <a:t>　上記以外の施設についても、分析表の有形固定資産減価償却率には表れていないものの、一部老朽化が進んでいる施設が存在する。それら老朽化した公共施設を適切に維持するには、多額の費用がかかるため、限られた財源の中で全ての公共施設を早急に更新・改修していくことは困難である。「公共施設個別施設計画」及び令和４年３月に改訂した「公共施設等総合管理計画」を基に、今後も計画的な公共施設の適切な更新・改修に取り組む。</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80" baseline="0">
              <a:latin typeface="ＭＳ Ｐゴシック" panose="020B0600070205080204" pitchFamily="50" charset="-128"/>
              <a:ea typeface="ＭＳ Ｐゴシック" panose="020B0600070205080204" pitchFamily="50" charset="-128"/>
            </a:rPr>
            <a:t>類似団体と比較すると平均を少し下回る水準であり、東京都多摩地域</a:t>
          </a:r>
          <a:r>
            <a:rPr kumimoji="1" lang="en-US" altLang="ja-JP" sz="1180" baseline="0">
              <a:latin typeface="ＭＳ Ｐゴシック" panose="020B0600070205080204" pitchFamily="50" charset="-128"/>
              <a:ea typeface="ＭＳ Ｐゴシック" panose="020B0600070205080204" pitchFamily="50" charset="-128"/>
            </a:rPr>
            <a:t>26</a:t>
          </a:r>
          <a:r>
            <a:rPr kumimoji="1" lang="ja-JP" altLang="en-US" sz="1180" baseline="0">
              <a:latin typeface="ＭＳ Ｐゴシック" panose="020B0600070205080204" pitchFamily="50" charset="-128"/>
              <a:ea typeface="ＭＳ Ｐゴシック" panose="020B0600070205080204" pitchFamily="50" charset="-128"/>
            </a:rPr>
            <a:t>市中</a:t>
          </a:r>
          <a:r>
            <a:rPr kumimoji="1" lang="en-US" altLang="ja-JP" sz="1180" baseline="0">
              <a:latin typeface="ＭＳ Ｐゴシック" panose="020B0600070205080204" pitchFamily="50" charset="-128"/>
              <a:ea typeface="ＭＳ Ｐゴシック" panose="020B0600070205080204" pitchFamily="50" charset="-128"/>
            </a:rPr>
            <a:t>26</a:t>
          </a:r>
          <a:r>
            <a:rPr kumimoji="1" lang="ja-JP" altLang="en-US" sz="1180" baseline="0">
              <a:latin typeface="ＭＳ Ｐゴシック" panose="020B0600070205080204" pitchFamily="50" charset="-128"/>
              <a:ea typeface="ＭＳ Ｐゴシック" panose="020B0600070205080204" pitchFamily="50" charset="-128"/>
            </a:rPr>
            <a:t>位と最下位となっている。</a:t>
          </a:r>
        </a:p>
        <a:p>
          <a:r>
            <a:rPr kumimoji="1" lang="ja-JP" altLang="en-US" sz="1180" baseline="0">
              <a:latin typeface="ＭＳ Ｐゴシック" panose="020B0600070205080204" pitchFamily="50" charset="-128"/>
              <a:ea typeface="ＭＳ Ｐゴシック" panose="020B0600070205080204" pitchFamily="50" charset="-128"/>
            </a:rPr>
            <a:t>　理由としては高齢化率が高く、市内に高度医療機関が多く存在するため、医療費や社会保障費などの民生費が大きい一方で、個人市民税額が少額であること、大口の納税法人がほとんどないことなど、担税力が弱いことが挙げられる。</a:t>
          </a:r>
        </a:p>
        <a:p>
          <a:r>
            <a:rPr kumimoji="1" lang="ja-JP" altLang="en-US" sz="1180" baseline="0">
              <a:latin typeface="ＭＳ Ｐゴシック" panose="020B0600070205080204" pitchFamily="50" charset="-128"/>
              <a:ea typeface="ＭＳ Ｐゴシック" panose="020B0600070205080204" pitchFamily="50" charset="-128"/>
            </a:rPr>
            <a:t>　コンビニ収納や口座振替の推進を行い、税収の徴収強化に努めるとともに、生活保護費をはじめとする社会保障関係経費については、生活困窮者の自立支援事業などを進めて行政運営コストの削減を行い、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60888"/>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678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601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608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45508</xdr:rowOff>
    </xdr:from>
    <xdr:to>
      <xdr:col>23</xdr:col>
      <xdr:colOff>133350</xdr:colOff>
      <xdr:row>42</xdr:row>
      <xdr:rowOff>45508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7086388"/>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102252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8078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25400</xdr:rowOff>
    </xdr:from>
    <xdr:to>
      <xdr:col>19</xdr:col>
      <xdr:colOff>133350</xdr:colOff>
      <xdr:row>42</xdr:row>
      <xdr:rowOff>45508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7066280"/>
          <a:ext cx="8128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5944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7115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25400</xdr:rowOff>
    </xdr:from>
    <xdr:to>
      <xdr:col>15</xdr:col>
      <xdr:colOff>82550</xdr:colOff>
      <xdr:row>42</xdr:row>
      <xdr:rowOff>25400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706628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711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5292</xdr:rowOff>
    </xdr:from>
    <xdr:to>
      <xdr:col>11</xdr:col>
      <xdr:colOff>31750</xdr:colOff>
      <xdr:row>42</xdr:row>
      <xdr:rowOff>25400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7046172"/>
          <a:ext cx="79375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137177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67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67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166158</xdr:rowOff>
    </xdr:from>
    <xdr:to>
      <xdr:col>23</xdr:col>
      <xdr:colOff>184150</xdr:colOff>
      <xdr:row>42</xdr:row>
      <xdr:rowOff>96308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7039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138235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7011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166158</xdr:rowOff>
    </xdr:from>
    <xdr:to>
      <xdr:col>19</xdr:col>
      <xdr:colOff>184150</xdr:colOff>
      <xdr:row>42</xdr:row>
      <xdr:rowOff>96308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7039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81085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712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146050</xdr:rowOff>
    </xdr:from>
    <xdr:to>
      <xdr:col>15</xdr:col>
      <xdr:colOff>133350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7019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146050</xdr:rowOff>
    </xdr:from>
    <xdr:to>
      <xdr:col>11</xdr:col>
      <xdr:colOff>82550</xdr:colOff>
      <xdr:row>42</xdr:row>
      <xdr:rowOff>76200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70192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125942</xdr:rowOff>
    </xdr:from>
    <xdr:to>
      <xdr:col>7</xdr:col>
      <xdr:colOff>31750</xdr:colOff>
      <xdr:row>42</xdr:row>
      <xdr:rowOff>56092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99918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40869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708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歳入では、市税や地方消費税交付金が増額となったものの、臨時財政対策債の減額により、経常一般財源が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8,705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万円減額となった。歳出では、物件費や特別会計等への操出金が増加し、経常経費充当一般財源全体では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4,842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万円増額となり、経常収支比率は前年度と比べ</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ポイント悪化し、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今後も自立支援給付費をはじめとする社会保障関係経費の増加や公共施設の改修など、多額の財源を要する課題が多くあることから、引き続き財政の健全化に努める。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910656"/>
          <a:ext cx="0" cy="13851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6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910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44450</xdr:rowOff>
    </xdr:from>
    <xdr:to>
      <xdr:col>23</xdr:col>
      <xdr:colOff>133350</xdr:colOff>
      <xdr:row>63</xdr:row>
      <xdr:rowOff>154517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438130"/>
          <a:ext cx="762000" cy="27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45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44450</xdr:rowOff>
    </xdr:from>
    <xdr:to>
      <xdr:col>19</xdr:col>
      <xdr:colOff>133350</xdr:colOff>
      <xdr:row>63</xdr:row>
      <xdr:rowOff>122344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438130"/>
          <a:ext cx="812800" cy="245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391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105427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122344</xdr:rowOff>
    </xdr:from>
    <xdr:to>
      <xdr:col>15</xdr:col>
      <xdr:colOff>82550</xdr:colOff>
      <xdr:row>65</xdr:row>
      <xdr:rowOff>60960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683664"/>
          <a:ext cx="812800" cy="273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8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68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71544</xdr:rowOff>
    </xdr:from>
    <xdr:to>
      <xdr:col>11</xdr:col>
      <xdr:colOff>31750</xdr:colOff>
      <xdr:row>65</xdr:row>
      <xdr:rowOff>60960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800504"/>
          <a:ext cx="793750" cy="157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25417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58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979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155381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8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6650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120244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51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165100</xdr:rowOff>
    </xdr:from>
    <xdr:to>
      <xdr:col>19</xdr:col>
      <xdr:colOff>184150</xdr:colOff>
      <xdr:row>62</xdr:row>
      <xdr:rowOff>95250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3911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473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71544</xdr:rowOff>
    </xdr:from>
    <xdr:to>
      <xdr:col>15</xdr:col>
      <xdr:colOff>133350</xdr:colOff>
      <xdr:row>64</xdr:row>
      <xdr:rowOff>1694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6328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11871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405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10160</xdr:rowOff>
    </xdr:from>
    <xdr:to>
      <xdr:col>11</xdr:col>
      <xdr:colOff>82550</xdr:colOff>
      <xdr:row>65</xdr:row>
      <xdr:rowOff>111760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90676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96537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993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20744</xdr:rowOff>
    </xdr:from>
    <xdr:to>
      <xdr:col>7</xdr:col>
      <xdr:colOff>31750</xdr:colOff>
      <xdr:row>64</xdr:row>
      <xdr:rowOff>122344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7497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132521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52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[127,593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最低賃金の上昇等に伴う人件費の増加や委託業務増加による物件費の増加に伴い、人件費、物件費等の合計額の人口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人当たりの金額が上昇傾向となっている。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までは保育所や一部の小学校給食業務を直営で行っており、委託料（物件費）が低く、人件費が高い傾向にあった。引き続き給食調理業務の委託化や、既存事業の見直しを行い時間外勤務を縮小するなどして人件費削減に努めてい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14850" y="13558582"/>
          <a:ext cx="0" cy="1635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84700" y="1516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5193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84700" y="133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25950" y="135585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116275</xdr:rowOff>
    </xdr:from>
    <xdr:to>
      <xdr:col>23</xdr:col>
      <xdr:colOff>133350</xdr:colOff>
      <xdr:row>82</xdr:row>
      <xdr:rowOff>141543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3752850" y="13862755"/>
          <a:ext cx="762000" cy="25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140910</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84700" y="13887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64050" y="139153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24513</xdr:rowOff>
    </xdr:from>
    <xdr:to>
      <xdr:col>19</xdr:col>
      <xdr:colOff>133350</xdr:colOff>
      <xdr:row>82</xdr:row>
      <xdr:rowOff>141543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940050" y="13770993"/>
          <a:ext cx="812800" cy="11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02050" y="13870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38453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09950" y="13952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34165</xdr:rowOff>
    </xdr:from>
    <xdr:to>
      <xdr:col>15</xdr:col>
      <xdr:colOff>82550</xdr:colOff>
      <xdr:row>82</xdr:row>
      <xdr:rowOff>24513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27250" y="13613005"/>
          <a:ext cx="812800" cy="157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30580</xdr:rowOff>
    </xdr:from>
    <xdr:to>
      <xdr:col>15</xdr:col>
      <xdr:colOff>133350</xdr:colOff>
      <xdr:row>82</xdr:row>
      <xdr:rowOff>132180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89250" y="137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116957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97150" y="1386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510</xdr:rowOff>
    </xdr:from>
    <xdr:to>
      <xdr:col>11</xdr:col>
      <xdr:colOff>31750</xdr:colOff>
      <xdr:row>81</xdr:row>
      <xdr:rowOff>34165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33500" y="13579350"/>
          <a:ext cx="79375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71462</xdr:rowOff>
    </xdr:from>
    <xdr:to>
      <xdr:col>11</xdr:col>
      <xdr:colOff>82550</xdr:colOff>
      <xdr:row>82</xdr:row>
      <xdr:rowOff>1612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95500" y="1365030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157839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84350" y="13736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28178</xdr:rowOff>
    </xdr:from>
    <xdr:to>
      <xdr:col>7</xdr:col>
      <xdr:colOff>31750</xdr:colOff>
      <xdr:row>81</xdr:row>
      <xdr:rowOff>129778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82700" y="136070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114555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71550" y="13693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65475</xdr:rowOff>
    </xdr:from>
    <xdr:to>
      <xdr:col>23</xdr:col>
      <xdr:colOff>184150</xdr:colOff>
      <xdr:row>82</xdr:row>
      <xdr:rowOff>167075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64050" y="1381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82002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84700" y="13660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90743</xdr:rowOff>
    </xdr:from>
    <xdr:to>
      <xdr:col>19</xdr:col>
      <xdr:colOff>184150</xdr:colOff>
      <xdr:row>83</xdr:row>
      <xdr:rowOff>20893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02050" y="138372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31070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09950" y="13609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145163</xdr:rowOff>
    </xdr:from>
    <xdr:to>
      <xdr:col>15</xdr:col>
      <xdr:colOff>133350</xdr:colOff>
      <xdr:row>82</xdr:row>
      <xdr:rowOff>75313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89250" y="137240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85490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97150" y="13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154815</xdr:rowOff>
    </xdr:from>
    <xdr:to>
      <xdr:col>11</xdr:col>
      <xdr:colOff>82550</xdr:colOff>
      <xdr:row>81</xdr:row>
      <xdr:rowOff>84965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95500" y="1356601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95142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84350" y="1333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121160</xdr:rowOff>
    </xdr:from>
    <xdr:to>
      <xdr:col>7</xdr:col>
      <xdr:colOff>31750</xdr:colOff>
      <xdr:row>81</xdr:row>
      <xdr:rowOff>51310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82700" y="1353236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61487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71550" y="13305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ラスパイレス指数は、類似団体平均を上回っているが、これは昇任制度が異なることなどが要因と考えられる。</a:t>
          </a:r>
        </a:p>
        <a:p>
          <a:r>
            <a:rPr kumimoji="1" lang="ja-JP" altLang="en-US" sz="1300">
              <a:latin typeface="ＭＳ Ｐゴシック" panose="020B0600070205080204" pitchFamily="50" charset="-128"/>
              <a:ea typeface="ＭＳ Ｐゴシック" panose="020B0600070205080204" pitchFamily="50" charset="-128"/>
            </a:rPr>
            <a:t>　指数の低下に向けて、俸給や各種手当の見直しを随時行い、給与の適正化に努める。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606961"/>
          <a:ext cx="0" cy="1434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501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5041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606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86179</xdr:rowOff>
    </xdr:from>
    <xdr:to>
      <xdr:col>81</xdr:col>
      <xdr:colOff>44450</xdr:colOff>
      <xdr:row>89</xdr:row>
      <xdr:rowOff>52614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712950" y="14838499"/>
          <a:ext cx="762000" cy="134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299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7960" y="1445060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52614</xdr:rowOff>
    </xdr:from>
    <xdr:to>
      <xdr:col>77</xdr:col>
      <xdr:colOff>44450</xdr:colOff>
      <xdr:row>89</xdr:row>
      <xdr:rowOff>52614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903960" y="14972574"/>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5960" y="144678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424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18143</xdr:rowOff>
    </xdr:from>
    <xdr:to>
      <xdr:col>72</xdr:col>
      <xdr:colOff>203200</xdr:colOff>
      <xdr:row>89</xdr:row>
      <xdr:rowOff>52614</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106400" y="14938103"/>
          <a:ext cx="79756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467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424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18143</xdr:rowOff>
    </xdr:from>
    <xdr:to>
      <xdr:col>68</xdr:col>
      <xdr:colOff>152400</xdr:colOff>
      <xdr:row>89</xdr:row>
      <xdr:rowOff>69850</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2293600" y="14938103"/>
          <a:ext cx="8128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48507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3500" y="14257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5195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429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35379</xdr:rowOff>
    </xdr:from>
    <xdr:to>
      <xdr:col>81</xdr:col>
      <xdr:colOff>95250</xdr:colOff>
      <xdr:row>88</xdr:row>
      <xdr:rowOff>136979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7960" y="1478769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7456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4759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1814</xdr:rowOff>
    </xdr:from>
    <xdr:to>
      <xdr:col>77</xdr:col>
      <xdr:colOff>95250</xdr:colOff>
      <xdr:row>89</xdr:row>
      <xdr:rowOff>103414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5960" y="1492177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88191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50081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1814</xdr:rowOff>
    </xdr:from>
    <xdr:to>
      <xdr:col>73</xdr:col>
      <xdr:colOff>44450</xdr:colOff>
      <xdr:row>89</xdr:row>
      <xdr:rowOff>103414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9217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88191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5008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138793</xdr:rowOff>
    </xdr:from>
    <xdr:to>
      <xdr:col>68</xdr:col>
      <xdr:colOff>203200</xdr:colOff>
      <xdr:row>89</xdr:row>
      <xdr:rowOff>68943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891113"/>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53720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3500" y="14973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19050</xdr:rowOff>
    </xdr:from>
    <xdr:to>
      <xdr:col>64</xdr:col>
      <xdr:colOff>152400</xdr:colOff>
      <xdr:row>89</xdr:row>
      <xdr:rowOff>120650</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93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105427</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50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年度以降、行財政改革に基づく定員適正化の確実な実施により、職員数の削減を行ってきた。</a:t>
          </a:r>
        </a:p>
        <a:p>
          <a:r>
            <a:rPr kumimoji="1" lang="ja-JP" altLang="en-US" sz="1300">
              <a:latin typeface="ＭＳ Ｐゴシック" panose="020B0600070205080204" pitchFamily="50" charset="-128"/>
              <a:ea typeface="ＭＳ Ｐゴシック" panose="020B0600070205080204" pitchFamily="50" charset="-128"/>
            </a:rPr>
            <a:t>　その結果、近年は全会計ベースで当初の目標である</a:t>
          </a:r>
          <a:r>
            <a:rPr kumimoji="1" lang="en-US" altLang="ja-JP" sz="1300">
              <a:latin typeface="ＭＳ Ｐゴシック" panose="020B0600070205080204" pitchFamily="50" charset="-128"/>
              <a:ea typeface="ＭＳ Ｐゴシック" panose="020B0600070205080204" pitchFamily="50" charset="-128"/>
            </a:rPr>
            <a:t>450</a:t>
          </a:r>
          <a:r>
            <a:rPr kumimoji="1" lang="ja-JP" altLang="en-US" sz="1300">
              <a:latin typeface="ＭＳ Ｐゴシック" panose="020B0600070205080204" pitchFamily="50" charset="-128"/>
              <a:ea typeface="ＭＳ Ｐゴシック" panose="020B0600070205080204" pitchFamily="50" charset="-128"/>
            </a:rPr>
            <a:t>人を下回っていたが、令和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年度には</a:t>
          </a:r>
          <a:r>
            <a:rPr kumimoji="1" lang="en-US" altLang="ja-JP" sz="1300">
              <a:latin typeface="ＭＳ Ｐゴシック" panose="020B0600070205080204" pitchFamily="50" charset="-128"/>
              <a:ea typeface="ＭＳ Ｐゴシック" panose="020B0600070205080204" pitchFamily="50" charset="-128"/>
            </a:rPr>
            <a:t>466</a:t>
          </a:r>
          <a:r>
            <a:rPr kumimoji="1" lang="ja-JP" altLang="en-US" sz="1300">
              <a:latin typeface="ＭＳ Ｐゴシック" panose="020B0600070205080204" pitchFamily="50" charset="-128"/>
              <a:ea typeface="ＭＳ Ｐゴシック" panose="020B0600070205080204" pitchFamily="50" charset="-128"/>
            </a:rPr>
            <a:t>人の職員数となっており、令和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年度から増加している。令和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年度には再び減少に転じているが、今後とも行財政改革に基づく定員適正化の確実な実施を行い、人件費の抑制に努める。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474950" y="9751589"/>
          <a:ext cx="0" cy="1518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563850" y="1124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1269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563850" y="950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97515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1270</xdr:rowOff>
    </xdr:from>
    <xdr:to>
      <xdr:col>81</xdr:col>
      <xdr:colOff>44450</xdr:colOff>
      <xdr:row>60</xdr:row>
      <xdr:rowOff>29421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712950" y="10059670"/>
          <a:ext cx="762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563850" y="10194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427960" y="1022201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29421</xdr:rowOff>
    </xdr:from>
    <xdr:to>
      <xdr:col>77</xdr:col>
      <xdr:colOff>44450</xdr:colOff>
      <xdr:row>60</xdr:row>
      <xdr:rowOff>29421</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903960" y="10087821"/>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665960" y="1021598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370050" y="1029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164677</xdr:rowOff>
    </xdr:from>
    <xdr:to>
      <xdr:col>72</xdr:col>
      <xdr:colOff>203200</xdr:colOff>
      <xdr:row>60</xdr:row>
      <xdr:rowOff>29421</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3106400" y="10055437"/>
          <a:ext cx="79756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868400" y="101898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46372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57250" y="1027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152612</xdr:rowOff>
    </xdr:from>
    <xdr:to>
      <xdr:col>68</xdr:col>
      <xdr:colOff>152400</xdr:colOff>
      <xdr:row>59</xdr:row>
      <xdr:rowOff>164677</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2293600" y="10043372"/>
          <a:ext cx="8128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117369</xdr:rowOff>
    </xdr:from>
    <xdr:to>
      <xdr:col>68</xdr:col>
      <xdr:colOff>203200</xdr:colOff>
      <xdr:row>61</xdr:row>
      <xdr:rowOff>47519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055600" y="1017576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32296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763500" y="1025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242800" y="10159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16209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950700" y="10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121920</xdr:rowOff>
    </xdr:from>
    <xdr:to>
      <xdr:col>81</xdr:col>
      <xdr:colOff>95250</xdr:colOff>
      <xdr:row>60</xdr:row>
      <xdr:rowOff>52070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427960" y="100126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138447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563850" y="986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150071</xdr:rowOff>
    </xdr:from>
    <xdr:to>
      <xdr:col>77</xdr:col>
      <xdr:colOff>95250</xdr:colOff>
      <xdr:row>60</xdr:row>
      <xdr:rowOff>80221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665960" y="1004083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90398</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370050" y="9813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150071</xdr:rowOff>
    </xdr:from>
    <xdr:to>
      <xdr:col>73</xdr:col>
      <xdr:colOff>44450</xdr:colOff>
      <xdr:row>60</xdr:row>
      <xdr:rowOff>80221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868400" y="1004083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90398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557250" y="9813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113877</xdr:rowOff>
    </xdr:from>
    <xdr:to>
      <xdr:col>68</xdr:col>
      <xdr:colOff>203200</xdr:colOff>
      <xdr:row>60</xdr:row>
      <xdr:rowOff>44027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055600" y="1000463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54204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63500" y="9777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101812</xdr:rowOff>
    </xdr:from>
    <xdr:to>
      <xdr:col>64</xdr:col>
      <xdr:colOff>152400</xdr:colOff>
      <xdr:row>60</xdr:row>
      <xdr:rowOff>31962</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242800" y="99925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42139</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950700" y="9765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過去からの起債抑制策により、類似団体平均を下回っている。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しかしながら、令和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年度には市庁舎の建替工事に伴い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万円の地方債を発行、令和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年度には健康センター大規模改修に伴い</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4,900</a:t>
          </a:r>
          <a:r>
            <a:rPr kumimoji="1" lang="ja-JP" altLang="en-US" sz="1300">
              <a:latin typeface="ＭＳ Ｐゴシック" panose="020B0600070205080204" pitchFamily="50" charset="-128"/>
              <a:ea typeface="ＭＳ Ｐゴシック" panose="020B0600070205080204" pitchFamily="50" charset="-128"/>
            </a:rPr>
            <a:t>万円の地方債発行のほか公共施設の改修工事等による地方債発行があり、類似団体平均に近づいている。</a:t>
          </a:r>
        </a:p>
        <a:p>
          <a:r>
            <a:rPr kumimoji="1" lang="ja-JP" altLang="en-US" sz="1300">
              <a:latin typeface="ＭＳ Ｐゴシック" panose="020B0600070205080204" pitchFamily="50" charset="-128"/>
              <a:ea typeface="ＭＳ Ｐゴシック" panose="020B0600070205080204" pitchFamily="50" charset="-128"/>
            </a:rPr>
            <a:t>　今後も市内公共施設老朽化に伴う改修工事が見込まれることから、実質公債費比率の動向には注視していく必要がある。新規事業の実施等について総点検を図り、新規発行の抑制に努める。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216650"/>
          <a:ext cx="0" cy="1344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37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61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216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38523</xdr:rowOff>
    </xdr:from>
    <xdr:to>
      <xdr:col>81</xdr:col>
      <xdr:colOff>44450</xdr:colOff>
      <xdr:row>40</xdr:row>
      <xdr:rowOff>46567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744123"/>
          <a:ext cx="762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81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84614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22437</xdr:rowOff>
    </xdr:from>
    <xdr:to>
      <xdr:col>77</xdr:col>
      <xdr:colOff>44450</xdr:colOff>
      <xdr:row>40</xdr:row>
      <xdr:rowOff>38523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728037"/>
          <a:ext cx="80899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83810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920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6350</xdr:rowOff>
    </xdr:from>
    <xdr:to>
      <xdr:col>72</xdr:col>
      <xdr:colOff>203200</xdr:colOff>
      <xdr:row>40</xdr:row>
      <xdr:rowOff>22437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711950"/>
          <a:ext cx="79756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874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96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14394</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2293600" y="6711950"/>
          <a:ext cx="8128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88255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96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890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97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167217</xdr:rowOff>
    </xdr:from>
    <xdr:to>
      <xdr:col>81</xdr:col>
      <xdr:colOff>95250</xdr:colOff>
      <xdr:row>40</xdr:row>
      <xdr:rowOff>97367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70517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12294</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55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159173</xdr:rowOff>
    </xdr:from>
    <xdr:to>
      <xdr:col>77</xdr:col>
      <xdr:colOff>95250</xdr:colOff>
      <xdr:row>40</xdr:row>
      <xdr:rowOff>89323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69713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99500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469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143087</xdr:rowOff>
    </xdr:from>
    <xdr:to>
      <xdr:col>73</xdr:col>
      <xdr:colOff>44450</xdr:colOff>
      <xdr:row>40</xdr:row>
      <xdr:rowOff>73237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68104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83414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45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127000</xdr:rowOff>
    </xdr:from>
    <xdr:to>
      <xdr:col>68</xdr:col>
      <xdr:colOff>203200</xdr:colOff>
      <xdr:row>40</xdr:row>
      <xdr:rowOff>57150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66496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67327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135044</xdr:rowOff>
    </xdr:from>
    <xdr:to>
      <xdr:col>64</xdr:col>
      <xdr:colOff>152400</xdr:colOff>
      <xdr:row>40</xdr:row>
      <xdr:rowOff>65194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6730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75371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445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年度に市庁舎建て替えに伴い</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億</a:t>
          </a:r>
          <a:r>
            <a:rPr kumimoji="1" lang="en-US" altLang="ja-JP" sz="1300">
              <a:latin typeface="ＭＳ Ｐゴシック" panose="020B0600070205080204" pitchFamily="50" charset="-128"/>
              <a:ea typeface="ＭＳ Ｐゴシック" panose="020B0600070205080204" pitchFamily="50" charset="-128"/>
            </a:rPr>
            <a:t>8,200</a:t>
          </a:r>
          <a:r>
            <a:rPr kumimoji="1" lang="ja-JP" altLang="en-US" sz="1300">
              <a:latin typeface="ＭＳ Ｐゴシック" panose="020B0600070205080204" pitchFamily="50" charset="-128"/>
              <a:ea typeface="ＭＳ Ｐゴシック" panose="020B0600070205080204" pitchFamily="50" charset="-128"/>
            </a:rPr>
            <a:t>万円の地方債を発行したことにより、比率が大きく悪化した。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年度は改善傾向にあるが、今後も将来への負担を少しでも軽減できるよう、新規事業の実施等について総点検を図り、財政の健全化を図る。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474950" y="2321137"/>
          <a:ext cx="0" cy="1629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5563850" y="392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405100" y="39506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5563850" y="206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114088</xdr:rowOff>
    </xdr:from>
    <xdr:to>
      <xdr:col>81</xdr:col>
      <xdr:colOff>44450</xdr:colOff>
      <xdr:row>16</xdr:row>
      <xdr:rowOff>126153</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712950" y="2796328"/>
          <a:ext cx="762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171043</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5563850" y="2182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427960" y="233200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126153</xdr:rowOff>
    </xdr:from>
    <xdr:to>
      <xdr:col>77</xdr:col>
      <xdr:colOff>44450</xdr:colOff>
      <xdr:row>17</xdr:row>
      <xdr:rowOff>17709</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903960" y="2808393"/>
          <a:ext cx="808990" cy="5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4166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189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117969</xdr:rowOff>
    </xdr:from>
    <xdr:to>
      <xdr:col>72</xdr:col>
      <xdr:colOff>203200</xdr:colOff>
      <xdr:row>17</xdr:row>
      <xdr:rowOff>17709</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3106400" y="2632569"/>
          <a:ext cx="797560" cy="23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21590</xdr:rowOff>
    </xdr:from>
    <xdr:to>
      <xdr:col>73</xdr:col>
      <xdr:colOff>44450</xdr:colOff>
      <xdr:row>15</xdr:row>
      <xdr:rowOff>123190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868400" y="25361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557250" y="231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92498</xdr:rowOff>
    </xdr:from>
    <xdr:to>
      <xdr:col>68</xdr:col>
      <xdr:colOff>152400</xdr:colOff>
      <xdr:row>15</xdr:row>
      <xdr:rowOff>117969</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a:off x="12293600" y="2607098"/>
          <a:ext cx="812800" cy="25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44379</xdr:rowOff>
    </xdr:from>
    <xdr:to>
      <xdr:col>68</xdr:col>
      <xdr:colOff>203200</xdr:colOff>
      <xdr:row>15</xdr:row>
      <xdr:rowOff>145979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055600" y="25589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156156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763500" y="2335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72531</xdr:rowOff>
    </xdr:from>
    <xdr:to>
      <xdr:col>64</xdr:col>
      <xdr:colOff>152400</xdr:colOff>
      <xdr:row>16</xdr:row>
      <xdr:rowOff>2681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2242800" y="2587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158908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950700" y="267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63288</xdr:rowOff>
    </xdr:from>
    <xdr:to>
      <xdr:col>81</xdr:col>
      <xdr:colOff>95250</xdr:colOff>
      <xdr:row>16</xdr:row>
      <xdr:rowOff>164888</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427960" y="2745528"/>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35365</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5563850" y="271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75353</xdr:rowOff>
    </xdr:from>
    <xdr:to>
      <xdr:col>77</xdr:col>
      <xdr:colOff>95250</xdr:colOff>
      <xdr:row>17</xdr:row>
      <xdr:rowOff>5503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665960" y="275759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161730</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370050" y="28439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138359</xdr:rowOff>
    </xdr:from>
    <xdr:to>
      <xdr:col>73</xdr:col>
      <xdr:colOff>44450</xdr:colOff>
      <xdr:row>17</xdr:row>
      <xdr:rowOff>68509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868400" y="2820599"/>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53286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557250" y="290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67169</xdr:rowOff>
    </xdr:from>
    <xdr:to>
      <xdr:col>68</xdr:col>
      <xdr:colOff>203200</xdr:colOff>
      <xdr:row>15</xdr:row>
      <xdr:rowOff>168769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055600" y="258176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153546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2763500" y="2668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41698</xdr:rowOff>
    </xdr:from>
    <xdr:to>
      <xdr:col>64</xdr:col>
      <xdr:colOff>152400</xdr:colOff>
      <xdr:row>15</xdr:row>
      <xdr:rowOff>143298</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2242800" y="255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153475</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1950700" y="2332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類似団体平均に比べて高い水準となっているのは、保育所や一部の小学校給食業務を直営で行っていることなどが要因となっている。</a:t>
          </a:r>
        </a:p>
        <a:p>
          <a:r>
            <a:rPr kumimoji="1" lang="ja-JP" altLang="en-US" sz="1200">
              <a:latin typeface="ＭＳ Ｐゴシック" panose="020B0600070205080204" pitchFamily="50" charset="-128"/>
              <a:ea typeface="ＭＳ Ｐゴシック" panose="020B0600070205080204" pitchFamily="50" charset="-128"/>
            </a:rPr>
            <a:t>　人件費の抑制のため、定員適正化の確実な実施により、平成</a:t>
          </a:r>
          <a:r>
            <a:rPr kumimoji="1" lang="en-US" altLang="ja-JP" sz="1200">
              <a:latin typeface="ＭＳ Ｐゴシック" panose="020B0600070205080204" pitchFamily="50" charset="-128"/>
              <a:ea typeface="ＭＳ Ｐゴシック" panose="020B0600070205080204" pitchFamily="50" charset="-128"/>
            </a:rPr>
            <a:t>9</a:t>
          </a:r>
          <a:r>
            <a:rPr kumimoji="1" lang="ja-JP" altLang="en-US" sz="1200">
              <a:latin typeface="ＭＳ Ｐゴシック" panose="020B0600070205080204" pitchFamily="50" charset="-128"/>
              <a:ea typeface="ＭＳ Ｐゴシック" panose="020B0600070205080204" pitchFamily="50" charset="-128"/>
            </a:rPr>
            <a:t>年には</a:t>
          </a:r>
          <a:r>
            <a:rPr kumimoji="1" lang="en-US" altLang="ja-JP" sz="1200">
              <a:latin typeface="ＭＳ Ｐゴシック" panose="020B0600070205080204" pitchFamily="50" charset="-128"/>
              <a:ea typeface="ＭＳ Ｐゴシック" panose="020B0600070205080204" pitchFamily="50" charset="-128"/>
            </a:rPr>
            <a:t>708</a:t>
          </a:r>
          <a:r>
            <a:rPr kumimoji="1" lang="ja-JP" altLang="en-US" sz="1200">
              <a:latin typeface="ＭＳ Ｐゴシック" panose="020B0600070205080204" pitchFamily="50" charset="-128"/>
              <a:ea typeface="ＭＳ Ｐゴシック" panose="020B0600070205080204" pitchFamily="50" charset="-128"/>
            </a:rPr>
            <a:t>名だった職員数も令和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年度には</a:t>
          </a:r>
          <a:r>
            <a:rPr kumimoji="1" lang="en-US" altLang="ja-JP" sz="1200">
              <a:latin typeface="ＭＳ Ｐゴシック" panose="020B0600070205080204" pitchFamily="50" charset="-128"/>
              <a:ea typeface="ＭＳ Ｐゴシック" panose="020B0600070205080204" pitchFamily="50" charset="-128"/>
            </a:rPr>
            <a:t>460</a:t>
          </a:r>
          <a:r>
            <a:rPr kumimoji="1" lang="ja-JP" altLang="en-US" sz="1200">
              <a:latin typeface="ＭＳ Ｐゴシック" panose="020B0600070205080204" pitchFamily="50" charset="-128"/>
              <a:ea typeface="ＭＳ Ｐゴシック" panose="020B0600070205080204" pitchFamily="50" charset="-128"/>
            </a:rPr>
            <a:t>名と職員削減を行っている。</a:t>
          </a:r>
        </a:p>
        <a:p>
          <a:r>
            <a:rPr kumimoji="1" lang="ja-JP" altLang="en-US" sz="1200">
              <a:latin typeface="ＭＳ Ｐゴシック" panose="020B0600070205080204" pitchFamily="50" charset="-128"/>
              <a:ea typeface="ＭＳ Ｐゴシック" panose="020B0600070205080204" pitchFamily="50" charset="-128"/>
            </a:rPr>
            <a:t>　近年では業務委託等により数値が改善されており、今後も職員定員管理や給食調理業務の委託化、学童クラブの指定管理制度導入などを順次行い、引き続き人件費削減に努める。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39370</xdr:rowOff>
    </xdr:from>
    <xdr:to>
      <xdr:col>24</xdr:col>
      <xdr:colOff>25400</xdr:colOff>
      <xdr:row>37</xdr:row>
      <xdr:rowOff>54610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830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39370</xdr:rowOff>
    </xdr:from>
    <xdr:to>
      <xdr:col>19</xdr:col>
      <xdr:colOff>187325</xdr:colOff>
      <xdr:row>37</xdr:row>
      <xdr:rowOff>107950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830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107950</xdr:rowOff>
    </xdr:from>
    <xdr:to>
      <xdr:col>15</xdr:col>
      <xdr:colOff>98425</xdr:colOff>
      <xdr:row>38</xdr:row>
      <xdr:rowOff>5080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1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107967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5080</xdr:rowOff>
    </xdr:from>
    <xdr:to>
      <xdr:col>11</xdr:col>
      <xdr:colOff>9525</xdr:colOff>
      <xdr:row>38</xdr:row>
      <xdr:rowOff>27940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20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3810</xdr:rowOff>
    </xdr:from>
    <xdr:to>
      <xdr:col>24</xdr:col>
      <xdr:colOff>76200</xdr:colOff>
      <xdr:row>37</xdr:row>
      <xdr:rowOff>105410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147337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160020</xdr:rowOff>
    </xdr:from>
    <xdr:to>
      <xdr:col>20</xdr:col>
      <xdr:colOff>38100</xdr:colOff>
      <xdr:row>37</xdr:row>
      <xdr:rowOff>90170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74947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1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57150</xdr:rowOff>
    </xdr:from>
    <xdr:to>
      <xdr:col>15</xdr:col>
      <xdr:colOff>149225</xdr:colOff>
      <xdr:row>37</xdr:row>
      <xdr:rowOff>158750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143527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125730</xdr:rowOff>
    </xdr:from>
    <xdr:to>
      <xdr:col>11</xdr:col>
      <xdr:colOff>60325</xdr:colOff>
      <xdr:row>38</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40657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148590</xdr:rowOff>
    </xdr:from>
    <xdr:to>
      <xdr:col>6</xdr:col>
      <xdr:colOff>171450</xdr:colOff>
      <xdr:row>38</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63517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類似団体と比較して同水準となっている。</a:t>
          </a:r>
        </a:p>
        <a:p>
          <a:r>
            <a:rPr kumimoji="1" lang="ja-JP" altLang="en-US" sz="1300">
              <a:latin typeface="ＭＳ Ｐゴシック" panose="020B0600070205080204" pitchFamily="50" charset="-128"/>
              <a:ea typeface="ＭＳ Ｐゴシック" panose="020B0600070205080204" pitchFamily="50" charset="-128"/>
            </a:rPr>
            <a:t>　業務の委託に伴い人件費から委託費（物件費）へのシフトが起きているが、人件費、物件費をあわせた経常収支比率は低下傾向にある。今後も順次民間委託化を進めていく。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30988</xdr:rowOff>
    </xdr:from>
    <xdr:to>
      <xdr:col>82</xdr:col>
      <xdr:colOff>107950</xdr:colOff>
      <xdr:row>16</xdr:row>
      <xdr:rowOff>140716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774188"/>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37846</xdr:rowOff>
    </xdr:from>
    <xdr:to>
      <xdr:col>78</xdr:col>
      <xdr:colOff>69850</xdr:colOff>
      <xdr:row>16</xdr:row>
      <xdr:rowOff>30988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609596"/>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37846</xdr:rowOff>
    </xdr:from>
    <xdr:to>
      <xdr:col>73</xdr:col>
      <xdr:colOff>180975</xdr:colOff>
      <xdr:row>15</xdr:row>
      <xdr:rowOff>56134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60959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93997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10414</xdr:rowOff>
    </xdr:from>
    <xdr:to>
      <xdr:col>69</xdr:col>
      <xdr:colOff>92075</xdr:colOff>
      <xdr:row>15</xdr:row>
      <xdr:rowOff>56134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58216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71628</xdr:rowOff>
    </xdr:from>
    <xdr:to>
      <xdr:col>69</xdr:col>
      <xdr:colOff>142875</xdr:colOff>
      <xdr:row>17</xdr:row>
      <xdr:rowOff>1778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158005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148861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89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61993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80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151638</xdr:rowOff>
    </xdr:from>
    <xdr:to>
      <xdr:col>78</xdr:col>
      <xdr:colOff>120650</xdr:colOff>
      <xdr:row>16</xdr:row>
      <xdr:rowOff>81788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72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66565</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8097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158496</xdr:rowOff>
    </xdr:from>
    <xdr:to>
      <xdr:col>74</xdr:col>
      <xdr:colOff>31750</xdr:colOff>
      <xdr:row>15</xdr:row>
      <xdr:rowOff>88646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98823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5334</xdr:rowOff>
    </xdr:from>
    <xdr:to>
      <xdr:col>69</xdr:col>
      <xdr:colOff>142875</xdr:colOff>
      <xdr:row>15</xdr:row>
      <xdr:rowOff>106934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7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117111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131064</xdr:rowOff>
    </xdr:from>
    <xdr:to>
      <xdr:col>65</xdr:col>
      <xdr:colOff>53975</xdr:colOff>
      <xdr:row>15</xdr:row>
      <xdr:rowOff>61214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531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71391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30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類似団体平均に比べて高い水準となっているのは、高齢化率や生活保護率が高いこと、自立支援給付費の支出が多いことが主な要因である。</a:t>
          </a:r>
        </a:p>
        <a:p>
          <a:r>
            <a:rPr kumimoji="1" lang="ja-JP" altLang="en-US" sz="1200">
              <a:latin typeface="ＭＳ Ｐゴシック" panose="020B0600070205080204" pitchFamily="50" charset="-128"/>
              <a:ea typeface="ＭＳ Ｐゴシック" panose="020B0600070205080204" pitchFamily="50" charset="-128"/>
            </a:rPr>
            <a:t>　扶助費の抑制については、高齢化の進行や景気動向に左右されるため難しい状況ではあるが、生活困窮者の自立支援事業の継続や、就労可能な障害者に対しては自立や社会参加を促し、給付費の伸びを鈍化させる等の対策を行い、抑制していきたい。</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146050</xdr:rowOff>
    </xdr:from>
    <xdr:to>
      <xdr:col>24</xdr:col>
      <xdr:colOff>25400</xdr:colOff>
      <xdr:row>58</xdr:row>
      <xdr:rowOff>27940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91870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146050</xdr:rowOff>
    </xdr:from>
    <xdr:to>
      <xdr:col>19</xdr:col>
      <xdr:colOff>187325</xdr:colOff>
      <xdr:row>58</xdr:row>
      <xdr:rowOff>119380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9187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119380</xdr:rowOff>
    </xdr:from>
    <xdr:to>
      <xdr:col>15</xdr:col>
      <xdr:colOff>98425</xdr:colOff>
      <xdr:row>59</xdr:row>
      <xdr:rowOff>85090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1006348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96537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16510</xdr:rowOff>
    </xdr:from>
    <xdr:to>
      <xdr:col>11</xdr:col>
      <xdr:colOff>9525</xdr:colOff>
      <xdr:row>59</xdr:row>
      <xdr:rowOff>85090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101320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104157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148590</xdr:rowOff>
    </xdr:from>
    <xdr:to>
      <xdr:col>24</xdr:col>
      <xdr:colOff>76200</xdr:colOff>
      <xdr:row>58</xdr:row>
      <xdr:rowOff>78740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92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120667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89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95250</xdr:rowOff>
    </xdr:from>
    <xdr:to>
      <xdr:col>20</xdr:col>
      <xdr:colOff>38100</xdr:colOff>
      <xdr:row>58</xdr:row>
      <xdr:rowOff>25400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10177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954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68580</xdr:rowOff>
    </xdr:from>
    <xdr:to>
      <xdr:col>15</xdr:col>
      <xdr:colOff>149225</xdr:colOff>
      <xdr:row>58</xdr:row>
      <xdr:rowOff>170180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1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154957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09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34290</xdr:rowOff>
    </xdr:from>
    <xdr:to>
      <xdr:col>11</xdr:col>
      <xdr:colOff>60325</xdr:colOff>
      <xdr:row>59</xdr:row>
      <xdr:rowOff>135890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14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120667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23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137160</xdr:rowOff>
    </xdr:from>
    <xdr:to>
      <xdr:col>6</xdr:col>
      <xdr:colOff>171450</xdr:colOff>
      <xdr:row>59</xdr:row>
      <xdr:rowOff>67310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52087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16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令和元年度までは類似団体と同水準で推移していたが、令和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より類似団体平均と比較すると高い水準となっている。これは高齢化の進行等により年々増加する繰出金による要因が大きい。医療費の適正化や介護予防事業を推進等の対策に積極的に取り組み、引き続き繰出金の抑制に努めたい。</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38100</xdr:rowOff>
    </xdr:from>
    <xdr:to>
      <xdr:col>82</xdr:col>
      <xdr:colOff>107950</xdr:colOff>
      <xdr:row>58</xdr:row>
      <xdr:rowOff>152400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9822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111777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38100</xdr:rowOff>
    </xdr:from>
    <xdr:to>
      <xdr:col>78</xdr:col>
      <xdr:colOff>69850</xdr:colOff>
      <xdr:row>58</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982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118127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54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114300</xdr:rowOff>
    </xdr:from>
    <xdr:to>
      <xdr:col>73</xdr:col>
      <xdr:colOff>180975</xdr:colOff>
      <xdr:row>58</xdr:row>
      <xdr:rowOff>127000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058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120650</xdr:rowOff>
    </xdr:from>
    <xdr:to>
      <xdr:col>74</xdr:col>
      <xdr:colOff>31750</xdr:colOff>
      <xdr:row>58</xdr:row>
      <xdr:rowOff>50800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60977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101600</xdr:rowOff>
    </xdr:from>
    <xdr:to>
      <xdr:col>69</xdr:col>
      <xdr:colOff>92075</xdr:colOff>
      <xdr:row>58</xdr:row>
      <xdr:rowOff>114300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10045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101600</xdr:rowOff>
    </xdr:from>
    <xdr:to>
      <xdr:col>82</xdr:col>
      <xdr:colOff>158750</xdr:colOff>
      <xdr:row>59</xdr:row>
      <xdr:rowOff>31750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73677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158750</xdr:rowOff>
    </xdr:from>
    <xdr:to>
      <xdr:col>78</xdr:col>
      <xdr:colOff>120650</xdr:colOff>
      <xdr:row>58</xdr:row>
      <xdr:rowOff>88900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73677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01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76200</xdr:rowOff>
    </xdr:from>
    <xdr:to>
      <xdr:col>74</xdr:col>
      <xdr:colOff>31750</xdr:colOff>
      <xdr:row>59</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63500</xdr:rowOff>
    </xdr:from>
    <xdr:to>
      <xdr:col>69</xdr:col>
      <xdr:colOff>142875</xdr:colOff>
      <xdr:row>58</xdr:row>
      <xdr:rowOff>165100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149877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50800</xdr:rowOff>
    </xdr:from>
    <xdr:to>
      <xdr:col>65</xdr:col>
      <xdr:colOff>53975</xdr:colOff>
      <xdr:row>58</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162577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近年は類似団体平均より継続して下回っている。今後も引き続き、補助金適正化検討委員会や予算編成においてに補助金等の見直し・スクラップ＆ビルドを検討し、適正化を図る。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106426</xdr:rowOff>
    </xdr:from>
    <xdr:to>
      <xdr:col>82</xdr:col>
      <xdr:colOff>107950</xdr:colOff>
      <xdr:row>35</xdr:row>
      <xdr:rowOff>110998</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10717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106426</xdr:rowOff>
    </xdr:from>
    <xdr:to>
      <xdr:col>78</xdr:col>
      <xdr:colOff>69850</xdr:colOff>
      <xdr:row>35</xdr:row>
      <xdr:rowOff>143002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1071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143002</xdr:rowOff>
    </xdr:from>
    <xdr:to>
      <xdr:col>73</xdr:col>
      <xdr:colOff>180975</xdr:colOff>
      <xdr:row>36</xdr:row>
      <xdr:rowOff>3556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1437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3556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13918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60198</xdr:rowOff>
    </xdr:from>
    <xdr:to>
      <xdr:col>82</xdr:col>
      <xdr:colOff>158750</xdr:colOff>
      <xdr:row>35</xdr:row>
      <xdr:rowOff>161798</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76725</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0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55626</xdr:rowOff>
    </xdr:from>
    <xdr:to>
      <xdr:col>78</xdr:col>
      <xdr:colOff>120650</xdr:colOff>
      <xdr:row>35</xdr:row>
      <xdr:rowOff>157226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167403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825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92202</xdr:rowOff>
    </xdr:from>
    <xdr:to>
      <xdr:col>74</xdr:col>
      <xdr:colOff>31750</xdr:colOff>
      <xdr:row>36</xdr:row>
      <xdr:rowOff>22352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32529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過年度からの起債抑制により、類似団体平均を下回っている。</a:t>
          </a:r>
        </a:p>
        <a:p>
          <a:r>
            <a:rPr kumimoji="1" lang="ja-JP" altLang="en-US" sz="1200">
              <a:latin typeface="ＭＳ Ｐゴシック" panose="020B0600070205080204" pitchFamily="50" charset="-128"/>
              <a:ea typeface="ＭＳ Ｐゴシック" panose="020B0600070205080204" pitchFamily="50" charset="-128"/>
            </a:rPr>
            <a:t>　しかしながら、令和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年度に市庁舎の建替工事のために伴い</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8,200</a:t>
          </a:r>
          <a:r>
            <a:rPr kumimoji="1" lang="ja-JP" altLang="en-US" sz="1200">
              <a:latin typeface="ＭＳ Ｐゴシック" panose="020B0600070205080204" pitchFamily="50" charset="-128"/>
              <a:ea typeface="ＭＳ Ｐゴシック" panose="020B0600070205080204" pitchFamily="50" charset="-128"/>
            </a:rPr>
            <a:t>万円、令和</a:t>
          </a:r>
          <a:r>
            <a:rPr kumimoji="1" lang="en-US" altLang="ja-JP" sz="1200">
              <a:latin typeface="ＭＳ Ｐゴシック" panose="020B0600070205080204" pitchFamily="50" charset="-128"/>
              <a:ea typeface="ＭＳ Ｐゴシック" panose="020B0600070205080204" pitchFamily="50" charset="-128"/>
            </a:rPr>
            <a:t>4</a:t>
          </a:r>
          <a:r>
            <a:rPr kumimoji="1" lang="ja-JP" altLang="en-US" sz="1200">
              <a:latin typeface="ＭＳ Ｐゴシック" panose="020B0600070205080204" pitchFamily="50" charset="-128"/>
              <a:ea typeface="ＭＳ Ｐゴシック" panose="020B0600070205080204" pitchFamily="50" charset="-128"/>
            </a:rPr>
            <a:t>年度に健康センター大規模改修工事のために</a:t>
          </a:r>
          <a:r>
            <a:rPr kumimoji="1" lang="en-US" altLang="ja-JP" sz="1200">
              <a:latin typeface="ＭＳ Ｐゴシック" panose="020B0600070205080204" pitchFamily="50" charset="-128"/>
              <a:ea typeface="ＭＳ Ｐゴシック" panose="020B0600070205080204" pitchFamily="50" charset="-128"/>
            </a:rPr>
            <a:t>6</a:t>
          </a:r>
          <a:r>
            <a:rPr kumimoji="1" lang="ja-JP" altLang="en-US" sz="1200">
              <a:latin typeface="ＭＳ Ｐゴシック" panose="020B0600070205080204" pitchFamily="50" charset="-128"/>
              <a:ea typeface="ＭＳ Ｐゴシック" panose="020B0600070205080204" pitchFamily="50" charset="-128"/>
            </a:rPr>
            <a:t>億</a:t>
          </a:r>
          <a:r>
            <a:rPr kumimoji="1" lang="en-US" altLang="ja-JP" sz="1200">
              <a:latin typeface="ＭＳ Ｐゴシック" panose="020B0600070205080204" pitchFamily="50" charset="-128"/>
              <a:ea typeface="ＭＳ Ｐゴシック" panose="020B0600070205080204" pitchFamily="50" charset="-128"/>
            </a:rPr>
            <a:t>4,900</a:t>
          </a:r>
          <a:r>
            <a:rPr kumimoji="1" lang="ja-JP" altLang="en-US" sz="1200">
              <a:latin typeface="ＭＳ Ｐゴシック" panose="020B0600070205080204" pitchFamily="50" charset="-128"/>
              <a:ea typeface="ＭＳ Ｐゴシック" panose="020B0600070205080204" pitchFamily="50" charset="-128"/>
            </a:rPr>
            <a:t>万円の地方債を発行したこと等に加えて、今後も市内公共施設老朽化に伴う大規模改修工事が見込まれることから、公債費の動向には注視していく必要がある。起債が見込まれる新規事業の実施等について十分な検討を図り、新発債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72137</xdr:rowOff>
    </xdr:from>
    <xdr:to>
      <xdr:col>24</xdr:col>
      <xdr:colOff>25400</xdr:colOff>
      <xdr:row>76</xdr:row>
      <xdr:rowOff>90424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102337"/>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72137</xdr:rowOff>
    </xdr:from>
    <xdr:to>
      <xdr:col>19</xdr:col>
      <xdr:colOff>187325</xdr:colOff>
      <xdr:row>76</xdr:row>
      <xdr:rowOff>99568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102337"/>
          <a:ext cx="889000" cy="2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99568</xdr:rowOff>
    </xdr:from>
    <xdr:to>
      <xdr:col>15</xdr:col>
      <xdr:colOff>98425</xdr:colOff>
      <xdr:row>76</xdr:row>
      <xdr:rowOff>99568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1297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99568</xdr:rowOff>
    </xdr:from>
    <xdr:to>
      <xdr:col>11</xdr:col>
      <xdr:colOff>9525</xdr:colOff>
      <xdr:row>76</xdr:row>
      <xdr:rowOff>99568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1297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39624</xdr:rowOff>
    </xdr:from>
    <xdr:to>
      <xdr:col>24</xdr:col>
      <xdr:colOff>76200</xdr:colOff>
      <xdr:row>76</xdr:row>
      <xdr:rowOff>141224</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56151</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91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21337</xdr:rowOff>
    </xdr:from>
    <xdr:to>
      <xdr:col>20</xdr:col>
      <xdr:colOff>38100</xdr:colOff>
      <xdr:row>76</xdr:row>
      <xdr:rowOff>122937</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051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133113</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82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48768</xdr:rowOff>
    </xdr:from>
    <xdr:to>
      <xdr:col>15</xdr:col>
      <xdr:colOff>149225</xdr:colOff>
      <xdr:row>76</xdr:row>
      <xdr:rowOff>150368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160545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48768</xdr:rowOff>
    </xdr:from>
    <xdr:to>
      <xdr:col>11</xdr:col>
      <xdr:colOff>60325</xdr:colOff>
      <xdr:row>76</xdr:row>
      <xdr:rowOff>150368</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160545</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48768</xdr:rowOff>
    </xdr:from>
    <xdr:to>
      <xdr:col>6</xdr:col>
      <xdr:colOff>171450</xdr:colOff>
      <xdr:row>76</xdr:row>
      <xdr:rowOff>150368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160545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847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類似団体平均に比べて高い水準になっている。これは人件費及び扶助費による要因が大きい。</a:t>
          </a:r>
        </a:p>
        <a:p>
          <a:r>
            <a:rPr kumimoji="1" lang="ja-JP" altLang="en-US" sz="1200">
              <a:latin typeface="ＭＳ Ｐゴシック" panose="020B0600070205080204" pitchFamily="50" charset="-128"/>
              <a:ea typeface="ＭＳ Ｐゴシック" panose="020B0600070205080204" pitchFamily="50" charset="-128"/>
            </a:rPr>
            <a:t>　人件費については、正規職員の平均年齢が高いことや、保育所や一部の小学校給食業務を直営で行っていることが要因であるため、給食調理業務の委託化等を順次行うなど人件費削減に努める。</a:t>
          </a:r>
        </a:p>
        <a:p>
          <a:r>
            <a:rPr kumimoji="1" lang="ja-JP" altLang="en-US" sz="1200">
              <a:latin typeface="ＭＳ Ｐゴシック" panose="020B0600070205080204" pitchFamily="50" charset="-128"/>
              <a:ea typeface="ＭＳ Ｐゴシック" panose="020B0600070205080204" pitchFamily="50" charset="-128"/>
            </a:rPr>
            <a:t>　扶助費の抑制については、生活困窮者の自立支援事業の継続や、就労可能な障害者に対しては自立や社会参加を促し、給付費の伸びを鈍化させる等の対策を行い、抑制していきたい。</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81280</xdr:rowOff>
    </xdr:from>
    <xdr:to>
      <xdr:col>82</xdr:col>
      <xdr:colOff>107950</xdr:colOff>
      <xdr:row>77</xdr:row>
      <xdr:rowOff>86995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5671800" y="13111480"/>
          <a:ext cx="838200" cy="177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81280</xdr:rowOff>
    </xdr:from>
    <xdr:to>
      <xdr:col>78</xdr:col>
      <xdr:colOff>69850</xdr:colOff>
      <xdr:row>77</xdr:row>
      <xdr:rowOff>52705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4782800" y="1311148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52705</xdr:rowOff>
    </xdr:from>
    <xdr:to>
      <xdr:col>73</xdr:col>
      <xdr:colOff>180975</xdr:colOff>
      <xdr:row>78</xdr:row>
      <xdr:rowOff>81280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325435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39387</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138430</xdr:rowOff>
    </xdr:from>
    <xdr:to>
      <xdr:col>69</xdr:col>
      <xdr:colOff>92075</xdr:colOff>
      <xdr:row>78</xdr:row>
      <xdr:rowOff>81280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33400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36195</xdr:rowOff>
    </xdr:from>
    <xdr:to>
      <xdr:col>82</xdr:col>
      <xdr:colOff>158750</xdr:colOff>
      <xdr:row>77</xdr:row>
      <xdr:rowOff>137795</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8272</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20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30480</xdr:rowOff>
    </xdr:from>
    <xdr:to>
      <xdr:col>78</xdr:col>
      <xdr:colOff>120650</xdr:colOff>
      <xdr:row>76</xdr:row>
      <xdr:rowOff>132080</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116857</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147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1905</xdr:rowOff>
    </xdr:from>
    <xdr:to>
      <xdr:col>74</xdr:col>
      <xdr:colOff>31750</xdr:colOff>
      <xdr:row>77</xdr:row>
      <xdr:rowOff>103505</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88282</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28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30480</xdr:rowOff>
    </xdr:from>
    <xdr:to>
      <xdr:col>69</xdr:col>
      <xdr:colOff>142875</xdr:colOff>
      <xdr:row>78</xdr:row>
      <xdr:rowOff>132080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116857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87630</xdr:rowOff>
    </xdr:from>
    <xdr:to>
      <xdr:col>65</xdr:col>
      <xdr:colOff>53975</xdr:colOff>
      <xdr:row>78</xdr:row>
      <xdr:rowOff>17780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133763</xdr:rowOff>
    </xdr:from>
    <xdr:to>
      <xdr:col>29</xdr:col>
      <xdr:colOff>127000</xdr:colOff>
      <xdr:row>18</xdr:row>
      <xdr:rowOff>158837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5003800" y="3267488"/>
          <a:ext cx="647700" cy="250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14765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77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129034</xdr:rowOff>
    </xdr:from>
    <xdr:to>
      <xdr:col>26</xdr:col>
      <xdr:colOff>50800</xdr:colOff>
      <xdr:row>18</xdr:row>
      <xdr:rowOff>133763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3262759"/>
          <a:ext cx="698500" cy="4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112515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90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129034</xdr:rowOff>
    </xdr:from>
    <xdr:to>
      <xdr:col>22</xdr:col>
      <xdr:colOff>114300</xdr:colOff>
      <xdr:row>18</xdr:row>
      <xdr:rowOff>160152</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262759"/>
          <a:ext cx="698500" cy="311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21698</xdr:rowOff>
    </xdr:from>
    <xdr:to>
      <xdr:col>22</xdr:col>
      <xdr:colOff>165100</xdr:colOff>
      <xdr:row>18</xdr:row>
      <xdr:rowOff>123298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55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133475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92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160152</xdr:rowOff>
    </xdr:from>
    <xdr:to>
      <xdr:col>18</xdr:col>
      <xdr:colOff>177800</xdr:colOff>
      <xdr:row>18</xdr:row>
      <xdr:rowOff>160652</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293877"/>
          <a:ext cx="698500" cy="5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46787</xdr:rowOff>
    </xdr:from>
    <xdr:to>
      <xdr:col>19</xdr:col>
      <xdr:colOff>38100</xdr:colOff>
      <xdr:row>18</xdr:row>
      <xdr:rowOff>148387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805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158564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94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60417</xdr:rowOff>
    </xdr:from>
    <xdr:to>
      <xdr:col>15</xdr:col>
      <xdr:colOff>101600</xdr:colOff>
      <xdr:row>18</xdr:row>
      <xdr:rowOff>162017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94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744</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96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108037</xdr:rowOff>
    </xdr:from>
    <xdr:to>
      <xdr:col>29</xdr:col>
      <xdr:colOff>177800</xdr:colOff>
      <xdr:row>19</xdr:row>
      <xdr:rowOff>38188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241762"/>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80114</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21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82963</xdr:rowOff>
    </xdr:from>
    <xdr:to>
      <xdr:col>26</xdr:col>
      <xdr:colOff>101600</xdr:colOff>
      <xdr:row>19</xdr:row>
      <xdr:rowOff>13113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2166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169340</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30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78234</xdr:rowOff>
    </xdr:from>
    <xdr:to>
      <xdr:col>22</xdr:col>
      <xdr:colOff>165100</xdr:colOff>
      <xdr:row>19</xdr:row>
      <xdr:rowOff>8384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211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164611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29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109352</xdr:rowOff>
    </xdr:from>
    <xdr:to>
      <xdr:col>19</xdr:col>
      <xdr:colOff>38100</xdr:colOff>
      <xdr:row>19</xdr:row>
      <xdr:rowOff>39502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243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24279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32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109852</xdr:rowOff>
    </xdr:from>
    <xdr:to>
      <xdr:col>15</xdr:col>
      <xdr:colOff>101600</xdr:colOff>
      <xdr:row>19</xdr:row>
      <xdr:rowOff>40002</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2435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24779</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329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70960</xdr:rowOff>
    </xdr:from>
    <xdr:to>
      <xdr:col>29</xdr:col>
      <xdr:colOff>127000</xdr:colOff>
      <xdr:row>36</xdr:row>
      <xdr:rowOff>74193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5003800" y="7024210"/>
          <a:ext cx="647700" cy="32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58453</xdr:rowOff>
    </xdr:from>
    <xdr:to>
      <xdr:col>26</xdr:col>
      <xdr:colOff>50800</xdr:colOff>
      <xdr:row>36</xdr:row>
      <xdr:rowOff>70960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4305300" y="7011703"/>
          <a:ext cx="698500" cy="125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58453</xdr:rowOff>
    </xdr:from>
    <xdr:to>
      <xdr:col>22</xdr:col>
      <xdr:colOff>114300</xdr:colOff>
      <xdr:row>36</xdr:row>
      <xdr:rowOff>109920</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3606800" y="7011703"/>
          <a:ext cx="698500" cy="514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238768</xdr:rowOff>
    </xdr:from>
    <xdr:to>
      <xdr:col>22</xdr:col>
      <xdr:colOff>165100</xdr:colOff>
      <xdr:row>35</xdr:row>
      <xdr:rowOff>340368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7645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109920</xdr:rowOff>
    </xdr:from>
    <xdr:to>
      <xdr:col>18</xdr:col>
      <xdr:colOff>177800</xdr:colOff>
      <xdr:row>36</xdr:row>
      <xdr:rowOff>128110</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flipV="1">
          <a:off x="2908300" y="7063170"/>
          <a:ext cx="698500" cy="181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253136</xdr:rowOff>
    </xdr:from>
    <xdr:to>
      <xdr:col>15</xdr:col>
      <xdr:colOff>101600</xdr:colOff>
      <xdr:row>36</xdr:row>
      <xdr:rowOff>11836</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22013</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23393</xdr:rowOff>
    </xdr:from>
    <xdr:to>
      <xdr:col>29</xdr:col>
      <xdr:colOff>177800</xdr:colOff>
      <xdr:row>36</xdr:row>
      <xdr:rowOff>124993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6976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338370</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6948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20160</xdr:rowOff>
    </xdr:from>
    <xdr:to>
      <xdr:col>26</xdr:col>
      <xdr:colOff>101600</xdr:colOff>
      <xdr:row>36</xdr:row>
      <xdr:rowOff>121760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69734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106537</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059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7653</xdr:rowOff>
    </xdr:from>
    <xdr:to>
      <xdr:col>22</xdr:col>
      <xdr:colOff>165100</xdr:colOff>
      <xdr:row>36</xdr:row>
      <xdr:rowOff>109253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6960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94030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04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59120</xdr:rowOff>
    </xdr:from>
    <xdr:to>
      <xdr:col>19</xdr:col>
      <xdr:colOff>38100</xdr:colOff>
      <xdr:row>36</xdr:row>
      <xdr:rowOff>160720</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012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145497</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09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77310</xdr:rowOff>
    </xdr:from>
    <xdr:to>
      <xdr:col>15</xdr:col>
      <xdr:colOff>101600</xdr:colOff>
      <xdr:row>37</xdr:row>
      <xdr:rowOff>7460</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030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163687</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11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77940</xdr:rowOff>
    </xdr:from>
    <xdr:to>
      <xdr:col>24</xdr:col>
      <xdr:colOff>63500</xdr:colOff>
      <xdr:row>36</xdr:row>
      <xdr:rowOff>117392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250140"/>
          <a:ext cx="838200" cy="39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9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77940</xdr:rowOff>
    </xdr:from>
    <xdr:to>
      <xdr:col>19</xdr:col>
      <xdr:colOff>177800</xdr:colOff>
      <xdr:row>36</xdr:row>
      <xdr:rowOff>112935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50140"/>
          <a:ext cx="889000" cy="3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124001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6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112935</xdr:rowOff>
    </xdr:from>
    <xdr:to>
      <xdr:col>15</xdr:col>
      <xdr:colOff>50800</xdr:colOff>
      <xdr:row>36</xdr:row>
      <xdr:rowOff>154521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85135"/>
          <a:ext cx="889000" cy="4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63868</xdr:rowOff>
    </xdr:from>
    <xdr:to>
      <xdr:col>15</xdr:col>
      <xdr:colOff>101600</xdr:colOff>
      <xdr:row>36</xdr:row>
      <xdr:rowOff>165468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156595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144025</xdr:rowOff>
    </xdr:from>
    <xdr:to>
      <xdr:col>10</xdr:col>
      <xdr:colOff>114300</xdr:colOff>
      <xdr:row>36</xdr:row>
      <xdr:rowOff>154521</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16225"/>
          <a:ext cx="889000" cy="10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169786</xdr:rowOff>
    </xdr:from>
    <xdr:to>
      <xdr:col>10</xdr:col>
      <xdr:colOff>165100</xdr:colOff>
      <xdr:row>37</xdr:row>
      <xdr:rowOff>99936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91063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34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xdr:rowOff>
    </xdr:from>
    <xdr:to>
      <xdr:col>6</xdr:col>
      <xdr:colOff>38100</xdr:colOff>
      <xdr:row>37</xdr:row>
      <xdr:rowOff>111538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102665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46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66592</xdr:rowOff>
    </xdr:from>
    <xdr:to>
      <xdr:col>24</xdr:col>
      <xdr:colOff>114300</xdr:colOff>
      <xdr:row>36</xdr:row>
      <xdr:rowOff>168192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23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45019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17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27140</xdr:rowOff>
    </xdr:from>
    <xdr:to>
      <xdr:col>20</xdr:col>
      <xdr:colOff>38100</xdr:colOff>
      <xdr:row>36</xdr:row>
      <xdr:rowOff>128740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9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145267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97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62135</xdr:rowOff>
    </xdr:from>
    <xdr:to>
      <xdr:col>15</xdr:col>
      <xdr:colOff>101600</xdr:colOff>
      <xdr:row>36</xdr:row>
      <xdr:rowOff>163735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3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8812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0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103721</xdr:rowOff>
    </xdr:from>
    <xdr:to>
      <xdr:col>10</xdr:col>
      <xdr:colOff>165100</xdr:colOff>
      <xdr:row>37</xdr:row>
      <xdr:rowOff>33871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7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50398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051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93225</xdr:rowOff>
    </xdr:from>
    <xdr:to>
      <xdr:col>6</xdr:col>
      <xdr:colOff>38100</xdr:colOff>
      <xdr:row>37</xdr:row>
      <xdr:rowOff>23375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6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39902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40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34838</xdr:rowOff>
    </xdr:from>
    <xdr:to>
      <xdr:col>24</xdr:col>
      <xdr:colOff>63500</xdr:colOff>
      <xdr:row>57</xdr:row>
      <xdr:rowOff>42283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807488"/>
          <a:ext cx="838200" cy="7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154329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84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34838</xdr:rowOff>
    </xdr:from>
    <xdr:to>
      <xdr:col>19</xdr:col>
      <xdr:colOff>177800</xdr:colOff>
      <xdr:row>57</xdr:row>
      <xdr:rowOff>144185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07488"/>
          <a:ext cx="889000" cy="109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93573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6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144185</xdr:rowOff>
    </xdr:from>
    <xdr:to>
      <xdr:col>15</xdr:col>
      <xdr:colOff>50800</xdr:colOff>
      <xdr:row>58</xdr:row>
      <xdr:rowOff>82844</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16835"/>
          <a:ext cx="889000" cy="11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72299</xdr:rowOff>
    </xdr:from>
    <xdr:to>
      <xdr:col>15</xdr:col>
      <xdr:colOff>101600</xdr:colOff>
      <xdr:row>58</xdr:row>
      <xdr:rowOff>2449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18976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62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82844</xdr:rowOff>
    </xdr:from>
    <xdr:to>
      <xdr:col>10</xdr:col>
      <xdr:colOff>114300</xdr:colOff>
      <xdr:row>58</xdr:row>
      <xdr:rowOff>120400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2694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124692</xdr:rowOff>
    </xdr:from>
    <xdr:to>
      <xdr:col>10</xdr:col>
      <xdr:colOff>165100</xdr:colOff>
      <xdr:row>58</xdr:row>
      <xdr:rowOff>54842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9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71369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67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157197</xdr:rowOff>
    </xdr:from>
    <xdr:to>
      <xdr:col>6</xdr:col>
      <xdr:colOff>38100</xdr:colOff>
      <xdr:row>58</xdr:row>
      <xdr:rowOff>87347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2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103874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0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162933</xdr:rowOff>
    </xdr:from>
    <xdr:to>
      <xdr:col>24</xdr:col>
      <xdr:colOff>114300</xdr:colOff>
      <xdr:row>57</xdr:row>
      <xdr:rowOff>93083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6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141360</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155488</xdr:rowOff>
    </xdr:from>
    <xdr:to>
      <xdr:col>20</xdr:col>
      <xdr:colOff>38100</xdr:colOff>
      <xdr:row>57</xdr:row>
      <xdr:rowOff>85638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5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102165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3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93385</xdr:rowOff>
    </xdr:from>
    <xdr:to>
      <xdr:col>15</xdr:col>
      <xdr:colOff>101600</xdr:colOff>
      <xdr:row>58</xdr:row>
      <xdr:rowOff>23535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6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14662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5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32044</xdr:rowOff>
    </xdr:from>
    <xdr:to>
      <xdr:col>10</xdr:col>
      <xdr:colOff>165100</xdr:colOff>
      <xdr:row>58</xdr:row>
      <xdr:rowOff>133644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7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124771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6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69600</xdr:rowOff>
    </xdr:from>
    <xdr:to>
      <xdr:col>6</xdr:col>
      <xdr:colOff>38100</xdr:colOff>
      <xdr:row>58</xdr:row>
      <xdr:rowOff>171200</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1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162327</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0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17780</xdr:rowOff>
    </xdr:from>
    <xdr:to>
      <xdr:col>24</xdr:col>
      <xdr:colOff>63500</xdr:colOff>
      <xdr:row>79</xdr:row>
      <xdr:rowOff>20980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62330"/>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20980</xdr:rowOff>
    </xdr:from>
    <xdr:to>
      <xdr:col>19</xdr:col>
      <xdr:colOff>177800</xdr:colOff>
      <xdr:row>79</xdr:row>
      <xdr:rowOff>31648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65530"/>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31610</xdr:rowOff>
    </xdr:from>
    <xdr:to>
      <xdr:col>15</xdr:col>
      <xdr:colOff>50800</xdr:colOff>
      <xdr:row>79</xdr:row>
      <xdr:rowOff>31648</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76160"/>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167920</xdr:rowOff>
    </xdr:from>
    <xdr:to>
      <xdr:col>15</xdr:col>
      <xdr:colOff>101600</xdr:colOff>
      <xdr:row>78</xdr:row>
      <xdr:rowOff>98070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114597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29133</xdr:rowOff>
    </xdr:from>
    <xdr:to>
      <xdr:col>10</xdr:col>
      <xdr:colOff>114300</xdr:colOff>
      <xdr:row>79</xdr:row>
      <xdr:rowOff>31610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73683"/>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24168</xdr:rowOff>
    </xdr:from>
    <xdr:to>
      <xdr:col>10</xdr:col>
      <xdr:colOff>165100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23177</xdr:rowOff>
    </xdr:from>
    <xdr:to>
      <xdr:col>6</xdr:col>
      <xdr:colOff>38100</xdr:colOff>
      <xdr:row>78</xdr:row>
      <xdr:rowOff>124777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9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141304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7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138430</xdr:rowOff>
    </xdr:from>
    <xdr:to>
      <xdr:col>24</xdr:col>
      <xdr:colOff>114300</xdr:colOff>
      <xdr:row>79</xdr:row>
      <xdr:rowOff>68580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51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53357</xdr:rowOff>
    </xdr:from>
    <xdr:ext cx="378565"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426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141630</xdr:rowOff>
    </xdr:from>
    <xdr:to>
      <xdr:col>20</xdr:col>
      <xdr:colOff>38100</xdr:colOff>
      <xdr:row>79</xdr:row>
      <xdr:rowOff>71780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5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62907</xdr:rowOff>
    </xdr:from>
    <xdr:ext cx="378565"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608017" y="136074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152298</xdr:rowOff>
    </xdr:from>
    <xdr:to>
      <xdr:col>15</xdr:col>
      <xdr:colOff>101600</xdr:colOff>
      <xdr:row>79</xdr:row>
      <xdr:rowOff>82448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52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73575</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719017" y="136181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152260</xdr:rowOff>
    </xdr:from>
    <xdr:to>
      <xdr:col>10</xdr:col>
      <xdr:colOff>165100</xdr:colOff>
      <xdr:row>79</xdr:row>
      <xdr:rowOff>82410</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52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73537</xdr:rowOff>
    </xdr:from>
    <xdr:ext cx="378565"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830017" y="136180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149783</xdr:rowOff>
    </xdr:from>
    <xdr:to>
      <xdr:col>6</xdr:col>
      <xdr:colOff>38100</xdr:colOff>
      <xdr:row>79</xdr:row>
      <xdr:rowOff>79933</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52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71060</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941017" y="13615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106291</xdr:rowOff>
    </xdr:from>
    <xdr:to>
      <xdr:col>24</xdr:col>
      <xdr:colOff>63500</xdr:colOff>
      <xdr:row>93</xdr:row>
      <xdr:rowOff>98923</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5879691"/>
          <a:ext cx="838200" cy="16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106291</xdr:rowOff>
    </xdr:from>
    <xdr:to>
      <xdr:col>19</xdr:col>
      <xdr:colOff>177800</xdr:colOff>
      <xdr:row>94</xdr:row>
      <xdr:rowOff>24474</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5879691"/>
          <a:ext cx="889000" cy="26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4456</xdr:rowOff>
    </xdr:from>
    <xdr:to>
      <xdr:col>15</xdr:col>
      <xdr:colOff>50800</xdr:colOff>
      <xdr:row>94</xdr:row>
      <xdr:rowOff>24474</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120756"/>
          <a:ext cx="889000" cy="20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120969</xdr:rowOff>
    </xdr:from>
    <xdr:to>
      <xdr:col>15</xdr:col>
      <xdr:colOff>101600</xdr:colOff>
      <xdr:row>97</xdr:row>
      <xdr:rowOff>51119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42246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4456</xdr:rowOff>
    </xdr:from>
    <xdr:to>
      <xdr:col>10</xdr:col>
      <xdr:colOff>114300</xdr:colOff>
      <xdr:row>94</xdr:row>
      <xdr:rowOff>22647</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120756"/>
          <a:ext cx="889000" cy="18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322</xdr:rowOff>
    </xdr:from>
    <xdr:to>
      <xdr:col>10</xdr:col>
      <xdr:colOff>165100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54110</xdr:rowOff>
    </xdr:from>
    <xdr:to>
      <xdr:col>6</xdr:col>
      <xdr:colOff>38100</xdr:colOff>
      <xdr:row>97</xdr:row>
      <xdr:rowOff>155710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146837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7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48123</xdr:rowOff>
    </xdr:from>
    <xdr:to>
      <xdr:col>24</xdr:col>
      <xdr:colOff>114300</xdr:colOff>
      <xdr:row>93</xdr:row>
      <xdr:rowOff>149723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992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71000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844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55491</xdr:rowOff>
    </xdr:from>
    <xdr:to>
      <xdr:col>20</xdr:col>
      <xdr:colOff>38100</xdr:colOff>
      <xdr:row>92</xdr:row>
      <xdr:rowOff>157091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828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2168</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604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145124</xdr:rowOff>
    </xdr:from>
    <xdr:to>
      <xdr:col>15</xdr:col>
      <xdr:colOff>101600</xdr:colOff>
      <xdr:row>94</xdr:row>
      <xdr:rowOff>75274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08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91801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865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125106</xdr:rowOff>
    </xdr:from>
    <xdr:to>
      <xdr:col>10</xdr:col>
      <xdr:colOff>165100</xdr:colOff>
      <xdr:row>94</xdr:row>
      <xdr:rowOff>55256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0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71783</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845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143297</xdr:rowOff>
    </xdr:from>
    <xdr:to>
      <xdr:col>6</xdr:col>
      <xdr:colOff>38100</xdr:colOff>
      <xdr:row>94</xdr:row>
      <xdr:rowOff>73447</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08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89974</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5863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2451</xdr:rowOff>
    </xdr:from>
    <xdr:to>
      <xdr:col>54</xdr:col>
      <xdr:colOff>189865</xdr:colOff>
      <xdr:row>39</xdr:row>
      <xdr:rowOff>103035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5951"/>
          <a:ext cx="1270" cy="164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106862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103035</xdr:rowOff>
    </xdr:from>
    <xdr:to>
      <xdr:col>55</xdr:col>
      <xdr:colOff>88900</xdr:colOff>
      <xdr:row>39</xdr:row>
      <xdr:rowOff>103035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89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120578</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2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2451</xdr:rowOff>
    </xdr:from>
    <xdr:to>
      <xdr:col>55</xdr:col>
      <xdr:colOff>88900</xdr:colOff>
      <xdr:row>30</xdr:row>
      <xdr:rowOff>2451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18923</xdr:rowOff>
    </xdr:from>
    <xdr:to>
      <xdr:col>55</xdr:col>
      <xdr:colOff>0</xdr:colOff>
      <xdr:row>37</xdr:row>
      <xdr:rowOff>155689</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362573"/>
          <a:ext cx="838200" cy="136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143476</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15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165049</xdr:rowOff>
    </xdr:from>
    <xdr:to>
      <xdr:col>55</xdr:col>
      <xdr:colOff>50800</xdr:colOff>
      <xdr:row>37</xdr:row>
      <xdr:rowOff>95199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123749</xdr:rowOff>
    </xdr:from>
    <xdr:to>
      <xdr:col>50</xdr:col>
      <xdr:colOff>114300</xdr:colOff>
      <xdr:row>37</xdr:row>
      <xdr:rowOff>155689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5267249"/>
          <a:ext cx="889000" cy="1232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59868</xdr:rowOff>
    </xdr:from>
    <xdr:to>
      <xdr:col>50</xdr:col>
      <xdr:colOff>165100</xdr:colOff>
      <xdr:row>37</xdr:row>
      <xdr:rowOff>161468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6545</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17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123749</xdr:rowOff>
    </xdr:from>
    <xdr:to>
      <xdr:col>45</xdr:col>
      <xdr:colOff>177800</xdr:colOff>
      <xdr:row>38</xdr:row>
      <xdr:rowOff>104635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5267249"/>
          <a:ext cx="889000" cy="135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126238</xdr:rowOff>
    </xdr:from>
    <xdr:to>
      <xdr:col>46</xdr:col>
      <xdr:colOff>38100</xdr:colOff>
      <xdr:row>30</xdr:row>
      <xdr:rowOff>56388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509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72915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487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104635</xdr:rowOff>
    </xdr:from>
    <xdr:to>
      <xdr:col>41</xdr:col>
      <xdr:colOff>50800</xdr:colOff>
      <xdr:row>38</xdr:row>
      <xdr:rowOff>117729</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619735"/>
          <a:ext cx="889000" cy="1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157531</xdr:rowOff>
    </xdr:from>
    <xdr:to>
      <xdr:col>41</xdr:col>
      <xdr:colOff>101600</xdr:colOff>
      <xdr:row>38</xdr:row>
      <xdr:rowOff>87681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0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104208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7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37656</xdr:rowOff>
    </xdr:from>
    <xdr:to>
      <xdr:col>36</xdr:col>
      <xdr:colOff>165100</xdr:colOff>
      <xdr:row>38</xdr:row>
      <xdr:rowOff>139256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5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155782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32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139573</xdr:rowOff>
    </xdr:from>
    <xdr:to>
      <xdr:col>55</xdr:col>
      <xdr:colOff>50800</xdr:colOff>
      <xdr:row>37</xdr:row>
      <xdr:rowOff>69723</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1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162450</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6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104889</xdr:rowOff>
    </xdr:from>
    <xdr:to>
      <xdr:col>50</xdr:col>
      <xdr:colOff>165100</xdr:colOff>
      <xdr:row>38</xdr:row>
      <xdr:rowOff>35040</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485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26166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4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72949</xdr:rowOff>
    </xdr:from>
    <xdr:to>
      <xdr:col>46</xdr:col>
      <xdr:colOff>38100</xdr:colOff>
      <xdr:row>31</xdr:row>
      <xdr:rowOff>3099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21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165676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309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53835</xdr:rowOff>
    </xdr:from>
    <xdr:to>
      <xdr:col>41</xdr:col>
      <xdr:colOff>101600</xdr:colOff>
      <xdr:row>38</xdr:row>
      <xdr:rowOff>155435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568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146562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6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66929</xdr:rowOff>
    </xdr:from>
    <xdr:to>
      <xdr:col>36</xdr:col>
      <xdr:colOff>165100</xdr:colOff>
      <xdr:row>38</xdr:row>
      <xdr:rowOff>168529</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8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159656</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7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123675</xdr:rowOff>
    </xdr:from>
    <xdr:to>
      <xdr:col>55</xdr:col>
      <xdr:colOff>0</xdr:colOff>
      <xdr:row>57</xdr:row>
      <xdr:rowOff>139388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896325"/>
          <a:ext cx="838200" cy="15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10183</xdr:rowOff>
    </xdr:from>
    <xdr:to>
      <xdr:col>50</xdr:col>
      <xdr:colOff>114300</xdr:colOff>
      <xdr:row>57</xdr:row>
      <xdr:rowOff>123675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611383"/>
          <a:ext cx="889000" cy="28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10183</xdr:rowOff>
    </xdr:from>
    <xdr:to>
      <xdr:col>45</xdr:col>
      <xdr:colOff>177800</xdr:colOff>
      <xdr:row>57</xdr:row>
      <xdr:rowOff>100144</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611383"/>
          <a:ext cx="889000" cy="261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161420</xdr:rowOff>
    </xdr:from>
    <xdr:to>
      <xdr:col>46</xdr:col>
      <xdr:colOff>38100</xdr:colOff>
      <xdr:row>57</xdr:row>
      <xdr:rowOff>91570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6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82697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85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100144</xdr:rowOff>
    </xdr:from>
    <xdr:to>
      <xdr:col>41</xdr:col>
      <xdr:colOff>50800</xdr:colOff>
      <xdr:row>57</xdr:row>
      <xdr:rowOff>143159</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6972300" y="9872794"/>
          <a:ext cx="889000" cy="43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160620</xdr:rowOff>
    </xdr:from>
    <xdr:to>
      <xdr:col>41</xdr:col>
      <xdr:colOff>101600</xdr:colOff>
      <xdr:row>57</xdr:row>
      <xdr:rowOff>90770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107297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537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17013</xdr:rowOff>
    </xdr:from>
    <xdr:to>
      <xdr:col>36</xdr:col>
      <xdr:colOff>165100</xdr:colOff>
      <xdr:row>57</xdr:row>
      <xdr:rowOff>118613</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135140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564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88588</xdr:rowOff>
    </xdr:from>
    <xdr:to>
      <xdr:col>55</xdr:col>
      <xdr:colOff>50800</xdr:colOff>
      <xdr:row>58</xdr:row>
      <xdr:rowOff>18738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86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67015</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839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72875</xdr:rowOff>
    </xdr:from>
    <xdr:to>
      <xdr:col>50</xdr:col>
      <xdr:colOff>165100</xdr:colOff>
      <xdr:row>58</xdr:row>
      <xdr:rowOff>3025</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845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165602</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938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130833</xdr:rowOff>
    </xdr:from>
    <xdr:to>
      <xdr:col>46</xdr:col>
      <xdr:colOff>38100</xdr:colOff>
      <xdr:row>56</xdr:row>
      <xdr:rowOff>60983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56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77510</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335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49344</xdr:rowOff>
    </xdr:from>
    <xdr:to>
      <xdr:col>41</xdr:col>
      <xdr:colOff>101600</xdr:colOff>
      <xdr:row>57</xdr:row>
      <xdr:rowOff>150944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821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142071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914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92359</xdr:rowOff>
    </xdr:from>
    <xdr:to>
      <xdr:col>36</xdr:col>
      <xdr:colOff>165100</xdr:colOff>
      <xdr:row>58</xdr:row>
      <xdr:rowOff>22509</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86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13636</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95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22530</xdr:rowOff>
    </xdr:from>
    <xdr:to>
      <xdr:col>55</xdr:col>
      <xdr:colOff>0</xdr:colOff>
      <xdr:row>79</xdr:row>
      <xdr:rowOff>43371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567080"/>
          <a:ext cx="838200" cy="2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59301</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260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40856</xdr:rowOff>
    </xdr:from>
    <xdr:to>
      <xdr:col>50</xdr:col>
      <xdr:colOff>114300</xdr:colOff>
      <xdr:row>79</xdr:row>
      <xdr:rowOff>43371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3585406"/>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139819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1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40856</xdr:rowOff>
    </xdr:from>
    <xdr:to>
      <xdr:col>45</xdr:col>
      <xdr:colOff>177800</xdr:colOff>
      <xdr:row>79</xdr:row>
      <xdr:rowOff>44450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585406"/>
          <a:ext cx="889000" cy="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27381</xdr:rowOff>
    </xdr:from>
    <xdr:to>
      <xdr:col>46</xdr:col>
      <xdr:colOff>38100</xdr:colOff>
      <xdr:row>78</xdr:row>
      <xdr:rowOff>128981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40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145508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17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42774</xdr:rowOff>
    </xdr:from>
    <xdr:to>
      <xdr:col>41</xdr:col>
      <xdr:colOff>50800</xdr:colOff>
      <xdr:row>79</xdr:row>
      <xdr:rowOff>44450</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587324"/>
          <a:ext cx="889000" cy="1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163615</xdr:rowOff>
    </xdr:from>
    <xdr:to>
      <xdr:col>41</xdr:col>
      <xdr:colOff>101600</xdr:colOff>
      <xdr:row>78</xdr:row>
      <xdr:rowOff>93765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110292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14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10719</xdr:rowOff>
    </xdr:from>
    <xdr:to>
      <xdr:col>36</xdr:col>
      <xdr:colOff>165100</xdr:colOff>
      <xdr:row>78</xdr:row>
      <xdr:rowOff>112319</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128846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15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143180</xdr:rowOff>
    </xdr:from>
    <xdr:to>
      <xdr:col>55</xdr:col>
      <xdr:colOff>50800</xdr:colOff>
      <xdr:row>79</xdr:row>
      <xdr:rowOff>73330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51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58107</xdr:rowOff>
    </xdr:from>
    <xdr:ext cx="469744"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43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164021</xdr:rowOff>
    </xdr:from>
    <xdr:to>
      <xdr:col>50</xdr:col>
      <xdr:colOff>165100</xdr:colOff>
      <xdr:row>79</xdr:row>
      <xdr:rowOff>94171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53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79</xdr:row>
      <xdr:rowOff>85298</xdr:rowOff>
    </xdr:from>
    <xdr:ext cx="313932"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82333" y="136298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161506</xdr:rowOff>
    </xdr:from>
    <xdr:to>
      <xdr:col>46</xdr:col>
      <xdr:colOff>38100</xdr:colOff>
      <xdr:row>79</xdr:row>
      <xdr:rowOff>91656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534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82783</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61017" y="13627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165100</xdr:rowOff>
    </xdr:from>
    <xdr:to>
      <xdr:col>41</xdr:col>
      <xdr:colOff>101600</xdr:colOff>
      <xdr:row>79</xdr:row>
      <xdr:rowOff>95250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79</xdr:row>
      <xdr:rowOff>86377</xdr:rowOff>
    </xdr:from>
    <xdr:ext cx="24929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73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163424</xdr:rowOff>
    </xdr:from>
    <xdr:to>
      <xdr:col>36</xdr:col>
      <xdr:colOff>165100</xdr:colOff>
      <xdr:row>79</xdr:row>
      <xdr:rowOff>93574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536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84701</xdr:rowOff>
    </xdr:from>
    <xdr:ext cx="378565"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83017" y="1362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75857</xdr:rowOff>
    </xdr:from>
    <xdr:to>
      <xdr:col>55</xdr:col>
      <xdr:colOff>0</xdr:colOff>
      <xdr:row>97</xdr:row>
      <xdr:rowOff>147383</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706507"/>
          <a:ext cx="838200" cy="7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13309</xdr:rowOff>
    </xdr:from>
    <xdr:to>
      <xdr:col>50</xdr:col>
      <xdr:colOff>114300</xdr:colOff>
      <xdr:row>97</xdr:row>
      <xdr:rowOff>75857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301059"/>
          <a:ext cx="889000" cy="40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13309</xdr:rowOff>
    </xdr:from>
    <xdr:to>
      <xdr:col>45</xdr:col>
      <xdr:colOff>177800</xdr:colOff>
      <xdr:row>96</xdr:row>
      <xdr:rowOff>138557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301059"/>
          <a:ext cx="889000" cy="296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433</xdr:rowOff>
    </xdr:from>
    <xdr:to>
      <xdr:col>46</xdr:col>
      <xdr:colOff>38100</xdr:colOff>
      <xdr:row>97</xdr:row>
      <xdr:rowOff>102033</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93160</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72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138557</xdr:rowOff>
    </xdr:from>
    <xdr:to>
      <xdr:col>41</xdr:col>
      <xdr:colOff>50800</xdr:colOff>
      <xdr:row>97</xdr:row>
      <xdr:rowOff>78981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597757"/>
          <a:ext cx="889000" cy="11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35153</xdr:rowOff>
    </xdr:from>
    <xdr:to>
      <xdr:col>41</xdr:col>
      <xdr:colOff>101600</xdr:colOff>
      <xdr:row>97</xdr:row>
      <xdr:rowOff>136753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127880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758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60007</xdr:rowOff>
    </xdr:from>
    <xdr:to>
      <xdr:col>36</xdr:col>
      <xdr:colOff>165100</xdr:colOff>
      <xdr:row>97</xdr:row>
      <xdr:rowOff>161607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152734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78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96583</xdr:rowOff>
    </xdr:from>
    <xdr:to>
      <xdr:col>55</xdr:col>
      <xdr:colOff>50800</xdr:colOff>
      <xdr:row>98</xdr:row>
      <xdr:rowOff>26733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72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75010</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705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25057</xdr:rowOff>
    </xdr:from>
    <xdr:to>
      <xdr:col>50</xdr:col>
      <xdr:colOff>165100</xdr:colOff>
      <xdr:row>97</xdr:row>
      <xdr:rowOff>126657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65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117784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74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133959</xdr:rowOff>
    </xdr:from>
    <xdr:to>
      <xdr:col>46</xdr:col>
      <xdr:colOff>38100</xdr:colOff>
      <xdr:row>95</xdr:row>
      <xdr:rowOff>64109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25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80636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025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87757</xdr:rowOff>
    </xdr:from>
    <xdr:to>
      <xdr:col>41</xdr:col>
      <xdr:colOff>101600</xdr:colOff>
      <xdr:row>97</xdr:row>
      <xdr:rowOff>17907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54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34434</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322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28181</xdr:rowOff>
    </xdr:from>
    <xdr:to>
      <xdr:col>36</xdr:col>
      <xdr:colOff>165100</xdr:colOff>
      <xdr:row>97</xdr:row>
      <xdr:rowOff>129781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5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146308</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43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157878</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130465</xdr:rowOff>
    </xdr:from>
    <xdr:to>
      <xdr:col>76</xdr:col>
      <xdr:colOff>114300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45565"/>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43454</xdr:rowOff>
    </xdr:from>
    <xdr:to>
      <xdr:col>76</xdr:col>
      <xdr:colOff>165100</xdr:colOff>
      <xdr:row>38</xdr:row>
      <xdr:rowOff>145054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161581</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130465</xdr:rowOff>
    </xdr:from>
    <xdr:to>
      <xdr:col>71</xdr:col>
      <xdr:colOff>177800</xdr:colOff>
      <xdr:row>38</xdr:row>
      <xdr:rowOff>131242</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45565"/>
          <a:ext cx="8890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29921</xdr:rowOff>
    </xdr:from>
    <xdr:to>
      <xdr:col>72</xdr:col>
      <xdr:colOff>38100</xdr:colOff>
      <xdr:row>38</xdr:row>
      <xdr:rowOff>131521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148048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131269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30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35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79665</xdr:rowOff>
    </xdr:from>
    <xdr:to>
      <xdr:col>72</xdr:col>
      <xdr:colOff>38100</xdr:colOff>
      <xdr:row>39</xdr:row>
      <xdr:rowOff>9815</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94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942</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6687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80442</xdr:rowOff>
    </xdr:from>
    <xdr:to>
      <xdr:col>67</xdr:col>
      <xdr:colOff>101600</xdr:colOff>
      <xdr:row>39</xdr:row>
      <xdr:rowOff>10592</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59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1719</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688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56311</xdr:rowOff>
    </xdr:from>
    <xdr:to>
      <xdr:col>85</xdr:col>
      <xdr:colOff>127000</xdr:colOff>
      <xdr:row>77</xdr:row>
      <xdr:rowOff>57671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257961"/>
          <a:ext cx="838200" cy="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57671</xdr:rowOff>
    </xdr:from>
    <xdr:to>
      <xdr:col>81</xdr:col>
      <xdr:colOff>50800</xdr:colOff>
      <xdr:row>77</xdr:row>
      <xdr:rowOff>62916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259321"/>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62916</xdr:rowOff>
    </xdr:from>
    <xdr:to>
      <xdr:col>76</xdr:col>
      <xdr:colOff>114300</xdr:colOff>
      <xdr:row>77</xdr:row>
      <xdr:rowOff>67971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264566"/>
          <a:ext cx="889000" cy="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49518</xdr:rowOff>
    </xdr:from>
    <xdr:to>
      <xdr:col>76</xdr:col>
      <xdr:colOff>165100</xdr:colOff>
      <xdr:row>76</xdr:row>
      <xdr:rowOff>151118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167644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67971</xdr:rowOff>
    </xdr:from>
    <xdr:to>
      <xdr:col>71</xdr:col>
      <xdr:colOff>177800</xdr:colOff>
      <xdr:row>77</xdr:row>
      <xdr:rowOff>68808</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flipV="1">
          <a:off x="12814300" y="13269621"/>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58902</xdr:rowOff>
    </xdr:from>
    <xdr:to>
      <xdr:col>72</xdr:col>
      <xdr:colOff>38100</xdr:colOff>
      <xdr:row>76</xdr:row>
      <xdr:rowOff>160502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5580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64427</xdr:rowOff>
    </xdr:from>
    <xdr:to>
      <xdr:col>67</xdr:col>
      <xdr:colOff>101600</xdr:colOff>
      <xdr:row>76</xdr:row>
      <xdr:rowOff>166027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11104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5511</xdr:rowOff>
    </xdr:from>
    <xdr:to>
      <xdr:col>85</xdr:col>
      <xdr:colOff>177800</xdr:colOff>
      <xdr:row>77</xdr:row>
      <xdr:rowOff>107111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155388</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185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6871</xdr:rowOff>
    </xdr:from>
    <xdr:to>
      <xdr:col>81</xdr:col>
      <xdr:colOff>101600</xdr:colOff>
      <xdr:row>77</xdr:row>
      <xdr:rowOff>108471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20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99598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3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12116</xdr:rowOff>
    </xdr:from>
    <xdr:to>
      <xdr:col>76</xdr:col>
      <xdr:colOff>165100</xdr:colOff>
      <xdr:row>77</xdr:row>
      <xdr:rowOff>113716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1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104843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30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17171</xdr:rowOff>
    </xdr:from>
    <xdr:to>
      <xdr:col>72</xdr:col>
      <xdr:colOff>38100</xdr:colOff>
      <xdr:row>77</xdr:row>
      <xdr:rowOff>118771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18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109898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1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18008</xdr:rowOff>
    </xdr:from>
    <xdr:to>
      <xdr:col>67</xdr:col>
      <xdr:colOff>101600</xdr:colOff>
      <xdr:row>77</xdr:row>
      <xdr:rowOff>119608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1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110735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312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131330</xdr:rowOff>
    </xdr:from>
    <xdr:to>
      <xdr:col>85</xdr:col>
      <xdr:colOff>127000</xdr:colOff>
      <xdr:row>97</xdr:row>
      <xdr:rowOff>133896</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761980"/>
          <a:ext cx="838200" cy="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94987</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554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133896</xdr:rowOff>
    </xdr:from>
    <xdr:to>
      <xdr:col>81</xdr:col>
      <xdr:colOff>50800</xdr:colOff>
      <xdr:row>98</xdr:row>
      <xdr:rowOff>59461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764546"/>
          <a:ext cx="889000" cy="97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165980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5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51219</xdr:rowOff>
    </xdr:from>
    <xdr:to>
      <xdr:col>76</xdr:col>
      <xdr:colOff>114300</xdr:colOff>
      <xdr:row>98</xdr:row>
      <xdr:rowOff>59461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853319"/>
          <a:ext cx="889000" cy="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142494</xdr:rowOff>
    </xdr:from>
    <xdr:to>
      <xdr:col>76</xdr:col>
      <xdr:colOff>165100</xdr:colOff>
      <xdr:row>98</xdr:row>
      <xdr:rowOff>72644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7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89171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54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42608</xdr:rowOff>
    </xdr:from>
    <xdr:to>
      <xdr:col>71</xdr:col>
      <xdr:colOff>177800</xdr:colOff>
      <xdr:row>98</xdr:row>
      <xdr:rowOff>51219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2814300" y="16844708"/>
          <a:ext cx="889000" cy="8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22047</xdr:rowOff>
    </xdr:from>
    <xdr:to>
      <xdr:col>72</xdr:col>
      <xdr:colOff>38100</xdr:colOff>
      <xdr:row>98</xdr:row>
      <xdr:rowOff>123647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82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114774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916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28284</xdr:rowOff>
    </xdr:from>
    <xdr:to>
      <xdr:col>67</xdr:col>
      <xdr:colOff>101600</xdr:colOff>
      <xdr:row>98</xdr:row>
      <xdr:rowOff>129884</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83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121011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923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80530</xdr:rowOff>
    </xdr:from>
    <xdr:to>
      <xdr:col>85</xdr:col>
      <xdr:colOff>177800</xdr:colOff>
      <xdr:row>98</xdr:row>
      <xdr:rowOff>10680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71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58957</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689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83096</xdr:rowOff>
    </xdr:from>
    <xdr:to>
      <xdr:col>81</xdr:col>
      <xdr:colOff>101600</xdr:colOff>
      <xdr:row>98</xdr:row>
      <xdr:rowOff>13246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71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4373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80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8661</xdr:rowOff>
    </xdr:from>
    <xdr:to>
      <xdr:col>76</xdr:col>
      <xdr:colOff>165100</xdr:colOff>
      <xdr:row>98</xdr:row>
      <xdr:rowOff>110261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8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101388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90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419</xdr:rowOff>
    </xdr:from>
    <xdr:to>
      <xdr:col>72</xdr:col>
      <xdr:colOff>38100</xdr:colOff>
      <xdr:row>98</xdr:row>
      <xdr:rowOff>102019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80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118546</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577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163258</xdr:rowOff>
    </xdr:from>
    <xdr:to>
      <xdr:col>67</xdr:col>
      <xdr:colOff>101600</xdr:colOff>
      <xdr:row>98</xdr:row>
      <xdr:rowOff>93408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79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109935</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56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72753</xdr:rowOff>
    </xdr:from>
    <xdr:to>
      <xdr:col>116</xdr:col>
      <xdr:colOff>63500</xdr:colOff>
      <xdr:row>39</xdr:row>
      <xdr:rowOff>73243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759303"/>
          <a:ext cx="838200" cy="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150803</xdr:rowOff>
    </xdr:from>
    <xdr:to>
      <xdr:col>111</xdr:col>
      <xdr:colOff>177800</xdr:colOff>
      <xdr:row>39</xdr:row>
      <xdr:rowOff>73243</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665903"/>
          <a:ext cx="889000" cy="9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150803</xdr:rowOff>
    </xdr:from>
    <xdr:to>
      <xdr:col>107</xdr:col>
      <xdr:colOff>50800</xdr:colOff>
      <xdr:row>39</xdr:row>
      <xdr:rowOff>51689</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665903"/>
          <a:ext cx="889000" cy="72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13952</xdr:rowOff>
    </xdr:from>
    <xdr:to>
      <xdr:col>107</xdr:col>
      <xdr:colOff>101600</xdr:colOff>
      <xdr:row>38</xdr:row>
      <xdr:rowOff>115552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132079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30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139864</xdr:rowOff>
    </xdr:from>
    <xdr:to>
      <xdr:col>102</xdr:col>
      <xdr:colOff>114300</xdr:colOff>
      <xdr:row>39</xdr:row>
      <xdr:rowOff>51689</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654964"/>
          <a:ext cx="889000" cy="83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65060</xdr:rowOff>
    </xdr:from>
    <xdr:to>
      <xdr:col>102</xdr:col>
      <xdr:colOff>165100</xdr:colOff>
      <xdr:row>38</xdr:row>
      <xdr:rowOff>166660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11737</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15003</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21953</xdr:rowOff>
    </xdr:from>
    <xdr:to>
      <xdr:col>116</xdr:col>
      <xdr:colOff>114300</xdr:colOff>
      <xdr:row>39</xdr:row>
      <xdr:rowOff>123553</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70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108330</xdr:rowOff>
    </xdr:from>
    <xdr:ext cx="378565"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23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22443</xdr:rowOff>
    </xdr:from>
    <xdr:to>
      <xdr:col>112</xdr:col>
      <xdr:colOff>38100</xdr:colOff>
      <xdr:row>39</xdr:row>
      <xdr:rowOff>124043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708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115170</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4017" y="6801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100003</xdr:rowOff>
    </xdr:from>
    <xdr:to>
      <xdr:col>107</xdr:col>
      <xdr:colOff>101600</xdr:colOff>
      <xdr:row>39</xdr:row>
      <xdr:rowOff>30153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1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21280</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245017" y="67078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889</xdr:rowOff>
    </xdr:from>
    <xdr:to>
      <xdr:col>102</xdr:col>
      <xdr:colOff>165100</xdr:colOff>
      <xdr:row>39</xdr:row>
      <xdr:rowOff>102489</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8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93616</xdr:rowOff>
    </xdr:from>
    <xdr:ext cx="378565"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56017" y="67801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89064</xdr:rowOff>
    </xdr:from>
    <xdr:to>
      <xdr:col>98</xdr:col>
      <xdr:colOff>38100</xdr:colOff>
      <xdr:row>39</xdr:row>
      <xdr:rowOff>19214</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0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10341</xdr:rowOff>
    </xdr:from>
    <xdr:ext cx="378565"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67017" y="6696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22619</xdr:rowOff>
    </xdr:from>
    <xdr:to>
      <xdr:col>116</xdr:col>
      <xdr:colOff>63500</xdr:colOff>
      <xdr:row>59</xdr:row>
      <xdr:rowOff>32334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38169"/>
          <a:ext cx="838200" cy="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20828</xdr:rowOff>
    </xdr:from>
    <xdr:to>
      <xdr:col>111</xdr:col>
      <xdr:colOff>177800</xdr:colOff>
      <xdr:row>59</xdr:row>
      <xdr:rowOff>22619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36378"/>
          <a:ext cx="889000" cy="1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20828</xdr:rowOff>
    </xdr:from>
    <xdr:to>
      <xdr:col>107</xdr:col>
      <xdr:colOff>50800</xdr:colOff>
      <xdr:row>59</xdr:row>
      <xdr:rowOff>35611</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19545300" y="10136378"/>
          <a:ext cx="889000" cy="14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59449</xdr:rowOff>
    </xdr:from>
    <xdr:to>
      <xdr:col>107</xdr:col>
      <xdr:colOff>101600</xdr:colOff>
      <xdr:row>58</xdr:row>
      <xdr:rowOff>161049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6126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35611</xdr:rowOff>
    </xdr:from>
    <xdr:to>
      <xdr:col>102</xdr:col>
      <xdr:colOff>114300</xdr:colOff>
      <xdr:row>59</xdr:row>
      <xdr:rowOff>40449</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flipV="1">
          <a:off x="18656300" y="10151161"/>
          <a:ext cx="889000" cy="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72441</xdr:rowOff>
    </xdr:from>
    <xdr:to>
      <xdr:col>102</xdr:col>
      <xdr:colOff>165100</xdr:colOff>
      <xdr:row>59</xdr:row>
      <xdr:rowOff>2591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19118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72251</xdr:rowOff>
    </xdr:from>
    <xdr:to>
      <xdr:col>98</xdr:col>
      <xdr:colOff>38100</xdr:colOff>
      <xdr:row>59</xdr:row>
      <xdr:rowOff>2401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18928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152984</xdr:rowOff>
    </xdr:from>
    <xdr:to>
      <xdr:col>116</xdr:col>
      <xdr:colOff>114300</xdr:colOff>
      <xdr:row>59</xdr:row>
      <xdr:rowOff>83134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09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67911</xdr:rowOff>
    </xdr:from>
    <xdr:ext cx="378565"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120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143269</xdr:rowOff>
    </xdr:from>
    <xdr:to>
      <xdr:col>112</xdr:col>
      <xdr:colOff>38100</xdr:colOff>
      <xdr:row>59</xdr:row>
      <xdr:rowOff>73419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08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64546</xdr:rowOff>
    </xdr:from>
    <xdr:ext cx="378565"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4017" y="10180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141478</xdr:rowOff>
    </xdr:from>
    <xdr:to>
      <xdr:col>107</xdr:col>
      <xdr:colOff>101600</xdr:colOff>
      <xdr:row>59</xdr:row>
      <xdr:rowOff>71628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08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62755</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45017" y="101783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156261</xdr:rowOff>
    </xdr:from>
    <xdr:to>
      <xdr:col>102</xdr:col>
      <xdr:colOff>165100</xdr:colOff>
      <xdr:row>59</xdr:row>
      <xdr:rowOff>86411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77538</xdr:rowOff>
    </xdr:from>
    <xdr:ext cx="378565"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56017" y="10193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161099</xdr:rowOff>
    </xdr:from>
    <xdr:to>
      <xdr:col>98</xdr:col>
      <xdr:colOff>38100</xdr:colOff>
      <xdr:row>59</xdr:row>
      <xdr:rowOff>91249</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82376</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97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55380</xdr:rowOff>
    </xdr:from>
    <xdr:to>
      <xdr:col>116</xdr:col>
      <xdr:colOff>63500</xdr:colOff>
      <xdr:row>74</xdr:row>
      <xdr:rowOff>169810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2742680"/>
          <a:ext cx="838200" cy="11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169804</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3028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169810</xdr:rowOff>
    </xdr:from>
    <xdr:to>
      <xdr:col>111</xdr:col>
      <xdr:colOff>177800</xdr:colOff>
      <xdr:row>75</xdr:row>
      <xdr:rowOff>34250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2857110"/>
          <a:ext cx="889000" cy="3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141426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14492</xdr:rowOff>
    </xdr:from>
    <xdr:to>
      <xdr:col>107</xdr:col>
      <xdr:colOff>50800</xdr:colOff>
      <xdr:row>75</xdr:row>
      <xdr:rowOff>34250</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2873242"/>
          <a:ext cx="889000" cy="1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78319</xdr:rowOff>
    </xdr:from>
    <xdr:to>
      <xdr:col>107</xdr:col>
      <xdr:colOff>101600</xdr:colOff>
      <xdr:row>77</xdr:row>
      <xdr:rowOff>8469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171046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14492</xdr:rowOff>
    </xdr:from>
    <xdr:to>
      <xdr:col>102</xdr:col>
      <xdr:colOff>114300</xdr:colOff>
      <xdr:row>75</xdr:row>
      <xdr:rowOff>52015</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18656300" y="12873242"/>
          <a:ext cx="889000" cy="37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9544</xdr:rowOff>
    </xdr:from>
    <xdr:to>
      <xdr:col>102</xdr:col>
      <xdr:colOff>165100</xdr:colOff>
      <xdr:row>76</xdr:row>
      <xdr:rowOff>111144</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102271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148042</xdr:rowOff>
    </xdr:from>
    <xdr:to>
      <xdr:col>98</xdr:col>
      <xdr:colOff>38100</xdr:colOff>
      <xdr:row>76</xdr:row>
      <xdr:rowOff>78192</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69319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09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4580</xdr:rowOff>
    </xdr:from>
    <xdr:to>
      <xdr:col>116</xdr:col>
      <xdr:colOff>114300</xdr:colOff>
      <xdr:row>74</xdr:row>
      <xdr:rowOff>106180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269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27457</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254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119010</xdr:rowOff>
    </xdr:from>
    <xdr:to>
      <xdr:col>112</xdr:col>
      <xdr:colOff>38100</xdr:colOff>
      <xdr:row>75</xdr:row>
      <xdr:rowOff>49160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280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65687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2581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154900</xdr:rowOff>
    </xdr:from>
    <xdr:to>
      <xdr:col>107</xdr:col>
      <xdr:colOff>101600</xdr:colOff>
      <xdr:row>75</xdr:row>
      <xdr:rowOff>85050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284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101577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261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135142</xdr:rowOff>
    </xdr:from>
    <xdr:to>
      <xdr:col>102</xdr:col>
      <xdr:colOff>165100</xdr:colOff>
      <xdr:row>75</xdr:row>
      <xdr:rowOff>65292</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282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81819</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259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1215</xdr:rowOff>
    </xdr:from>
    <xdr:to>
      <xdr:col>98</xdr:col>
      <xdr:colOff>38100</xdr:colOff>
      <xdr:row>75</xdr:row>
      <xdr:rowOff>102815</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2859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119342</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263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ctr"/>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200" baseline="0">
              <a:latin typeface="ＭＳ Ｐゴシック" panose="020B0600070205080204" pitchFamily="50" charset="-128"/>
              <a:ea typeface="ＭＳ Ｐゴシック" panose="020B0600070205080204" pitchFamily="50" charset="-128"/>
            </a:rPr>
            <a:t>義務的経費について見ると、人件費については住民一人当たり</a:t>
          </a:r>
          <a:r>
            <a:rPr kumimoji="1" lang="en-US" altLang="ja-JP" sz="1200" baseline="0">
              <a:latin typeface="ＭＳ Ｐゴシック" panose="020B0600070205080204" pitchFamily="50" charset="-128"/>
              <a:ea typeface="ＭＳ Ｐゴシック" panose="020B0600070205080204" pitchFamily="50" charset="-128"/>
            </a:rPr>
            <a:t>63,171</a:t>
          </a:r>
          <a:r>
            <a:rPr kumimoji="1" lang="ja-JP" altLang="en-US" sz="1200" baseline="0">
              <a:latin typeface="ＭＳ Ｐゴシック" panose="020B0600070205080204" pitchFamily="50" charset="-128"/>
              <a:ea typeface="ＭＳ Ｐゴシック" panose="020B0600070205080204" pitchFamily="50" charset="-128"/>
            </a:rPr>
            <a:t>円となっており、概ね類似団体と同水準である。今後も、人事給与・定員適正化に取り組むとともに、技能労務職の退職不補充により人件費の抑制を図る。扶助費については、住民一人当たり</a:t>
          </a:r>
          <a:r>
            <a:rPr kumimoji="1" lang="en-US" altLang="ja-JP" sz="1200" baseline="0">
              <a:latin typeface="ＭＳ Ｐゴシック" panose="020B0600070205080204" pitchFamily="50" charset="-128"/>
              <a:ea typeface="ＭＳ Ｐゴシック" panose="020B0600070205080204" pitchFamily="50" charset="-128"/>
            </a:rPr>
            <a:t>154,496</a:t>
          </a:r>
          <a:r>
            <a:rPr kumimoji="1" lang="ja-JP" altLang="en-US" sz="1200" baseline="0">
              <a:latin typeface="ＭＳ Ｐゴシック" panose="020B0600070205080204" pitchFamily="50" charset="-128"/>
              <a:ea typeface="ＭＳ Ｐゴシック" panose="020B0600070205080204" pitchFamily="50" charset="-128"/>
            </a:rPr>
            <a:t>円であり、一人当たりの金額は下がったものの類似団体内順位で</a:t>
          </a:r>
          <a:r>
            <a:rPr kumimoji="1" lang="en-US" altLang="ja-JP" sz="1200" baseline="0">
              <a:latin typeface="ＭＳ Ｐゴシック" panose="020B0600070205080204" pitchFamily="50" charset="-128"/>
              <a:ea typeface="ＭＳ Ｐゴシック" panose="020B0600070205080204" pitchFamily="50" charset="-128"/>
            </a:rPr>
            <a:t>8</a:t>
          </a:r>
          <a:r>
            <a:rPr kumimoji="1" lang="ja-JP" altLang="en-US" sz="1200" baseline="0">
              <a:latin typeface="ＭＳ Ｐゴシック" panose="020B0600070205080204" pitchFamily="50" charset="-128"/>
              <a:ea typeface="ＭＳ Ｐゴシック" panose="020B0600070205080204" pitchFamily="50" charset="-128"/>
            </a:rPr>
            <a:t>位と高い水準となっている。本市の大きな課題である増大する扶助費については、引き続き生活困窮者の自立支援事業などを進めることで抑制を図る。最後に公債費については、過年度からの起債抑制により類似団体と比べても低い水準となっている。今後も市内公共施設老朽化に伴う大規模改修工事等が見込まれることから、起債が見込まれる新規事業の実施等について十分な検討を図り、新発債の抑制に努める。</a:t>
          </a:r>
          <a:endParaRPr kumimoji="1" lang="en-US" altLang="ja-JP" sz="1200" baseline="0">
            <a:latin typeface="ＭＳ Ｐゴシック" panose="020B0600070205080204" pitchFamily="50" charset="-128"/>
            <a:ea typeface="ＭＳ Ｐゴシック" panose="020B0600070205080204" pitchFamily="50" charset="-128"/>
          </a:endParaRPr>
        </a:p>
        <a:p>
          <a:r>
            <a:rPr kumimoji="1" lang="ja-JP" altLang="en-US" sz="1200" baseline="0">
              <a:latin typeface="ＭＳ Ｐゴシック" panose="020B0600070205080204" pitchFamily="50" charset="-128"/>
              <a:ea typeface="ＭＳ Ｐゴシック" panose="020B0600070205080204" pitchFamily="50" charset="-128"/>
            </a:rPr>
            <a:t>　その他の経費について見ると、普通建設事業費全体においては住民一人当たり</a:t>
          </a:r>
          <a:r>
            <a:rPr kumimoji="1" lang="en-US" altLang="ja-JP" sz="1200" baseline="0">
              <a:latin typeface="ＭＳ Ｐゴシック" panose="020B0600070205080204" pitchFamily="50" charset="-128"/>
              <a:ea typeface="ＭＳ Ｐゴシック" panose="020B0600070205080204" pitchFamily="50" charset="-128"/>
            </a:rPr>
            <a:t>32,541</a:t>
          </a:r>
          <a:r>
            <a:rPr kumimoji="1" lang="ja-JP" altLang="en-US" sz="1200" baseline="0">
              <a:latin typeface="ＭＳ Ｐゴシック" panose="020B0600070205080204" pitchFamily="50" charset="-128"/>
              <a:ea typeface="ＭＳ Ｐゴシック" panose="020B0600070205080204" pitchFamily="50" charset="-128"/>
            </a:rPr>
            <a:t>円となっている。新庁舎建設事業の皆減などにより一人当たりの金額は減少しており、新庁舎建設事業が本格化する以前の平成</a:t>
          </a:r>
          <a:r>
            <a:rPr kumimoji="1" lang="en-US" altLang="ja-JP" sz="1200" baseline="0">
              <a:latin typeface="ＭＳ Ｐゴシック" panose="020B0600070205080204" pitchFamily="50" charset="-128"/>
              <a:ea typeface="ＭＳ Ｐゴシック" panose="020B0600070205080204" pitchFamily="50" charset="-128"/>
            </a:rPr>
            <a:t>30</a:t>
          </a:r>
          <a:r>
            <a:rPr kumimoji="1" lang="ja-JP" altLang="en-US" sz="1200" baseline="0">
              <a:latin typeface="ＭＳ Ｐゴシック" panose="020B0600070205080204" pitchFamily="50" charset="-128"/>
              <a:ea typeface="ＭＳ Ｐゴシック" panose="020B0600070205080204" pitchFamily="50" charset="-128"/>
            </a:rPr>
            <a:t>年度と同水準へ戻っている。物件費については住民一人当たり</a:t>
          </a:r>
          <a:r>
            <a:rPr kumimoji="1" lang="en-US" altLang="ja-JP" sz="1200" baseline="0">
              <a:latin typeface="ＭＳ Ｐゴシック" panose="020B0600070205080204" pitchFamily="50" charset="-128"/>
              <a:ea typeface="ＭＳ Ｐゴシック" panose="020B0600070205080204" pitchFamily="50" charset="-128"/>
            </a:rPr>
            <a:t>66,699</a:t>
          </a:r>
          <a:r>
            <a:rPr kumimoji="1" lang="ja-JP" altLang="en-US" sz="1200" baseline="0">
              <a:latin typeface="ＭＳ Ｐゴシック" panose="020B0600070205080204" pitchFamily="50" charset="-128"/>
              <a:ea typeface="ＭＳ Ｐゴシック" panose="020B0600070205080204" pitchFamily="50" charset="-128"/>
            </a:rPr>
            <a:t>円となっており、令和元年以前は類似団体平均に比べて低い水準となっていたが、業務の委託化等に伴い増加傾向となっており、類似団体と同水準となっている。補助費等については住民一人当たり</a:t>
          </a:r>
          <a:r>
            <a:rPr kumimoji="1" lang="en-US" altLang="ja-JP" sz="1200" baseline="0">
              <a:latin typeface="ＭＳ Ｐゴシック" panose="020B0600070205080204" pitchFamily="50" charset="-128"/>
              <a:ea typeface="ＭＳ Ｐゴシック" panose="020B0600070205080204" pitchFamily="50" charset="-128"/>
            </a:rPr>
            <a:t>59,010</a:t>
          </a:r>
          <a:r>
            <a:rPr kumimoji="1" lang="ja-JP" altLang="en-US" sz="1200" baseline="0">
              <a:latin typeface="ＭＳ Ｐゴシック" panose="020B0600070205080204" pitchFamily="50" charset="-128"/>
              <a:ea typeface="ＭＳ Ｐゴシック" panose="020B0600070205080204" pitchFamily="50" charset="-128"/>
            </a:rPr>
            <a:t>円となっている。新型コロナウイルスワクチン接種事業の清算事務に伴う国庫負担金や国庫補助金の返還額が大きく増加した等の理由により、令和</a:t>
          </a:r>
          <a:r>
            <a:rPr kumimoji="1" lang="en-US" altLang="ja-JP" sz="1200" baseline="0">
              <a:latin typeface="ＭＳ Ｐゴシック" panose="020B0600070205080204" pitchFamily="50" charset="-128"/>
              <a:ea typeface="ＭＳ Ｐゴシック" panose="020B0600070205080204" pitchFamily="50" charset="-128"/>
            </a:rPr>
            <a:t>4</a:t>
          </a:r>
          <a:r>
            <a:rPr kumimoji="1" lang="ja-JP" altLang="en-US" sz="1200" baseline="0">
              <a:latin typeface="ＭＳ Ｐゴシック" panose="020B0600070205080204" pitchFamily="50" charset="-128"/>
              <a:ea typeface="ＭＳ Ｐゴシック" panose="020B0600070205080204" pitchFamily="50" charset="-128"/>
            </a:rPr>
            <a:t>年度は大幅な増額となっている。繰出金については住民一人当</a:t>
          </a:r>
          <a:r>
            <a:rPr kumimoji="1" lang="en-US" altLang="ja-JP" sz="1200" baseline="0">
              <a:latin typeface="ＭＳ Ｐゴシック" panose="020B0600070205080204" pitchFamily="50" charset="-128"/>
              <a:ea typeface="ＭＳ Ｐゴシック" panose="020B0600070205080204" pitchFamily="50" charset="-128"/>
            </a:rPr>
            <a:t>47,582</a:t>
          </a:r>
          <a:r>
            <a:rPr kumimoji="1" lang="ja-JP" altLang="en-US" sz="1200" baseline="0">
              <a:latin typeface="ＭＳ Ｐゴシック" panose="020B0600070205080204" pitchFamily="50" charset="-128"/>
              <a:ea typeface="ＭＳ Ｐゴシック" panose="020B0600070205080204" pitchFamily="50" charset="-128"/>
            </a:rPr>
            <a:t>円となっており、類似団体平均に比べて高い水準となっている。医療費の適正化や介護予防事業を推進等の対策に積極的に取り組み、引き続き繰出金の抑制に努めたい。</a:t>
          </a:r>
          <a:endParaRPr kumimoji="1" lang="en-US" altLang="ja-JP" sz="1200" baseline="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東京都清瀬市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74,702
73,323
10.23
37,555,643
35,177,224
2,340,640
16,177,296
20,937,567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36.3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144729</xdr:rowOff>
    </xdr:from>
    <xdr:to>
      <xdr:col>24</xdr:col>
      <xdr:colOff>63500</xdr:colOff>
      <xdr:row>33</xdr:row>
      <xdr:rowOff>157988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02579"/>
          <a:ext cx="8382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137871</xdr:rowOff>
    </xdr:from>
    <xdr:to>
      <xdr:col>19</xdr:col>
      <xdr:colOff>177800</xdr:colOff>
      <xdr:row>33</xdr:row>
      <xdr:rowOff>157988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795721"/>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135585</xdr:rowOff>
    </xdr:from>
    <xdr:to>
      <xdr:col>15</xdr:col>
      <xdr:colOff>50800</xdr:colOff>
      <xdr:row>33</xdr:row>
      <xdr:rowOff>137871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793435"/>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36779</xdr:rowOff>
    </xdr:from>
    <xdr:to>
      <xdr:col>15</xdr:col>
      <xdr:colOff>101600</xdr:colOff>
      <xdr:row>35</xdr:row>
      <xdr:rowOff>138379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129506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112268</xdr:rowOff>
    </xdr:from>
    <xdr:to>
      <xdr:col>10</xdr:col>
      <xdr:colOff>114300</xdr:colOff>
      <xdr:row>33</xdr:row>
      <xdr:rowOff>135585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70118"/>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27635</xdr:rowOff>
    </xdr:from>
    <xdr:to>
      <xdr:col>10</xdr:col>
      <xdr:colOff>165100</xdr:colOff>
      <xdr:row>35</xdr:row>
      <xdr:rowOff>129235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120362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1118</xdr:rowOff>
    </xdr:from>
    <xdr:to>
      <xdr:col>6</xdr:col>
      <xdr:colOff>38100</xdr:colOff>
      <xdr:row>35</xdr:row>
      <xdr:rowOff>102718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93845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93929</xdr:rowOff>
    </xdr:from>
    <xdr:to>
      <xdr:col>24</xdr:col>
      <xdr:colOff>114300</xdr:colOff>
      <xdr:row>34</xdr:row>
      <xdr:rowOff>24079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75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116806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03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107188</xdr:rowOff>
    </xdr:from>
    <xdr:to>
      <xdr:col>20</xdr:col>
      <xdr:colOff>38100</xdr:colOff>
      <xdr:row>34</xdr:row>
      <xdr:rowOff>37338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7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53865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540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87071</xdr:rowOff>
    </xdr:from>
    <xdr:to>
      <xdr:col>15</xdr:col>
      <xdr:colOff>101600</xdr:colOff>
      <xdr:row>34</xdr:row>
      <xdr:rowOff>17221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7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33748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52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84785</xdr:rowOff>
    </xdr:from>
    <xdr:to>
      <xdr:col>10</xdr:col>
      <xdr:colOff>165100</xdr:colOff>
      <xdr:row>34</xdr:row>
      <xdr:rowOff>14935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742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31462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5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61468</xdr:rowOff>
    </xdr:from>
    <xdr:to>
      <xdr:col>6</xdr:col>
      <xdr:colOff>38100</xdr:colOff>
      <xdr:row>33</xdr:row>
      <xdr:rowOff>163068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1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8145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94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11616</xdr:rowOff>
    </xdr:from>
    <xdr:to>
      <xdr:col>24</xdr:col>
      <xdr:colOff>63500</xdr:colOff>
      <xdr:row>56</xdr:row>
      <xdr:rowOff>107490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612816"/>
          <a:ext cx="838200" cy="9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120276</xdr:rowOff>
    </xdr:from>
    <xdr:to>
      <xdr:col>19</xdr:col>
      <xdr:colOff>177800</xdr:colOff>
      <xdr:row>56</xdr:row>
      <xdr:rowOff>11616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8692776"/>
          <a:ext cx="889000" cy="9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86827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8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120276</xdr:rowOff>
    </xdr:from>
    <xdr:to>
      <xdr:col>15</xdr:col>
      <xdr:colOff>50800</xdr:colOff>
      <xdr:row>56</xdr:row>
      <xdr:rowOff>73063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8692776"/>
          <a:ext cx="889000" cy="981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170998</xdr:rowOff>
    </xdr:from>
    <xdr:to>
      <xdr:col>15</xdr:col>
      <xdr:colOff>101600</xdr:colOff>
      <xdr:row>52</xdr:row>
      <xdr:rowOff>101148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92275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007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73063</xdr:rowOff>
    </xdr:from>
    <xdr:to>
      <xdr:col>10</xdr:col>
      <xdr:colOff>114300</xdr:colOff>
      <xdr:row>56</xdr:row>
      <xdr:rowOff>154422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74263"/>
          <a:ext cx="889000" cy="8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120683</xdr:rowOff>
    </xdr:from>
    <xdr:to>
      <xdr:col>10</xdr:col>
      <xdr:colOff>165100</xdr:colOff>
      <xdr:row>57</xdr:row>
      <xdr:rowOff>50833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41960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814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151887</xdr:rowOff>
    </xdr:from>
    <xdr:to>
      <xdr:col>6</xdr:col>
      <xdr:colOff>38100</xdr:colOff>
      <xdr:row>57</xdr:row>
      <xdr:rowOff>82037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73164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84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56690</xdr:rowOff>
    </xdr:from>
    <xdr:to>
      <xdr:col>24</xdr:col>
      <xdr:colOff>114300</xdr:colOff>
      <xdr:row>56</xdr:row>
      <xdr:rowOff>158290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6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35117</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3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132266</xdr:rowOff>
    </xdr:from>
    <xdr:to>
      <xdr:col>20</xdr:col>
      <xdr:colOff>38100</xdr:colOff>
      <xdr:row>56</xdr:row>
      <xdr:rowOff>62416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562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78943</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33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69476</xdr:rowOff>
    </xdr:from>
    <xdr:to>
      <xdr:col>15</xdr:col>
      <xdr:colOff>101600</xdr:colOff>
      <xdr:row>50</xdr:row>
      <xdr:rowOff>171076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864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16153</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417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22263</xdr:rowOff>
    </xdr:from>
    <xdr:to>
      <xdr:col>10</xdr:col>
      <xdr:colOff>165100</xdr:colOff>
      <xdr:row>56</xdr:row>
      <xdr:rowOff>123863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2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140390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3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103622</xdr:rowOff>
    </xdr:from>
    <xdr:to>
      <xdr:col>6</xdr:col>
      <xdr:colOff>38100</xdr:colOff>
      <xdr:row>57</xdr:row>
      <xdr:rowOff>33772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0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50299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48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70884</xdr:rowOff>
    </xdr:from>
    <xdr:to>
      <xdr:col>24</xdr:col>
      <xdr:colOff>63500</xdr:colOff>
      <xdr:row>72</xdr:row>
      <xdr:rowOff>133467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415284"/>
          <a:ext cx="838200" cy="62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70884</xdr:rowOff>
    </xdr:from>
    <xdr:to>
      <xdr:col>19</xdr:col>
      <xdr:colOff>177800</xdr:colOff>
      <xdr:row>73</xdr:row>
      <xdr:rowOff>148517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415284"/>
          <a:ext cx="889000" cy="24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103019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6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148517</xdr:rowOff>
    </xdr:from>
    <xdr:to>
      <xdr:col>15</xdr:col>
      <xdr:colOff>50800</xdr:colOff>
      <xdr:row>73</xdr:row>
      <xdr:rowOff>160807</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664367"/>
          <a:ext cx="889000" cy="1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46921</xdr:rowOff>
    </xdr:from>
    <xdr:to>
      <xdr:col>15</xdr:col>
      <xdr:colOff>101600</xdr:colOff>
      <xdr:row>76</xdr:row>
      <xdr:rowOff>148521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139648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157218</xdr:rowOff>
    </xdr:from>
    <xdr:to>
      <xdr:col>10</xdr:col>
      <xdr:colOff>114300</xdr:colOff>
      <xdr:row>73</xdr:row>
      <xdr:rowOff>160807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2673068"/>
          <a:ext cx="889000" cy="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104026</xdr:rowOff>
    </xdr:from>
    <xdr:to>
      <xdr:col>10</xdr:col>
      <xdr:colOff>165100</xdr:colOff>
      <xdr:row>77</xdr:row>
      <xdr:rowOff>34176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25303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2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147665</xdr:rowOff>
    </xdr:from>
    <xdr:to>
      <xdr:col>6</xdr:col>
      <xdr:colOff>38100</xdr:colOff>
      <xdr:row>77</xdr:row>
      <xdr:rowOff>77815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68942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82667</xdr:rowOff>
    </xdr:from>
    <xdr:to>
      <xdr:col>24</xdr:col>
      <xdr:colOff>114300</xdr:colOff>
      <xdr:row>73</xdr:row>
      <xdr:rowOff>12817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42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105544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27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20084</xdr:rowOff>
    </xdr:from>
    <xdr:to>
      <xdr:col>20</xdr:col>
      <xdr:colOff>38100</xdr:colOff>
      <xdr:row>72</xdr:row>
      <xdr:rowOff>121684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36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138211</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139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97717</xdr:rowOff>
    </xdr:from>
    <xdr:to>
      <xdr:col>15</xdr:col>
      <xdr:colOff>101600</xdr:colOff>
      <xdr:row>74</xdr:row>
      <xdr:rowOff>27867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613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44394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38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110007</xdr:rowOff>
    </xdr:from>
    <xdr:to>
      <xdr:col>10</xdr:col>
      <xdr:colOff>165100</xdr:colOff>
      <xdr:row>74</xdr:row>
      <xdr:rowOff>40157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62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56684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401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106418</xdr:rowOff>
    </xdr:from>
    <xdr:to>
      <xdr:col>6</xdr:col>
      <xdr:colOff>38100</xdr:colOff>
      <xdr:row>74</xdr:row>
      <xdr:rowOff>36568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62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53095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397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7395</xdr:rowOff>
    </xdr:from>
    <xdr:to>
      <xdr:col>24</xdr:col>
      <xdr:colOff>63500</xdr:colOff>
      <xdr:row>99</xdr:row>
      <xdr:rowOff>11761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809495"/>
          <a:ext cx="838200" cy="175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36129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838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11761</xdr:rowOff>
    </xdr:from>
    <xdr:to>
      <xdr:col>19</xdr:col>
      <xdr:colOff>177800</xdr:colOff>
      <xdr:row>99</xdr:row>
      <xdr:rowOff>127355</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85311"/>
          <a:ext cx="889000" cy="115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19521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127355</xdr:rowOff>
    </xdr:from>
    <xdr:to>
      <xdr:col>15</xdr:col>
      <xdr:colOff>50800</xdr:colOff>
      <xdr:row>99</xdr:row>
      <xdr:rowOff>169983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100905"/>
          <a:ext cx="889000" cy="42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158166</xdr:rowOff>
    </xdr:from>
    <xdr:to>
      <xdr:col>15</xdr:col>
      <xdr:colOff>101600</xdr:colOff>
      <xdr:row>99</xdr:row>
      <xdr:rowOff>88316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104843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169983</xdr:rowOff>
    </xdr:from>
    <xdr:to>
      <xdr:col>10</xdr:col>
      <xdr:colOff>114300</xdr:colOff>
      <xdr:row>100</xdr:row>
      <xdr:rowOff>8592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7143533"/>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21627</xdr:rowOff>
    </xdr:from>
    <xdr:to>
      <xdr:col>10</xdr:col>
      <xdr:colOff>165100</xdr:colOff>
      <xdr:row>99</xdr:row>
      <xdr:rowOff>123227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139754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33644</xdr:rowOff>
    </xdr:from>
    <xdr:to>
      <xdr:col>6</xdr:col>
      <xdr:colOff>38100</xdr:colOff>
      <xdr:row>99</xdr:row>
      <xdr:rowOff>135244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700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151771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82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128045</xdr:rowOff>
    </xdr:from>
    <xdr:to>
      <xdr:col>24</xdr:col>
      <xdr:colOff>114300</xdr:colOff>
      <xdr:row>98</xdr:row>
      <xdr:rowOff>58195</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75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150922</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10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132411</xdr:rowOff>
    </xdr:from>
    <xdr:to>
      <xdr:col>20</xdr:col>
      <xdr:colOff>38100</xdr:colOff>
      <xdr:row>99</xdr:row>
      <xdr:rowOff>62561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93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53688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2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76555</xdr:rowOff>
    </xdr:from>
    <xdr:to>
      <xdr:col>15</xdr:col>
      <xdr:colOff>101600</xdr:colOff>
      <xdr:row>100</xdr:row>
      <xdr:rowOff>6705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705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169282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14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119183</xdr:rowOff>
    </xdr:from>
    <xdr:to>
      <xdr:col>10</xdr:col>
      <xdr:colOff>165100</xdr:colOff>
      <xdr:row>100</xdr:row>
      <xdr:rowOff>49333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9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100</xdr:row>
      <xdr:rowOff>40460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18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129242</xdr:rowOff>
    </xdr:from>
    <xdr:to>
      <xdr:col>6</xdr:col>
      <xdr:colOff>38100</xdr:colOff>
      <xdr:row>100</xdr:row>
      <xdr:rowOff>59392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10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50519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19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122936</xdr:rowOff>
    </xdr:from>
    <xdr:to>
      <xdr:col>55</xdr:col>
      <xdr:colOff>0</xdr:colOff>
      <xdr:row>36</xdr:row>
      <xdr:rowOff>23495</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123686"/>
          <a:ext cx="838200" cy="7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122936</xdr:rowOff>
    </xdr:from>
    <xdr:to>
      <xdr:col>50</xdr:col>
      <xdr:colOff>114300</xdr:colOff>
      <xdr:row>35</xdr:row>
      <xdr:rowOff>129794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12368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33037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119126</xdr:rowOff>
    </xdr:from>
    <xdr:to>
      <xdr:col>45</xdr:col>
      <xdr:colOff>177800</xdr:colOff>
      <xdr:row>35</xdr:row>
      <xdr:rowOff>129794</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119876"/>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119126</xdr:rowOff>
    </xdr:from>
    <xdr:to>
      <xdr:col>41</xdr:col>
      <xdr:colOff>50800</xdr:colOff>
      <xdr:row>35</xdr:row>
      <xdr:rowOff>145796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119876"/>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99568</xdr:rowOff>
    </xdr:from>
    <xdr:to>
      <xdr:col>41</xdr:col>
      <xdr:colOff>101600</xdr:colOff>
      <xdr:row>38</xdr:row>
      <xdr:rowOff>29718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20845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96901</xdr:rowOff>
    </xdr:from>
    <xdr:to>
      <xdr:col>36</xdr:col>
      <xdr:colOff>165100</xdr:colOff>
      <xdr:row>38</xdr:row>
      <xdr:rowOff>27051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18178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144145</xdr:rowOff>
    </xdr:from>
    <xdr:to>
      <xdr:col>55</xdr:col>
      <xdr:colOff>50800</xdr:colOff>
      <xdr:row>36</xdr:row>
      <xdr:rowOff>74295</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4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167022</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96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72136</xdr:rowOff>
    </xdr:from>
    <xdr:to>
      <xdr:col>50</xdr:col>
      <xdr:colOff>165100</xdr:colOff>
      <xdr:row>36</xdr:row>
      <xdr:rowOff>2286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07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18813</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5848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78994</xdr:rowOff>
    </xdr:from>
    <xdr:to>
      <xdr:col>46</xdr:col>
      <xdr:colOff>38100</xdr:colOff>
      <xdr:row>36</xdr:row>
      <xdr:rowOff>9144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079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25671</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854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68326</xdr:rowOff>
    </xdr:from>
    <xdr:to>
      <xdr:col>41</xdr:col>
      <xdr:colOff>101600</xdr:colOff>
      <xdr:row>35</xdr:row>
      <xdr:rowOff>169926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15003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84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94996</xdr:rowOff>
    </xdr:from>
    <xdr:to>
      <xdr:col>36</xdr:col>
      <xdr:colOff>165100</xdr:colOff>
      <xdr:row>36</xdr:row>
      <xdr:rowOff>25146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09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41673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870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16104</xdr:rowOff>
    </xdr:from>
    <xdr:to>
      <xdr:col>55</xdr:col>
      <xdr:colOff>0</xdr:colOff>
      <xdr:row>59</xdr:row>
      <xdr:rowOff>22123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131654"/>
          <a:ext cx="83820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16104</xdr:rowOff>
    </xdr:from>
    <xdr:to>
      <xdr:col>50</xdr:col>
      <xdr:colOff>114300</xdr:colOff>
      <xdr:row>59</xdr:row>
      <xdr:rowOff>26486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10131654"/>
          <a:ext cx="8890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26486</xdr:rowOff>
    </xdr:from>
    <xdr:to>
      <xdr:col>45</xdr:col>
      <xdr:colOff>177800</xdr:colOff>
      <xdr:row>59</xdr:row>
      <xdr:rowOff>29667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42036"/>
          <a:ext cx="889000" cy="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52572</xdr:rowOff>
    </xdr:from>
    <xdr:to>
      <xdr:col>46</xdr:col>
      <xdr:colOff>38100</xdr:colOff>
      <xdr:row>58</xdr:row>
      <xdr:rowOff>154172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170699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7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24543</xdr:rowOff>
    </xdr:from>
    <xdr:to>
      <xdr:col>41</xdr:col>
      <xdr:colOff>50800</xdr:colOff>
      <xdr:row>59</xdr:row>
      <xdr:rowOff>29667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40093"/>
          <a:ext cx="889000" cy="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49295</xdr:rowOff>
    </xdr:from>
    <xdr:to>
      <xdr:col>41</xdr:col>
      <xdr:colOff>101600</xdr:colOff>
      <xdr:row>58</xdr:row>
      <xdr:rowOff>150895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167422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6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52210</xdr:rowOff>
    </xdr:from>
    <xdr:to>
      <xdr:col>36</xdr:col>
      <xdr:colOff>165100</xdr:colOff>
      <xdr:row>58</xdr:row>
      <xdr:rowOff>153810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170337</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977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142773</xdr:rowOff>
    </xdr:from>
    <xdr:to>
      <xdr:col>55</xdr:col>
      <xdr:colOff>50800</xdr:colOff>
      <xdr:row>59</xdr:row>
      <xdr:rowOff>72923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8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57700</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01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136754</xdr:rowOff>
    </xdr:from>
    <xdr:to>
      <xdr:col>50</xdr:col>
      <xdr:colOff>165100</xdr:colOff>
      <xdr:row>59</xdr:row>
      <xdr:rowOff>66904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8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58031</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04428" y="10173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147136</xdr:rowOff>
    </xdr:from>
    <xdr:to>
      <xdr:col>46</xdr:col>
      <xdr:colOff>38100</xdr:colOff>
      <xdr:row>59</xdr:row>
      <xdr:rowOff>77286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1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68413</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839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150317</xdr:rowOff>
    </xdr:from>
    <xdr:to>
      <xdr:col>41</xdr:col>
      <xdr:colOff>101600</xdr:colOff>
      <xdr:row>59</xdr:row>
      <xdr:rowOff>80467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71594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87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145193</xdr:rowOff>
    </xdr:from>
    <xdr:to>
      <xdr:col>36</xdr:col>
      <xdr:colOff>165100</xdr:colOff>
      <xdr:row>59</xdr:row>
      <xdr:rowOff>75343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8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66470</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37428" y="10182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34353</xdr:rowOff>
    </xdr:from>
    <xdr:to>
      <xdr:col>55</xdr:col>
      <xdr:colOff>0</xdr:colOff>
      <xdr:row>78</xdr:row>
      <xdr:rowOff>40145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07453"/>
          <a:ext cx="838200" cy="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40145</xdr:rowOff>
    </xdr:from>
    <xdr:to>
      <xdr:col>50</xdr:col>
      <xdr:colOff>114300</xdr:colOff>
      <xdr:row>78</xdr:row>
      <xdr:rowOff>40487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13245"/>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40487</xdr:rowOff>
    </xdr:from>
    <xdr:to>
      <xdr:col>45</xdr:col>
      <xdr:colOff>177800</xdr:colOff>
      <xdr:row>78</xdr:row>
      <xdr:rowOff>149073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13587"/>
          <a:ext cx="889000" cy="10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47980</xdr:rowOff>
    </xdr:from>
    <xdr:to>
      <xdr:col>46</xdr:col>
      <xdr:colOff>38100</xdr:colOff>
      <xdr:row>76</xdr:row>
      <xdr:rowOff>149580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166108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149073</xdr:rowOff>
    </xdr:from>
    <xdr:to>
      <xdr:col>41</xdr:col>
      <xdr:colOff>50800</xdr:colOff>
      <xdr:row>78</xdr:row>
      <xdr:rowOff>154139</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22173"/>
          <a:ext cx="889000" cy="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68707</xdr:rowOff>
    </xdr:from>
    <xdr:to>
      <xdr:col>41</xdr:col>
      <xdr:colOff>101600</xdr:colOff>
      <xdr:row>77</xdr:row>
      <xdr:rowOff>170307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15384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04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101664</xdr:rowOff>
    </xdr:from>
    <xdr:to>
      <xdr:col>36</xdr:col>
      <xdr:colOff>165100</xdr:colOff>
      <xdr:row>78</xdr:row>
      <xdr:rowOff>31814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48341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155003</xdr:rowOff>
    </xdr:from>
    <xdr:to>
      <xdr:col>55</xdr:col>
      <xdr:colOff>50800</xdr:colOff>
      <xdr:row>78</xdr:row>
      <xdr:rowOff>85153</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5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133430</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35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160795</xdr:rowOff>
    </xdr:from>
    <xdr:to>
      <xdr:col>50</xdr:col>
      <xdr:colOff>165100</xdr:colOff>
      <xdr:row>78</xdr:row>
      <xdr:rowOff>90945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6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82072</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5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161137</xdr:rowOff>
    </xdr:from>
    <xdr:to>
      <xdr:col>46</xdr:col>
      <xdr:colOff>38100</xdr:colOff>
      <xdr:row>78</xdr:row>
      <xdr:rowOff>91287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82414</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45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98273</xdr:rowOff>
    </xdr:from>
    <xdr:to>
      <xdr:col>41</xdr:col>
      <xdr:colOff>101600</xdr:colOff>
      <xdr:row>79</xdr:row>
      <xdr:rowOff>28423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7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19550</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564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103339</xdr:rowOff>
    </xdr:from>
    <xdr:to>
      <xdr:col>36</xdr:col>
      <xdr:colOff>165100</xdr:colOff>
      <xdr:row>79</xdr:row>
      <xdr:rowOff>33489</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7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24616</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6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103085</xdr:rowOff>
    </xdr:from>
    <xdr:to>
      <xdr:col>54</xdr:col>
      <xdr:colOff>189865</xdr:colOff>
      <xdr:row>98</xdr:row>
      <xdr:rowOff>724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33585"/>
          <a:ext cx="1270" cy="1269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4551</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0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724</xdr:rowOff>
    </xdr:from>
    <xdr:to>
      <xdr:col>55</xdr:col>
      <xdr:colOff>88900</xdr:colOff>
      <xdr:row>98</xdr:row>
      <xdr:rowOff>724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49762</xdr:rowOff>
    </xdr:from>
    <xdr:ext cx="599010"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08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103085</xdr:rowOff>
    </xdr:from>
    <xdr:to>
      <xdr:col>55</xdr:col>
      <xdr:colOff>88900</xdr:colOff>
      <xdr:row>90</xdr:row>
      <xdr:rowOff>103085</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33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138519</xdr:rowOff>
    </xdr:from>
    <xdr:to>
      <xdr:col>55</xdr:col>
      <xdr:colOff>0</xdr:colOff>
      <xdr:row>98</xdr:row>
      <xdr:rowOff>14212</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769169"/>
          <a:ext cx="838200" cy="47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11803</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995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160376</xdr:rowOff>
    </xdr:from>
    <xdr:to>
      <xdr:col>55</xdr:col>
      <xdr:colOff>50800</xdr:colOff>
      <xdr:row>96</xdr:row>
      <xdr:rowOff>90526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44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76200</xdr:rowOff>
    </xdr:from>
    <xdr:to>
      <xdr:col>50</xdr:col>
      <xdr:colOff>114300</xdr:colOff>
      <xdr:row>98</xdr:row>
      <xdr:rowOff>14212</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706850"/>
          <a:ext cx="889000" cy="10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166763</xdr:rowOff>
    </xdr:from>
    <xdr:to>
      <xdr:col>50</xdr:col>
      <xdr:colOff>165100</xdr:colOff>
      <xdr:row>96</xdr:row>
      <xdr:rowOff>96913</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54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113440</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22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76200</xdr:rowOff>
    </xdr:from>
    <xdr:to>
      <xdr:col>45</xdr:col>
      <xdr:colOff>177800</xdr:colOff>
      <xdr:row>98</xdr:row>
      <xdr:rowOff>7316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706850"/>
          <a:ext cx="889000" cy="102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14884</xdr:rowOff>
    </xdr:from>
    <xdr:to>
      <xdr:col>46</xdr:col>
      <xdr:colOff>38100</xdr:colOff>
      <xdr:row>96</xdr:row>
      <xdr:rowOff>116484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133011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24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7316</xdr:rowOff>
    </xdr:from>
    <xdr:to>
      <xdr:col>41</xdr:col>
      <xdr:colOff>50800</xdr:colOff>
      <xdr:row>98</xdr:row>
      <xdr:rowOff>59562</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809416"/>
          <a:ext cx="889000" cy="5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22898</xdr:rowOff>
    </xdr:from>
    <xdr:to>
      <xdr:col>41</xdr:col>
      <xdr:colOff>101600</xdr:colOff>
      <xdr:row>96</xdr:row>
      <xdr:rowOff>124498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141025</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26594</xdr:rowOff>
    </xdr:from>
    <xdr:to>
      <xdr:col>36</xdr:col>
      <xdr:colOff>165100</xdr:colOff>
      <xdr:row>96</xdr:row>
      <xdr:rowOff>128194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144721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26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87719</xdr:rowOff>
    </xdr:from>
    <xdr:to>
      <xdr:col>55</xdr:col>
      <xdr:colOff>50800</xdr:colOff>
      <xdr:row>98</xdr:row>
      <xdr:rowOff>17869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71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2646</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63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134862</xdr:rowOff>
    </xdr:from>
    <xdr:to>
      <xdr:col>50</xdr:col>
      <xdr:colOff>165100</xdr:colOff>
      <xdr:row>98</xdr:row>
      <xdr:rowOff>65012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6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56139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58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25400</xdr:rowOff>
    </xdr:from>
    <xdr:to>
      <xdr:col>46</xdr:col>
      <xdr:colOff>38100</xdr:colOff>
      <xdr:row>97</xdr:row>
      <xdr:rowOff>127000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65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118127</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74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127966</xdr:rowOff>
    </xdr:from>
    <xdr:to>
      <xdr:col>41</xdr:col>
      <xdr:colOff>101600</xdr:colOff>
      <xdr:row>98</xdr:row>
      <xdr:rowOff>58116</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75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49243</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851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8762</xdr:rowOff>
    </xdr:from>
    <xdr:to>
      <xdr:col>36</xdr:col>
      <xdr:colOff>165100</xdr:colOff>
      <xdr:row>98</xdr:row>
      <xdr:rowOff>110362</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1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101489</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903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68880</xdr:rowOff>
    </xdr:from>
    <xdr:to>
      <xdr:col>85</xdr:col>
      <xdr:colOff>127000</xdr:colOff>
      <xdr:row>37</xdr:row>
      <xdr:rowOff>129093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412530"/>
          <a:ext cx="838200" cy="6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52021</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2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68880</xdr:rowOff>
    </xdr:from>
    <xdr:to>
      <xdr:col>81</xdr:col>
      <xdr:colOff>50800</xdr:colOff>
      <xdr:row>37</xdr:row>
      <xdr:rowOff>150490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412530"/>
          <a:ext cx="889000" cy="81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130467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47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150490</xdr:rowOff>
    </xdr:from>
    <xdr:to>
      <xdr:col>76</xdr:col>
      <xdr:colOff>114300</xdr:colOff>
      <xdr:row>37</xdr:row>
      <xdr:rowOff>159268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494140"/>
          <a:ext cx="889000" cy="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16068</xdr:rowOff>
    </xdr:from>
    <xdr:to>
      <xdr:col>76</xdr:col>
      <xdr:colOff>165100</xdr:colOff>
      <xdr:row>37</xdr:row>
      <xdr:rowOff>117668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134195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125710</xdr:rowOff>
    </xdr:from>
    <xdr:to>
      <xdr:col>71</xdr:col>
      <xdr:colOff>177800</xdr:colOff>
      <xdr:row>37</xdr:row>
      <xdr:rowOff>159268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469360"/>
          <a:ext cx="889000" cy="3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35911</xdr:rowOff>
    </xdr:from>
    <xdr:to>
      <xdr:col>72</xdr:col>
      <xdr:colOff>38100</xdr:colOff>
      <xdr:row>37</xdr:row>
      <xdr:rowOff>137511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154038</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15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62382</xdr:rowOff>
    </xdr:from>
    <xdr:to>
      <xdr:col>67</xdr:col>
      <xdr:colOff>101600</xdr:colOff>
      <xdr:row>37</xdr:row>
      <xdr:rowOff>163982</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9059</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78293</xdr:rowOff>
    </xdr:from>
    <xdr:to>
      <xdr:col>85</xdr:col>
      <xdr:colOff>177800</xdr:colOff>
      <xdr:row>38</xdr:row>
      <xdr:rowOff>8443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42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56720</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00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18080</xdr:rowOff>
    </xdr:from>
    <xdr:to>
      <xdr:col>81</xdr:col>
      <xdr:colOff>101600</xdr:colOff>
      <xdr:row>37</xdr:row>
      <xdr:rowOff>119680</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36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136207</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13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99690</xdr:rowOff>
    </xdr:from>
    <xdr:to>
      <xdr:col>76</xdr:col>
      <xdr:colOff>165100</xdr:colOff>
      <xdr:row>38</xdr:row>
      <xdr:rowOff>29840</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44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20967</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536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108468</xdr:rowOff>
    </xdr:from>
    <xdr:to>
      <xdr:col>72</xdr:col>
      <xdr:colOff>38100</xdr:colOff>
      <xdr:row>38</xdr:row>
      <xdr:rowOff>38618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45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29745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54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74910</xdr:rowOff>
    </xdr:from>
    <xdr:to>
      <xdr:col>67</xdr:col>
      <xdr:colOff>101600</xdr:colOff>
      <xdr:row>38</xdr:row>
      <xdr:rowOff>5060</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41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167636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511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104153</xdr:rowOff>
    </xdr:from>
    <xdr:to>
      <xdr:col>85</xdr:col>
      <xdr:colOff>127000</xdr:colOff>
      <xdr:row>56</xdr:row>
      <xdr:rowOff>161513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705353"/>
          <a:ext cx="838200" cy="57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162336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20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153550</xdr:rowOff>
    </xdr:from>
    <xdr:to>
      <xdr:col>81</xdr:col>
      <xdr:colOff>50800</xdr:colOff>
      <xdr:row>56</xdr:row>
      <xdr:rowOff>104153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583300"/>
          <a:ext cx="889000" cy="12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109148</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153550</xdr:rowOff>
    </xdr:from>
    <xdr:to>
      <xdr:col>76</xdr:col>
      <xdr:colOff>114300</xdr:colOff>
      <xdr:row>56</xdr:row>
      <xdr:rowOff>82112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583300"/>
          <a:ext cx="889000" cy="10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55734</xdr:rowOff>
    </xdr:from>
    <xdr:to>
      <xdr:col>76</xdr:col>
      <xdr:colOff>165100</xdr:colOff>
      <xdr:row>55</xdr:row>
      <xdr:rowOff>157334</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2411</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26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22599</xdr:rowOff>
    </xdr:from>
    <xdr:to>
      <xdr:col>71</xdr:col>
      <xdr:colOff>177800</xdr:colOff>
      <xdr:row>56</xdr:row>
      <xdr:rowOff>82112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623799"/>
          <a:ext cx="889000" cy="59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1784</xdr:rowOff>
    </xdr:from>
    <xdr:to>
      <xdr:col>72</xdr:col>
      <xdr:colOff>38100</xdr:colOff>
      <xdr:row>56</xdr:row>
      <xdr:rowOff>103384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119911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3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59677</xdr:rowOff>
    </xdr:from>
    <xdr:to>
      <xdr:col>67</xdr:col>
      <xdr:colOff>101600</xdr:colOff>
      <xdr:row>56</xdr:row>
      <xdr:rowOff>161277</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152404</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75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110713</xdr:rowOff>
    </xdr:from>
    <xdr:to>
      <xdr:col>85</xdr:col>
      <xdr:colOff>177800</xdr:colOff>
      <xdr:row>57</xdr:row>
      <xdr:rowOff>40863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11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89140</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690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53353</xdr:rowOff>
    </xdr:from>
    <xdr:to>
      <xdr:col>81</xdr:col>
      <xdr:colOff>101600</xdr:colOff>
      <xdr:row>56</xdr:row>
      <xdr:rowOff>154953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654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146080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74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102750</xdr:rowOff>
    </xdr:from>
    <xdr:to>
      <xdr:col>76</xdr:col>
      <xdr:colOff>165100</xdr:colOff>
      <xdr:row>56</xdr:row>
      <xdr:rowOff>32900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53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24027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62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31312</xdr:rowOff>
    </xdr:from>
    <xdr:to>
      <xdr:col>72</xdr:col>
      <xdr:colOff>38100</xdr:colOff>
      <xdr:row>56</xdr:row>
      <xdr:rowOff>132912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63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124039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72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143249</xdr:rowOff>
    </xdr:from>
    <xdr:to>
      <xdr:col>67</xdr:col>
      <xdr:colOff>101600</xdr:colOff>
      <xdr:row>56</xdr:row>
      <xdr:rowOff>73399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57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89926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348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157787</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130465</xdr:rowOff>
    </xdr:from>
    <xdr:to>
      <xdr:col>76</xdr:col>
      <xdr:colOff>114300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03565"/>
          <a:ext cx="889000" cy="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43363</xdr:rowOff>
    </xdr:from>
    <xdr:to>
      <xdr:col>76</xdr:col>
      <xdr:colOff>165100</xdr:colOff>
      <xdr:row>78</xdr:row>
      <xdr:rowOff>144963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161490</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130465</xdr:rowOff>
    </xdr:from>
    <xdr:to>
      <xdr:col>71</xdr:col>
      <xdr:colOff>177800</xdr:colOff>
      <xdr:row>78</xdr:row>
      <xdr:rowOff>131242</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3503565"/>
          <a:ext cx="889000" cy="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29784</xdr:rowOff>
    </xdr:from>
    <xdr:to>
      <xdr:col>72</xdr:col>
      <xdr:colOff>38100</xdr:colOff>
      <xdr:row>78</xdr:row>
      <xdr:rowOff>131384</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147911</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12822</xdr:rowOff>
    </xdr:from>
    <xdr:to>
      <xdr:col>67</xdr:col>
      <xdr:colOff>101600</xdr:colOff>
      <xdr:row>78</xdr:row>
      <xdr:rowOff>114422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130949</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161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393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79665</xdr:rowOff>
    </xdr:from>
    <xdr:to>
      <xdr:col>72</xdr:col>
      <xdr:colOff>38100</xdr:colOff>
      <xdr:row>79</xdr:row>
      <xdr:rowOff>9815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45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942</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4017" y="1354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80442</xdr:rowOff>
    </xdr:from>
    <xdr:to>
      <xdr:col>67</xdr:col>
      <xdr:colOff>101600</xdr:colOff>
      <xdr:row>79</xdr:row>
      <xdr:rowOff>10592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53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1719</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546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56311</xdr:rowOff>
    </xdr:from>
    <xdr:to>
      <xdr:col>85</xdr:col>
      <xdr:colOff>127000</xdr:colOff>
      <xdr:row>97</xdr:row>
      <xdr:rowOff>57671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686961"/>
          <a:ext cx="838200" cy="1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57671</xdr:rowOff>
    </xdr:from>
    <xdr:to>
      <xdr:col>81</xdr:col>
      <xdr:colOff>50800</xdr:colOff>
      <xdr:row>97</xdr:row>
      <xdr:rowOff>62916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688321"/>
          <a:ext cx="889000" cy="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62916</xdr:rowOff>
    </xdr:from>
    <xdr:to>
      <xdr:col>76</xdr:col>
      <xdr:colOff>114300</xdr:colOff>
      <xdr:row>97</xdr:row>
      <xdr:rowOff>67971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93566"/>
          <a:ext cx="889000" cy="5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49518</xdr:rowOff>
    </xdr:from>
    <xdr:to>
      <xdr:col>76</xdr:col>
      <xdr:colOff>165100</xdr:colOff>
      <xdr:row>96</xdr:row>
      <xdr:rowOff>151118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167645</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67971</xdr:rowOff>
    </xdr:from>
    <xdr:to>
      <xdr:col>71</xdr:col>
      <xdr:colOff>177800</xdr:colOff>
      <xdr:row>97</xdr:row>
      <xdr:rowOff>68808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98621"/>
          <a:ext cx="889000" cy="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58840</xdr:rowOff>
    </xdr:from>
    <xdr:to>
      <xdr:col>72</xdr:col>
      <xdr:colOff>38100</xdr:colOff>
      <xdr:row>96</xdr:row>
      <xdr:rowOff>160440</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5517</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64427</xdr:rowOff>
    </xdr:from>
    <xdr:to>
      <xdr:col>67</xdr:col>
      <xdr:colOff>101600</xdr:colOff>
      <xdr:row>96</xdr:row>
      <xdr:rowOff>166027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11104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5511</xdr:rowOff>
    </xdr:from>
    <xdr:to>
      <xdr:col>85</xdr:col>
      <xdr:colOff>177800</xdr:colOff>
      <xdr:row>97</xdr:row>
      <xdr:rowOff>107111</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155388</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1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6871</xdr:rowOff>
    </xdr:from>
    <xdr:to>
      <xdr:col>81</xdr:col>
      <xdr:colOff>101600</xdr:colOff>
      <xdr:row>97</xdr:row>
      <xdr:rowOff>108471</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3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99598</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73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12116</xdr:rowOff>
    </xdr:from>
    <xdr:to>
      <xdr:col>76</xdr:col>
      <xdr:colOff>165100</xdr:colOff>
      <xdr:row>97</xdr:row>
      <xdr:rowOff>113716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4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104843</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17171</xdr:rowOff>
    </xdr:from>
    <xdr:to>
      <xdr:col>72</xdr:col>
      <xdr:colOff>38100</xdr:colOff>
      <xdr:row>97</xdr:row>
      <xdr:rowOff>118771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6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109898</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74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18008</xdr:rowOff>
    </xdr:from>
    <xdr:to>
      <xdr:col>67</xdr:col>
      <xdr:colOff>101600</xdr:colOff>
      <xdr:row>97</xdr:row>
      <xdr:rowOff>119608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64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110735</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741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20337</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6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83566</xdr:rowOff>
    </xdr:from>
    <xdr:to>
      <xdr:col>102</xdr:col>
      <xdr:colOff>165100</xdr:colOff>
      <xdr:row>39</xdr:row>
      <xdr:rowOff>13716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30243</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73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32512</xdr:rowOff>
    </xdr:from>
    <xdr:to>
      <xdr:col>98</xdr:col>
      <xdr:colOff>38100</xdr:colOff>
      <xdr:row>38</xdr:row>
      <xdr:rowOff>134112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150639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2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主な項目をみていくと、総務費については住民一人当たり</a:t>
          </a:r>
          <a:r>
            <a:rPr kumimoji="1" lang="en-US" altLang="ja-JP" sz="1300">
              <a:latin typeface="ＭＳ Ｐゴシック" panose="020B0600070205080204" pitchFamily="50" charset="-128"/>
              <a:ea typeface="ＭＳ Ｐゴシック" panose="020B0600070205080204" pitchFamily="50" charset="-128"/>
            </a:rPr>
            <a:t>59,227</a:t>
          </a:r>
          <a:r>
            <a:rPr kumimoji="1" lang="ja-JP" altLang="en-US" sz="1300">
              <a:latin typeface="ＭＳ Ｐゴシック" panose="020B0600070205080204" pitchFamily="50" charset="-128"/>
              <a:ea typeface="ＭＳ Ｐゴシック" panose="020B0600070205080204" pitchFamily="50" charset="-128"/>
            </a:rPr>
            <a:t>円となっている。新庁舎建設事業や減債基金積立の皆減などにより、前年に比べ大幅な減少となっている。</a:t>
          </a:r>
        </a:p>
        <a:p>
          <a:r>
            <a:rPr kumimoji="1" lang="ja-JP" altLang="en-US" sz="1300">
              <a:latin typeface="ＭＳ Ｐゴシック" panose="020B0600070205080204" pitchFamily="50" charset="-128"/>
              <a:ea typeface="ＭＳ Ｐゴシック" panose="020B0600070205080204" pitchFamily="50" charset="-128"/>
            </a:rPr>
            <a:t>　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245,818</a:t>
          </a:r>
          <a:r>
            <a:rPr kumimoji="1" lang="ja-JP" altLang="en-US" sz="1300">
              <a:latin typeface="ＭＳ Ｐゴシック" panose="020B0600070205080204" pitchFamily="50" charset="-128"/>
              <a:ea typeface="ＭＳ Ｐゴシック" panose="020B0600070205080204" pitchFamily="50" charset="-128"/>
            </a:rPr>
            <a:t>円となっている。類似団体順位において</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位となっており、高い水準となっている。子育て世帯等臨時特別支援事業や住民税非課税世帯等臨時特別給付金給付事業の大幅な減などにより、前年度と比較してわずかに減少している。</a:t>
          </a:r>
        </a:p>
        <a:p>
          <a:r>
            <a:rPr kumimoji="1" lang="ja-JP" altLang="en-US" sz="1300">
              <a:latin typeface="ＭＳ Ｐゴシック" panose="020B0600070205080204" pitchFamily="50" charset="-128"/>
              <a:ea typeface="ＭＳ Ｐゴシック" panose="020B0600070205080204" pitchFamily="50" charset="-128"/>
            </a:rPr>
            <a:t>　衛生費については住民一人当たり</a:t>
          </a:r>
          <a:r>
            <a:rPr kumimoji="1" lang="en-US" altLang="ja-JP" sz="1300">
              <a:latin typeface="ＭＳ Ｐゴシック" panose="020B0600070205080204" pitchFamily="50" charset="-128"/>
              <a:ea typeface="ＭＳ Ｐゴシック" panose="020B0600070205080204" pitchFamily="50" charset="-128"/>
            </a:rPr>
            <a:t>54,154</a:t>
          </a:r>
          <a:r>
            <a:rPr kumimoji="1" lang="ja-JP" altLang="en-US" sz="1300">
              <a:latin typeface="ＭＳ Ｐゴシック" panose="020B0600070205080204" pitchFamily="50" charset="-128"/>
              <a:ea typeface="ＭＳ Ｐゴシック" panose="020B0600070205080204" pitchFamily="50" charset="-128"/>
            </a:rPr>
            <a:t>円となっている。健康センター大規模改修事業などにより前年度と比較して大きく増加している。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a:t>
          </a:r>
          <a:r>
            <a:rPr kumimoji="1" lang="en-US" altLang="ja-JP" sz="1300">
              <a:latin typeface="ＭＳ Ｐゴシック" panose="020B0600070205080204" pitchFamily="50" charset="-128"/>
              <a:ea typeface="ＭＳ Ｐゴシック" panose="020B0600070205080204" pitchFamily="50" charset="-128"/>
            </a:rPr>
            <a:t>40,855</a:t>
          </a:r>
          <a:r>
            <a:rPr kumimoji="1" lang="ja-JP" altLang="en-US" sz="1300">
              <a:latin typeface="ＭＳ Ｐゴシック" panose="020B0600070205080204" pitchFamily="50" charset="-128"/>
              <a:ea typeface="ＭＳ Ｐゴシック" panose="020B0600070205080204" pitchFamily="50" charset="-128"/>
            </a:rPr>
            <a:t>円となっている。小学校体育館空調設備整備事業の皆減などにより、前年度と比較して減少となっている。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a:t>
          </a:r>
          <a:r>
            <a:rPr kumimoji="1" lang="en-US" altLang="ja-JP" sz="1300">
              <a:latin typeface="ＭＳ Ｐゴシック" panose="020B0600070205080204" pitchFamily="50" charset="-128"/>
              <a:ea typeface="ＭＳ Ｐゴシック" panose="020B0600070205080204" pitchFamily="50" charset="-128"/>
            </a:rPr>
            <a:t>26,066</a:t>
          </a:r>
          <a:r>
            <a:rPr kumimoji="1" lang="ja-JP" altLang="en-US" sz="1300">
              <a:latin typeface="ＭＳ Ｐゴシック" panose="020B0600070205080204" pitchFamily="50" charset="-128"/>
              <a:ea typeface="ＭＳ Ｐゴシック" panose="020B0600070205080204" pitchFamily="50" charset="-128"/>
            </a:rPr>
            <a:t>円となっている。過年度からの起債抑制により、類似団体平均を下回っている。今後も市内公共施設老朽化に伴う大規模改修工事等が見込まれることから、起債が見込まれる新規事業の実施等について十分な検討を図り、新発債の抑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財政調整基金の残高目標を概ね標準財政規模の</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％として積み立てを行っている。一般財源不足を補うために当初予算で財政調整基金の取り崩しを余儀なくされるが、大規模災害時の財政需要を考慮し、今後も</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％程度を確保するためにも、決算剰余金の積み立てなどを積極的に行っていく。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東京都清瀬市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年度決算における連結実質赤字比率について、各会計で赤字はなかった。引き続き財政の健全化に取り組む。詳細（黒字額等）については以下のとおり。</a:t>
          </a:r>
        </a:p>
        <a:p>
          <a:r>
            <a:rPr kumimoji="1" lang="ja-JP" altLang="en-US" sz="1400">
              <a:latin typeface="ＭＳ ゴシック" pitchFamily="49" charset="-128"/>
              <a:ea typeface="ＭＳ ゴシック" pitchFamily="49" charset="-128"/>
            </a:rPr>
            <a:t>　●標準財政規模：</a:t>
          </a:r>
          <a:r>
            <a:rPr kumimoji="1" lang="en-US" altLang="ja-JP" sz="1400">
              <a:latin typeface="ＭＳ ゴシック" pitchFamily="49" charset="-128"/>
              <a:ea typeface="ＭＳ ゴシック" pitchFamily="49" charset="-128"/>
            </a:rPr>
            <a:t>16,177,296</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○一般会計：</a:t>
          </a:r>
          <a:r>
            <a:rPr kumimoji="1" lang="en-US" altLang="ja-JP" sz="1400">
              <a:latin typeface="ＭＳ ゴシック" pitchFamily="49" charset="-128"/>
              <a:ea typeface="ＭＳ ゴシック" pitchFamily="49" charset="-128"/>
            </a:rPr>
            <a:t>2,340,640</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○介護保険：</a:t>
          </a:r>
          <a:r>
            <a:rPr kumimoji="1" lang="en-US" altLang="ja-JP" sz="1400">
              <a:latin typeface="ＭＳ ゴシック" pitchFamily="49" charset="-128"/>
              <a:ea typeface="ＭＳ ゴシック" pitchFamily="49" charset="-128"/>
            </a:rPr>
            <a:t>379,281</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○下水道事業：</a:t>
          </a:r>
          <a:r>
            <a:rPr kumimoji="1" lang="en-US" altLang="ja-JP" sz="1400">
              <a:latin typeface="ＭＳ ゴシック" pitchFamily="49" charset="-128"/>
              <a:ea typeface="ＭＳ ゴシック" pitchFamily="49" charset="-128"/>
            </a:rPr>
            <a:t>527,508</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○国民健康保険事業：</a:t>
          </a:r>
          <a:r>
            <a:rPr kumimoji="1" lang="en-US" altLang="ja-JP" sz="1400">
              <a:latin typeface="ＭＳ ゴシック" pitchFamily="49" charset="-128"/>
              <a:ea typeface="ＭＳ ゴシック" pitchFamily="49" charset="-128"/>
            </a:rPr>
            <a:t>194,783</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○後期高齢者医療：</a:t>
          </a:r>
          <a:r>
            <a:rPr kumimoji="1" lang="en-US" altLang="ja-JP" sz="1400">
              <a:latin typeface="ＭＳ ゴシック" pitchFamily="49" charset="-128"/>
              <a:ea typeface="ＭＳ ゴシック" pitchFamily="49" charset="-128"/>
            </a:rPr>
            <a:t>27,136</a:t>
          </a:r>
          <a:r>
            <a:rPr kumimoji="1" lang="ja-JP" altLang="en-US" sz="1400">
              <a:latin typeface="ＭＳ ゴシック" pitchFamily="49" charset="-128"/>
              <a:ea typeface="ＭＳ ゴシック" pitchFamily="49" charset="-128"/>
            </a:rPr>
            <a:t>千円</a:t>
          </a:r>
        </a:p>
        <a:p>
          <a:r>
            <a:rPr kumimoji="1" lang="ja-JP" altLang="en-US" sz="1400">
              <a:latin typeface="ＭＳ ゴシック" pitchFamily="49" charset="-128"/>
              <a:ea typeface="ＭＳ ゴシック" pitchFamily="49" charset="-128"/>
            </a:rPr>
            <a:t>　○駐車場事業：</a:t>
          </a:r>
          <a:r>
            <a:rPr kumimoji="1" lang="en-US" altLang="ja-JP" sz="1400">
              <a:latin typeface="ＭＳ ゴシック" pitchFamily="49" charset="-128"/>
              <a:ea typeface="ＭＳ ゴシック" pitchFamily="49" charset="-128"/>
            </a:rPr>
            <a:t>3,917</a:t>
          </a:r>
          <a:r>
            <a:rPr kumimoji="1" lang="ja-JP" altLang="en-US" sz="1400">
              <a:latin typeface="ＭＳ ゴシック" pitchFamily="49" charset="-128"/>
              <a:ea typeface="ＭＳ ゴシック" pitchFamily="49" charset="-128"/>
            </a:rPr>
            <a:t>千円</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2" customWidth="1"/>
    <col min="12" max="12" width="2.21875" style="172" customWidth="1"/>
    <col min="13" max="17" width="2.33203125" style="172" customWidth="1"/>
    <col min="18" max="119" width="2.109375" style="172" customWidth="1"/>
    <col min="120" max="16384" width="0" style="172" hidden="1"/>
  </cols>
  <sheetData>
    <row r="1" spans="1:119" ht="33" customHeight="1" x14ac:dyDescent="0.2">
      <c r="B1" s="604" t="s">
        <v>82</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3"/>
      <c r="DK1" s="173"/>
      <c r="DL1" s="173"/>
      <c r="DM1" s="173"/>
      <c r="DN1" s="173"/>
      <c r="DO1" s="173"/>
    </row>
    <row r="2" spans="1:119" ht="24" thickBot="1" x14ac:dyDescent="0.25">
      <c r="B2" s="174" t="s">
        <v>83</v>
      </c>
      <c r="C2" s="174"/>
      <c r="D2" s="175"/>
    </row>
    <row r="3" spans="1:119" ht="18.75" customHeight="1" thickBot="1" x14ac:dyDescent="0.25">
      <c r="A3" s="173"/>
      <c r="B3" s="605" t="s">
        <v>84</v>
      </c>
      <c r="C3" s="606"/>
      <c r="D3" s="606"/>
      <c r="E3" s="607"/>
      <c r="F3" s="607"/>
      <c r="G3" s="607"/>
      <c r="H3" s="607"/>
      <c r="I3" s="607"/>
      <c r="J3" s="607"/>
      <c r="K3" s="607"/>
      <c r="L3" s="607" t="s">
        <v>85</v>
      </c>
      <c r="M3" s="607"/>
      <c r="N3" s="607"/>
      <c r="O3" s="607"/>
      <c r="P3" s="607"/>
      <c r="Q3" s="607"/>
      <c r="R3" s="610"/>
      <c r="S3" s="610"/>
      <c r="T3" s="610"/>
      <c r="U3" s="610"/>
      <c r="V3" s="611"/>
      <c r="W3" s="501" t="s">
        <v>86</v>
      </c>
      <c r="X3" s="502"/>
      <c r="Y3" s="502"/>
      <c r="Z3" s="502"/>
      <c r="AA3" s="502"/>
      <c r="AB3" s="606"/>
      <c r="AC3" s="610" t="s">
        <v>87</v>
      </c>
      <c r="AD3" s="502"/>
      <c r="AE3" s="502"/>
      <c r="AF3" s="502"/>
      <c r="AG3" s="502"/>
      <c r="AH3" s="502"/>
      <c r="AI3" s="502"/>
      <c r="AJ3" s="502"/>
      <c r="AK3" s="502"/>
      <c r="AL3" s="572"/>
      <c r="AM3" s="501" t="s">
        <v>88</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89</v>
      </c>
      <c r="BO3" s="502"/>
      <c r="BP3" s="502"/>
      <c r="BQ3" s="502"/>
      <c r="BR3" s="502"/>
      <c r="BS3" s="502"/>
      <c r="BT3" s="502"/>
      <c r="BU3" s="572"/>
      <c r="BV3" s="501" t="s">
        <v>90</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91</v>
      </c>
      <c r="CU3" s="502"/>
      <c r="CV3" s="502"/>
      <c r="CW3" s="502"/>
      <c r="CX3" s="502"/>
      <c r="CY3" s="502"/>
      <c r="CZ3" s="502"/>
      <c r="DA3" s="572"/>
      <c r="DB3" s="501" t="s">
        <v>92</v>
      </c>
      <c r="DC3" s="502"/>
      <c r="DD3" s="502"/>
      <c r="DE3" s="502"/>
      <c r="DF3" s="502"/>
      <c r="DG3" s="502"/>
      <c r="DH3" s="502"/>
      <c r="DI3" s="572"/>
    </row>
    <row r="4" spans="1:119" ht="18.75" customHeight="1" x14ac:dyDescent="0.2">
      <c r="A4" s="173"/>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93</v>
      </c>
      <c r="AZ4" s="459"/>
      <c r="BA4" s="459"/>
      <c r="BB4" s="459"/>
      <c r="BC4" s="459"/>
      <c r="BD4" s="459"/>
      <c r="BE4" s="459"/>
      <c r="BF4" s="459"/>
      <c r="BG4" s="459"/>
      <c r="BH4" s="459"/>
      <c r="BI4" s="459"/>
      <c r="BJ4" s="459"/>
      <c r="BK4" s="459"/>
      <c r="BL4" s="459"/>
      <c r="BM4" s="460"/>
      <c r="BN4" s="461">
        <v>37555643</v>
      </c>
      <c r="BO4" s="462"/>
      <c r="BP4" s="462"/>
      <c r="BQ4" s="462"/>
      <c r="BR4" s="462"/>
      <c r="BS4" s="462"/>
      <c r="BT4" s="462"/>
      <c r="BU4" s="463"/>
      <c r="BV4" s="461">
        <v>38105882</v>
      </c>
      <c r="BW4" s="462"/>
      <c r="BX4" s="462"/>
      <c r="BY4" s="462"/>
      <c r="BZ4" s="462"/>
      <c r="CA4" s="462"/>
      <c r="CB4" s="462"/>
      <c r="CC4" s="463"/>
      <c r="CD4" s="598" t="s">
        <v>94</v>
      </c>
      <c r="CE4" s="599"/>
      <c r="CF4" s="599"/>
      <c r="CG4" s="599"/>
      <c r="CH4" s="599"/>
      <c r="CI4" s="599"/>
      <c r="CJ4" s="599"/>
      <c r="CK4" s="599"/>
      <c r="CL4" s="599"/>
      <c r="CM4" s="599"/>
      <c r="CN4" s="599"/>
      <c r="CO4" s="599"/>
      <c r="CP4" s="599"/>
      <c r="CQ4" s="599"/>
      <c r="CR4" s="599"/>
      <c r="CS4" s="600"/>
      <c r="CT4" s="601">
        <v>14.5</v>
      </c>
      <c r="CU4" s="602"/>
      <c r="CV4" s="602"/>
      <c r="CW4" s="602"/>
      <c r="CX4" s="602"/>
      <c r="CY4" s="602"/>
      <c r="CZ4" s="602"/>
      <c r="DA4" s="603"/>
      <c r="DB4" s="601">
        <v>12.8</v>
      </c>
      <c r="DC4" s="602"/>
      <c r="DD4" s="602"/>
      <c r="DE4" s="602"/>
      <c r="DF4" s="602"/>
      <c r="DG4" s="602"/>
      <c r="DH4" s="602"/>
      <c r="DI4" s="603"/>
    </row>
    <row r="5" spans="1:119" ht="18.75" customHeight="1" x14ac:dyDescent="0.2">
      <c r="A5" s="173"/>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95</v>
      </c>
      <c r="AN5" s="389"/>
      <c r="AO5" s="389"/>
      <c r="AP5" s="389"/>
      <c r="AQ5" s="389"/>
      <c r="AR5" s="389"/>
      <c r="AS5" s="389"/>
      <c r="AT5" s="390"/>
      <c r="AU5" s="490" t="s">
        <v>96</v>
      </c>
      <c r="AV5" s="491"/>
      <c r="AW5" s="491"/>
      <c r="AX5" s="491"/>
      <c r="AY5" s="446" t="s">
        <v>97</v>
      </c>
      <c r="AZ5" s="447"/>
      <c r="BA5" s="447"/>
      <c r="BB5" s="447"/>
      <c r="BC5" s="447"/>
      <c r="BD5" s="447"/>
      <c r="BE5" s="447"/>
      <c r="BF5" s="447"/>
      <c r="BG5" s="447"/>
      <c r="BH5" s="447"/>
      <c r="BI5" s="447"/>
      <c r="BJ5" s="447"/>
      <c r="BK5" s="447"/>
      <c r="BL5" s="447"/>
      <c r="BM5" s="448"/>
      <c r="BN5" s="432">
        <v>35177224</v>
      </c>
      <c r="BO5" s="433"/>
      <c r="BP5" s="433"/>
      <c r="BQ5" s="433"/>
      <c r="BR5" s="433"/>
      <c r="BS5" s="433"/>
      <c r="BT5" s="433"/>
      <c r="BU5" s="434"/>
      <c r="BV5" s="432">
        <v>35703524</v>
      </c>
      <c r="BW5" s="433"/>
      <c r="BX5" s="433"/>
      <c r="BY5" s="433"/>
      <c r="BZ5" s="433"/>
      <c r="CA5" s="433"/>
      <c r="CB5" s="433"/>
      <c r="CC5" s="434"/>
      <c r="CD5" s="472" t="s">
        <v>98</v>
      </c>
      <c r="CE5" s="392"/>
      <c r="CF5" s="392"/>
      <c r="CG5" s="392"/>
      <c r="CH5" s="392"/>
      <c r="CI5" s="392"/>
      <c r="CJ5" s="392"/>
      <c r="CK5" s="392"/>
      <c r="CL5" s="392"/>
      <c r="CM5" s="392"/>
      <c r="CN5" s="392"/>
      <c r="CO5" s="392"/>
      <c r="CP5" s="392"/>
      <c r="CQ5" s="392"/>
      <c r="CR5" s="392"/>
      <c r="CS5" s="473"/>
      <c r="CT5" s="429">
        <v>92</v>
      </c>
      <c r="CU5" s="430"/>
      <c r="CV5" s="430"/>
      <c r="CW5" s="430"/>
      <c r="CX5" s="430"/>
      <c r="CY5" s="430"/>
      <c r="CZ5" s="430"/>
      <c r="DA5" s="431"/>
      <c r="DB5" s="429">
        <v>88.5</v>
      </c>
      <c r="DC5" s="430"/>
      <c r="DD5" s="430"/>
      <c r="DE5" s="430"/>
      <c r="DF5" s="430"/>
      <c r="DG5" s="430"/>
      <c r="DH5" s="430"/>
      <c r="DI5" s="431"/>
    </row>
    <row r="6" spans="1:119" ht="18.75" customHeight="1" x14ac:dyDescent="0.2">
      <c r="A6" s="173"/>
      <c r="B6" s="578" t="s">
        <v>99</v>
      </c>
      <c r="C6" s="419"/>
      <c r="D6" s="419"/>
      <c r="E6" s="579"/>
      <c r="F6" s="579"/>
      <c r="G6" s="579"/>
      <c r="H6" s="579"/>
      <c r="I6" s="579"/>
      <c r="J6" s="579"/>
      <c r="K6" s="579"/>
      <c r="L6" s="579" t="s">
        <v>100</v>
      </c>
      <c r="M6" s="579"/>
      <c r="N6" s="579"/>
      <c r="O6" s="579"/>
      <c r="P6" s="579"/>
      <c r="Q6" s="579"/>
      <c r="R6" s="417"/>
      <c r="S6" s="417"/>
      <c r="T6" s="417"/>
      <c r="U6" s="417"/>
      <c r="V6" s="585"/>
      <c r="W6" s="522" t="s">
        <v>101</v>
      </c>
      <c r="X6" s="418"/>
      <c r="Y6" s="418"/>
      <c r="Z6" s="418"/>
      <c r="AA6" s="418"/>
      <c r="AB6" s="419"/>
      <c r="AC6" s="590" t="s">
        <v>102</v>
      </c>
      <c r="AD6" s="591"/>
      <c r="AE6" s="591"/>
      <c r="AF6" s="591"/>
      <c r="AG6" s="591"/>
      <c r="AH6" s="591"/>
      <c r="AI6" s="591"/>
      <c r="AJ6" s="591"/>
      <c r="AK6" s="591"/>
      <c r="AL6" s="592"/>
      <c r="AM6" s="489" t="s">
        <v>103</v>
      </c>
      <c r="AN6" s="389"/>
      <c r="AO6" s="389"/>
      <c r="AP6" s="389"/>
      <c r="AQ6" s="389"/>
      <c r="AR6" s="389"/>
      <c r="AS6" s="389"/>
      <c r="AT6" s="390"/>
      <c r="AU6" s="490" t="s">
        <v>96</v>
      </c>
      <c r="AV6" s="491"/>
      <c r="AW6" s="491"/>
      <c r="AX6" s="491"/>
      <c r="AY6" s="446" t="s">
        <v>104</v>
      </c>
      <c r="AZ6" s="447"/>
      <c r="BA6" s="447"/>
      <c r="BB6" s="447"/>
      <c r="BC6" s="447"/>
      <c r="BD6" s="447"/>
      <c r="BE6" s="447"/>
      <c r="BF6" s="447"/>
      <c r="BG6" s="447"/>
      <c r="BH6" s="447"/>
      <c r="BI6" s="447"/>
      <c r="BJ6" s="447"/>
      <c r="BK6" s="447"/>
      <c r="BL6" s="447"/>
      <c r="BM6" s="448"/>
      <c r="BN6" s="432">
        <v>2378419</v>
      </c>
      <c r="BO6" s="433"/>
      <c r="BP6" s="433"/>
      <c r="BQ6" s="433"/>
      <c r="BR6" s="433"/>
      <c r="BS6" s="433"/>
      <c r="BT6" s="433"/>
      <c r="BU6" s="434"/>
      <c r="BV6" s="432">
        <v>2402358</v>
      </c>
      <c r="BW6" s="433"/>
      <c r="BX6" s="433"/>
      <c r="BY6" s="433"/>
      <c r="BZ6" s="433"/>
      <c r="CA6" s="433"/>
      <c r="CB6" s="433"/>
      <c r="CC6" s="434"/>
      <c r="CD6" s="472" t="s">
        <v>105</v>
      </c>
      <c r="CE6" s="392"/>
      <c r="CF6" s="392"/>
      <c r="CG6" s="392"/>
      <c r="CH6" s="392"/>
      <c r="CI6" s="392"/>
      <c r="CJ6" s="392"/>
      <c r="CK6" s="392"/>
      <c r="CL6" s="392"/>
      <c r="CM6" s="392"/>
      <c r="CN6" s="392"/>
      <c r="CO6" s="392"/>
      <c r="CP6" s="392"/>
      <c r="CQ6" s="392"/>
      <c r="CR6" s="392"/>
      <c r="CS6" s="473"/>
      <c r="CT6" s="575">
        <v>93.8</v>
      </c>
      <c r="CU6" s="576"/>
      <c r="CV6" s="576"/>
      <c r="CW6" s="576"/>
      <c r="CX6" s="576"/>
      <c r="CY6" s="576"/>
      <c r="CZ6" s="576"/>
      <c r="DA6" s="577"/>
      <c r="DB6" s="575">
        <v>95.2</v>
      </c>
      <c r="DC6" s="576"/>
      <c r="DD6" s="576"/>
      <c r="DE6" s="576"/>
      <c r="DF6" s="576"/>
      <c r="DG6" s="576"/>
      <c r="DH6" s="576"/>
      <c r="DI6" s="577"/>
    </row>
    <row r="7" spans="1:119" ht="18.75" customHeight="1" x14ac:dyDescent="0.2">
      <c r="A7" s="173"/>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106</v>
      </c>
      <c r="AN7" s="389"/>
      <c r="AO7" s="389"/>
      <c r="AP7" s="389"/>
      <c r="AQ7" s="389"/>
      <c r="AR7" s="389"/>
      <c r="AS7" s="389"/>
      <c r="AT7" s="390"/>
      <c r="AU7" s="490" t="s">
        <v>107</v>
      </c>
      <c r="AV7" s="491"/>
      <c r="AW7" s="491"/>
      <c r="AX7" s="491"/>
      <c r="AY7" s="446" t="s">
        <v>108</v>
      </c>
      <c r="AZ7" s="447"/>
      <c r="BA7" s="447"/>
      <c r="BB7" s="447"/>
      <c r="BC7" s="447"/>
      <c r="BD7" s="447"/>
      <c r="BE7" s="447"/>
      <c r="BF7" s="447"/>
      <c r="BG7" s="447"/>
      <c r="BH7" s="447"/>
      <c r="BI7" s="447"/>
      <c r="BJ7" s="447"/>
      <c r="BK7" s="447"/>
      <c r="BL7" s="447"/>
      <c r="BM7" s="448"/>
      <c r="BN7" s="432">
        <v>37779</v>
      </c>
      <c r="BO7" s="433"/>
      <c r="BP7" s="433"/>
      <c r="BQ7" s="433"/>
      <c r="BR7" s="433"/>
      <c r="BS7" s="433"/>
      <c r="BT7" s="433"/>
      <c r="BU7" s="434"/>
      <c r="BV7" s="432">
        <v>282801</v>
      </c>
      <c r="BW7" s="433"/>
      <c r="BX7" s="433"/>
      <c r="BY7" s="433"/>
      <c r="BZ7" s="433"/>
      <c r="CA7" s="433"/>
      <c r="CB7" s="433"/>
      <c r="CC7" s="434"/>
      <c r="CD7" s="472" t="s">
        <v>109</v>
      </c>
      <c r="CE7" s="392"/>
      <c r="CF7" s="392"/>
      <c r="CG7" s="392"/>
      <c r="CH7" s="392"/>
      <c r="CI7" s="392"/>
      <c r="CJ7" s="392"/>
      <c r="CK7" s="392"/>
      <c r="CL7" s="392"/>
      <c r="CM7" s="392"/>
      <c r="CN7" s="392"/>
      <c r="CO7" s="392"/>
      <c r="CP7" s="392"/>
      <c r="CQ7" s="392"/>
      <c r="CR7" s="392"/>
      <c r="CS7" s="473"/>
      <c r="CT7" s="432">
        <v>16177296</v>
      </c>
      <c r="CU7" s="433"/>
      <c r="CV7" s="433"/>
      <c r="CW7" s="433"/>
      <c r="CX7" s="433"/>
      <c r="CY7" s="433"/>
      <c r="CZ7" s="433"/>
      <c r="DA7" s="434"/>
      <c r="DB7" s="432">
        <v>16549111</v>
      </c>
      <c r="DC7" s="433"/>
      <c r="DD7" s="433"/>
      <c r="DE7" s="433"/>
      <c r="DF7" s="433"/>
      <c r="DG7" s="433"/>
      <c r="DH7" s="433"/>
      <c r="DI7" s="434"/>
    </row>
    <row r="8" spans="1:119" ht="18.75" customHeight="1" thickBot="1" x14ac:dyDescent="0.25">
      <c r="A8" s="173"/>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110</v>
      </c>
      <c r="AN8" s="389"/>
      <c r="AO8" s="389"/>
      <c r="AP8" s="389"/>
      <c r="AQ8" s="389"/>
      <c r="AR8" s="389"/>
      <c r="AS8" s="389"/>
      <c r="AT8" s="390"/>
      <c r="AU8" s="490" t="s">
        <v>111</v>
      </c>
      <c r="AV8" s="491"/>
      <c r="AW8" s="491"/>
      <c r="AX8" s="491"/>
      <c r="AY8" s="446" t="s">
        <v>112</v>
      </c>
      <c r="AZ8" s="447"/>
      <c r="BA8" s="447"/>
      <c r="BB8" s="447"/>
      <c r="BC8" s="447"/>
      <c r="BD8" s="447"/>
      <c r="BE8" s="447"/>
      <c r="BF8" s="447"/>
      <c r="BG8" s="447"/>
      <c r="BH8" s="447"/>
      <c r="BI8" s="447"/>
      <c r="BJ8" s="447"/>
      <c r="BK8" s="447"/>
      <c r="BL8" s="447"/>
      <c r="BM8" s="448"/>
      <c r="BN8" s="432">
        <v>2340640</v>
      </c>
      <c r="BO8" s="433"/>
      <c r="BP8" s="433"/>
      <c r="BQ8" s="433"/>
      <c r="BR8" s="433"/>
      <c r="BS8" s="433"/>
      <c r="BT8" s="433"/>
      <c r="BU8" s="434"/>
      <c r="BV8" s="432">
        <v>2119557</v>
      </c>
      <c r="BW8" s="433"/>
      <c r="BX8" s="433"/>
      <c r="BY8" s="433"/>
      <c r="BZ8" s="433"/>
      <c r="CA8" s="433"/>
      <c r="CB8" s="433"/>
      <c r="CC8" s="434"/>
      <c r="CD8" s="472" t="s">
        <v>113</v>
      </c>
      <c r="CE8" s="392"/>
      <c r="CF8" s="392"/>
      <c r="CG8" s="392"/>
      <c r="CH8" s="392"/>
      <c r="CI8" s="392"/>
      <c r="CJ8" s="392"/>
      <c r="CK8" s="392"/>
      <c r="CL8" s="392"/>
      <c r="CM8" s="392"/>
      <c r="CN8" s="392"/>
      <c r="CO8" s="392"/>
      <c r="CP8" s="392"/>
      <c r="CQ8" s="392"/>
      <c r="CR8" s="392"/>
      <c r="CS8" s="473"/>
      <c r="CT8" s="535">
        <v>0.67</v>
      </c>
      <c r="CU8" s="536"/>
      <c r="CV8" s="536"/>
      <c r="CW8" s="536"/>
      <c r="CX8" s="536"/>
      <c r="CY8" s="536"/>
      <c r="CZ8" s="536"/>
      <c r="DA8" s="537"/>
      <c r="DB8" s="535">
        <v>0.67</v>
      </c>
      <c r="DC8" s="536"/>
      <c r="DD8" s="536"/>
      <c r="DE8" s="536"/>
      <c r="DF8" s="536"/>
      <c r="DG8" s="536"/>
      <c r="DH8" s="536"/>
      <c r="DI8" s="537"/>
    </row>
    <row r="9" spans="1:119" ht="18.75" customHeight="1" thickBot="1" x14ac:dyDescent="0.25">
      <c r="A9" s="173"/>
      <c r="B9" s="564" t="s">
        <v>114</v>
      </c>
      <c r="C9" s="565"/>
      <c r="D9" s="565"/>
      <c r="E9" s="565"/>
      <c r="F9" s="565"/>
      <c r="G9" s="565"/>
      <c r="H9" s="565"/>
      <c r="I9" s="565"/>
      <c r="J9" s="565"/>
      <c r="K9" s="483"/>
      <c r="L9" s="566" t="s">
        <v>115</v>
      </c>
      <c r="M9" s="567"/>
      <c r="N9" s="567"/>
      <c r="O9" s="567"/>
      <c r="P9" s="567"/>
      <c r="Q9" s="568"/>
      <c r="R9" s="569">
        <v>76208</v>
      </c>
      <c r="S9" s="570"/>
      <c r="T9" s="570"/>
      <c r="U9" s="570"/>
      <c r="V9" s="571"/>
      <c r="W9" s="501" t="s">
        <v>116</v>
      </c>
      <c r="X9" s="502"/>
      <c r="Y9" s="502"/>
      <c r="Z9" s="502"/>
      <c r="AA9" s="502"/>
      <c r="AB9" s="502"/>
      <c r="AC9" s="502"/>
      <c r="AD9" s="502"/>
      <c r="AE9" s="502"/>
      <c r="AF9" s="502"/>
      <c r="AG9" s="502"/>
      <c r="AH9" s="502"/>
      <c r="AI9" s="502"/>
      <c r="AJ9" s="502"/>
      <c r="AK9" s="502"/>
      <c r="AL9" s="572"/>
      <c r="AM9" s="489" t="s">
        <v>117</v>
      </c>
      <c r="AN9" s="389"/>
      <c r="AO9" s="389"/>
      <c r="AP9" s="389"/>
      <c r="AQ9" s="389"/>
      <c r="AR9" s="389"/>
      <c r="AS9" s="389"/>
      <c r="AT9" s="390"/>
      <c r="AU9" s="490" t="s">
        <v>96</v>
      </c>
      <c r="AV9" s="491"/>
      <c r="AW9" s="491"/>
      <c r="AX9" s="491"/>
      <c r="AY9" s="446" t="s">
        <v>118</v>
      </c>
      <c r="AZ9" s="447"/>
      <c r="BA9" s="447"/>
      <c r="BB9" s="447"/>
      <c r="BC9" s="447"/>
      <c r="BD9" s="447"/>
      <c r="BE9" s="447"/>
      <c r="BF9" s="447"/>
      <c r="BG9" s="447"/>
      <c r="BH9" s="447"/>
      <c r="BI9" s="447"/>
      <c r="BJ9" s="447"/>
      <c r="BK9" s="447"/>
      <c r="BL9" s="447"/>
      <c r="BM9" s="448"/>
      <c r="BN9" s="432">
        <v>221083</v>
      </c>
      <c r="BO9" s="433"/>
      <c r="BP9" s="433"/>
      <c r="BQ9" s="433"/>
      <c r="BR9" s="433"/>
      <c r="BS9" s="433"/>
      <c r="BT9" s="433"/>
      <c r="BU9" s="434"/>
      <c r="BV9" s="432">
        <v>902488</v>
      </c>
      <c r="BW9" s="433"/>
      <c r="BX9" s="433"/>
      <c r="BY9" s="433"/>
      <c r="BZ9" s="433"/>
      <c r="CA9" s="433"/>
      <c r="CB9" s="433"/>
      <c r="CC9" s="434"/>
      <c r="CD9" s="472" t="s">
        <v>119</v>
      </c>
      <c r="CE9" s="392"/>
      <c r="CF9" s="392"/>
      <c r="CG9" s="392"/>
      <c r="CH9" s="392"/>
      <c r="CI9" s="392"/>
      <c r="CJ9" s="392"/>
      <c r="CK9" s="392"/>
      <c r="CL9" s="392"/>
      <c r="CM9" s="392"/>
      <c r="CN9" s="392"/>
      <c r="CO9" s="392"/>
      <c r="CP9" s="392"/>
      <c r="CQ9" s="392"/>
      <c r="CR9" s="392"/>
      <c r="CS9" s="473"/>
      <c r="CT9" s="429">
        <v>8.6999999999999993</v>
      </c>
      <c r="CU9" s="430"/>
      <c r="CV9" s="430"/>
      <c r="CW9" s="430"/>
      <c r="CX9" s="430"/>
      <c r="CY9" s="430"/>
      <c r="CZ9" s="430"/>
      <c r="DA9" s="431"/>
      <c r="DB9" s="429">
        <v>9</v>
      </c>
      <c r="DC9" s="430"/>
      <c r="DD9" s="430"/>
      <c r="DE9" s="430"/>
      <c r="DF9" s="430"/>
      <c r="DG9" s="430"/>
      <c r="DH9" s="430"/>
      <c r="DI9" s="431"/>
    </row>
    <row r="10" spans="1:119" ht="18.75" customHeight="1" thickBot="1" x14ac:dyDescent="0.25">
      <c r="A10" s="173"/>
      <c r="B10" s="564"/>
      <c r="C10" s="565"/>
      <c r="D10" s="565"/>
      <c r="E10" s="565"/>
      <c r="F10" s="565"/>
      <c r="G10" s="565"/>
      <c r="H10" s="565"/>
      <c r="I10" s="565"/>
      <c r="J10" s="565"/>
      <c r="K10" s="483"/>
      <c r="L10" s="388" t="s">
        <v>120</v>
      </c>
      <c r="M10" s="389"/>
      <c r="N10" s="389"/>
      <c r="O10" s="389"/>
      <c r="P10" s="389"/>
      <c r="Q10" s="390"/>
      <c r="R10" s="385">
        <v>74864</v>
      </c>
      <c r="S10" s="386"/>
      <c r="T10" s="386"/>
      <c r="U10" s="386"/>
      <c r="V10" s="445"/>
      <c r="W10" s="573"/>
      <c r="X10" s="383"/>
      <c r="Y10" s="383"/>
      <c r="Z10" s="383"/>
      <c r="AA10" s="383"/>
      <c r="AB10" s="383"/>
      <c r="AC10" s="383"/>
      <c r="AD10" s="383"/>
      <c r="AE10" s="383"/>
      <c r="AF10" s="383"/>
      <c r="AG10" s="383"/>
      <c r="AH10" s="383"/>
      <c r="AI10" s="383"/>
      <c r="AJ10" s="383"/>
      <c r="AK10" s="383"/>
      <c r="AL10" s="574"/>
      <c r="AM10" s="489" t="s">
        <v>121</v>
      </c>
      <c r="AN10" s="389"/>
      <c r="AO10" s="389"/>
      <c r="AP10" s="389"/>
      <c r="AQ10" s="389"/>
      <c r="AR10" s="389"/>
      <c r="AS10" s="389"/>
      <c r="AT10" s="390"/>
      <c r="AU10" s="490" t="s">
        <v>96</v>
      </c>
      <c r="AV10" s="491"/>
      <c r="AW10" s="491"/>
      <c r="AX10" s="491"/>
      <c r="AY10" s="446" t="s">
        <v>122</v>
      </c>
      <c r="AZ10" s="447"/>
      <c r="BA10" s="447"/>
      <c r="BB10" s="447"/>
      <c r="BC10" s="447"/>
      <c r="BD10" s="447"/>
      <c r="BE10" s="447"/>
      <c r="BF10" s="447"/>
      <c r="BG10" s="447"/>
      <c r="BH10" s="447"/>
      <c r="BI10" s="447"/>
      <c r="BJ10" s="447"/>
      <c r="BK10" s="447"/>
      <c r="BL10" s="447"/>
      <c r="BM10" s="448"/>
      <c r="BN10" s="432">
        <v>1264404</v>
      </c>
      <c r="BO10" s="433"/>
      <c r="BP10" s="433"/>
      <c r="BQ10" s="433"/>
      <c r="BR10" s="433"/>
      <c r="BS10" s="433"/>
      <c r="BT10" s="433"/>
      <c r="BU10" s="434"/>
      <c r="BV10" s="432">
        <v>625154</v>
      </c>
      <c r="BW10" s="433"/>
      <c r="BX10" s="433"/>
      <c r="BY10" s="433"/>
      <c r="BZ10" s="433"/>
      <c r="CA10" s="433"/>
      <c r="CB10" s="433"/>
      <c r="CC10" s="434"/>
      <c r="CD10" s="176" t="s">
        <v>123</v>
      </c>
      <c r="CE10" s="177"/>
      <c r="CF10" s="177"/>
      <c r="CG10" s="177"/>
      <c r="CH10" s="177"/>
      <c r="CI10" s="177"/>
      <c r="CJ10" s="177"/>
      <c r="CK10" s="177"/>
      <c r="CL10" s="177"/>
      <c r="CM10" s="177"/>
      <c r="CN10" s="177"/>
      <c r="CO10" s="177"/>
      <c r="CP10" s="177"/>
      <c r="CQ10" s="177"/>
      <c r="CR10" s="177"/>
      <c r="CS10" s="178"/>
      <c r="CT10" s="179"/>
      <c r="CU10" s="180"/>
      <c r="CV10" s="180"/>
      <c r="CW10" s="180"/>
      <c r="CX10" s="180"/>
      <c r="CY10" s="180"/>
      <c r="CZ10" s="180"/>
      <c r="DA10" s="181"/>
      <c r="DB10" s="179"/>
      <c r="DC10" s="180"/>
      <c r="DD10" s="180"/>
      <c r="DE10" s="180"/>
      <c r="DF10" s="180"/>
      <c r="DG10" s="180"/>
      <c r="DH10" s="180"/>
      <c r="DI10" s="181"/>
    </row>
    <row r="11" spans="1:119" ht="18.75" customHeight="1" thickBot="1" x14ac:dyDescent="0.25">
      <c r="A11" s="173"/>
      <c r="B11" s="564"/>
      <c r="C11" s="565"/>
      <c r="D11" s="565"/>
      <c r="E11" s="565"/>
      <c r="F11" s="565"/>
      <c r="G11" s="565"/>
      <c r="H11" s="565"/>
      <c r="I11" s="565"/>
      <c r="J11" s="565"/>
      <c r="K11" s="483"/>
      <c r="L11" s="393" t="s">
        <v>124</v>
      </c>
      <c r="M11" s="394"/>
      <c r="N11" s="394"/>
      <c r="O11" s="394"/>
      <c r="P11" s="394"/>
      <c r="Q11" s="395"/>
      <c r="R11" s="561" t="s">
        <v>125</v>
      </c>
      <c r="S11" s="562"/>
      <c r="T11" s="562"/>
      <c r="U11" s="562"/>
      <c r="V11" s="563"/>
      <c r="W11" s="573"/>
      <c r="X11" s="383"/>
      <c r="Y11" s="383"/>
      <c r="Z11" s="383"/>
      <c r="AA11" s="383"/>
      <c r="AB11" s="383"/>
      <c r="AC11" s="383"/>
      <c r="AD11" s="383"/>
      <c r="AE11" s="383"/>
      <c r="AF11" s="383"/>
      <c r="AG11" s="383"/>
      <c r="AH11" s="383"/>
      <c r="AI11" s="383"/>
      <c r="AJ11" s="383"/>
      <c r="AK11" s="383"/>
      <c r="AL11" s="574"/>
      <c r="AM11" s="489" t="s">
        <v>126</v>
      </c>
      <c r="AN11" s="389"/>
      <c r="AO11" s="389"/>
      <c r="AP11" s="389"/>
      <c r="AQ11" s="389"/>
      <c r="AR11" s="389"/>
      <c r="AS11" s="389"/>
      <c r="AT11" s="390"/>
      <c r="AU11" s="490" t="s">
        <v>96</v>
      </c>
      <c r="AV11" s="491"/>
      <c r="AW11" s="491"/>
      <c r="AX11" s="491"/>
      <c r="AY11" s="446" t="s">
        <v>127</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128</v>
      </c>
      <c r="CE11" s="392"/>
      <c r="CF11" s="392"/>
      <c r="CG11" s="392"/>
      <c r="CH11" s="392"/>
      <c r="CI11" s="392"/>
      <c r="CJ11" s="392"/>
      <c r="CK11" s="392"/>
      <c r="CL11" s="392"/>
      <c r="CM11" s="392"/>
      <c r="CN11" s="392"/>
      <c r="CO11" s="392"/>
      <c r="CP11" s="392"/>
      <c r="CQ11" s="392"/>
      <c r="CR11" s="392"/>
      <c r="CS11" s="473"/>
      <c r="CT11" s="535" t="s">
        <v>129</v>
      </c>
      <c r="CU11" s="536"/>
      <c r="CV11" s="536"/>
      <c r="CW11" s="536"/>
      <c r="CX11" s="536"/>
      <c r="CY11" s="536"/>
      <c r="CZ11" s="536"/>
      <c r="DA11" s="537"/>
      <c r="DB11" s="535" t="s">
        <v>130</v>
      </c>
      <c r="DC11" s="536"/>
      <c r="DD11" s="536"/>
      <c r="DE11" s="536"/>
      <c r="DF11" s="536"/>
      <c r="DG11" s="536"/>
      <c r="DH11" s="536"/>
      <c r="DI11" s="537"/>
    </row>
    <row r="12" spans="1:119" ht="18.75" customHeight="1" x14ac:dyDescent="0.2">
      <c r="A12" s="173"/>
      <c r="B12" s="538" t="s">
        <v>131</v>
      </c>
      <c r="C12" s="539"/>
      <c r="D12" s="539"/>
      <c r="E12" s="539"/>
      <c r="F12" s="539"/>
      <c r="G12" s="539"/>
      <c r="H12" s="539"/>
      <c r="I12" s="539"/>
      <c r="J12" s="539"/>
      <c r="K12" s="540"/>
      <c r="L12" s="547" t="s">
        <v>132</v>
      </c>
      <c r="M12" s="548"/>
      <c r="N12" s="548"/>
      <c r="O12" s="548"/>
      <c r="P12" s="548"/>
      <c r="Q12" s="549"/>
      <c r="R12" s="550">
        <v>74702</v>
      </c>
      <c r="S12" s="551"/>
      <c r="T12" s="551"/>
      <c r="U12" s="551"/>
      <c r="V12" s="552"/>
      <c r="W12" s="553" t="s">
        <v>1</v>
      </c>
      <c r="X12" s="491"/>
      <c r="Y12" s="491"/>
      <c r="Z12" s="491"/>
      <c r="AA12" s="491"/>
      <c r="AB12" s="554"/>
      <c r="AC12" s="555" t="s">
        <v>133</v>
      </c>
      <c r="AD12" s="556"/>
      <c r="AE12" s="556"/>
      <c r="AF12" s="556"/>
      <c r="AG12" s="557"/>
      <c r="AH12" s="555" t="s">
        <v>134</v>
      </c>
      <c r="AI12" s="556"/>
      <c r="AJ12" s="556"/>
      <c r="AK12" s="556"/>
      <c r="AL12" s="558"/>
      <c r="AM12" s="489" t="s">
        <v>135</v>
      </c>
      <c r="AN12" s="389"/>
      <c r="AO12" s="389"/>
      <c r="AP12" s="389"/>
      <c r="AQ12" s="389"/>
      <c r="AR12" s="389"/>
      <c r="AS12" s="389"/>
      <c r="AT12" s="390"/>
      <c r="AU12" s="490" t="s">
        <v>136</v>
      </c>
      <c r="AV12" s="491"/>
      <c r="AW12" s="491"/>
      <c r="AX12" s="491"/>
      <c r="AY12" s="446" t="s">
        <v>137</v>
      </c>
      <c r="AZ12" s="447"/>
      <c r="BA12" s="447"/>
      <c r="BB12" s="447"/>
      <c r="BC12" s="447"/>
      <c r="BD12" s="447"/>
      <c r="BE12" s="447"/>
      <c r="BF12" s="447"/>
      <c r="BG12" s="447"/>
      <c r="BH12" s="447"/>
      <c r="BI12" s="447"/>
      <c r="BJ12" s="447"/>
      <c r="BK12" s="447"/>
      <c r="BL12" s="447"/>
      <c r="BM12" s="448"/>
      <c r="BN12" s="432">
        <v>1197978</v>
      </c>
      <c r="BO12" s="433"/>
      <c r="BP12" s="433"/>
      <c r="BQ12" s="433"/>
      <c r="BR12" s="433"/>
      <c r="BS12" s="433"/>
      <c r="BT12" s="433"/>
      <c r="BU12" s="434"/>
      <c r="BV12" s="432">
        <v>715549</v>
      </c>
      <c r="BW12" s="433"/>
      <c r="BX12" s="433"/>
      <c r="BY12" s="433"/>
      <c r="BZ12" s="433"/>
      <c r="CA12" s="433"/>
      <c r="CB12" s="433"/>
      <c r="CC12" s="434"/>
      <c r="CD12" s="472" t="s">
        <v>138</v>
      </c>
      <c r="CE12" s="392"/>
      <c r="CF12" s="392"/>
      <c r="CG12" s="392"/>
      <c r="CH12" s="392"/>
      <c r="CI12" s="392"/>
      <c r="CJ12" s="392"/>
      <c r="CK12" s="392"/>
      <c r="CL12" s="392"/>
      <c r="CM12" s="392"/>
      <c r="CN12" s="392"/>
      <c r="CO12" s="392"/>
      <c r="CP12" s="392"/>
      <c r="CQ12" s="392"/>
      <c r="CR12" s="392"/>
      <c r="CS12" s="473"/>
      <c r="CT12" s="535" t="s">
        <v>129</v>
      </c>
      <c r="CU12" s="536"/>
      <c r="CV12" s="536"/>
      <c r="CW12" s="536"/>
      <c r="CX12" s="536"/>
      <c r="CY12" s="536"/>
      <c r="CZ12" s="536"/>
      <c r="DA12" s="537"/>
      <c r="DB12" s="535" t="s">
        <v>129</v>
      </c>
      <c r="DC12" s="536"/>
      <c r="DD12" s="536"/>
      <c r="DE12" s="536"/>
      <c r="DF12" s="536"/>
      <c r="DG12" s="536"/>
      <c r="DH12" s="536"/>
      <c r="DI12" s="537"/>
    </row>
    <row r="13" spans="1:119" ht="18.75" customHeight="1" x14ac:dyDescent="0.2">
      <c r="A13" s="173"/>
      <c r="B13" s="541"/>
      <c r="C13" s="542"/>
      <c r="D13" s="542"/>
      <c r="E13" s="542"/>
      <c r="F13" s="542"/>
      <c r="G13" s="542"/>
      <c r="H13" s="542"/>
      <c r="I13" s="542"/>
      <c r="J13" s="542"/>
      <c r="K13" s="543"/>
      <c r="L13" s="182"/>
      <c r="M13" s="516" t="s">
        <v>139</v>
      </c>
      <c r="N13" s="517"/>
      <c r="O13" s="517"/>
      <c r="P13" s="517"/>
      <c r="Q13" s="518"/>
      <c r="R13" s="519">
        <v>73323</v>
      </c>
      <c r="S13" s="520"/>
      <c r="T13" s="520"/>
      <c r="U13" s="520"/>
      <c r="V13" s="521"/>
      <c r="W13" s="522" t="s">
        <v>140</v>
      </c>
      <c r="X13" s="418"/>
      <c r="Y13" s="418"/>
      <c r="Z13" s="418"/>
      <c r="AA13" s="418"/>
      <c r="AB13" s="419"/>
      <c r="AC13" s="385">
        <v>450</v>
      </c>
      <c r="AD13" s="386"/>
      <c r="AE13" s="386"/>
      <c r="AF13" s="386"/>
      <c r="AG13" s="387"/>
      <c r="AH13" s="385">
        <v>471</v>
      </c>
      <c r="AI13" s="386"/>
      <c r="AJ13" s="386"/>
      <c r="AK13" s="386"/>
      <c r="AL13" s="445"/>
      <c r="AM13" s="489" t="s">
        <v>141</v>
      </c>
      <c r="AN13" s="389"/>
      <c r="AO13" s="389"/>
      <c r="AP13" s="389"/>
      <c r="AQ13" s="389"/>
      <c r="AR13" s="389"/>
      <c r="AS13" s="389"/>
      <c r="AT13" s="390"/>
      <c r="AU13" s="490" t="s">
        <v>107</v>
      </c>
      <c r="AV13" s="491"/>
      <c r="AW13" s="491"/>
      <c r="AX13" s="491"/>
      <c r="AY13" s="446" t="s">
        <v>142</v>
      </c>
      <c r="AZ13" s="447"/>
      <c r="BA13" s="447"/>
      <c r="BB13" s="447"/>
      <c r="BC13" s="447"/>
      <c r="BD13" s="447"/>
      <c r="BE13" s="447"/>
      <c r="BF13" s="447"/>
      <c r="BG13" s="447"/>
      <c r="BH13" s="447"/>
      <c r="BI13" s="447"/>
      <c r="BJ13" s="447"/>
      <c r="BK13" s="447"/>
      <c r="BL13" s="447"/>
      <c r="BM13" s="448"/>
      <c r="BN13" s="432">
        <v>287509</v>
      </c>
      <c r="BO13" s="433"/>
      <c r="BP13" s="433"/>
      <c r="BQ13" s="433"/>
      <c r="BR13" s="433"/>
      <c r="BS13" s="433"/>
      <c r="BT13" s="433"/>
      <c r="BU13" s="434"/>
      <c r="BV13" s="432">
        <v>812093</v>
      </c>
      <c r="BW13" s="433"/>
      <c r="BX13" s="433"/>
      <c r="BY13" s="433"/>
      <c r="BZ13" s="433"/>
      <c r="CA13" s="433"/>
      <c r="CB13" s="433"/>
      <c r="CC13" s="434"/>
      <c r="CD13" s="472" t="s">
        <v>143</v>
      </c>
      <c r="CE13" s="392"/>
      <c r="CF13" s="392"/>
      <c r="CG13" s="392"/>
      <c r="CH13" s="392"/>
      <c r="CI13" s="392"/>
      <c r="CJ13" s="392"/>
      <c r="CK13" s="392"/>
      <c r="CL13" s="392"/>
      <c r="CM13" s="392"/>
      <c r="CN13" s="392"/>
      <c r="CO13" s="392"/>
      <c r="CP13" s="392"/>
      <c r="CQ13" s="392"/>
      <c r="CR13" s="392"/>
      <c r="CS13" s="473"/>
      <c r="CT13" s="429">
        <v>4</v>
      </c>
      <c r="CU13" s="430"/>
      <c r="CV13" s="430"/>
      <c r="CW13" s="430"/>
      <c r="CX13" s="430"/>
      <c r="CY13" s="430"/>
      <c r="CZ13" s="430"/>
      <c r="DA13" s="431"/>
      <c r="DB13" s="429">
        <v>3.9</v>
      </c>
      <c r="DC13" s="430"/>
      <c r="DD13" s="430"/>
      <c r="DE13" s="430"/>
      <c r="DF13" s="430"/>
      <c r="DG13" s="430"/>
      <c r="DH13" s="430"/>
      <c r="DI13" s="431"/>
    </row>
    <row r="14" spans="1:119" ht="18.75" customHeight="1" thickBot="1" x14ac:dyDescent="0.25">
      <c r="A14" s="173"/>
      <c r="B14" s="541"/>
      <c r="C14" s="542"/>
      <c r="D14" s="542"/>
      <c r="E14" s="542"/>
      <c r="F14" s="542"/>
      <c r="G14" s="542"/>
      <c r="H14" s="542"/>
      <c r="I14" s="542"/>
      <c r="J14" s="542"/>
      <c r="K14" s="543"/>
      <c r="L14" s="506" t="s">
        <v>144</v>
      </c>
      <c r="M14" s="559"/>
      <c r="N14" s="559"/>
      <c r="O14" s="559"/>
      <c r="P14" s="559"/>
      <c r="Q14" s="560"/>
      <c r="R14" s="519">
        <v>74948</v>
      </c>
      <c r="S14" s="520"/>
      <c r="T14" s="520"/>
      <c r="U14" s="520"/>
      <c r="V14" s="521"/>
      <c r="W14" s="523"/>
      <c r="X14" s="421"/>
      <c r="Y14" s="421"/>
      <c r="Z14" s="421"/>
      <c r="AA14" s="421"/>
      <c r="AB14" s="422"/>
      <c r="AC14" s="512">
        <v>1.5</v>
      </c>
      <c r="AD14" s="513"/>
      <c r="AE14" s="513"/>
      <c r="AF14" s="513"/>
      <c r="AG14" s="514"/>
      <c r="AH14" s="512">
        <v>1.6</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145</v>
      </c>
      <c r="CE14" s="470"/>
      <c r="CF14" s="470"/>
      <c r="CG14" s="470"/>
      <c r="CH14" s="470"/>
      <c r="CI14" s="470"/>
      <c r="CJ14" s="470"/>
      <c r="CK14" s="470"/>
      <c r="CL14" s="470"/>
      <c r="CM14" s="470"/>
      <c r="CN14" s="470"/>
      <c r="CO14" s="470"/>
      <c r="CP14" s="470"/>
      <c r="CQ14" s="470"/>
      <c r="CR14" s="470"/>
      <c r="CS14" s="471"/>
      <c r="CT14" s="529">
        <v>36.299999999999997</v>
      </c>
      <c r="CU14" s="530"/>
      <c r="CV14" s="530"/>
      <c r="CW14" s="530"/>
      <c r="CX14" s="530"/>
      <c r="CY14" s="530"/>
      <c r="CZ14" s="530"/>
      <c r="DA14" s="531"/>
      <c r="DB14" s="529">
        <v>37.200000000000003</v>
      </c>
      <c r="DC14" s="530"/>
      <c r="DD14" s="530"/>
      <c r="DE14" s="530"/>
      <c r="DF14" s="530"/>
      <c r="DG14" s="530"/>
      <c r="DH14" s="530"/>
      <c r="DI14" s="531"/>
    </row>
    <row r="15" spans="1:119" ht="18.75" customHeight="1" x14ac:dyDescent="0.2">
      <c r="A15" s="173"/>
      <c r="B15" s="541"/>
      <c r="C15" s="542"/>
      <c r="D15" s="542"/>
      <c r="E15" s="542"/>
      <c r="F15" s="542"/>
      <c r="G15" s="542"/>
      <c r="H15" s="542"/>
      <c r="I15" s="542"/>
      <c r="J15" s="542"/>
      <c r="K15" s="543"/>
      <c r="L15" s="182"/>
      <c r="M15" s="516" t="s">
        <v>146</v>
      </c>
      <c r="N15" s="517"/>
      <c r="O15" s="517"/>
      <c r="P15" s="517"/>
      <c r="Q15" s="518"/>
      <c r="R15" s="519">
        <v>73640</v>
      </c>
      <c r="S15" s="520"/>
      <c r="T15" s="520"/>
      <c r="U15" s="520"/>
      <c r="V15" s="521"/>
      <c r="W15" s="522" t="s">
        <v>147</v>
      </c>
      <c r="X15" s="418"/>
      <c r="Y15" s="418"/>
      <c r="Z15" s="418"/>
      <c r="AA15" s="418"/>
      <c r="AB15" s="419"/>
      <c r="AC15" s="385">
        <v>4807</v>
      </c>
      <c r="AD15" s="386"/>
      <c r="AE15" s="386"/>
      <c r="AF15" s="386"/>
      <c r="AG15" s="387"/>
      <c r="AH15" s="385">
        <v>5184</v>
      </c>
      <c r="AI15" s="386"/>
      <c r="AJ15" s="386"/>
      <c r="AK15" s="386"/>
      <c r="AL15" s="445"/>
      <c r="AM15" s="489"/>
      <c r="AN15" s="389"/>
      <c r="AO15" s="389"/>
      <c r="AP15" s="389"/>
      <c r="AQ15" s="389"/>
      <c r="AR15" s="389"/>
      <c r="AS15" s="389"/>
      <c r="AT15" s="390"/>
      <c r="AU15" s="490"/>
      <c r="AV15" s="491"/>
      <c r="AW15" s="491"/>
      <c r="AX15" s="491"/>
      <c r="AY15" s="458" t="s">
        <v>148</v>
      </c>
      <c r="AZ15" s="459"/>
      <c r="BA15" s="459"/>
      <c r="BB15" s="459"/>
      <c r="BC15" s="459"/>
      <c r="BD15" s="459"/>
      <c r="BE15" s="459"/>
      <c r="BF15" s="459"/>
      <c r="BG15" s="459"/>
      <c r="BH15" s="459"/>
      <c r="BI15" s="459"/>
      <c r="BJ15" s="459"/>
      <c r="BK15" s="459"/>
      <c r="BL15" s="459"/>
      <c r="BM15" s="460"/>
      <c r="BN15" s="461">
        <v>8879562</v>
      </c>
      <c r="BO15" s="462"/>
      <c r="BP15" s="462"/>
      <c r="BQ15" s="462"/>
      <c r="BR15" s="462"/>
      <c r="BS15" s="462"/>
      <c r="BT15" s="462"/>
      <c r="BU15" s="463"/>
      <c r="BV15" s="461">
        <v>8507587</v>
      </c>
      <c r="BW15" s="462"/>
      <c r="BX15" s="462"/>
      <c r="BY15" s="462"/>
      <c r="BZ15" s="462"/>
      <c r="CA15" s="462"/>
      <c r="CB15" s="462"/>
      <c r="CC15" s="463"/>
      <c r="CD15" s="532" t="s">
        <v>149</v>
      </c>
      <c r="CE15" s="533"/>
      <c r="CF15" s="533"/>
      <c r="CG15" s="533"/>
      <c r="CH15" s="533"/>
      <c r="CI15" s="533"/>
      <c r="CJ15" s="533"/>
      <c r="CK15" s="533"/>
      <c r="CL15" s="533"/>
      <c r="CM15" s="533"/>
      <c r="CN15" s="533"/>
      <c r="CO15" s="533"/>
      <c r="CP15" s="533"/>
      <c r="CQ15" s="533"/>
      <c r="CR15" s="533"/>
      <c r="CS15" s="534"/>
      <c r="CT15" s="183"/>
      <c r="CU15" s="184"/>
      <c r="CV15" s="184"/>
      <c r="CW15" s="184"/>
      <c r="CX15" s="184"/>
      <c r="CY15" s="184"/>
      <c r="CZ15" s="184"/>
      <c r="DA15" s="185"/>
      <c r="DB15" s="183"/>
      <c r="DC15" s="184"/>
      <c r="DD15" s="184"/>
      <c r="DE15" s="184"/>
      <c r="DF15" s="184"/>
      <c r="DG15" s="184"/>
      <c r="DH15" s="184"/>
      <c r="DI15" s="185"/>
    </row>
    <row r="16" spans="1:119" ht="18.75" customHeight="1" x14ac:dyDescent="0.2">
      <c r="A16" s="173"/>
      <c r="B16" s="541"/>
      <c r="C16" s="542"/>
      <c r="D16" s="542"/>
      <c r="E16" s="542"/>
      <c r="F16" s="542"/>
      <c r="G16" s="542"/>
      <c r="H16" s="542"/>
      <c r="I16" s="542"/>
      <c r="J16" s="542"/>
      <c r="K16" s="543"/>
      <c r="L16" s="506" t="s">
        <v>150</v>
      </c>
      <c r="M16" s="507"/>
      <c r="N16" s="507"/>
      <c r="O16" s="507"/>
      <c r="P16" s="507"/>
      <c r="Q16" s="508"/>
      <c r="R16" s="509" t="s">
        <v>151</v>
      </c>
      <c r="S16" s="510"/>
      <c r="T16" s="510"/>
      <c r="U16" s="510"/>
      <c r="V16" s="511"/>
      <c r="W16" s="523"/>
      <c r="X16" s="421"/>
      <c r="Y16" s="421"/>
      <c r="Z16" s="421"/>
      <c r="AA16" s="421"/>
      <c r="AB16" s="422"/>
      <c r="AC16" s="512">
        <v>16.2</v>
      </c>
      <c r="AD16" s="513"/>
      <c r="AE16" s="513"/>
      <c r="AF16" s="513"/>
      <c r="AG16" s="514"/>
      <c r="AH16" s="512">
        <v>18.2</v>
      </c>
      <c r="AI16" s="513"/>
      <c r="AJ16" s="513"/>
      <c r="AK16" s="513"/>
      <c r="AL16" s="515"/>
      <c r="AM16" s="489"/>
      <c r="AN16" s="389"/>
      <c r="AO16" s="389"/>
      <c r="AP16" s="389"/>
      <c r="AQ16" s="389"/>
      <c r="AR16" s="389"/>
      <c r="AS16" s="389"/>
      <c r="AT16" s="390"/>
      <c r="AU16" s="490"/>
      <c r="AV16" s="491"/>
      <c r="AW16" s="491"/>
      <c r="AX16" s="491"/>
      <c r="AY16" s="446" t="s">
        <v>152</v>
      </c>
      <c r="AZ16" s="447"/>
      <c r="BA16" s="447"/>
      <c r="BB16" s="447"/>
      <c r="BC16" s="447"/>
      <c r="BD16" s="447"/>
      <c r="BE16" s="447"/>
      <c r="BF16" s="447"/>
      <c r="BG16" s="447"/>
      <c r="BH16" s="447"/>
      <c r="BI16" s="447"/>
      <c r="BJ16" s="447"/>
      <c r="BK16" s="447"/>
      <c r="BL16" s="447"/>
      <c r="BM16" s="448"/>
      <c r="BN16" s="432">
        <v>13508264</v>
      </c>
      <c r="BO16" s="433"/>
      <c r="BP16" s="433"/>
      <c r="BQ16" s="433"/>
      <c r="BR16" s="433"/>
      <c r="BS16" s="433"/>
      <c r="BT16" s="433"/>
      <c r="BU16" s="434"/>
      <c r="BV16" s="432">
        <v>13092384</v>
      </c>
      <c r="BW16" s="433"/>
      <c r="BX16" s="433"/>
      <c r="BY16" s="433"/>
      <c r="BZ16" s="433"/>
      <c r="CA16" s="433"/>
      <c r="CB16" s="433"/>
      <c r="CC16" s="434"/>
      <c r="CD16" s="186"/>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3"/>
      <c r="B17" s="544"/>
      <c r="C17" s="545"/>
      <c r="D17" s="545"/>
      <c r="E17" s="545"/>
      <c r="F17" s="545"/>
      <c r="G17" s="545"/>
      <c r="H17" s="545"/>
      <c r="I17" s="545"/>
      <c r="J17" s="545"/>
      <c r="K17" s="546"/>
      <c r="L17" s="187"/>
      <c r="M17" s="525" t="s">
        <v>153</v>
      </c>
      <c r="N17" s="526"/>
      <c r="O17" s="526"/>
      <c r="P17" s="526"/>
      <c r="Q17" s="527"/>
      <c r="R17" s="509" t="s">
        <v>154</v>
      </c>
      <c r="S17" s="510"/>
      <c r="T17" s="510"/>
      <c r="U17" s="510"/>
      <c r="V17" s="511"/>
      <c r="W17" s="522" t="s">
        <v>155</v>
      </c>
      <c r="X17" s="418"/>
      <c r="Y17" s="418"/>
      <c r="Z17" s="418"/>
      <c r="AA17" s="418"/>
      <c r="AB17" s="419"/>
      <c r="AC17" s="385">
        <v>24326</v>
      </c>
      <c r="AD17" s="386"/>
      <c r="AE17" s="386"/>
      <c r="AF17" s="386"/>
      <c r="AG17" s="387"/>
      <c r="AH17" s="385">
        <v>22898</v>
      </c>
      <c r="AI17" s="386"/>
      <c r="AJ17" s="386"/>
      <c r="AK17" s="386"/>
      <c r="AL17" s="445"/>
      <c r="AM17" s="489"/>
      <c r="AN17" s="389"/>
      <c r="AO17" s="389"/>
      <c r="AP17" s="389"/>
      <c r="AQ17" s="389"/>
      <c r="AR17" s="389"/>
      <c r="AS17" s="389"/>
      <c r="AT17" s="390"/>
      <c r="AU17" s="490"/>
      <c r="AV17" s="491"/>
      <c r="AW17" s="491"/>
      <c r="AX17" s="491"/>
      <c r="AY17" s="446" t="s">
        <v>156</v>
      </c>
      <c r="AZ17" s="447"/>
      <c r="BA17" s="447"/>
      <c r="BB17" s="447"/>
      <c r="BC17" s="447"/>
      <c r="BD17" s="447"/>
      <c r="BE17" s="447"/>
      <c r="BF17" s="447"/>
      <c r="BG17" s="447"/>
      <c r="BH17" s="447"/>
      <c r="BI17" s="447"/>
      <c r="BJ17" s="447"/>
      <c r="BK17" s="447"/>
      <c r="BL17" s="447"/>
      <c r="BM17" s="448"/>
      <c r="BN17" s="432">
        <v>11243735</v>
      </c>
      <c r="BO17" s="433"/>
      <c r="BP17" s="433"/>
      <c r="BQ17" s="433"/>
      <c r="BR17" s="433"/>
      <c r="BS17" s="433"/>
      <c r="BT17" s="433"/>
      <c r="BU17" s="434"/>
      <c r="BV17" s="432">
        <v>10751326</v>
      </c>
      <c r="BW17" s="433"/>
      <c r="BX17" s="433"/>
      <c r="BY17" s="433"/>
      <c r="BZ17" s="433"/>
      <c r="CA17" s="433"/>
      <c r="CB17" s="433"/>
      <c r="CC17" s="434"/>
      <c r="CD17" s="186"/>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3"/>
      <c r="B18" s="482" t="s">
        <v>157</v>
      </c>
      <c r="C18" s="483"/>
      <c r="D18" s="483"/>
      <c r="E18" s="484"/>
      <c r="F18" s="484"/>
      <c r="G18" s="484"/>
      <c r="H18" s="484"/>
      <c r="I18" s="484"/>
      <c r="J18" s="484"/>
      <c r="K18" s="484"/>
      <c r="L18" s="485">
        <v>10.23</v>
      </c>
      <c r="M18" s="485"/>
      <c r="N18" s="485"/>
      <c r="O18" s="485"/>
      <c r="P18" s="485"/>
      <c r="Q18" s="485"/>
      <c r="R18" s="486"/>
      <c r="S18" s="486"/>
      <c r="T18" s="486"/>
      <c r="U18" s="486"/>
      <c r="V18" s="487"/>
      <c r="W18" s="503"/>
      <c r="X18" s="504"/>
      <c r="Y18" s="504"/>
      <c r="Z18" s="504"/>
      <c r="AA18" s="504"/>
      <c r="AB18" s="528"/>
      <c r="AC18" s="402">
        <v>82.2</v>
      </c>
      <c r="AD18" s="403"/>
      <c r="AE18" s="403"/>
      <c r="AF18" s="403"/>
      <c r="AG18" s="488"/>
      <c r="AH18" s="402">
        <v>80.2</v>
      </c>
      <c r="AI18" s="403"/>
      <c r="AJ18" s="403"/>
      <c r="AK18" s="403"/>
      <c r="AL18" s="404"/>
      <c r="AM18" s="489"/>
      <c r="AN18" s="389"/>
      <c r="AO18" s="389"/>
      <c r="AP18" s="389"/>
      <c r="AQ18" s="389"/>
      <c r="AR18" s="389"/>
      <c r="AS18" s="389"/>
      <c r="AT18" s="390"/>
      <c r="AU18" s="490"/>
      <c r="AV18" s="491"/>
      <c r="AW18" s="491"/>
      <c r="AX18" s="491"/>
      <c r="AY18" s="446" t="s">
        <v>158</v>
      </c>
      <c r="AZ18" s="447"/>
      <c r="BA18" s="447"/>
      <c r="BB18" s="447"/>
      <c r="BC18" s="447"/>
      <c r="BD18" s="447"/>
      <c r="BE18" s="447"/>
      <c r="BF18" s="447"/>
      <c r="BG18" s="447"/>
      <c r="BH18" s="447"/>
      <c r="BI18" s="447"/>
      <c r="BJ18" s="447"/>
      <c r="BK18" s="447"/>
      <c r="BL18" s="447"/>
      <c r="BM18" s="448"/>
      <c r="BN18" s="432">
        <v>15265389</v>
      </c>
      <c r="BO18" s="433"/>
      <c r="BP18" s="433"/>
      <c r="BQ18" s="433"/>
      <c r="BR18" s="433"/>
      <c r="BS18" s="433"/>
      <c r="BT18" s="433"/>
      <c r="BU18" s="434"/>
      <c r="BV18" s="432">
        <v>15116968</v>
      </c>
      <c r="BW18" s="433"/>
      <c r="BX18" s="433"/>
      <c r="BY18" s="433"/>
      <c r="BZ18" s="433"/>
      <c r="CA18" s="433"/>
      <c r="CB18" s="433"/>
      <c r="CC18" s="434"/>
      <c r="CD18" s="186"/>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3"/>
      <c r="B19" s="482" t="s">
        <v>159</v>
      </c>
      <c r="C19" s="483"/>
      <c r="D19" s="483"/>
      <c r="E19" s="484"/>
      <c r="F19" s="484"/>
      <c r="G19" s="484"/>
      <c r="H19" s="484"/>
      <c r="I19" s="484"/>
      <c r="J19" s="484"/>
      <c r="K19" s="484"/>
      <c r="L19" s="492">
        <v>7449</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160</v>
      </c>
      <c r="AZ19" s="447"/>
      <c r="BA19" s="447"/>
      <c r="BB19" s="447"/>
      <c r="BC19" s="447"/>
      <c r="BD19" s="447"/>
      <c r="BE19" s="447"/>
      <c r="BF19" s="447"/>
      <c r="BG19" s="447"/>
      <c r="BH19" s="447"/>
      <c r="BI19" s="447"/>
      <c r="BJ19" s="447"/>
      <c r="BK19" s="447"/>
      <c r="BL19" s="447"/>
      <c r="BM19" s="448"/>
      <c r="BN19" s="432">
        <v>22277260</v>
      </c>
      <c r="BO19" s="433"/>
      <c r="BP19" s="433"/>
      <c r="BQ19" s="433"/>
      <c r="BR19" s="433"/>
      <c r="BS19" s="433"/>
      <c r="BT19" s="433"/>
      <c r="BU19" s="434"/>
      <c r="BV19" s="432">
        <v>21443328</v>
      </c>
      <c r="BW19" s="433"/>
      <c r="BX19" s="433"/>
      <c r="BY19" s="433"/>
      <c r="BZ19" s="433"/>
      <c r="CA19" s="433"/>
      <c r="CB19" s="433"/>
      <c r="CC19" s="434"/>
      <c r="CD19" s="186"/>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3"/>
      <c r="B20" s="482" t="s">
        <v>161</v>
      </c>
      <c r="C20" s="483"/>
      <c r="D20" s="483"/>
      <c r="E20" s="484"/>
      <c r="F20" s="484"/>
      <c r="G20" s="484"/>
      <c r="H20" s="484"/>
      <c r="I20" s="484"/>
      <c r="J20" s="484"/>
      <c r="K20" s="484"/>
      <c r="L20" s="492">
        <v>35003</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6"/>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3"/>
      <c r="B21" s="479" t="s">
        <v>162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6"/>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3"/>
      <c r="B22" s="408" t="s">
        <v>163</v>
      </c>
      <c r="C22" s="409"/>
      <c r="D22" s="410"/>
      <c r="E22" s="417" t="s">
        <v>1</v>
      </c>
      <c r="F22" s="418"/>
      <c r="G22" s="418"/>
      <c r="H22" s="418"/>
      <c r="I22" s="418"/>
      <c r="J22" s="418"/>
      <c r="K22" s="419"/>
      <c r="L22" s="417" t="s">
        <v>164</v>
      </c>
      <c r="M22" s="418"/>
      <c r="N22" s="418"/>
      <c r="O22" s="418"/>
      <c r="P22" s="419"/>
      <c r="Q22" s="423" t="s">
        <v>165</v>
      </c>
      <c r="R22" s="424"/>
      <c r="S22" s="424"/>
      <c r="T22" s="424"/>
      <c r="U22" s="424"/>
      <c r="V22" s="425"/>
      <c r="W22" s="474" t="s">
        <v>166</v>
      </c>
      <c r="X22" s="409"/>
      <c r="Y22" s="410"/>
      <c r="Z22" s="417" t="s">
        <v>1</v>
      </c>
      <c r="AA22" s="418"/>
      <c r="AB22" s="418"/>
      <c r="AC22" s="418"/>
      <c r="AD22" s="418"/>
      <c r="AE22" s="418"/>
      <c r="AF22" s="418"/>
      <c r="AG22" s="419"/>
      <c r="AH22" s="435" t="s">
        <v>167</v>
      </c>
      <c r="AI22" s="418"/>
      <c r="AJ22" s="418"/>
      <c r="AK22" s="418"/>
      <c r="AL22" s="419"/>
      <c r="AM22" s="435" t="s">
        <v>168</v>
      </c>
      <c r="AN22" s="436"/>
      <c r="AO22" s="436"/>
      <c r="AP22" s="436"/>
      <c r="AQ22" s="436"/>
      <c r="AR22" s="437"/>
      <c r="AS22" s="423" t="s">
        <v>165</v>
      </c>
      <c r="AT22" s="424"/>
      <c r="AU22" s="424"/>
      <c r="AV22" s="424"/>
      <c r="AW22" s="424"/>
      <c r="AX22" s="441"/>
      <c r="AY22" s="458" t="s">
        <v>169</v>
      </c>
      <c r="AZ22" s="459"/>
      <c r="BA22" s="459"/>
      <c r="BB22" s="459"/>
      <c r="BC22" s="459"/>
      <c r="BD22" s="459"/>
      <c r="BE22" s="459"/>
      <c r="BF22" s="459"/>
      <c r="BG22" s="459"/>
      <c r="BH22" s="459"/>
      <c r="BI22" s="459"/>
      <c r="BJ22" s="459"/>
      <c r="BK22" s="459"/>
      <c r="BL22" s="459"/>
      <c r="BM22" s="460"/>
      <c r="BN22" s="461">
        <v>20937567</v>
      </c>
      <c r="BO22" s="462"/>
      <c r="BP22" s="462"/>
      <c r="BQ22" s="462"/>
      <c r="BR22" s="462"/>
      <c r="BS22" s="462"/>
      <c r="BT22" s="462"/>
      <c r="BU22" s="463"/>
      <c r="BV22" s="461">
        <v>21462919</v>
      </c>
      <c r="BW22" s="462"/>
      <c r="BX22" s="462"/>
      <c r="BY22" s="462"/>
      <c r="BZ22" s="462"/>
      <c r="CA22" s="462"/>
      <c r="CB22" s="462"/>
      <c r="CC22" s="463"/>
      <c r="CD22" s="186"/>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3"/>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170</v>
      </c>
      <c r="AZ23" s="447"/>
      <c r="BA23" s="447"/>
      <c r="BB23" s="447"/>
      <c r="BC23" s="447"/>
      <c r="BD23" s="447"/>
      <c r="BE23" s="447"/>
      <c r="BF23" s="447"/>
      <c r="BG23" s="447"/>
      <c r="BH23" s="447"/>
      <c r="BI23" s="447"/>
      <c r="BJ23" s="447"/>
      <c r="BK23" s="447"/>
      <c r="BL23" s="447"/>
      <c r="BM23" s="448"/>
      <c r="BN23" s="432">
        <v>14715693</v>
      </c>
      <c r="BO23" s="433"/>
      <c r="BP23" s="433"/>
      <c r="BQ23" s="433"/>
      <c r="BR23" s="433"/>
      <c r="BS23" s="433"/>
      <c r="BT23" s="433"/>
      <c r="BU23" s="434"/>
      <c r="BV23" s="432">
        <v>15434712</v>
      </c>
      <c r="BW23" s="433"/>
      <c r="BX23" s="433"/>
      <c r="BY23" s="433"/>
      <c r="BZ23" s="433"/>
      <c r="CA23" s="433"/>
      <c r="CB23" s="433"/>
      <c r="CC23" s="434"/>
      <c r="CD23" s="186"/>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3"/>
      <c r="B24" s="411"/>
      <c r="C24" s="412"/>
      <c r="D24" s="413"/>
      <c r="E24" s="388" t="s">
        <v>171</v>
      </c>
      <c r="F24" s="389"/>
      <c r="G24" s="389"/>
      <c r="H24" s="389"/>
      <c r="I24" s="389"/>
      <c r="J24" s="389"/>
      <c r="K24" s="390"/>
      <c r="L24" s="385">
        <v>1</v>
      </c>
      <c r="M24" s="386"/>
      <c r="N24" s="386"/>
      <c r="O24" s="386"/>
      <c r="P24" s="387"/>
      <c r="Q24" s="385">
        <v>9630</v>
      </c>
      <c r="R24" s="386"/>
      <c r="S24" s="386"/>
      <c r="T24" s="386"/>
      <c r="U24" s="386"/>
      <c r="V24" s="387"/>
      <c r="W24" s="475"/>
      <c r="X24" s="412"/>
      <c r="Y24" s="413"/>
      <c r="Z24" s="388" t="s">
        <v>172</v>
      </c>
      <c r="AA24" s="389"/>
      <c r="AB24" s="389"/>
      <c r="AC24" s="389"/>
      <c r="AD24" s="389"/>
      <c r="AE24" s="389"/>
      <c r="AF24" s="389"/>
      <c r="AG24" s="390"/>
      <c r="AH24" s="385">
        <v>407</v>
      </c>
      <c r="AI24" s="386"/>
      <c r="AJ24" s="386"/>
      <c r="AK24" s="386"/>
      <c r="AL24" s="387"/>
      <c r="AM24" s="385">
        <v>1262921</v>
      </c>
      <c r="AN24" s="386"/>
      <c r="AO24" s="386"/>
      <c r="AP24" s="386"/>
      <c r="AQ24" s="386"/>
      <c r="AR24" s="387"/>
      <c r="AS24" s="385">
        <v>3103</v>
      </c>
      <c r="AT24" s="386"/>
      <c r="AU24" s="386"/>
      <c r="AV24" s="386"/>
      <c r="AW24" s="386"/>
      <c r="AX24" s="445"/>
      <c r="AY24" s="405" t="s">
        <v>173</v>
      </c>
      <c r="AZ24" s="406"/>
      <c r="BA24" s="406"/>
      <c r="BB24" s="406"/>
      <c r="BC24" s="406"/>
      <c r="BD24" s="406"/>
      <c r="BE24" s="406"/>
      <c r="BF24" s="406"/>
      <c r="BG24" s="406"/>
      <c r="BH24" s="406"/>
      <c r="BI24" s="406"/>
      <c r="BJ24" s="406"/>
      <c r="BK24" s="406"/>
      <c r="BL24" s="406"/>
      <c r="BM24" s="407"/>
      <c r="BN24" s="432">
        <v>9036335</v>
      </c>
      <c r="BO24" s="433"/>
      <c r="BP24" s="433"/>
      <c r="BQ24" s="433"/>
      <c r="BR24" s="433"/>
      <c r="BS24" s="433"/>
      <c r="BT24" s="433"/>
      <c r="BU24" s="434"/>
      <c r="BV24" s="432">
        <v>8810666</v>
      </c>
      <c r="BW24" s="433"/>
      <c r="BX24" s="433"/>
      <c r="BY24" s="433"/>
      <c r="BZ24" s="433"/>
      <c r="CA24" s="433"/>
      <c r="CB24" s="433"/>
      <c r="CC24" s="434"/>
      <c r="CD24" s="186"/>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3"/>
      <c r="B25" s="411"/>
      <c r="C25" s="412"/>
      <c r="D25" s="413"/>
      <c r="E25" s="388" t="s">
        <v>174</v>
      </c>
      <c r="F25" s="389"/>
      <c r="G25" s="389"/>
      <c r="H25" s="389"/>
      <c r="I25" s="389"/>
      <c r="J25" s="389"/>
      <c r="K25" s="390"/>
      <c r="L25" s="385">
        <v>1</v>
      </c>
      <c r="M25" s="386"/>
      <c r="N25" s="386"/>
      <c r="O25" s="386"/>
      <c r="P25" s="387"/>
      <c r="Q25" s="385">
        <v>8290</v>
      </c>
      <c r="R25" s="386"/>
      <c r="S25" s="386"/>
      <c r="T25" s="386"/>
      <c r="U25" s="386"/>
      <c r="V25" s="387"/>
      <c r="W25" s="475"/>
      <c r="X25" s="412"/>
      <c r="Y25" s="413"/>
      <c r="Z25" s="388" t="s">
        <v>175</v>
      </c>
      <c r="AA25" s="389"/>
      <c r="AB25" s="389"/>
      <c r="AC25" s="389"/>
      <c r="AD25" s="389"/>
      <c r="AE25" s="389"/>
      <c r="AF25" s="389"/>
      <c r="AG25" s="390"/>
      <c r="AH25" s="385" t="s">
        <v>176</v>
      </c>
      <c r="AI25" s="386"/>
      <c r="AJ25" s="386"/>
      <c r="AK25" s="386"/>
      <c r="AL25" s="387"/>
      <c r="AM25" s="385" t="s">
        <v>129</v>
      </c>
      <c r="AN25" s="386"/>
      <c r="AO25" s="386"/>
      <c r="AP25" s="386"/>
      <c r="AQ25" s="386"/>
      <c r="AR25" s="387"/>
      <c r="AS25" s="385" t="s">
        <v>176</v>
      </c>
      <c r="AT25" s="386"/>
      <c r="AU25" s="386"/>
      <c r="AV25" s="386"/>
      <c r="AW25" s="386"/>
      <c r="AX25" s="445"/>
      <c r="AY25" s="458" t="s">
        <v>177</v>
      </c>
      <c r="AZ25" s="459"/>
      <c r="BA25" s="459"/>
      <c r="BB25" s="459"/>
      <c r="BC25" s="459"/>
      <c r="BD25" s="459"/>
      <c r="BE25" s="459"/>
      <c r="BF25" s="459"/>
      <c r="BG25" s="459"/>
      <c r="BH25" s="459"/>
      <c r="BI25" s="459"/>
      <c r="BJ25" s="459"/>
      <c r="BK25" s="459"/>
      <c r="BL25" s="459"/>
      <c r="BM25" s="460"/>
      <c r="BN25" s="461">
        <v>8679380</v>
      </c>
      <c r="BO25" s="462"/>
      <c r="BP25" s="462"/>
      <c r="BQ25" s="462"/>
      <c r="BR25" s="462"/>
      <c r="BS25" s="462"/>
      <c r="BT25" s="462"/>
      <c r="BU25" s="463"/>
      <c r="BV25" s="461">
        <v>7153375</v>
      </c>
      <c r="BW25" s="462"/>
      <c r="BX25" s="462"/>
      <c r="BY25" s="462"/>
      <c r="BZ25" s="462"/>
      <c r="CA25" s="462"/>
      <c r="CB25" s="462"/>
      <c r="CC25" s="463"/>
      <c r="CD25" s="186"/>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3"/>
      <c r="B26" s="411"/>
      <c r="C26" s="412"/>
      <c r="D26" s="413"/>
      <c r="E26" s="388" t="s">
        <v>178</v>
      </c>
      <c r="F26" s="389"/>
      <c r="G26" s="389"/>
      <c r="H26" s="389"/>
      <c r="I26" s="389"/>
      <c r="J26" s="389"/>
      <c r="K26" s="390"/>
      <c r="L26" s="385">
        <v>1</v>
      </c>
      <c r="M26" s="386"/>
      <c r="N26" s="386"/>
      <c r="O26" s="386"/>
      <c r="P26" s="387"/>
      <c r="Q26" s="385">
        <v>7610</v>
      </c>
      <c r="R26" s="386"/>
      <c r="S26" s="386"/>
      <c r="T26" s="386"/>
      <c r="U26" s="386"/>
      <c r="V26" s="387"/>
      <c r="W26" s="475"/>
      <c r="X26" s="412"/>
      <c r="Y26" s="413"/>
      <c r="Z26" s="388" t="s">
        <v>179</v>
      </c>
      <c r="AA26" s="443"/>
      <c r="AB26" s="443"/>
      <c r="AC26" s="443"/>
      <c r="AD26" s="443"/>
      <c r="AE26" s="443"/>
      <c r="AF26" s="443"/>
      <c r="AG26" s="444"/>
      <c r="AH26" s="385">
        <v>22</v>
      </c>
      <c r="AI26" s="386"/>
      <c r="AJ26" s="386"/>
      <c r="AK26" s="386"/>
      <c r="AL26" s="387"/>
      <c r="AM26" s="385">
        <v>73172</v>
      </c>
      <c r="AN26" s="386"/>
      <c r="AO26" s="386"/>
      <c r="AP26" s="386"/>
      <c r="AQ26" s="386"/>
      <c r="AR26" s="387"/>
      <c r="AS26" s="385">
        <v>3326</v>
      </c>
      <c r="AT26" s="386"/>
      <c r="AU26" s="386"/>
      <c r="AV26" s="386"/>
      <c r="AW26" s="386"/>
      <c r="AX26" s="445"/>
      <c r="AY26" s="472" t="s">
        <v>180</v>
      </c>
      <c r="AZ26" s="392"/>
      <c r="BA26" s="392"/>
      <c r="BB26" s="392"/>
      <c r="BC26" s="392"/>
      <c r="BD26" s="392"/>
      <c r="BE26" s="392"/>
      <c r="BF26" s="392"/>
      <c r="BG26" s="392"/>
      <c r="BH26" s="392"/>
      <c r="BI26" s="392"/>
      <c r="BJ26" s="392"/>
      <c r="BK26" s="392"/>
      <c r="BL26" s="392"/>
      <c r="BM26" s="473"/>
      <c r="BN26" s="432" t="s">
        <v>129</v>
      </c>
      <c r="BO26" s="433"/>
      <c r="BP26" s="433"/>
      <c r="BQ26" s="433"/>
      <c r="BR26" s="433"/>
      <c r="BS26" s="433"/>
      <c r="BT26" s="433"/>
      <c r="BU26" s="434"/>
      <c r="BV26" s="432" t="s">
        <v>176</v>
      </c>
      <c r="BW26" s="433"/>
      <c r="BX26" s="433"/>
      <c r="BY26" s="433"/>
      <c r="BZ26" s="433"/>
      <c r="CA26" s="433"/>
      <c r="CB26" s="433"/>
      <c r="CC26" s="434"/>
      <c r="CD26" s="186"/>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3"/>
      <c r="B27" s="411"/>
      <c r="C27" s="412"/>
      <c r="D27" s="413"/>
      <c r="E27" s="388" t="s">
        <v>181</v>
      </c>
      <c r="F27" s="389"/>
      <c r="G27" s="389"/>
      <c r="H27" s="389"/>
      <c r="I27" s="389"/>
      <c r="J27" s="389"/>
      <c r="K27" s="390"/>
      <c r="L27" s="385">
        <v>1</v>
      </c>
      <c r="M27" s="386"/>
      <c r="N27" s="386"/>
      <c r="O27" s="386"/>
      <c r="P27" s="387"/>
      <c r="Q27" s="385">
        <v>5700</v>
      </c>
      <c r="R27" s="386"/>
      <c r="S27" s="386"/>
      <c r="T27" s="386"/>
      <c r="U27" s="386"/>
      <c r="V27" s="387"/>
      <c r="W27" s="475"/>
      <c r="X27" s="412"/>
      <c r="Y27" s="413"/>
      <c r="Z27" s="388" t="s">
        <v>182</v>
      </c>
      <c r="AA27" s="389"/>
      <c r="AB27" s="389"/>
      <c r="AC27" s="389"/>
      <c r="AD27" s="389"/>
      <c r="AE27" s="389"/>
      <c r="AF27" s="389"/>
      <c r="AG27" s="390"/>
      <c r="AH27" s="385">
        <v>2</v>
      </c>
      <c r="AI27" s="386"/>
      <c r="AJ27" s="386"/>
      <c r="AK27" s="386"/>
      <c r="AL27" s="387"/>
      <c r="AM27" s="385" t="s">
        <v>183</v>
      </c>
      <c r="AN27" s="386"/>
      <c r="AO27" s="386"/>
      <c r="AP27" s="386"/>
      <c r="AQ27" s="386"/>
      <c r="AR27" s="387"/>
      <c r="AS27" s="385" t="s">
        <v>183</v>
      </c>
      <c r="AT27" s="386"/>
      <c r="AU27" s="386"/>
      <c r="AV27" s="386"/>
      <c r="AW27" s="386"/>
      <c r="AX27" s="445"/>
      <c r="AY27" s="469" t="s">
        <v>184</v>
      </c>
      <c r="AZ27" s="470"/>
      <c r="BA27" s="470"/>
      <c r="BB27" s="470"/>
      <c r="BC27" s="470"/>
      <c r="BD27" s="470"/>
      <c r="BE27" s="470"/>
      <c r="BF27" s="470"/>
      <c r="BG27" s="470"/>
      <c r="BH27" s="470"/>
      <c r="BI27" s="470"/>
      <c r="BJ27" s="470"/>
      <c r="BK27" s="470"/>
      <c r="BL27" s="470"/>
      <c r="BM27" s="471"/>
      <c r="BN27" s="466" t="s">
        <v>129</v>
      </c>
      <c r="BO27" s="467"/>
      <c r="BP27" s="467"/>
      <c r="BQ27" s="467"/>
      <c r="BR27" s="467"/>
      <c r="BS27" s="467"/>
      <c r="BT27" s="467"/>
      <c r="BU27" s="468"/>
      <c r="BV27" s="466" t="s">
        <v>176</v>
      </c>
      <c r="BW27" s="467"/>
      <c r="BX27" s="467"/>
      <c r="BY27" s="467"/>
      <c r="BZ27" s="467"/>
      <c r="CA27" s="467"/>
      <c r="CB27" s="467"/>
      <c r="CC27" s="468"/>
      <c r="CD27" s="18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3"/>
      <c r="B28" s="411"/>
      <c r="C28" s="412"/>
      <c r="D28" s="413"/>
      <c r="E28" s="388" t="s">
        <v>185</v>
      </c>
      <c r="F28" s="389"/>
      <c r="G28" s="389"/>
      <c r="H28" s="389"/>
      <c r="I28" s="389"/>
      <c r="J28" s="389"/>
      <c r="K28" s="390"/>
      <c r="L28" s="385">
        <v>1</v>
      </c>
      <c r="M28" s="386"/>
      <c r="N28" s="386"/>
      <c r="O28" s="386"/>
      <c r="P28" s="387"/>
      <c r="Q28" s="385">
        <v>5250</v>
      </c>
      <c r="R28" s="386"/>
      <c r="S28" s="386"/>
      <c r="T28" s="386"/>
      <c r="U28" s="386"/>
      <c r="V28" s="387"/>
      <c r="W28" s="475"/>
      <c r="X28" s="412"/>
      <c r="Y28" s="413"/>
      <c r="Z28" s="388" t="s">
        <v>186</v>
      </c>
      <c r="AA28" s="389"/>
      <c r="AB28" s="389"/>
      <c r="AC28" s="389"/>
      <c r="AD28" s="389"/>
      <c r="AE28" s="389"/>
      <c r="AF28" s="389"/>
      <c r="AG28" s="390"/>
      <c r="AH28" s="385" t="s">
        <v>129</v>
      </c>
      <c r="AI28" s="386"/>
      <c r="AJ28" s="386"/>
      <c r="AK28" s="386"/>
      <c r="AL28" s="387"/>
      <c r="AM28" s="385" t="s">
        <v>130</v>
      </c>
      <c r="AN28" s="386"/>
      <c r="AO28" s="386"/>
      <c r="AP28" s="386"/>
      <c r="AQ28" s="386"/>
      <c r="AR28" s="387"/>
      <c r="AS28" s="385" t="s">
        <v>176</v>
      </c>
      <c r="AT28" s="386"/>
      <c r="AU28" s="386"/>
      <c r="AV28" s="386"/>
      <c r="AW28" s="386"/>
      <c r="AX28" s="445"/>
      <c r="AY28" s="449" t="s">
        <v>187</v>
      </c>
      <c r="AZ28" s="450"/>
      <c r="BA28" s="450"/>
      <c r="BB28" s="451"/>
      <c r="BC28" s="458" t="s">
        <v>50</v>
      </c>
      <c r="BD28" s="459"/>
      <c r="BE28" s="459"/>
      <c r="BF28" s="459"/>
      <c r="BG28" s="459"/>
      <c r="BH28" s="459"/>
      <c r="BI28" s="459"/>
      <c r="BJ28" s="459"/>
      <c r="BK28" s="459"/>
      <c r="BL28" s="459"/>
      <c r="BM28" s="460"/>
      <c r="BN28" s="461">
        <v>1250920</v>
      </c>
      <c r="BO28" s="462"/>
      <c r="BP28" s="462"/>
      <c r="BQ28" s="462"/>
      <c r="BR28" s="462"/>
      <c r="BS28" s="462"/>
      <c r="BT28" s="462"/>
      <c r="BU28" s="463"/>
      <c r="BV28" s="461">
        <v>1184494</v>
      </c>
      <c r="BW28" s="462"/>
      <c r="BX28" s="462"/>
      <c r="BY28" s="462"/>
      <c r="BZ28" s="462"/>
      <c r="CA28" s="462"/>
      <c r="CB28" s="462"/>
      <c r="CC28" s="463"/>
      <c r="CD28" s="186"/>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3"/>
      <c r="B29" s="411"/>
      <c r="C29" s="412"/>
      <c r="D29" s="413"/>
      <c r="E29" s="388" t="s">
        <v>188</v>
      </c>
      <c r="F29" s="389"/>
      <c r="G29" s="389"/>
      <c r="H29" s="389"/>
      <c r="I29" s="389"/>
      <c r="J29" s="389"/>
      <c r="K29" s="390"/>
      <c r="L29" s="385">
        <v>18</v>
      </c>
      <c r="M29" s="386"/>
      <c r="N29" s="386"/>
      <c r="O29" s="386"/>
      <c r="P29" s="387"/>
      <c r="Q29" s="385">
        <v>5000</v>
      </c>
      <c r="R29" s="386"/>
      <c r="S29" s="386"/>
      <c r="T29" s="386"/>
      <c r="U29" s="386"/>
      <c r="V29" s="387"/>
      <c r="W29" s="476"/>
      <c r="X29" s="477"/>
      <c r="Y29" s="478"/>
      <c r="Z29" s="388" t="s">
        <v>189</v>
      </c>
      <c r="AA29" s="389"/>
      <c r="AB29" s="389"/>
      <c r="AC29" s="389"/>
      <c r="AD29" s="389"/>
      <c r="AE29" s="389"/>
      <c r="AF29" s="389"/>
      <c r="AG29" s="390"/>
      <c r="AH29" s="385">
        <v>409</v>
      </c>
      <c r="AI29" s="386"/>
      <c r="AJ29" s="386"/>
      <c r="AK29" s="386"/>
      <c r="AL29" s="387"/>
      <c r="AM29" s="385">
        <v>1272357</v>
      </c>
      <c r="AN29" s="386"/>
      <c r="AO29" s="386"/>
      <c r="AP29" s="386"/>
      <c r="AQ29" s="386"/>
      <c r="AR29" s="387"/>
      <c r="AS29" s="385">
        <v>3111</v>
      </c>
      <c r="AT29" s="386"/>
      <c r="AU29" s="386"/>
      <c r="AV29" s="386"/>
      <c r="AW29" s="386"/>
      <c r="AX29" s="445"/>
      <c r="AY29" s="452"/>
      <c r="AZ29" s="453"/>
      <c r="BA29" s="453"/>
      <c r="BB29" s="454"/>
      <c r="BC29" s="446" t="s">
        <v>190</v>
      </c>
      <c r="BD29" s="447"/>
      <c r="BE29" s="447"/>
      <c r="BF29" s="447"/>
      <c r="BG29" s="447"/>
      <c r="BH29" s="447"/>
      <c r="BI29" s="447"/>
      <c r="BJ29" s="447"/>
      <c r="BK29" s="447"/>
      <c r="BL29" s="447"/>
      <c r="BM29" s="448"/>
      <c r="BN29" s="432">
        <v>489325</v>
      </c>
      <c r="BO29" s="433"/>
      <c r="BP29" s="433"/>
      <c r="BQ29" s="433"/>
      <c r="BR29" s="433"/>
      <c r="BS29" s="433"/>
      <c r="BT29" s="433"/>
      <c r="BU29" s="434"/>
      <c r="BV29" s="432">
        <v>489325</v>
      </c>
      <c r="BW29" s="433"/>
      <c r="BX29" s="433"/>
      <c r="BY29" s="433"/>
      <c r="BZ29" s="433"/>
      <c r="CA29" s="433"/>
      <c r="CB29" s="433"/>
      <c r="CC29" s="434"/>
      <c r="CD29" s="18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3"/>
      <c r="B30" s="414"/>
      <c r="C30" s="415"/>
      <c r="D30" s="416"/>
      <c r="E30" s="393"/>
      <c r="F30" s="394"/>
      <c r="G30" s="394"/>
      <c r="H30" s="394"/>
      <c r="I30" s="394"/>
      <c r="J30" s="394"/>
      <c r="K30" s="395"/>
      <c r="L30" s="396"/>
      <c r="M30" s="397"/>
      <c r="N30" s="397"/>
      <c r="O30" s="397"/>
      <c r="P30" s="398"/>
      <c r="Q30" s="396"/>
      <c r="R30" s="397"/>
      <c r="S30" s="397"/>
      <c r="T30" s="397"/>
      <c r="U30" s="397"/>
      <c r="V30" s="398"/>
      <c r="W30" s="399" t="s">
        <v>191</v>
      </c>
      <c r="X30" s="400"/>
      <c r="Y30" s="400"/>
      <c r="Z30" s="400"/>
      <c r="AA30" s="400"/>
      <c r="AB30" s="400"/>
      <c r="AC30" s="400"/>
      <c r="AD30" s="400"/>
      <c r="AE30" s="400"/>
      <c r="AF30" s="400"/>
      <c r="AG30" s="401"/>
      <c r="AH30" s="402">
        <v>100.3</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52</v>
      </c>
      <c r="BD30" s="406"/>
      <c r="BE30" s="406"/>
      <c r="BF30" s="406"/>
      <c r="BG30" s="406"/>
      <c r="BH30" s="406"/>
      <c r="BI30" s="406"/>
      <c r="BJ30" s="406"/>
      <c r="BK30" s="406"/>
      <c r="BL30" s="406"/>
      <c r="BM30" s="407"/>
      <c r="BN30" s="466">
        <v>1996612</v>
      </c>
      <c r="BO30" s="467"/>
      <c r="BP30" s="467"/>
      <c r="BQ30" s="467"/>
      <c r="BR30" s="467"/>
      <c r="BS30" s="467"/>
      <c r="BT30" s="467"/>
      <c r="BU30" s="468"/>
      <c r="BV30" s="466">
        <v>1900295</v>
      </c>
      <c r="BW30" s="467"/>
      <c r="BX30" s="467"/>
      <c r="BY30" s="467"/>
      <c r="BZ30" s="467"/>
      <c r="CA30" s="467"/>
      <c r="CB30" s="467"/>
      <c r="CC30" s="468"/>
      <c r="CD30" s="189"/>
      <c r="CE30" s="190"/>
      <c r="CF30" s="190"/>
      <c r="CG30" s="190"/>
      <c r="CH30" s="190"/>
      <c r="CI30" s="190"/>
      <c r="CJ30" s="190"/>
      <c r="CK30" s="190"/>
      <c r="CL30" s="190"/>
      <c r="CM30" s="190"/>
      <c r="CN30" s="190"/>
      <c r="CO30" s="190"/>
      <c r="CP30" s="190"/>
      <c r="CQ30" s="190"/>
      <c r="CR30" s="190"/>
      <c r="CS30" s="191"/>
      <c r="CT30" s="192"/>
      <c r="CU30" s="193"/>
      <c r="CV30" s="193"/>
      <c r="CW30" s="193"/>
      <c r="CX30" s="193"/>
      <c r="CY30" s="193"/>
      <c r="CZ30" s="193"/>
      <c r="DA30" s="194"/>
      <c r="DB30" s="192"/>
      <c r="DC30" s="193"/>
      <c r="DD30" s="193"/>
      <c r="DE30" s="193"/>
      <c r="DF30" s="193"/>
      <c r="DG30" s="193"/>
      <c r="DH30" s="193"/>
      <c r="DI30" s="194"/>
    </row>
    <row r="31" spans="1:113" ht="13.5" customHeight="1" x14ac:dyDescent="0.2">
      <c r="A31" s="173"/>
      <c r="B31" s="195"/>
      <c r="DI31" s="196"/>
    </row>
    <row r="32" spans="1:113" ht="13.5" customHeight="1" x14ac:dyDescent="0.2">
      <c r="A32" s="173"/>
      <c r="B32" s="197"/>
      <c r="C32" s="391" t="s">
        <v>192</v>
      </c>
      <c r="D32" s="391"/>
      <c r="E32" s="391"/>
      <c r="F32" s="391"/>
      <c r="G32" s="391"/>
      <c r="H32" s="391"/>
      <c r="I32" s="391"/>
      <c r="J32" s="391"/>
      <c r="K32" s="391"/>
      <c r="L32" s="391"/>
      <c r="M32" s="391"/>
      <c r="N32" s="391"/>
      <c r="O32" s="391"/>
      <c r="P32" s="391"/>
      <c r="Q32" s="391"/>
      <c r="R32" s="391"/>
      <c r="S32" s="391"/>
      <c r="U32" s="392" t="s">
        <v>193</v>
      </c>
      <c r="V32" s="392"/>
      <c r="W32" s="392"/>
      <c r="X32" s="392"/>
      <c r="Y32" s="392"/>
      <c r="Z32" s="392"/>
      <c r="AA32" s="392"/>
      <c r="AB32" s="392"/>
      <c r="AC32" s="392"/>
      <c r="AD32" s="392"/>
      <c r="AE32" s="392"/>
      <c r="AF32" s="392"/>
      <c r="AG32" s="392"/>
      <c r="AH32" s="392"/>
      <c r="AI32" s="392"/>
      <c r="AJ32" s="392"/>
      <c r="AK32" s="392"/>
      <c r="AM32" s="392" t="s">
        <v>194</v>
      </c>
      <c r="AN32" s="392"/>
      <c r="AO32" s="392"/>
      <c r="AP32" s="392"/>
      <c r="AQ32" s="392"/>
      <c r="AR32" s="392"/>
      <c r="AS32" s="392"/>
      <c r="AT32" s="392"/>
      <c r="AU32" s="392"/>
      <c r="AV32" s="392"/>
      <c r="AW32" s="392"/>
      <c r="AX32" s="392"/>
      <c r="AY32" s="392"/>
      <c r="AZ32" s="392"/>
      <c r="BA32" s="392"/>
      <c r="BB32" s="392"/>
      <c r="BC32" s="392"/>
      <c r="BE32" s="392" t="s">
        <v>195</v>
      </c>
      <c r="BF32" s="392"/>
      <c r="BG32" s="392"/>
      <c r="BH32" s="392"/>
      <c r="BI32" s="392"/>
      <c r="BJ32" s="392"/>
      <c r="BK32" s="392"/>
      <c r="BL32" s="392"/>
      <c r="BM32" s="392"/>
      <c r="BN32" s="392"/>
      <c r="BO32" s="392"/>
      <c r="BP32" s="392"/>
      <c r="BQ32" s="392"/>
      <c r="BR32" s="392"/>
      <c r="BS32" s="392"/>
      <c r="BT32" s="392"/>
      <c r="BU32" s="392"/>
      <c r="BW32" s="392" t="s">
        <v>196</v>
      </c>
      <c r="BX32" s="392"/>
      <c r="BY32" s="392"/>
      <c r="BZ32" s="392"/>
      <c r="CA32" s="392"/>
      <c r="CB32" s="392"/>
      <c r="CC32" s="392"/>
      <c r="CD32" s="392"/>
      <c r="CE32" s="392"/>
      <c r="CF32" s="392"/>
      <c r="CG32" s="392"/>
      <c r="CH32" s="392"/>
      <c r="CI32" s="392"/>
      <c r="CJ32" s="392"/>
      <c r="CK32" s="392"/>
      <c r="CL32" s="392"/>
      <c r="CM32" s="392"/>
      <c r="CO32" s="392" t="s">
        <v>197</v>
      </c>
      <c r="CP32" s="392"/>
      <c r="CQ32" s="392"/>
      <c r="CR32" s="392"/>
      <c r="CS32" s="392"/>
      <c r="CT32" s="392"/>
      <c r="CU32" s="392"/>
      <c r="CV32" s="392"/>
      <c r="CW32" s="392"/>
      <c r="CX32" s="392"/>
      <c r="CY32" s="392"/>
      <c r="CZ32" s="392"/>
      <c r="DA32" s="392"/>
      <c r="DB32" s="392"/>
      <c r="DC32" s="392"/>
      <c r="DD32" s="392"/>
      <c r="DE32" s="392"/>
      <c r="DI32" s="196"/>
    </row>
    <row r="33" spans="1:113" ht="13.5" customHeight="1" x14ac:dyDescent="0.2">
      <c r="A33" s="173"/>
      <c r="B33" s="197"/>
      <c r="C33" s="384" t="s">
        <v>198</v>
      </c>
      <c r="D33" s="384"/>
      <c r="E33" s="383" t="s">
        <v>199</v>
      </c>
      <c r="F33" s="383"/>
      <c r="G33" s="383"/>
      <c r="H33" s="383"/>
      <c r="I33" s="383"/>
      <c r="J33" s="383"/>
      <c r="K33" s="383"/>
      <c r="L33" s="383"/>
      <c r="M33" s="383"/>
      <c r="N33" s="383"/>
      <c r="O33" s="383"/>
      <c r="P33" s="383"/>
      <c r="Q33" s="383"/>
      <c r="R33" s="383"/>
      <c r="S33" s="383"/>
      <c r="T33" s="198"/>
      <c r="U33" s="384" t="s">
        <v>200</v>
      </c>
      <c r="V33" s="384"/>
      <c r="W33" s="383" t="s">
        <v>201</v>
      </c>
      <c r="X33" s="383"/>
      <c r="Y33" s="383"/>
      <c r="Z33" s="383"/>
      <c r="AA33" s="383"/>
      <c r="AB33" s="383"/>
      <c r="AC33" s="383"/>
      <c r="AD33" s="383"/>
      <c r="AE33" s="383"/>
      <c r="AF33" s="383"/>
      <c r="AG33" s="383"/>
      <c r="AH33" s="383"/>
      <c r="AI33" s="383"/>
      <c r="AJ33" s="383"/>
      <c r="AK33" s="383"/>
      <c r="AL33" s="198"/>
      <c r="AM33" s="384" t="s">
        <v>198</v>
      </c>
      <c r="AN33" s="384"/>
      <c r="AO33" s="383" t="s">
        <v>201</v>
      </c>
      <c r="AP33" s="383"/>
      <c r="AQ33" s="383"/>
      <c r="AR33" s="383"/>
      <c r="AS33" s="383"/>
      <c r="AT33" s="383"/>
      <c r="AU33" s="383"/>
      <c r="AV33" s="383"/>
      <c r="AW33" s="383"/>
      <c r="AX33" s="383"/>
      <c r="AY33" s="383"/>
      <c r="AZ33" s="383"/>
      <c r="BA33" s="383"/>
      <c r="BB33" s="383"/>
      <c r="BC33" s="383"/>
      <c r="BD33" s="199"/>
      <c r="BE33" s="383" t="s">
        <v>202</v>
      </c>
      <c r="BF33" s="383"/>
      <c r="BG33" s="383" t="s">
        <v>203</v>
      </c>
      <c r="BH33" s="383"/>
      <c r="BI33" s="383"/>
      <c r="BJ33" s="383"/>
      <c r="BK33" s="383"/>
      <c r="BL33" s="383"/>
      <c r="BM33" s="383"/>
      <c r="BN33" s="383"/>
      <c r="BO33" s="383"/>
      <c r="BP33" s="383"/>
      <c r="BQ33" s="383"/>
      <c r="BR33" s="383"/>
      <c r="BS33" s="383"/>
      <c r="BT33" s="383"/>
      <c r="BU33" s="383"/>
      <c r="BV33" s="199"/>
      <c r="BW33" s="384" t="s">
        <v>202</v>
      </c>
      <c r="BX33" s="384"/>
      <c r="BY33" s="383" t="s">
        <v>204</v>
      </c>
      <c r="BZ33" s="383"/>
      <c r="CA33" s="383"/>
      <c r="CB33" s="383"/>
      <c r="CC33" s="383"/>
      <c r="CD33" s="383"/>
      <c r="CE33" s="383"/>
      <c r="CF33" s="383"/>
      <c r="CG33" s="383"/>
      <c r="CH33" s="383"/>
      <c r="CI33" s="383"/>
      <c r="CJ33" s="383"/>
      <c r="CK33" s="383"/>
      <c r="CL33" s="383"/>
      <c r="CM33" s="383"/>
      <c r="CN33" s="198"/>
      <c r="CO33" s="384" t="s">
        <v>198</v>
      </c>
      <c r="CP33" s="384"/>
      <c r="CQ33" s="383" t="s">
        <v>205</v>
      </c>
      <c r="CR33" s="383"/>
      <c r="CS33" s="383"/>
      <c r="CT33" s="383"/>
      <c r="CU33" s="383"/>
      <c r="CV33" s="383"/>
      <c r="CW33" s="383"/>
      <c r="CX33" s="383"/>
      <c r="CY33" s="383"/>
      <c r="CZ33" s="383"/>
      <c r="DA33" s="383"/>
      <c r="DB33" s="383"/>
      <c r="DC33" s="383"/>
      <c r="DD33" s="383"/>
      <c r="DE33" s="383"/>
      <c r="DF33" s="198"/>
      <c r="DG33" s="382" t="s">
        <v>206</v>
      </c>
      <c r="DH33" s="382"/>
      <c r="DI33" s="200"/>
    </row>
    <row r="34" spans="1:113" ht="32.25" customHeight="1" x14ac:dyDescent="0.2">
      <c r="A34" s="173"/>
      <c r="B34" s="197"/>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3"/>
      <c r="U34" s="380">
        <f>IF(W34="","",MAX(C34:D43)+1)</f>
        <v>2</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3"/>
      <c r="AM34" s="380">
        <f>IF(AO34="","",MAX(C34:D43,U34:V43)+1)</f>
        <v>6</v>
      </c>
      <c r="AN34" s="380"/>
      <c r="AO34" s="381" t="str">
        <f>IF('各会計、関係団体の財政状況及び健全化判断比率'!B32="","",'各会計、関係団体の財政状況及び健全化判断比率'!B32)</f>
        <v>下水道事業会計</v>
      </c>
      <c r="AP34" s="381"/>
      <c r="AQ34" s="381"/>
      <c r="AR34" s="381"/>
      <c r="AS34" s="381"/>
      <c r="AT34" s="381"/>
      <c r="AU34" s="381"/>
      <c r="AV34" s="381"/>
      <c r="AW34" s="381"/>
      <c r="AX34" s="381"/>
      <c r="AY34" s="381"/>
      <c r="AZ34" s="381"/>
      <c r="BA34" s="381"/>
      <c r="BB34" s="381"/>
      <c r="BC34" s="381"/>
      <c r="BD34" s="173"/>
      <c r="BE34" s="380" t="str">
        <f>IF(BG34="","",MAX(C34:D43,U34:V43,AM34:AN43)+1)</f>
        <v/>
      </c>
      <c r="BF34" s="380"/>
      <c r="BG34" s="381"/>
      <c r="BH34" s="381"/>
      <c r="BI34" s="381"/>
      <c r="BJ34" s="381"/>
      <c r="BK34" s="381"/>
      <c r="BL34" s="381"/>
      <c r="BM34" s="381"/>
      <c r="BN34" s="381"/>
      <c r="BO34" s="381"/>
      <c r="BP34" s="381"/>
      <c r="BQ34" s="381"/>
      <c r="BR34" s="381"/>
      <c r="BS34" s="381"/>
      <c r="BT34" s="381"/>
      <c r="BU34" s="381"/>
      <c r="BV34" s="173"/>
      <c r="BW34" s="380">
        <f>IF(BY34="","",MAX(C34:D43,U34:V43,AM34:AN43,BE34:BF43)+1)</f>
        <v>7</v>
      </c>
      <c r="BX34" s="380"/>
      <c r="BY34" s="381" t="str">
        <f>IF('各会計、関係団体の財政状況及び健全化判断比率'!B68="","",'各会計、関係団体の財政状況及び健全化判断比率'!B68)</f>
        <v>柳泉園組合</v>
      </c>
      <c r="BZ34" s="381"/>
      <c r="CA34" s="381"/>
      <c r="CB34" s="381"/>
      <c r="CC34" s="381"/>
      <c r="CD34" s="381"/>
      <c r="CE34" s="381"/>
      <c r="CF34" s="381"/>
      <c r="CG34" s="381"/>
      <c r="CH34" s="381"/>
      <c r="CI34" s="381"/>
      <c r="CJ34" s="381"/>
      <c r="CK34" s="381"/>
      <c r="CL34" s="381"/>
      <c r="CM34" s="381"/>
      <c r="CN34" s="173"/>
      <c r="CO34" s="380">
        <f>IF(CQ34="","",MAX(C34:D43,U34:V43,AM34:AN43,BE34:BF43,BW34:BX43)+1)</f>
        <v>17</v>
      </c>
      <c r="CP34" s="380"/>
      <c r="CQ34" s="381" t="str">
        <f>IF('各会計、関係団体の財政状況及び健全化判断比率'!BS7="","",'各会計、関係団体の財政状況及び健全化判断比率'!BS7)</f>
        <v>清瀬都市開発株式会社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〇</v>
      </c>
      <c r="DH34" s="378"/>
      <c r="DI34" s="200"/>
    </row>
    <row r="35" spans="1:113" ht="32.25" customHeight="1" x14ac:dyDescent="0.2">
      <c r="A35" s="173"/>
      <c r="B35" s="197"/>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3"/>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3"/>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3"/>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3"/>
      <c r="BW35" s="380">
        <f t="shared" ref="BW35:BW43" si="2">IF(BY35="","",BW34+1)</f>
        <v>8</v>
      </c>
      <c r="BX35" s="380"/>
      <c r="BY35" s="381" t="str">
        <f>IF('各会計、関係団体の財政状況及び健全化判断比率'!B69="","",'各会計、関係団体の財政状況及び健全化判断比率'!B69)</f>
        <v>東京都市町村職員退職手当組合</v>
      </c>
      <c r="BZ35" s="381"/>
      <c r="CA35" s="381"/>
      <c r="CB35" s="381"/>
      <c r="CC35" s="381"/>
      <c r="CD35" s="381"/>
      <c r="CE35" s="381"/>
      <c r="CF35" s="381"/>
      <c r="CG35" s="381"/>
      <c r="CH35" s="381"/>
      <c r="CI35" s="381"/>
      <c r="CJ35" s="381"/>
      <c r="CK35" s="381"/>
      <c r="CL35" s="381"/>
      <c r="CM35" s="381"/>
      <c r="CN35" s="173"/>
      <c r="CO35" s="380">
        <f t="shared" ref="CO35:CO43" si="3">IF(CQ35="","",CO34+1)</f>
        <v>18</v>
      </c>
      <c r="CP35" s="380"/>
      <c r="CQ35" s="381" t="str">
        <f>IF('各会計、関係団体の財政状況及び健全化判断比率'!BS8="","",'各会計、関係団体の財政状況及び健全化判断比率'!BS8)</f>
        <v>清瀬市土地開発公社</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〇</v>
      </c>
      <c r="DH35" s="378"/>
      <c r="DI35" s="200"/>
    </row>
    <row r="36" spans="1:113" ht="32.25" customHeight="1" x14ac:dyDescent="0.2">
      <c r="A36" s="173"/>
      <c r="B36" s="197"/>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3"/>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3"/>
      <c r="AM36" s="380" t="str">
        <f t="shared" si="0"/>
        <v/>
      </c>
      <c r="AN36" s="380"/>
      <c r="AO36" s="381"/>
      <c r="AP36" s="381"/>
      <c r="AQ36" s="381"/>
      <c r="AR36" s="381"/>
      <c r="AS36" s="381"/>
      <c r="AT36" s="381"/>
      <c r="AU36" s="381"/>
      <c r="AV36" s="381"/>
      <c r="AW36" s="381"/>
      <c r="AX36" s="381"/>
      <c r="AY36" s="381"/>
      <c r="AZ36" s="381"/>
      <c r="BA36" s="381"/>
      <c r="BB36" s="381"/>
      <c r="BC36" s="381"/>
      <c r="BD36" s="173"/>
      <c r="BE36" s="380" t="str">
        <f t="shared" si="1"/>
        <v/>
      </c>
      <c r="BF36" s="380"/>
      <c r="BG36" s="381"/>
      <c r="BH36" s="381"/>
      <c r="BI36" s="381"/>
      <c r="BJ36" s="381"/>
      <c r="BK36" s="381"/>
      <c r="BL36" s="381"/>
      <c r="BM36" s="381"/>
      <c r="BN36" s="381"/>
      <c r="BO36" s="381"/>
      <c r="BP36" s="381"/>
      <c r="BQ36" s="381"/>
      <c r="BR36" s="381"/>
      <c r="BS36" s="381"/>
      <c r="BT36" s="381"/>
      <c r="BU36" s="381"/>
      <c r="BV36" s="173"/>
      <c r="BW36" s="380">
        <f t="shared" si="2"/>
        <v>9</v>
      </c>
      <c r="BX36" s="380"/>
      <c r="BY36" s="381" t="str">
        <f>IF('各会計、関係団体の財政状況及び健全化判断比率'!B70="","",'各会計、関係団体の財政状況及び健全化判断比率'!B70)</f>
        <v>東京都市町村議会議員公務災害補償等組合</v>
      </c>
      <c r="BZ36" s="381"/>
      <c r="CA36" s="381"/>
      <c r="CB36" s="381"/>
      <c r="CC36" s="381"/>
      <c r="CD36" s="381"/>
      <c r="CE36" s="381"/>
      <c r="CF36" s="381"/>
      <c r="CG36" s="381"/>
      <c r="CH36" s="381"/>
      <c r="CI36" s="381"/>
      <c r="CJ36" s="381"/>
      <c r="CK36" s="381"/>
      <c r="CL36" s="381"/>
      <c r="CM36" s="381"/>
      <c r="CN36" s="173"/>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0"/>
    </row>
    <row r="37" spans="1:113" ht="32.25" customHeight="1" x14ac:dyDescent="0.2">
      <c r="A37" s="173"/>
      <c r="B37" s="197"/>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3"/>
      <c r="U37" s="380">
        <f t="shared" si="4"/>
        <v>5</v>
      </c>
      <c r="V37" s="380"/>
      <c r="W37" s="381" t="str">
        <f>IF('各会計、関係団体の財政状況及び健全化判断比率'!B31="","",'各会計、関係団体の財政状況及び健全化判断比率'!B31)</f>
        <v>駐車場事業特別会計</v>
      </c>
      <c r="X37" s="381"/>
      <c r="Y37" s="381"/>
      <c r="Z37" s="381"/>
      <c r="AA37" s="381"/>
      <c r="AB37" s="381"/>
      <c r="AC37" s="381"/>
      <c r="AD37" s="381"/>
      <c r="AE37" s="381"/>
      <c r="AF37" s="381"/>
      <c r="AG37" s="381"/>
      <c r="AH37" s="381"/>
      <c r="AI37" s="381"/>
      <c r="AJ37" s="381"/>
      <c r="AK37" s="381"/>
      <c r="AL37" s="173"/>
      <c r="AM37" s="380" t="str">
        <f t="shared" si="0"/>
        <v/>
      </c>
      <c r="AN37" s="380"/>
      <c r="AO37" s="381"/>
      <c r="AP37" s="381"/>
      <c r="AQ37" s="381"/>
      <c r="AR37" s="381"/>
      <c r="AS37" s="381"/>
      <c r="AT37" s="381"/>
      <c r="AU37" s="381"/>
      <c r="AV37" s="381"/>
      <c r="AW37" s="381"/>
      <c r="AX37" s="381"/>
      <c r="AY37" s="381"/>
      <c r="AZ37" s="381"/>
      <c r="BA37" s="381"/>
      <c r="BB37" s="381"/>
      <c r="BC37" s="381"/>
      <c r="BD37" s="173"/>
      <c r="BE37" s="380" t="str">
        <f t="shared" si="1"/>
        <v/>
      </c>
      <c r="BF37" s="380"/>
      <c r="BG37" s="381"/>
      <c r="BH37" s="381"/>
      <c r="BI37" s="381"/>
      <c r="BJ37" s="381"/>
      <c r="BK37" s="381"/>
      <c r="BL37" s="381"/>
      <c r="BM37" s="381"/>
      <c r="BN37" s="381"/>
      <c r="BO37" s="381"/>
      <c r="BP37" s="381"/>
      <c r="BQ37" s="381"/>
      <c r="BR37" s="381"/>
      <c r="BS37" s="381"/>
      <c r="BT37" s="381"/>
      <c r="BU37" s="381"/>
      <c r="BV37" s="173"/>
      <c r="BW37" s="380">
        <f t="shared" si="2"/>
        <v>10</v>
      </c>
      <c r="BX37" s="380"/>
      <c r="BY37" s="381" t="str">
        <f>IF('各会計、関係団体の財政状況及び健全化判断比率'!B71="","",'各会計、関係団体の財政状況及び健全化判断比率'!B71)</f>
        <v>東京たま広域資源循環組合</v>
      </c>
      <c r="BZ37" s="381"/>
      <c r="CA37" s="381"/>
      <c r="CB37" s="381"/>
      <c r="CC37" s="381"/>
      <c r="CD37" s="381"/>
      <c r="CE37" s="381"/>
      <c r="CF37" s="381"/>
      <c r="CG37" s="381"/>
      <c r="CH37" s="381"/>
      <c r="CI37" s="381"/>
      <c r="CJ37" s="381"/>
      <c r="CK37" s="381"/>
      <c r="CL37" s="381"/>
      <c r="CM37" s="381"/>
      <c r="CN37" s="173"/>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0"/>
    </row>
    <row r="38" spans="1:113" ht="32.25" customHeight="1" x14ac:dyDescent="0.2">
      <c r="A38" s="173"/>
      <c r="B38" s="197"/>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3"/>
      <c r="U38" s="380" t="str">
        <f t="shared" si="4"/>
        <v/>
      </c>
      <c r="V38" s="380"/>
      <c r="W38" s="381"/>
      <c r="X38" s="381"/>
      <c r="Y38" s="381"/>
      <c r="Z38" s="381"/>
      <c r="AA38" s="381"/>
      <c r="AB38" s="381"/>
      <c r="AC38" s="381"/>
      <c r="AD38" s="381"/>
      <c r="AE38" s="381"/>
      <c r="AF38" s="381"/>
      <c r="AG38" s="381"/>
      <c r="AH38" s="381"/>
      <c r="AI38" s="381"/>
      <c r="AJ38" s="381"/>
      <c r="AK38" s="381"/>
      <c r="AL38" s="173"/>
      <c r="AM38" s="380" t="str">
        <f t="shared" si="0"/>
        <v/>
      </c>
      <c r="AN38" s="380"/>
      <c r="AO38" s="381"/>
      <c r="AP38" s="381"/>
      <c r="AQ38" s="381"/>
      <c r="AR38" s="381"/>
      <c r="AS38" s="381"/>
      <c r="AT38" s="381"/>
      <c r="AU38" s="381"/>
      <c r="AV38" s="381"/>
      <c r="AW38" s="381"/>
      <c r="AX38" s="381"/>
      <c r="AY38" s="381"/>
      <c r="AZ38" s="381"/>
      <c r="BA38" s="381"/>
      <c r="BB38" s="381"/>
      <c r="BC38" s="381"/>
      <c r="BD38" s="173"/>
      <c r="BE38" s="380" t="str">
        <f t="shared" si="1"/>
        <v/>
      </c>
      <c r="BF38" s="380"/>
      <c r="BG38" s="381"/>
      <c r="BH38" s="381"/>
      <c r="BI38" s="381"/>
      <c r="BJ38" s="381"/>
      <c r="BK38" s="381"/>
      <c r="BL38" s="381"/>
      <c r="BM38" s="381"/>
      <c r="BN38" s="381"/>
      <c r="BO38" s="381"/>
      <c r="BP38" s="381"/>
      <c r="BQ38" s="381"/>
      <c r="BR38" s="381"/>
      <c r="BS38" s="381"/>
      <c r="BT38" s="381"/>
      <c r="BU38" s="381"/>
      <c r="BV38" s="173"/>
      <c r="BW38" s="380">
        <f t="shared" si="2"/>
        <v>11</v>
      </c>
      <c r="BX38" s="380"/>
      <c r="BY38" s="381" t="str">
        <f>IF('各会計、関係団体の財政状況及び健全化判断比率'!B72="","",'各会計、関係団体の財政状況及び健全化判断比率'!B72)</f>
        <v>東京市町村総合事務組合（一般会計）</v>
      </c>
      <c r="BZ38" s="381"/>
      <c r="CA38" s="381"/>
      <c r="CB38" s="381"/>
      <c r="CC38" s="381"/>
      <c r="CD38" s="381"/>
      <c r="CE38" s="381"/>
      <c r="CF38" s="381"/>
      <c r="CG38" s="381"/>
      <c r="CH38" s="381"/>
      <c r="CI38" s="381"/>
      <c r="CJ38" s="381"/>
      <c r="CK38" s="381"/>
      <c r="CL38" s="381"/>
      <c r="CM38" s="381"/>
      <c r="CN38" s="173"/>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0"/>
    </row>
    <row r="39" spans="1:113" ht="32.25" customHeight="1" x14ac:dyDescent="0.2">
      <c r="A39" s="173"/>
      <c r="B39" s="197"/>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3"/>
      <c r="U39" s="380" t="str">
        <f t="shared" si="4"/>
        <v/>
      </c>
      <c r="V39" s="380"/>
      <c r="W39" s="381"/>
      <c r="X39" s="381"/>
      <c r="Y39" s="381"/>
      <c r="Z39" s="381"/>
      <c r="AA39" s="381"/>
      <c r="AB39" s="381"/>
      <c r="AC39" s="381"/>
      <c r="AD39" s="381"/>
      <c r="AE39" s="381"/>
      <c r="AF39" s="381"/>
      <c r="AG39" s="381"/>
      <c r="AH39" s="381"/>
      <c r="AI39" s="381"/>
      <c r="AJ39" s="381"/>
      <c r="AK39" s="381"/>
      <c r="AL39" s="173"/>
      <c r="AM39" s="380" t="str">
        <f t="shared" si="0"/>
        <v/>
      </c>
      <c r="AN39" s="380"/>
      <c r="AO39" s="381"/>
      <c r="AP39" s="381"/>
      <c r="AQ39" s="381"/>
      <c r="AR39" s="381"/>
      <c r="AS39" s="381"/>
      <c r="AT39" s="381"/>
      <c r="AU39" s="381"/>
      <c r="AV39" s="381"/>
      <c r="AW39" s="381"/>
      <c r="AX39" s="381"/>
      <c r="AY39" s="381"/>
      <c r="AZ39" s="381"/>
      <c r="BA39" s="381"/>
      <c r="BB39" s="381"/>
      <c r="BC39" s="381"/>
      <c r="BD39" s="173"/>
      <c r="BE39" s="380" t="str">
        <f t="shared" si="1"/>
        <v/>
      </c>
      <c r="BF39" s="380"/>
      <c r="BG39" s="381"/>
      <c r="BH39" s="381"/>
      <c r="BI39" s="381"/>
      <c r="BJ39" s="381"/>
      <c r="BK39" s="381"/>
      <c r="BL39" s="381"/>
      <c r="BM39" s="381"/>
      <c r="BN39" s="381"/>
      <c r="BO39" s="381"/>
      <c r="BP39" s="381"/>
      <c r="BQ39" s="381"/>
      <c r="BR39" s="381"/>
      <c r="BS39" s="381"/>
      <c r="BT39" s="381"/>
      <c r="BU39" s="381"/>
      <c r="BV39" s="173"/>
      <c r="BW39" s="380">
        <f t="shared" si="2"/>
        <v>12</v>
      </c>
      <c r="BX39" s="380"/>
      <c r="BY39" s="381" t="str">
        <f>IF('各会計、関係団体の財政状況及び健全化判断比率'!B73="","",'各会計、関係団体の財政状況及び健全化判断比率'!B73)</f>
        <v>多摩六都科学館組合</v>
      </c>
      <c r="BZ39" s="381"/>
      <c r="CA39" s="381"/>
      <c r="CB39" s="381"/>
      <c r="CC39" s="381"/>
      <c r="CD39" s="381"/>
      <c r="CE39" s="381"/>
      <c r="CF39" s="381"/>
      <c r="CG39" s="381"/>
      <c r="CH39" s="381"/>
      <c r="CI39" s="381"/>
      <c r="CJ39" s="381"/>
      <c r="CK39" s="381"/>
      <c r="CL39" s="381"/>
      <c r="CM39" s="381"/>
      <c r="CN39" s="173"/>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0"/>
    </row>
    <row r="40" spans="1:113" ht="32.25" customHeight="1" x14ac:dyDescent="0.2">
      <c r="A40" s="173"/>
      <c r="B40" s="197"/>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3"/>
      <c r="U40" s="380" t="str">
        <f t="shared" si="4"/>
        <v/>
      </c>
      <c r="V40" s="380"/>
      <c r="W40" s="381"/>
      <c r="X40" s="381"/>
      <c r="Y40" s="381"/>
      <c r="Z40" s="381"/>
      <c r="AA40" s="381"/>
      <c r="AB40" s="381"/>
      <c r="AC40" s="381"/>
      <c r="AD40" s="381"/>
      <c r="AE40" s="381"/>
      <c r="AF40" s="381"/>
      <c r="AG40" s="381"/>
      <c r="AH40" s="381"/>
      <c r="AI40" s="381"/>
      <c r="AJ40" s="381"/>
      <c r="AK40" s="381"/>
      <c r="AL40" s="173"/>
      <c r="AM40" s="380" t="str">
        <f t="shared" si="0"/>
        <v/>
      </c>
      <c r="AN40" s="380"/>
      <c r="AO40" s="381"/>
      <c r="AP40" s="381"/>
      <c r="AQ40" s="381"/>
      <c r="AR40" s="381"/>
      <c r="AS40" s="381"/>
      <c r="AT40" s="381"/>
      <c r="AU40" s="381"/>
      <c r="AV40" s="381"/>
      <c r="AW40" s="381"/>
      <c r="AX40" s="381"/>
      <c r="AY40" s="381"/>
      <c r="AZ40" s="381"/>
      <c r="BA40" s="381"/>
      <c r="BB40" s="381"/>
      <c r="BC40" s="381"/>
      <c r="BD40" s="173"/>
      <c r="BE40" s="380" t="str">
        <f t="shared" si="1"/>
        <v/>
      </c>
      <c r="BF40" s="380"/>
      <c r="BG40" s="381"/>
      <c r="BH40" s="381"/>
      <c r="BI40" s="381"/>
      <c r="BJ40" s="381"/>
      <c r="BK40" s="381"/>
      <c r="BL40" s="381"/>
      <c r="BM40" s="381"/>
      <c r="BN40" s="381"/>
      <c r="BO40" s="381"/>
      <c r="BP40" s="381"/>
      <c r="BQ40" s="381"/>
      <c r="BR40" s="381"/>
      <c r="BS40" s="381"/>
      <c r="BT40" s="381"/>
      <c r="BU40" s="381"/>
      <c r="BV40" s="173"/>
      <c r="BW40" s="380">
        <f t="shared" si="2"/>
        <v>13</v>
      </c>
      <c r="BX40" s="380"/>
      <c r="BY40" s="381" t="str">
        <f>IF('各会計、関係団体の財政状況及び健全化判断比率'!B74="","",'各会計、関係団体の財政状況及び健全化判断比率'!B74)</f>
        <v>昭和病院企業団</v>
      </c>
      <c r="BZ40" s="381"/>
      <c r="CA40" s="381"/>
      <c r="CB40" s="381"/>
      <c r="CC40" s="381"/>
      <c r="CD40" s="381"/>
      <c r="CE40" s="381"/>
      <c r="CF40" s="381"/>
      <c r="CG40" s="381"/>
      <c r="CH40" s="381"/>
      <c r="CI40" s="381"/>
      <c r="CJ40" s="381"/>
      <c r="CK40" s="381"/>
      <c r="CL40" s="381"/>
      <c r="CM40" s="381"/>
      <c r="CN40" s="173"/>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0"/>
    </row>
    <row r="41" spans="1:113" ht="32.25" customHeight="1" x14ac:dyDescent="0.2">
      <c r="A41" s="173"/>
      <c r="B41" s="197"/>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3"/>
      <c r="U41" s="380" t="str">
        <f t="shared" si="4"/>
        <v/>
      </c>
      <c r="V41" s="380"/>
      <c r="W41" s="381"/>
      <c r="X41" s="381"/>
      <c r="Y41" s="381"/>
      <c r="Z41" s="381"/>
      <c r="AA41" s="381"/>
      <c r="AB41" s="381"/>
      <c r="AC41" s="381"/>
      <c r="AD41" s="381"/>
      <c r="AE41" s="381"/>
      <c r="AF41" s="381"/>
      <c r="AG41" s="381"/>
      <c r="AH41" s="381"/>
      <c r="AI41" s="381"/>
      <c r="AJ41" s="381"/>
      <c r="AK41" s="381"/>
      <c r="AL41" s="173"/>
      <c r="AM41" s="380" t="str">
        <f t="shared" si="0"/>
        <v/>
      </c>
      <c r="AN41" s="380"/>
      <c r="AO41" s="381"/>
      <c r="AP41" s="381"/>
      <c r="AQ41" s="381"/>
      <c r="AR41" s="381"/>
      <c r="AS41" s="381"/>
      <c r="AT41" s="381"/>
      <c r="AU41" s="381"/>
      <c r="AV41" s="381"/>
      <c r="AW41" s="381"/>
      <c r="AX41" s="381"/>
      <c r="AY41" s="381"/>
      <c r="AZ41" s="381"/>
      <c r="BA41" s="381"/>
      <c r="BB41" s="381"/>
      <c r="BC41" s="381"/>
      <c r="BD41" s="173"/>
      <c r="BE41" s="380" t="str">
        <f t="shared" si="1"/>
        <v/>
      </c>
      <c r="BF41" s="380"/>
      <c r="BG41" s="381"/>
      <c r="BH41" s="381"/>
      <c r="BI41" s="381"/>
      <c r="BJ41" s="381"/>
      <c r="BK41" s="381"/>
      <c r="BL41" s="381"/>
      <c r="BM41" s="381"/>
      <c r="BN41" s="381"/>
      <c r="BO41" s="381"/>
      <c r="BP41" s="381"/>
      <c r="BQ41" s="381"/>
      <c r="BR41" s="381"/>
      <c r="BS41" s="381"/>
      <c r="BT41" s="381"/>
      <c r="BU41" s="381"/>
      <c r="BV41" s="173"/>
      <c r="BW41" s="380">
        <f t="shared" si="2"/>
        <v>14</v>
      </c>
      <c r="BX41" s="380"/>
      <c r="BY41" s="381" t="str">
        <f>IF('各会計、関係団体の財政状況及び健全化判断比率'!B75="","",'各会計、関係団体の財政状況及び健全化判断比率'!B75)</f>
        <v>東京都後期高齢者医療広域連合（一般会計）</v>
      </c>
      <c r="BZ41" s="381"/>
      <c r="CA41" s="381"/>
      <c r="CB41" s="381"/>
      <c r="CC41" s="381"/>
      <c r="CD41" s="381"/>
      <c r="CE41" s="381"/>
      <c r="CF41" s="381"/>
      <c r="CG41" s="381"/>
      <c r="CH41" s="381"/>
      <c r="CI41" s="381"/>
      <c r="CJ41" s="381"/>
      <c r="CK41" s="381"/>
      <c r="CL41" s="381"/>
      <c r="CM41" s="381"/>
      <c r="CN41" s="173"/>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0"/>
    </row>
    <row r="42" spans="1:113" ht="32.25" customHeight="1" x14ac:dyDescent="0.2">
      <c r="B42" s="197"/>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3"/>
      <c r="U42" s="380" t="str">
        <f t="shared" si="4"/>
        <v/>
      </c>
      <c r="V42" s="380"/>
      <c r="W42" s="381"/>
      <c r="X42" s="381"/>
      <c r="Y42" s="381"/>
      <c r="Z42" s="381"/>
      <c r="AA42" s="381"/>
      <c r="AB42" s="381"/>
      <c r="AC42" s="381"/>
      <c r="AD42" s="381"/>
      <c r="AE42" s="381"/>
      <c r="AF42" s="381"/>
      <c r="AG42" s="381"/>
      <c r="AH42" s="381"/>
      <c r="AI42" s="381"/>
      <c r="AJ42" s="381"/>
      <c r="AK42" s="381"/>
      <c r="AL42" s="173"/>
      <c r="AM42" s="380" t="str">
        <f t="shared" si="0"/>
        <v/>
      </c>
      <c r="AN42" s="380"/>
      <c r="AO42" s="381"/>
      <c r="AP42" s="381"/>
      <c r="AQ42" s="381"/>
      <c r="AR42" s="381"/>
      <c r="AS42" s="381"/>
      <c r="AT42" s="381"/>
      <c r="AU42" s="381"/>
      <c r="AV42" s="381"/>
      <c r="AW42" s="381"/>
      <c r="AX42" s="381"/>
      <c r="AY42" s="381"/>
      <c r="AZ42" s="381"/>
      <c r="BA42" s="381"/>
      <c r="BB42" s="381"/>
      <c r="BC42" s="381"/>
      <c r="BD42" s="173"/>
      <c r="BE42" s="380" t="str">
        <f t="shared" si="1"/>
        <v/>
      </c>
      <c r="BF42" s="380"/>
      <c r="BG42" s="381"/>
      <c r="BH42" s="381"/>
      <c r="BI42" s="381"/>
      <c r="BJ42" s="381"/>
      <c r="BK42" s="381"/>
      <c r="BL42" s="381"/>
      <c r="BM42" s="381"/>
      <c r="BN42" s="381"/>
      <c r="BO42" s="381"/>
      <c r="BP42" s="381"/>
      <c r="BQ42" s="381"/>
      <c r="BR42" s="381"/>
      <c r="BS42" s="381"/>
      <c r="BT42" s="381"/>
      <c r="BU42" s="381"/>
      <c r="BV42" s="173"/>
      <c r="BW42" s="380">
        <f t="shared" si="2"/>
        <v>15</v>
      </c>
      <c r="BX42" s="380"/>
      <c r="BY42" s="381" t="str">
        <f>IF('各会計、関係団体の財政状況及び健全化判断比率'!B76="","",'各会計、関係団体の財政状況及び健全化判断比率'!B76)</f>
        <v>東京都後期高齢者医療広域連合（後期高齢者医療特別会計）</v>
      </c>
      <c r="BZ42" s="381"/>
      <c r="CA42" s="381"/>
      <c r="CB42" s="381"/>
      <c r="CC42" s="381"/>
      <c r="CD42" s="381"/>
      <c r="CE42" s="381"/>
      <c r="CF42" s="381"/>
      <c r="CG42" s="381"/>
      <c r="CH42" s="381"/>
      <c r="CI42" s="381"/>
      <c r="CJ42" s="381"/>
      <c r="CK42" s="381"/>
      <c r="CL42" s="381"/>
      <c r="CM42" s="381"/>
      <c r="CN42" s="173"/>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0"/>
    </row>
    <row r="43" spans="1:113" ht="32.25" customHeight="1" x14ac:dyDescent="0.2">
      <c r="B43" s="197"/>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3"/>
      <c r="U43" s="380" t="str">
        <f t="shared" si="4"/>
        <v/>
      </c>
      <c r="V43" s="380"/>
      <c r="W43" s="381"/>
      <c r="X43" s="381"/>
      <c r="Y43" s="381"/>
      <c r="Z43" s="381"/>
      <c r="AA43" s="381"/>
      <c r="AB43" s="381"/>
      <c r="AC43" s="381"/>
      <c r="AD43" s="381"/>
      <c r="AE43" s="381"/>
      <c r="AF43" s="381"/>
      <c r="AG43" s="381"/>
      <c r="AH43" s="381"/>
      <c r="AI43" s="381"/>
      <c r="AJ43" s="381"/>
      <c r="AK43" s="381"/>
      <c r="AL43" s="173"/>
      <c r="AM43" s="380" t="str">
        <f t="shared" si="0"/>
        <v/>
      </c>
      <c r="AN43" s="380"/>
      <c r="AO43" s="381"/>
      <c r="AP43" s="381"/>
      <c r="AQ43" s="381"/>
      <c r="AR43" s="381"/>
      <c r="AS43" s="381"/>
      <c r="AT43" s="381"/>
      <c r="AU43" s="381"/>
      <c r="AV43" s="381"/>
      <c r="AW43" s="381"/>
      <c r="AX43" s="381"/>
      <c r="AY43" s="381"/>
      <c r="AZ43" s="381"/>
      <c r="BA43" s="381"/>
      <c r="BB43" s="381"/>
      <c r="BC43" s="381"/>
      <c r="BD43" s="173"/>
      <c r="BE43" s="380" t="str">
        <f t="shared" si="1"/>
        <v/>
      </c>
      <c r="BF43" s="380"/>
      <c r="BG43" s="381"/>
      <c r="BH43" s="381"/>
      <c r="BI43" s="381"/>
      <c r="BJ43" s="381"/>
      <c r="BK43" s="381"/>
      <c r="BL43" s="381"/>
      <c r="BM43" s="381"/>
      <c r="BN43" s="381"/>
      <c r="BO43" s="381"/>
      <c r="BP43" s="381"/>
      <c r="BQ43" s="381"/>
      <c r="BR43" s="381"/>
      <c r="BS43" s="381"/>
      <c r="BT43" s="381"/>
      <c r="BU43" s="381"/>
      <c r="BV43" s="173"/>
      <c r="BW43" s="380">
        <f t="shared" si="2"/>
        <v>16</v>
      </c>
      <c r="BX43" s="380"/>
      <c r="BY43" s="381" t="str">
        <f>IF('各会計、関係団体の財政状況及び健全化判断比率'!B77="","",'各会計、関係団体の財政状況及び健全化判断比率'!B77)</f>
        <v>東京市町村総合事務組合（交通災害共済事業特別会計）</v>
      </c>
      <c r="BZ43" s="381"/>
      <c r="CA43" s="381"/>
      <c r="CB43" s="381"/>
      <c r="CC43" s="381"/>
      <c r="CD43" s="381"/>
      <c r="CE43" s="381"/>
      <c r="CF43" s="381"/>
      <c r="CG43" s="381"/>
      <c r="CH43" s="381"/>
      <c r="CI43" s="381"/>
      <c r="CJ43" s="381"/>
      <c r="CK43" s="381"/>
      <c r="CL43" s="381"/>
      <c r="CM43" s="381"/>
      <c r="CN43" s="173"/>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0"/>
    </row>
    <row r="44" spans="1:113" ht="13.5" customHeight="1" thickBot="1" x14ac:dyDescent="0.25">
      <c r="B44" s="201"/>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3"/>
    </row>
    <row r="45" spans="1:113" x14ac:dyDescent="0.2"/>
    <row r="46" spans="1:113" x14ac:dyDescent="0.2">
      <c r="B46" s="172" t="s">
        <v>207</v>
      </c>
      <c r="E46" s="377" t="s">
        <v>208</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209</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210</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211</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212</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213</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214</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215</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lsFUVZwrf0/bhhtzHtYG6q6p51lC1yogBGZVdpdgLCOazQFI8huCAGaF6usM2pinRymTd1OFTQHaAdARzHgzWQ==" saltValue="TaYuXC5I7hQqHpTT75oKS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2">
      <c r="A34" s="22"/>
      <c r="B34" s="31"/>
      <c r="C34" s="1160" t="s">
        <v>566</v>
      </c>
      <c r="D34" s="1160"/>
      <c r="E34" s="1161"/>
      <c r="F34" s="32">
        <v>5.54</v>
      </c>
      <c r="G34" s="33">
        <v>4.4400000000000004</v>
      </c>
      <c r="H34" s="33">
        <v>7.43</v>
      </c>
      <c r="I34" s="33">
        <v>12.8</v>
      </c>
      <c r="J34" s="34">
        <v>14.46</v>
      </c>
      <c r="K34" s="22"/>
      <c r="L34" s="22"/>
      <c r="M34" s="22"/>
      <c r="N34" s="22"/>
      <c r="O34" s="22"/>
      <c r="P34" s="22"/>
    </row>
    <row r="35" spans="1:16" ht="39" customHeight="1" x14ac:dyDescent="0.2">
      <c r="A35" s="22"/>
      <c r="B35" s="35"/>
      <c r="C35" s="1156" t="s">
        <v>567</v>
      </c>
      <c r="D35" s="1156"/>
      <c r="E35" s="1157"/>
      <c r="F35" s="36">
        <v>0.61</v>
      </c>
      <c r="G35" s="37">
        <v>1</v>
      </c>
      <c r="H35" s="37">
        <v>1.5</v>
      </c>
      <c r="I35" s="37">
        <v>2.15</v>
      </c>
      <c r="J35" s="38">
        <v>3.26</v>
      </c>
      <c r="K35" s="22"/>
      <c r="L35" s="22"/>
      <c r="M35" s="22"/>
      <c r="N35" s="22"/>
      <c r="O35" s="22"/>
      <c r="P35" s="22"/>
    </row>
    <row r="36" spans="1:16" ht="39" customHeight="1" x14ac:dyDescent="0.2">
      <c r="A36" s="22"/>
      <c r="B36" s="35"/>
      <c r="C36" s="1156" t="s">
        <v>568</v>
      </c>
      <c r="D36" s="1156"/>
      <c r="E36" s="1157"/>
      <c r="F36" s="36">
        <v>2.0699999999999998</v>
      </c>
      <c r="G36" s="37">
        <v>1.22</v>
      </c>
      <c r="H36" s="37">
        <v>2.06</v>
      </c>
      <c r="I36" s="37">
        <v>2.42</v>
      </c>
      <c r="J36" s="38">
        <v>2.34</v>
      </c>
      <c r="K36" s="22"/>
      <c r="L36" s="22"/>
      <c r="M36" s="22"/>
      <c r="N36" s="22"/>
      <c r="O36" s="22"/>
      <c r="P36" s="22"/>
    </row>
    <row r="37" spans="1:16" ht="39" customHeight="1" x14ac:dyDescent="0.2">
      <c r="A37" s="22"/>
      <c r="B37" s="35"/>
      <c r="C37" s="1156" t="s">
        <v>569</v>
      </c>
      <c r="D37" s="1156"/>
      <c r="E37" s="1157"/>
      <c r="F37" s="36">
        <v>0.56999999999999995</v>
      </c>
      <c r="G37" s="37">
        <v>0.67</v>
      </c>
      <c r="H37" s="37">
        <v>2.09</v>
      </c>
      <c r="I37" s="37">
        <v>0.66</v>
      </c>
      <c r="J37" s="38">
        <v>1.2</v>
      </c>
      <c r="K37" s="22"/>
      <c r="L37" s="22"/>
      <c r="M37" s="22"/>
      <c r="N37" s="22"/>
      <c r="O37" s="22"/>
      <c r="P37" s="22"/>
    </row>
    <row r="38" spans="1:16" ht="39" customHeight="1" x14ac:dyDescent="0.2">
      <c r="A38" s="22"/>
      <c r="B38" s="35"/>
      <c r="C38" s="1156" t="s">
        <v>570</v>
      </c>
      <c r="D38" s="1156"/>
      <c r="E38" s="1157"/>
      <c r="F38" s="36">
        <v>7.0000000000000007E-2</v>
      </c>
      <c r="G38" s="37">
        <v>0.06</v>
      </c>
      <c r="H38" s="37">
        <v>0.16</v>
      </c>
      <c r="I38" s="37">
        <v>0.09</v>
      </c>
      <c r="J38" s="38">
        <v>0.16</v>
      </c>
      <c r="K38" s="22"/>
      <c r="L38" s="22"/>
      <c r="M38" s="22"/>
      <c r="N38" s="22"/>
      <c r="O38" s="22"/>
      <c r="P38" s="22"/>
    </row>
    <row r="39" spans="1:16" ht="39" customHeight="1" x14ac:dyDescent="0.2">
      <c r="A39" s="22"/>
      <c r="B39" s="35"/>
      <c r="C39" s="1156" t="s">
        <v>571</v>
      </c>
      <c r="D39" s="1156"/>
      <c r="E39" s="1157"/>
      <c r="F39" s="36">
        <v>0.03</v>
      </c>
      <c r="G39" s="37">
        <v>0.02</v>
      </c>
      <c r="H39" s="37">
        <v>0.02</v>
      </c>
      <c r="I39" s="37">
        <v>7.0000000000000007E-2</v>
      </c>
      <c r="J39" s="38">
        <v>0.02</v>
      </c>
      <c r="K39" s="22"/>
      <c r="L39" s="22"/>
      <c r="M39" s="22"/>
      <c r="N39" s="22"/>
      <c r="O39" s="22"/>
      <c r="P39" s="22"/>
    </row>
    <row r="40" spans="1:16" ht="39" customHeight="1" x14ac:dyDescent="0.2">
      <c r="A40" s="22"/>
      <c r="B40" s="35"/>
      <c r="C40" s="1156"/>
      <c r="D40" s="1156"/>
      <c r="E40" s="1157"/>
      <c r="F40" s="36"/>
      <c r="G40" s="37"/>
      <c r="H40" s="37"/>
      <c r="I40" s="37"/>
      <c r="J40" s="38"/>
      <c r="K40" s="22"/>
      <c r="L40" s="22"/>
      <c r="M40" s="22"/>
      <c r="N40" s="22"/>
      <c r="O40" s="22"/>
      <c r="P40" s="22"/>
    </row>
    <row r="41" spans="1:16" ht="39" customHeight="1" x14ac:dyDescent="0.2">
      <c r="A41" s="22"/>
      <c r="B41" s="35"/>
      <c r="C41" s="1156"/>
      <c r="D41" s="1156"/>
      <c r="E41" s="1157"/>
      <c r="F41" s="36"/>
      <c r="G41" s="37"/>
      <c r="H41" s="37"/>
      <c r="I41" s="37"/>
      <c r="J41" s="38"/>
      <c r="K41" s="22"/>
      <c r="L41" s="22"/>
      <c r="M41" s="22"/>
      <c r="N41" s="22"/>
      <c r="O41" s="22"/>
      <c r="P41" s="22"/>
    </row>
    <row r="42" spans="1:16" ht="39" customHeight="1" x14ac:dyDescent="0.2">
      <c r="A42" s="22"/>
      <c r="B42" s="39"/>
      <c r="C42" s="1156" t="s">
        <v>572</v>
      </c>
      <c r="D42" s="1156"/>
      <c r="E42" s="1157"/>
      <c r="F42" s="36" t="s">
        <v>518</v>
      </c>
      <c r="G42" s="37" t="s">
        <v>518</v>
      </c>
      <c r="H42" s="37" t="s">
        <v>518</v>
      </c>
      <c r="I42" s="37" t="s">
        <v>518</v>
      </c>
      <c r="J42" s="38" t="s">
        <v>518</v>
      </c>
      <c r="K42" s="22"/>
      <c r="L42" s="22"/>
      <c r="M42" s="22"/>
      <c r="N42" s="22"/>
      <c r="O42" s="22"/>
      <c r="P42" s="22"/>
    </row>
    <row r="43" spans="1:16" ht="39" customHeight="1" thickBot="1" x14ac:dyDescent="0.25">
      <c r="A43" s="22"/>
      <c r="B43" s="40"/>
      <c r="C43" s="1158" t="s">
        <v>573</v>
      </c>
      <c r="D43" s="1158"/>
      <c r="E43" s="1159"/>
      <c r="F43" s="41" t="s">
        <v>518</v>
      </c>
      <c r="G43" s="42" t="s">
        <v>518</v>
      </c>
      <c r="H43" s="42" t="s">
        <v>518</v>
      </c>
      <c r="I43" s="42" t="s">
        <v>518</v>
      </c>
      <c r="J43" s="43" t="s">
        <v>518</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1RXOPXjv3PfAaf6aGMw93OvpJA5q/CvrwP4TbWvQdihMEtLJSqpBEydPhTskXy1Ec387ae89bkDr+/3iBEEg==" saltValue="hSAY+VpOAL7bEmfZMqpih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559</v>
      </c>
      <c r="L44" s="54" t="s">
        <v>560</v>
      </c>
      <c r="M44" s="54" t="s">
        <v>561</v>
      </c>
      <c r="N44" s="54" t="s">
        <v>562</v>
      </c>
      <c r="O44" s="55" t="s">
        <v>563</v>
      </c>
      <c r="P44" s="46"/>
      <c r="Q44" s="46"/>
      <c r="R44" s="46"/>
      <c r="S44" s="46"/>
      <c r="T44" s="46"/>
      <c r="U44" s="46"/>
    </row>
    <row r="45" spans="1:21" ht="30.75" customHeight="1" x14ac:dyDescent="0.2">
      <c r="A45" s="46"/>
      <c r="B45" s="1185" t="s">
        <v>11</v>
      </c>
      <c r="C45" s="1186"/>
      <c r="D45" s="56"/>
      <c r="E45" s="1191" t="s">
        <v>12</v>
      </c>
      <c r="F45" s="1191"/>
      <c r="G45" s="1191"/>
      <c r="H45" s="1191"/>
      <c r="I45" s="1191"/>
      <c r="J45" s="1192"/>
      <c r="K45" s="57">
        <v>1875</v>
      </c>
      <c r="L45" s="58">
        <v>1877</v>
      </c>
      <c r="M45" s="58">
        <v>1913</v>
      </c>
      <c r="N45" s="58">
        <v>1946</v>
      </c>
      <c r="O45" s="59">
        <v>1947</v>
      </c>
      <c r="P45" s="46"/>
      <c r="Q45" s="46"/>
      <c r="R45" s="46"/>
      <c r="S45" s="46"/>
      <c r="T45" s="46"/>
      <c r="U45" s="46"/>
    </row>
    <row r="46" spans="1:21" ht="30.75" customHeight="1" x14ac:dyDescent="0.2">
      <c r="A46" s="46"/>
      <c r="B46" s="1187"/>
      <c r="C46" s="1188"/>
      <c r="D46" s="60"/>
      <c r="E46" s="1164" t="s">
        <v>13</v>
      </c>
      <c r="F46" s="1164"/>
      <c r="G46" s="1164"/>
      <c r="H46" s="1164"/>
      <c r="I46" s="1164"/>
      <c r="J46" s="1165"/>
      <c r="K46" s="61" t="s">
        <v>518</v>
      </c>
      <c r="L46" s="62" t="s">
        <v>518</v>
      </c>
      <c r="M46" s="62" t="s">
        <v>518</v>
      </c>
      <c r="N46" s="62" t="s">
        <v>518</v>
      </c>
      <c r="O46" s="63" t="s">
        <v>518</v>
      </c>
      <c r="P46" s="46"/>
      <c r="Q46" s="46"/>
      <c r="R46" s="46"/>
      <c r="S46" s="46"/>
      <c r="T46" s="46"/>
      <c r="U46" s="46"/>
    </row>
    <row r="47" spans="1:21" ht="30.75" customHeight="1" x14ac:dyDescent="0.2">
      <c r="A47" s="46"/>
      <c r="B47" s="1187"/>
      <c r="C47" s="1188"/>
      <c r="D47" s="60"/>
      <c r="E47" s="1164" t="s">
        <v>14</v>
      </c>
      <c r="F47" s="1164"/>
      <c r="G47" s="1164"/>
      <c r="H47" s="1164"/>
      <c r="I47" s="1164"/>
      <c r="J47" s="1165"/>
      <c r="K47" s="61" t="s">
        <v>518</v>
      </c>
      <c r="L47" s="62" t="s">
        <v>518</v>
      </c>
      <c r="M47" s="62" t="s">
        <v>518</v>
      </c>
      <c r="N47" s="62" t="s">
        <v>518</v>
      </c>
      <c r="O47" s="63" t="s">
        <v>518</v>
      </c>
      <c r="P47" s="46"/>
      <c r="Q47" s="46"/>
      <c r="R47" s="46"/>
      <c r="S47" s="46"/>
      <c r="T47" s="46"/>
      <c r="U47" s="46"/>
    </row>
    <row r="48" spans="1:21" ht="30.75" customHeight="1" x14ac:dyDescent="0.2">
      <c r="A48" s="46"/>
      <c r="B48" s="1187"/>
      <c r="C48" s="1188"/>
      <c r="D48" s="60"/>
      <c r="E48" s="1164" t="s">
        <v>15</v>
      </c>
      <c r="F48" s="1164"/>
      <c r="G48" s="1164"/>
      <c r="H48" s="1164"/>
      <c r="I48" s="1164"/>
      <c r="J48" s="1165"/>
      <c r="K48" s="61">
        <v>22</v>
      </c>
      <c r="L48" s="62">
        <v>48</v>
      </c>
      <c r="M48" s="62">
        <v>38</v>
      </c>
      <c r="N48" s="62">
        <v>33</v>
      </c>
      <c r="O48" s="63">
        <v>38</v>
      </c>
      <c r="P48" s="46"/>
      <c r="Q48" s="46"/>
      <c r="R48" s="46"/>
      <c r="S48" s="46"/>
      <c r="T48" s="46"/>
      <c r="U48" s="46"/>
    </row>
    <row r="49" spans="1:21" ht="30.75" customHeight="1" x14ac:dyDescent="0.2">
      <c r="A49" s="46"/>
      <c r="B49" s="1187"/>
      <c r="C49" s="1188"/>
      <c r="D49" s="60"/>
      <c r="E49" s="1164" t="s">
        <v>16</v>
      </c>
      <c r="F49" s="1164"/>
      <c r="G49" s="1164"/>
      <c r="H49" s="1164"/>
      <c r="I49" s="1164"/>
      <c r="J49" s="1165"/>
      <c r="K49" s="61">
        <v>64</v>
      </c>
      <c r="L49" s="62">
        <v>60</v>
      </c>
      <c r="M49" s="62">
        <v>42</v>
      </c>
      <c r="N49" s="62">
        <v>22</v>
      </c>
      <c r="O49" s="63">
        <v>14</v>
      </c>
      <c r="P49" s="46"/>
      <c r="Q49" s="46"/>
      <c r="R49" s="46"/>
      <c r="S49" s="46"/>
      <c r="T49" s="46"/>
      <c r="U49" s="46"/>
    </row>
    <row r="50" spans="1:21" ht="30.75" customHeight="1" x14ac:dyDescent="0.2">
      <c r="A50" s="46"/>
      <c r="B50" s="1187"/>
      <c r="C50" s="1188"/>
      <c r="D50" s="60"/>
      <c r="E50" s="1164" t="s">
        <v>17</v>
      </c>
      <c r="F50" s="1164"/>
      <c r="G50" s="1164"/>
      <c r="H50" s="1164"/>
      <c r="I50" s="1164"/>
      <c r="J50" s="1165"/>
      <c r="K50" s="61">
        <v>7</v>
      </c>
      <c r="L50" s="62">
        <v>3</v>
      </c>
      <c r="M50" s="62">
        <v>4</v>
      </c>
      <c r="N50" s="62">
        <v>3</v>
      </c>
      <c r="O50" s="63">
        <v>2</v>
      </c>
      <c r="P50" s="46"/>
      <c r="Q50" s="46"/>
      <c r="R50" s="46"/>
      <c r="S50" s="46"/>
      <c r="T50" s="46"/>
      <c r="U50" s="46"/>
    </row>
    <row r="51" spans="1:21" ht="30.75" customHeight="1" x14ac:dyDescent="0.2">
      <c r="A51" s="46"/>
      <c r="B51" s="1189"/>
      <c r="C51" s="1190"/>
      <c r="D51" s="64"/>
      <c r="E51" s="1164" t="s">
        <v>18</v>
      </c>
      <c r="F51" s="1164"/>
      <c r="G51" s="1164"/>
      <c r="H51" s="1164"/>
      <c r="I51" s="1164"/>
      <c r="J51" s="1165"/>
      <c r="K51" s="61" t="s">
        <v>518</v>
      </c>
      <c r="L51" s="62" t="s">
        <v>518</v>
      </c>
      <c r="M51" s="62">
        <v>1</v>
      </c>
      <c r="N51" s="62">
        <v>0</v>
      </c>
      <c r="O51" s="63" t="s">
        <v>518</v>
      </c>
      <c r="P51" s="46"/>
      <c r="Q51" s="46"/>
      <c r="R51" s="46"/>
      <c r="S51" s="46"/>
      <c r="T51" s="46"/>
      <c r="U51" s="46"/>
    </row>
    <row r="52" spans="1:21" ht="30.75" customHeight="1" x14ac:dyDescent="0.2">
      <c r="A52" s="46"/>
      <c r="B52" s="1162" t="s">
        <v>19</v>
      </c>
      <c r="C52" s="1163"/>
      <c r="D52" s="64"/>
      <c r="E52" s="1164" t="s">
        <v>20</v>
      </c>
      <c r="F52" s="1164"/>
      <c r="G52" s="1164"/>
      <c r="H52" s="1164"/>
      <c r="I52" s="1164"/>
      <c r="J52" s="1165"/>
      <c r="K52" s="61">
        <v>1503</v>
      </c>
      <c r="L52" s="62">
        <v>1483</v>
      </c>
      <c r="M52" s="62">
        <v>1372</v>
      </c>
      <c r="N52" s="62">
        <v>1408</v>
      </c>
      <c r="O52" s="63">
        <v>1413</v>
      </c>
      <c r="P52" s="46"/>
      <c r="Q52" s="46"/>
      <c r="R52" s="46"/>
      <c r="S52" s="46"/>
      <c r="T52" s="46"/>
      <c r="U52" s="46"/>
    </row>
    <row r="53" spans="1:21" ht="30.75" customHeight="1" thickBot="1" x14ac:dyDescent="0.25">
      <c r="A53" s="46"/>
      <c r="B53" s="1166" t="s">
        <v>21</v>
      </c>
      <c r="C53" s="1167"/>
      <c r="D53" s="65"/>
      <c r="E53" s="1168" t="s">
        <v>22</v>
      </c>
      <c r="F53" s="1168"/>
      <c r="G53" s="1168"/>
      <c r="H53" s="1168"/>
      <c r="I53" s="1168"/>
      <c r="J53" s="1169"/>
      <c r="K53" s="66">
        <v>465</v>
      </c>
      <c r="L53" s="67">
        <v>505</v>
      </c>
      <c r="M53" s="67">
        <v>626</v>
      </c>
      <c r="N53" s="67">
        <v>596</v>
      </c>
      <c r="O53" s="68">
        <v>588</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574</v>
      </c>
      <c r="P56" s="46"/>
      <c r="Q56" s="46"/>
      <c r="R56" s="46"/>
      <c r="S56" s="46"/>
      <c r="T56" s="46"/>
      <c r="U56" s="46"/>
    </row>
    <row r="57" spans="1:21" ht="31.5" customHeight="1" thickBot="1" x14ac:dyDescent="0.25">
      <c r="A57" s="46"/>
      <c r="B57" s="74"/>
      <c r="C57" s="75"/>
      <c r="D57" s="75"/>
      <c r="E57" s="76"/>
      <c r="F57" s="76"/>
      <c r="G57" s="76"/>
      <c r="H57" s="76"/>
      <c r="I57" s="76"/>
      <c r="J57" s="77" t="s">
        <v>2</v>
      </c>
      <c r="K57" s="78" t="s">
        <v>575</v>
      </c>
      <c r="L57" s="79" t="s">
        <v>576</v>
      </c>
      <c r="M57" s="79" t="s">
        <v>577</v>
      </c>
      <c r="N57" s="79" t="s">
        <v>578</v>
      </c>
      <c r="O57" s="80" t="s">
        <v>579</v>
      </c>
      <c r="P57" s="46"/>
      <c r="Q57" s="46"/>
      <c r="R57" s="46"/>
      <c r="S57" s="46"/>
      <c r="T57" s="46"/>
      <c r="U57" s="46"/>
    </row>
    <row r="58" spans="1:21" ht="31.5" customHeight="1" x14ac:dyDescent="0.2">
      <c r="B58" s="1170" t="s">
        <v>26</v>
      </c>
      <c r="C58" s="1171"/>
      <c r="D58" s="1176" t="s">
        <v>27</v>
      </c>
      <c r="E58" s="1177"/>
      <c r="F58" s="1177"/>
      <c r="G58" s="1177"/>
      <c r="H58" s="1177"/>
      <c r="I58" s="1177"/>
      <c r="J58" s="1178"/>
      <c r="K58" s="81"/>
      <c r="L58" s="82"/>
      <c r="M58" s="82"/>
      <c r="N58" s="82"/>
      <c r="O58" s="83"/>
    </row>
    <row r="59" spans="1:21" ht="31.5" customHeight="1" x14ac:dyDescent="0.2">
      <c r="B59" s="1172"/>
      <c r="C59" s="1173"/>
      <c r="D59" s="1179" t="s">
        <v>28</v>
      </c>
      <c r="E59" s="1180"/>
      <c r="F59" s="1180"/>
      <c r="G59" s="1180"/>
      <c r="H59" s="1180"/>
      <c r="I59" s="1180"/>
      <c r="J59" s="1181"/>
      <c r="K59" s="84"/>
      <c r="L59" s="85"/>
      <c r="M59" s="85"/>
      <c r="N59" s="85"/>
      <c r="O59" s="86"/>
    </row>
    <row r="60" spans="1:21" ht="31.5" customHeight="1" thickBot="1" x14ac:dyDescent="0.25">
      <c r="B60" s="1174"/>
      <c r="C60" s="1175"/>
      <c r="D60" s="1182" t="s">
        <v>29</v>
      </c>
      <c r="E60" s="1183"/>
      <c r="F60" s="1183"/>
      <c r="G60" s="1183"/>
      <c r="H60" s="1183"/>
      <c r="I60" s="1183"/>
      <c r="J60" s="1184"/>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x9LEqMkhvzUmmSj9AA8ef/65iZX48oD5u+HZJWZYpSmH545DagkQ/MS/7Sr3cZQunIohKKsuNS8y9+mGN0Uvw==" saltValue="XldHmUtjvbcNe3m1qCEjW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559</v>
      </c>
      <c r="J40" s="101" t="s">
        <v>560</v>
      </c>
      <c r="K40" s="101" t="s">
        <v>561</v>
      </c>
      <c r="L40" s="101" t="s">
        <v>562</v>
      </c>
      <c r="M40" s="102" t="s">
        <v>563</v>
      </c>
    </row>
    <row r="41" spans="2:13" ht="27.75" customHeight="1" x14ac:dyDescent="0.2">
      <c r="B41" s="1205" t="s">
        <v>32</v>
      </c>
      <c r="C41" s="1206"/>
      <c r="D41" s="103"/>
      <c r="E41" s="1207" t="s">
        <v>33</v>
      </c>
      <c r="F41" s="1207"/>
      <c r="G41" s="1207"/>
      <c r="H41" s="1208"/>
      <c r="I41" s="340">
        <v>19522</v>
      </c>
      <c r="J41" s="341">
        <v>19886</v>
      </c>
      <c r="K41" s="341">
        <v>21336</v>
      </c>
      <c r="L41" s="341">
        <v>21463</v>
      </c>
      <c r="M41" s="342">
        <v>20938</v>
      </c>
    </row>
    <row r="42" spans="2:13" ht="27.75" customHeight="1" x14ac:dyDescent="0.2">
      <c r="B42" s="1195"/>
      <c r="C42" s="1196"/>
      <c r="D42" s="104"/>
      <c r="E42" s="1199" t="s">
        <v>34</v>
      </c>
      <c r="F42" s="1199"/>
      <c r="G42" s="1199"/>
      <c r="H42" s="1200"/>
      <c r="I42" s="343">
        <v>793</v>
      </c>
      <c r="J42" s="344">
        <v>880</v>
      </c>
      <c r="K42" s="344">
        <v>1561</v>
      </c>
      <c r="L42" s="344">
        <v>2139</v>
      </c>
      <c r="M42" s="345">
        <v>2431</v>
      </c>
    </row>
    <row r="43" spans="2:13" ht="27.75" customHeight="1" x14ac:dyDescent="0.2">
      <c r="B43" s="1195"/>
      <c r="C43" s="1196"/>
      <c r="D43" s="104"/>
      <c r="E43" s="1199" t="s">
        <v>35</v>
      </c>
      <c r="F43" s="1199"/>
      <c r="G43" s="1199"/>
      <c r="H43" s="1200"/>
      <c r="I43" s="343">
        <v>356</v>
      </c>
      <c r="J43" s="344">
        <v>336</v>
      </c>
      <c r="K43" s="344">
        <v>295</v>
      </c>
      <c r="L43" s="344">
        <v>350</v>
      </c>
      <c r="M43" s="345">
        <v>385</v>
      </c>
    </row>
    <row r="44" spans="2:13" ht="27.75" customHeight="1" x14ac:dyDescent="0.2">
      <c r="B44" s="1195"/>
      <c r="C44" s="1196"/>
      <c r="D44" s="104"/>
      <c r="E44" s="1199" t="s">
        <v>36</v>
      </c>
      <c r="F44" s="1199"/>
      <c r="G44" s="1199"/>
      <c r="H44" s="1200"/>
      <c r="I44" s="343">
        <v>247</v>
      </c>
      <c r="J44" s="344">
        <v>188</v>
      </c>
      <c r="K44" s="344">
        <v>148</v>
      </c>
      <c r="L44" s="344">
        <v>119</v>
      </c>
      <c r="M44" s="345">
        <v>106</v>
      </c>
    </row>
    <row r="45" spans="2:13" ht="27.75" customHeight="1" x14ac:dyDescent="0.2">
      <c r="B45" s="1195"/>
      <c r="C45" s="1196"/>
      <c r="D45" s="104"/>
      <c r="E45" s="1199" t="s">
        <v>37</v>
      </c>
      <c r="F45" s="1199"/>
      <c r="G45" s="1199"/>
      <c r="H45" s="1200"/>
      <c r="I45" s="343">
        <v>4492</v>
      </c>
      <c r="J45" s="344">
        <v>4400</v>
      </c>
      <c r="K45" s="344">
        <v>4328</v>
      </c>
      <c r="L45" s="344">
        <v>4259</v>
      </c>
      <c r="M45" s="345">
        <v>4167</v>
      </c>
    </row>
    <row r="46" spans="2:13" ht="27.75" customHeight="1" x14ac:dyDescent="0.2">
      <c r="B46" s="1195"/>
      <c r="C46" s="1196"/>
      <c r="D46" s="105"/>
      <c r="E46" s="1199" t="s">
        <v>38</v>
      </c>
      <c r="F46" s="1199"/>
      <c r="G46" s="1199"/>
      <c r="H46" s="1200"/>
      <c r="I46" s="343">
        <v>46</v>
      </c>
      <c r="J46" s="344">
        <v>42</v>
      </c>
      <c r="K46" s="344">
        <v>199</v>
      </c>
      <c r="L46" s="344">
        <v>30</v>
      </c>
      <c r="M46" s="345">
        <v>26</v>
      </c>
    </row>
    <row r="47" spans="2:13" ht="27.75" customHeight="1" x14ac:dyDescent="0.2">
      <c r="B47" s="1195"/>
      <c r="C47" s="1196"/>
      <c r="D47" s="106"/>
      <c r="E47" s="1209" t="s">
        <v>39</v>
      </c>
      <c r="F47" s="1210"/>
      <c r="G47" s="1210"/>
      <c r="H47" s="1211"/>
      <c r="I47" s="343" t="s">
        <v>518</v>
      </c>
      <c r="J47" s="344" t="s">
        <v>518</v>
      </c>
      <c r="K47" s="344" t="s">
        <v>518</v>
      </c>
      <c r="L47" s="344" t="s">
        <v>518</v>
      </c>
      <c r="M47" s="345" t="s">
        <v>518</v>
      </c>
    </row>
    <row r="48" spans="2:13" ht="27.75" customHeight="1" x14ac:dyDescent="0.2">
      <c r="B48" s="1195"/>
      <c r="C48" s="1196"/>
      <c r="D48" s="104"/>
      <c r="E48" s="1199" t="s">
        <v>40</v>
      </c>
      <c r="F48" s="1199"/>
      <c r="G48" s="1199"/>
      <c r="H48" s="1200"/>
      <c r="I48" s="343" t="s">
        <v>518</v>
      </c>
      <c r="J48" s="344" t="s">
        <v>518</v>
      </c>
      <c r="K48" s="344" t="s">
        <v>518</v>
      </c>
      <c r="L48" s="344" t="s">
        <v>518</v>
      </c>
      <c r="M48" s="345" t="s">
        <v>518</v>
      </c>
    </row>
    <row r="49" spans="2:13" ht="27.75" customHeight="1" x14ac:dyDescent="0.2">
      <c r="B49" s="1197"/>
      <c r="C49" s="1198"/>
      <c r="D49" s="104"/>
      <c r="E49" s="1199" t="s">
        <v>41</v>
      </c>
      <c r="F49" s="1199"/>
      <c r="G49" s="1199"/>
      <c r="H49" s="1200"/>
      <c r="I49" s="343" t="s">
        <v>518</v>
      </c>
      <c r="J49" s="344" t="s">
        <v>518</v>
      </c>
      <c r="K49" s="344" t="s">
        <v>518</v>
      </c>
      <c r="L49" s="344" t="s">
        <v>518</v>
      </c>
      <c r="M49" s="345" t="s">
        <v>518</v>
      </c>
    </row>
    <row r="50" spans="2:13" ht="27.75" customHeight="1" x14ac:dyDescent="0.2">
      <c r="B50" s="1193" t="s">
        <v>42</v>
      </c>
      <c r="C50" s="1194"/>
      <c r="D50" s="107"/>
      <c r="E50" s="1199" t="s">
        <v>43</v>
      </c>
      <c r="F50" s="1199"/>
      <c r="G50" s="1199"/>
      <c r="H50" s="1200"/>
      <c r="I50" s="343">
        <v>5040</v>
      </c>
      <c r="J50" s="344">
        <v>5109</v>
      </c>
      <c r="K50" s="344">
        <v>3964</v>
      </c>
      <c r="L50" s="344">
        <v>4160</v>
      </c>
      <c r="M50" s="345">
        <v>4406</v>
      </c>
    </row>
    <row r="51" spans="2:13" ht="27.75" customHeight="1" x14ac:dyDescent="0.2">
      <c r="B51" s="1195"/>
      <c r="C51" s="1196"/>
      <c r="D51" s="104"/>
      <c r="E51" s="1199" t="s">
        <v>44</v>
      </c>
      <c r="F51" s="1199"/>
      <c r="G51" s="1199"/>
      <c r="H51" s="1200"/>
      <c r="I51" s="343">
        <v>1305</v>
      </c>
      <c r="J51" s="344">
        <v>1274</v>
      </c>
      <c r="K51" s="344">
        <v>1315</v>
      </c>
      <c r="L51" s="344">
        <v>1968</v>
      </c>
      <c r="M51" s="345">
        <v>2384</v>
      </c>
    </row>
    <row r="52" spans="2:13" ht="27.75" customHeight="1" x14ac:dyDescent="0.2">
      <c r="B52" s="1197"/>
      <c r="C52" s="1198"/>
      <c r="D52" s="104"/>
      <c r="E52" s="1199" t="s">
        <v>45</v>
      </c>
      <c r="F52" s="1199"/>
      <c r="G52" s="1199"/>
      <c r="H52" s="1200"/>
      <c r="I52" s="343">
        <v>16046</v>
      </c>
      <c r="J52" s="344">
        <v>15996</v>
      </c>
      <c r="K52" s="344">
        <v>16566</v>
      </c>
      <c r="L52" s="344">
        <v>16557</v>
      </c>
      <c r="M52" s="345">
        <v>15869</v>
      </c>
    </row>
    <row r="53" spans="2:13" ht="27.75" customHeight="1" thickBot="1" x14ac:dyDescent="0.25">
      <c r="B53" s="1201" t="s">
        <v>46</v>
      </c>
      <c r="C53" s="1202"/>
      <c r="D53" s="108"/>
      <c r="E53" s="1203" t="s">
        <v>47</v>
      </c>
      <c r="F53" s="1203"/>
      <c r="G53" s="1203"/>
      <c r="H53" s="1204"/>
      <c r="I53" s="346">
        <v>3065</v>
      </c>
      <c r="J53" s="347">
        <v>3353</v>
      </c>
      <c r="K53" s="347">
        <v>6021</v>
      </c>
      <c r="L53" s="347">
        <v>5676</v>
      </c>
      <c r="M53" s="348">
        <v>5393</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GTsowP1GuzEHIQfkCTGOI0e4d4KxjrfygnjaEjS7tEyxKYWhlJp5YWeSHoiA0Xh+D8JC+SrCyLiqwHchp3U0jg==" saltValue="1WAo1sZXttJjJRhkc4SpE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561</v>
      </c>
      <c r="G54" s="117" t="s">
        <v>562</v>
      </c>
      <c r="H54" s="118" t="s">
        <v>563</v>
      </c>
    </row>
    <row r="55" spans="2:8" ht="52.5" customHeight="1" x14ac:dyDescent="0.2">
      <c r="B55" s="119"/>
      <c r="C55" s="1220" t="s">
        <v>50</v>
      </c>
      <c r="D55" s="1220"/>
      <c r="E55" s="1221"/>
      <c r="F55" s="120">
        <v>1275</v>
      </c>
      <c r="G55" s="120">
        <v>1184</v>
      </c>
      <c r="H55" s="121">
        <v>1251</v>
      </c>
    </row>
    <row r="56" spans="2:8" ht="52.5" customHeight="1" x14ac:dyDescent="0.2">
      <c r="B56" s="122"/>
      <c r="C56" s="1222" t="s">
        <v>51</v>
      </c>
      <c r="D56" s="1222"/>
      <c r="E56" s="1223"/>
      <c r="F56" s="123">
        <v>1</v>
      </c>
      <c r="G56" s="123">
        <v>489</v>
      </c>
      <c r="H56" s="124">
        <v>489</v>
      </c>
    </row>
    <row r="57" spans="2:8" ht="53.25" customHeight="1" x14ac:dyDescent="0.2">
      <c r="B57" s="122"/>
      <c r="C57" s="1224" t="s">
        <v>52</v>
      </c>
      <c r="D57" s="1224"/>
      <c r="E57" s="1225"/>
      <c r="F57" s="125">
        <v>2218</v>
      </c>
      <c r="G57" s="125">
        <v>1900</v>
      </c>
      <c r="H57" s="126">
        <v>1997</v>
      </c>
    </row>
    <row r="58" spans="2:8" ht="45.75" customHeight="1" x14ac:dyDescent="0.2">
      <c r="B58" s="127"/>
      <c r="C58" s="1212" t="s">
        <v>581</v>
      </c>
      <c r="D58" s="1213"/>
      <c r="E58" s="1214"/>
      <c r="F58" s="349">
        <v>1724</v>
      </c>
      <c r="G58" s="128">
        <v>1573</v>
      </c>
      <c r="H58" s="128">
        <v>1668</v>
      </c>
    </row>
    <row r="59" spans="2:8" ht="45.75" customHeight="1" x14ac:dyDescent="0.2">
      <c r="B59" s="127"/>
      <c r="C59" s="1212" t="s">
        <v>582</v>
      </c>
      <c r="D59" s="1213"/>
      <c r="E59" s="1214"/>
      <c r="F59" s="349">
        <v>219</v>
      </c>
      <c r="G59" s="128">
        <v>190</v>
      </c>
      <c r="H59" s="128">
        <v>191</v>
      </c>
    </row>
    <row r="60" spans="2:8" ht="45.75" customHeight="1" x14ac:dyDescent="0.2">
      <c r="B60" s="127"/>
      <c r="C60" s="1212" t="s">
        <v>583</v>
      </c>
      <c r="D60" s="1213"/>
      <c r="E60" s="1214"/>
      <c r="F60" s="349">
        <v>128</v>
      </c>
      <c r="G60" s="128">
        <v>119</v>
      </c>
      <c r="H60" s="128">
        <v>117</v>
      </c>
    </row>
    <row r="61" spans="2:8" ht="45.75" customHeight="1" x14ac:dyDescent="0.2">
      <c r="B61" s="127"/>
      <c r="C61" s="1212" t="s">
        <v>584</v>
      </c>
      <c r="D61" s="1213"/>
      <c r="E61" s="1214"/>
      <c r="F61" s="349">
        <v>15</v>
      </c>
      <c r="G61" s="128">
        <v>19</v>
      </c>
      <c r="H61" s="128">
        <v>21</v>
      </c>
    </row>
    <row r="62" spans="2:8" ht="45.75" customHeight="1" thickBot="1" x14ac:dyDescent="0.25">
      <c r="B62" s="129"/>
      <c r="C62" s="1215" t="s">
        <v>585</v>
      </c>
      <c r="D62" s="1216"/>
      <c r="E62" s="1217"/>
      <c r="F62" s="350">
        <v>132</v>
      </c>
      <c r="G62" s="130" t="s">
        <v>580</v>
      </c>
      <c r="H62" s="130" t="s">
        <v>580</v>
      </c>
    </row>
    <row r="63" spans="2:8" ht="52.5" customHeight="1" thickBot="1" x14ac:dyDescent="0.25">
      <c r="B63" s="131"/>
      <c r="C63" s="1218" t="s">
        <v>53</v>
      </c>
      <c r="D63" s="1218"/>
      <c r="E63" s="1219"/>
      <c r="F63" s="132">
        <v>3494</v>
      </c>
      <c r="G63" s="132">
        <v>3574</v>
      </c>
      <c r="H63" s="133">
        <v>3737</v>
      </c>
    </row>
    <row r="64" spans="2:8" ht="13.2" x14ac:dyDescent="0.2"/>
  </sheetData>
  <sheetProtection algorithmName="SHA-512" hashValue="NOZZ77pfsNhdwQJT1CcAKNyNesRULSn/UqejmjnxF8RwjDZ457VE58ycbxOP5a3d/rbzgo1dmibepKSsSAiFIg==" saltValue="gwkWj3ysS3oaVIvhJQwI3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3761F-0620-413C-9A64-C3090EC44D79}">
  <sheetPr>
    <pageSetUpPr fitToPage="1"/>
  </sheetPr>
  <dimension ref="A1:DE85"/>
  <sheetViews>
    <sheetView showGridLines="0" zoomScale="70" zoomScaleNormal="70" zoomScaleSheetLayoutView="55" workbookViewId="0">
      <selection activeCell="AH38" sqref="AH38"/>
    </sheetView>
  </sheetViews>
  <sheetFormatPr defaultColWidth="0" defaultRowHeight="13.5" customHeight="1" zeroHeight="1" x14ac:dyDescent="0.2"/>
  <cols>
    <col min="1" max="1" width="6.33203125" style="253" customWidth="1"/>
    <col min="2" max="107" width="2.44140625" style="253" customWidth="1"/>
    <col min="108" max="108" width="6.109375" style="259" customWidth="1"/>
    <col min="109" max="109" width="5.88671875" style="257" customWidth="1"/>
    <col min="110" max="16384" width="8.6640625" style="253" hidden="1"/>
  </cols>
  <sheetData>
    <row r="1" spans="1:109" ht="42.75" customHeight="1" x14ac:dyDescent="0.2">
      <c r="A1" s="351"/>
      <c r="B1" s="352"/>
      <c r="DD1" s="253"/>
      <c r="DE1" s="253"/>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3"/>
      <c r="DE2" s="253"/>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3"/>
      <c r="DE3" s="253"/>
    </row>
    <row r="4" spans="1:109" s="251"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1"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1"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1"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1"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1"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1"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1"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1"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1"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1"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1" customFormat="1" ht="13.2" x14ac:dyDescent="0.2">
      <c r="A15" s="25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1" customFormat="1" ht="13.2" x14ac:dyDescent="0.2">
      <c r="A16" s="25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1" customFormat="1" ht="13.2" x14ac:dyDescent="0.2">
      <c r="A17" s="25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1" customFormat="1" ht="13.2" x14ac:dyDescent="0.2">
      <c r="A18" s="25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3"/>
      <c r="DE19" s="253"/>
    </row>
    <row r="20" spans="1:109" ht="13.2" x14ac:dyDescent="0.2">
      <c r="DD20" s="253"/>
      <c r="DE20" s="253"/>
    </row>
    <row r="21" spans="1:109" ht="17.25" customHeight="1" x14ac:dyDescent="0.2">
      <c r="B21" s="354"/>
      <c r="C21" s="255"/>
      <c r="D21" s="255"/>
      <c r="E21" s="255"/>
      <c r="F21" s="255"/>
      <c r="G21" s="255"/>
      <c r="H21" s="255"/>
      <c r="I21" s="255"/>
      <c r="J21" s="255"/>
      <c r="K21" s="255"/>
      <c r="L21" s="255"/>
      <c r="M21" s="255"/>
      <c r="N21" s="3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355"/>
      <c r="AU21" s="255"/>
      <c r="AV21" s="255"/>
      <c r="AW21" s="255"/>
      <c r="AX21" s="255"/>
      <c r="AY21" s="255"/>
      <c r="AZ21" s="255"/>
      <c r="BA21" s="255"/>
      <c r="BB21" s="255"/>
      <c r="BC21" s="255"/>
      <c r="BD21" s="255"/>
      <c r="BE21" s="255"/>
      <c r="BF21" s="355"/>
      <c r="BG21" s="255"/>
      <c r="BH21" s="255"/>
      <c r="BI21" s="255"/>
      <c r="BJ21" s="255"/>
      <c r="BK21" s="255"/>
      <c r="BL21" s="255"/>
      <c r="BM21" s="255"/>
      <c r="BN21" s="255"/>
      <c r="BO21" s="255"/>
      <c r="BP21" s="255"/>
      <c r="BQ21" s="255"/>
      <c r="BR21" s="355"/>
      <c r="BS21" s="255"/>
      <c r="BT21" s="255"/>
      <c r="BU21" s="255"/>
      <c r="BV21" s="255"/>
      <c r="BW21" s="255"/>
      <c r="BX21" s="255"/>
      <c r="BY21" s="255"/>
      <c r="BZ21" s="255"/>
      <c r="CA21" s="255"/>
      <c r="CB21" s="255"/>
      <c r="CC21" s="255"/>
      <c r="CD21" s="355"/>
      <c r="CE21" s="255"/>
      <c r="CF21" s="255"/>
      <c r="CG21" s="255"/>
      <c r="CH21" s="255"/>
      <c r="CI21" s="255"/>
      <c r="CJ21" s="255"/>
      <c r="CK21" s="255"/>
      <c r="CL21" s="255"/>
      <c r="CM21" s="255"/>
      <c r="CN21" s="255"/>
      <c r="CO21" s="255"/>
      <c r="CP21" s="355"/>
      <c r="CQ21" s="255"/>
      <c r="CR21" s="255"/>
      <c r="CS21" s="255"/>
      <c r="CT21" s="255"/>
      <c r="CU21" s="255"/>
      <c r="CV21" s="255"/>
      <c r="CW21" s="255"/>
      <c r="CX21" s="255"/>
      <c r="CY21" s="255"/>
      <c r="CZ21" s="255"/>
      <c r="DA21" s="255"/>
      <c r="DB21" s="355"/>
      <c r="DC21" s="255"/>
      <c r="DD21" s="256"/>
      <c r="DE21" s="253"/>
    </row>
    <row r="22" spans="1:109" ht="17.25" customHeight="1" x14ac:dyDescent="0.2">
      <c r="B22" s="257"/>
    </row>
    <row r="23" spans="1:109" ht="13.2" x14ac:dyDescent="0.2">
      <c r="B23" s="257"/>
    </row>
    <row r="24" spans="1:109" ht="13.2" x14ac:dyDescent="0.2">
      <c r="B24" s="257"/>
    </row>
    <row r="25" spans="1:109" ht="13.2" x14ac:dyDescent="0.2">
      <c r="B25" s="257"/>
    </row>
    <row r="26" spans="1:109" ht="13.2" x14ac:dyDescent="0.2">
      <c r="B26" s="257"/>
    </row>
    <row r="27" spans="1:109" ht="13.2" x14ac:dyDescent="0.2">
      <c r="B27" s="257"/>
    </row>
    <row r="28" spans="1:109" ht="13.2" x14ac:dyDescent="0.2">
      <c r="B28" s="257"/>
    </row>
    <row r="29" spans="1:109" ht="13.2" x14ac:dyDescent="0.2">
      <c r="B29" s="257"/>
    </row>
    <row r="30" spans="1:109" ht="13.2" x14ac:dyDescent="0.2">
      <c r="B30" s="257"/>
    </row>
    <row r="31" spans="1:109" ht="13.2" x14ac:dyDescent="0.2">
      <c r="B31" s="257"/>
    </row>
    <row r="32" spans="1:109" ht="13.2" x14ac:dyDescent="0.2">
      <c r="B32" s="257"/>
    </row>
    <row r="33" spans="2:109" ht="13.2" x14ac:dyDescent="0.2">
      <c r="B33" s="257"/>
    </row>
    <row r="34" spans="2:109" ht="13.2" x14ac:dyDescent="0.2">
      <c r="B34" s="257"/>
    </row>
    <row r="35" spans="2:109" ht="13.2" x14ac:dyDescent="0.2">
      <c r="B35" s="257"/>
    </row>
    <row r="36" spans="2:109" ht="13.2" x14ac:dyDescent="0.2">
      <c r="B36" s="257"/>
    </row>
    <row r="37" spans="2:109" ht="13.2" x14ac:dyDescent="0.2">
      <c r="B37" s="257"/>
    </row>
    <row r="38" spans="2:109" ht="13.2" x14ac:dyDescent="0.2">
      <c r="B38" s="257"/>
    </row>
    <row r="39" spans="2:109" ht="13.2" x14ac:dyDescent="0.2">
      <c r="B39" s="338"/>
      <c r="C39" s="309"/>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39"/>
    </row>
    <row r="40" spans="2:109" ht="13.2" x14ac:dyDescent="0.2">
      <c r="B40" s="356"/>
      <c r="DD40" s="356"/>
      <c r="DE40" s="253"/>
    </row>
    <row r="41" spans="2:109" ht="16.2" x14ac:dyDescent="0.2">
      <c r="B41" s="254" t="s">
        <v>600</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6"/>
    </row>
    <row r="42" spans="2:109" ht="13.2" x14ac:dyDescent="0.2">
      <c r="B42" s="257"/>
      <c r="G42" s="357"/>
      <c r="I42" s="358"/>
      <c r="J42" s="358"/>
      <c r="K42" s="358"/>
      <c r="AM42" s="357"/>
      <c r="AN42" s="357" t="s">
        <v>601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7"/>
      <c r="AN43" s="1238" t="s">
        <v>602</v>
      </c>
      <c r="AO43" s="1239"/>
      <c r="AP43" s="1239"/>
      <c r="AQ43" s="1239"/>
      <c r="AR43" s="1239"/>
      <c r="AS43" s="1239"/>
      <c r="AT43" s="1239"/>
      <c r="AU43" s="1239"/>
      <c r="AV43" s="1239"/>
      <c r="AW43" s="1239"/>
      <c r="AX43" s="1239"/>
      <c r="AY43" s="1239"/>
      <c r="AZ43" s="1239"/>
      <c r="BA43" s="1239"/>
      <c r="BB43" s="1239"/>
      <c r="BC43" s="1239"/>
      <c r="BD43" s="1239"/>
      <c r="BE43" s="1239"/>
      <c r="BF43" s="1239"/>
      <c r="BG43" s="1239"/>
      <c r="BH43" s="1239"/>
      <c r="BI43" s="1239"/>
      <c r="BJ43" s="1239"/>
      <c r="BK43" s="1239"/>
      <c r="BL43" s="1239"/>
      <c r="BM43" s="1239"/>
      <c r="BN43" s="1239"/>
      <c r="BO43" s="1239"/>
      <c r="BP43" s="1239"/>
      <c r="BQ43" s="1239"/>
      <c r="BR43" s="1239"/>
      <c r="BS43" s="1239"/>
      <c r="BT43" s="1239"/>
      <c r="BU43" s="1239"/>
      <c r="BV43" s="1239"/>
      <c r="BW43" s="1239"/>
      <c r="BX43" s="1239"/>
      <c r="BY43" s="1239"/>
      <c r="BZ43" s="1239"/>
      <c r="CA43" s="1239"/>
      <c r="CB43" s="1239"/>
      <c r="CC43" s="1239"/>
      <c r="CD43" s="1239"/>
      <c r="CE43" s="1239"/>
      <c r="CF43" s="1239"/>
      <c r="CG43" s="1239"/>
      <c r="CH43" s="1239"/>
      <c r="CI43" s="1239"/>
      <c r="CJ43" s="1239"/>
      <c r="CK43" s="1239"/>
      <c r="CL43" s="1239"/>
      <c r="CM43" s="1239"/>
      <c r="CN43" s="1239"/>
      <c r="CO43" s="1239"/>
      <c r="CP43" s="1239"/>
      <c r="CQ43" s="1239"/>
      <c r="CR43" s="1239"/>
      <c r="CS43" s="1239"/>
      <c r="CT43" s="1239"/>
      <c r="CU43" s="1239"/>
      <c r="CV43" s="1239"/>
      <c r="CW43" s="1239"/>
      <c r="CX43" s="1239"/>
      <c r="CY43" s="1239"/>
      <c r="CZ43" s="1239"/>
      <c r="DA43" s="1239"/>
      <c r="DB43" s="1239"/>
      <c r="DC43" s="1240"/>
    </row>
    <row r="44" spans="2:109" ht="13.2" x14ac:dyDescent="0.2">
      <c r="B44" s="257"/>
      <c r="AN44" s="1241"/>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2"/>
      <c r="CB44" s="1242"/>
      <c r="CC44" s="1242"/>
      <c r="CD44" s="1242"/>
      <c r="CE44" s="1242"/>
      <c r="CF44" s="1242"/>
      <c r="CG44" s="1242"/>
      <c r="CH44" s="1242"/>
      <c r="CI44" s="1242"/>
      <c r="CJ44" s="1242"/>
      <c r="CK44" s="1242"/>
      <c r="CL44" s="1242"/>
      <c r="CM44" s="1242"/>
      <c r="CN44" s="1242"/>
      <c r="CO44" s="1242"/>
      <c r="CP44" s="1242"/>
      <c r="CQ44" s="1242"/>
      <c r="CR44" s="1242"/>
      <c r="CS44" s="1242"/>
      <c r="CT44" s="1242"/>
      <c r="CU44" s="1242"/>
      <c r="CV44" s="1242"/>
      <c r="CW44" s="1242"/>
      <c r="CX44" s="1242"/>
      <c r="CY44" s="1242"/>
      <c r="CZ44" s="1242"/>
      <c r="DA44" s="1242"/>
      <c r="DB44" s="1242"/>
      <c r="DC44" s="1243"/>
    </row>
    <row r="45" spans="2:109" ht="13.2" x14ac:dyDescent="0.2">
      <c r="B45" s="257"/>
      <c r="AN45" s="1241"/>
      <c r="AO45" s="1242"/>
      <c r="AP45" s="1242"/>
      <c r="AQ45" s="1242"/>
      <c r="AR45" s="1242"/>
      <c r="AS45" s="1242"/>
      <c r="AT45" s="1242"/>
      <c r="AU45" s="1242"/>
      <c r="AV45" s="1242"/>
      <c r="AW45" s="1242"/>
      <c r="AX45" s="1242"/>
      <c r="AY45" s="1242"/>
      <c r="AZ45" s="1242"/>
      <c r="BA45" s="1242"/>
      <c r="BB45" s="1242"/>
      <c r="BC45" s="1242"/>
      <c r="BD45" s="1242"/>
      <c r="BE45" s="1242"/>
      <c r="BF45" s="1242"/>
      <c r="BG45" s="1242"/>
      <c r="BH45" s="1242"/>
      <c r="BI45" s="1242"/>
      <c r="BJ45" s="1242"/>
      <c r="BK45" s="1242"/>
      <c r="BL45" s="1242"/>
      <c r="BM45" s="1242"/>
      <c r="BN45" s="1242"/>
      <c r="BO45" s="1242"/>
      <c r="BP45" s="1242"/>
      <c r="BQ45" s="1242"/>
      <c r="BR45" s="1242"/>
      <c r="BS45" s="1242"/>
      <c r="BT45" s="1242"/>
      <c r="BU45" s="1242"/>
      <c r="BV45" s="1242"/>
      <c r="BW45" s="1242"/>
      <c r="BX45" s="1242"/>
      <c r="BY45" s="1242"/>
      <c r="BZ45" s="1242"/>
      <c r="CA45" s="1242"/>
      <c r="CB45" s="1242"/>
      <c r="CC45" s="1242"/>
      <c r="CD45" s="1242"/>
      <c r="CE45" s="1242"/>
      <c r="CF45" s="1242"/>
      <c r="CG45" s="1242"/>
      <c r="CH45" s="1242"/>
      <c r="CI45" s="1242"/>
      <c r="CJ45" s="1242"/>
      <c r="CK45" s="1242"/>
      <c r="CL45" s="1242"/>
      <c r="CM45" s="1242"/>
      <c r="CN45" s="1242"/>
      <c r="CO45" s="1242"/>
      <c r="CP45" s="1242"/>
      <c r="CQ45" s="1242"/>
      <c r="CR45" s="1242"/>
      <c r="CS45" s="1242"/>
      <c r="CT45" s="1242"/>
      <c r="CU45" s="1242"/>
      <c r="CV45" s="1242"/>
      <c r="CW45" s="1242"/>
      <c r="CX45" s="1242"/>
      <c r="CY45" s="1242"/>
      <c r="CZ45" s="1242"/>
      <c r="DA45" s="1242"/>
      <c r="DB45" s="1242"/>
      <c r="DC45" s="1243"/>
    </row>
    <row r="46" spans="2:109" ht="13.2" x14ac:dyDescent="0.2">
      <c r="B46" s="257"/>
      <c r="AN46" s="1241"/>
      <c r="AO46" s="1242"/>
      <c r="AP46" s="1242"/>
      <c r="AQ46" s="1242"/>
      <c r="AR46" s="1242"/>
      <c r="AS46" s="1242"/>
      <c r="AT46" s="1242"/>
      <c r="AU46" s="1242"/>
      <c r="AV46" s="1242"/>
      <c r="AW46" s="1242"/>
      <c r="AX46" s="1242"/>
      <c r="AY46" s="1242"/>
      <c r="AZ46" s="1242"/>
      <c r="BA46" s="1242"/>
      <c r="BB46" s="1242"/>
      <c r="BC46" s="1242"/>
      <c r="BD46" s="1242"/>
      <c r="BE46" s="1242"/>
      <c r="BF46" s="1242"/>
      <c r="BG46" s="1242"/>
      <c r="BH46" s="1242"/>
      <c r="BI46" s="1242"/>
      <c r="BJ46" s="1242"/>
      <c r="BK46" s="1242"/>
      <c r="BL46" s="1242"/>
      <c r="BM46" s="1242"/>
      <c r="BN46" s="1242"/>
      <c r="BO46" s="1242"/>
      <c r="BP46" s="1242"/>
      <c r="BQ46" s="1242"/>
      <c r="BR46" s="1242"/>
      <c r="BS46" s="1242"/>
      <c r="BT46" s="1242"/>
      <c r="BU46" s="1242"/>
      <c r="BV46" s="1242"/>
      <c r="BW46" s="1242"/>
      <c r="BX46" s="1242"/>
      <c r="BY46" s="1242"/>
      <c r="BZ46" s="1242"/>
      <c r="CA46" s="1242"/>
      <c r="CB46" s="1242"/>
      <c r="CC46" s="1242"/>
      <c r="CD46" s="1242"/>
      <c r="CE46" s="1242"/>
      <c r="CF46" s="1242"/>
      <c r="CG46" s="1242"/>
      <c r="CH46" s="1242"/>
      <c r="CI46" s="1242"/>
      <c r="CJ46" s="1242"/>
      <c r="CK46" s="1242"/>
      <c r="CL46" s="1242"/>
      <c r="CM46" s="1242"/>
      <c r="CN46" s="1242"/>
      <c r="CO46" s="1242"/>
      <c r="CP46" s="1242"/>
      <c r="CQ46" s="1242"/>
      <c r="CR46" s="1242"/>
      <c r="CS46" s="1242"/>
      <c r="CT46" s="1242"/>
      <c r="CU46" s="1242"/>
      <c r="CV46" s="1242"/>
      <c r="CW46" s="1242"/>
      <c r="CX46" s="1242"/>
      <c r="CY46" s="1242"/>
      <c r="CZ46" s="1242"/>
      <c r="DA46" s="1242"/>
      <c r="DB46" s="1242"/>
      <c r="DC46" s="1243"/>
    </row>
    <row r="47" spans="2:109" ht="13.2" x14ac:dyDescent="0.2">
      <c r="B47" s="257"/>
      <c r="AN47" s="1244"/>
      <c r="AO47" s="1245"/>
      <c r="AP47" s="1245"/>
      <c r="AQ47" s="1245"/>
      <c r="AR47" s="1245"/>
      <c r="AS47" s="1245"/>
      <c r="AT47" s="1245"/>
      <c r="AU47" s="1245"/>
      <c r="AV47" s="1245"/>
      <c r="AW47" s="1245"/>
      <c r="AX47" s="1245"/>
      <c r="AY47" s="1245"/>
      <c r="AZ47" s="1245"/>
      <c r="BA47" s="1245"/>
      <c r="BB47" s="1245"/>
      <c r="BC47" s="1245"/>
      <c r="BD47" s="1245"/>
      <c r="BE47" s="1245"/>
      <c r="BF47" s="1245"/>
      <c r="BG47" s="1245"/>
      <c r="BH47" s="1245"/>
      <c r="BI47" s="1245"/>
      <c r="BJ47" s="1245"/>
      <c r="BK47" s="1245"/>
      <c r="BL47" s="1245"/>
      <c r="BM47" s="1245"/>
      <c r="BN47" s="1245"/>
      <c r="BO47" s="1245"/>
      <c r="BP47" s="1245"/>
      <c r="BQ47" s="1245"/>
      <c r="BR47" s="1245"/>
      <c r="BS47" s="1245"/>
      <c r="BT47" s="1245"/>
      <c r="BU47" s="1245"/>
      <c r="BV47" s="1245"/>
      <c r="BW47" s="1245"/>
      <c r="BX47" s="1245"/>
      <c r="BY47" s="1245"/>
      <c r="BZ47" s="1245"/>
      <c r="CA47" s="1245"/>
      <c r="CB47" s="1245"/>
      <c r="CC47" s="1245"/>
      <c r="CD47" s="1245"/>
      <c r="CE47" s="1245"/>
      <c r="CF47" s="1245"/>
      <c r="CG47" s="1245"/>
      <c r="CH47" s="1245"/>
      <c r="CI47" s="1245"/>
      <c r="CJ47" s="1245"/>
      <c r="CK47" s="1245"/>
      <c r="CL47" s="1245"/>
      <c r="CM47" s="1245"/>
      <c r="CN47" s="1245"/>
      <c r="CO47" s="1245"/>
      <c r="CP47" s="1245"/>
      <c r="CQ47" s="1245"/>
      <c r="CR47" s="1245"/>
      <c r="CS47" s="1245"/>
      <c r="CT47" s="1245"/>
      <c r="CU47" s="1245"/>
      <c r="CV47" s="1245"/>
      <c r="CW47" s="1245"/>
      <c r="CX47" s="1245"/>
      <c r="CY47" s="1245"/>
      <c r="CZ47" s="1245"/>
      <c r="DA47" s="1245"/>
      <c r="DB47" s="1245"/>
      <c r="DC47" s="1246"/>
    </row>
    <row r="48" spans="2:109" ht="13.2" x14ac:dyDescent="0.2">
      <c r="B48" s="25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7"/>
      <c r="AN49" s="253" t="s">
        <v>603</v>
      </c>
    </row>
    <row r="50" spans="1:109" ht="13.2" x14ac:dyDescent="0.2">
      <c r="B50" s="257"/>
      <c r="G50" s="1232"/>
      <c r="H50" s="1232"/>
      <c r="I50" s="1232"/>
      <c r="J50" s="1232"/>
      <c r="K50" s="360"/>
      <c r="L50" s="360"/>
      <c r="M50" s="361"/>
      <c r="N50" s="361"/>
      <c r="AN50" s="1235"/>
      <c r="AO50" s="1236"/>
      <c r="AP50" s="1236"/>
      <c r="AQ50" s="1236"/>
      <c r="AR50" s="1236"/>
      <c r="AS50" s="1236"/>
      <c r="AT50" s="1236"/>
      <c r="AU50" s="1236"/>
      <c r="AV50" s="1236"/>
      <c r="AW50" s="1236"/>
      <c r="AX50" s="1236"/>
      <c r="AY50" s="1236"/>
      <c r="AZ50" s="1236"/>
      <c r="BA50" s="1236"/>
      <c r="BB50" s="1236"/>
      <c r="BC50" s="1236"/>
      <c r="BD50" s="1236"/>
      <c r="BE50" s="1236"/>
      <c r="BF50" s="1236"/>
      <c r="BG50" s="1236"/>
      <c r="BH50" s="1236"/>
      <c r="BI50" s="1236"/>
      <c r="BJ50" s="1236"/>
      <c r="BK50" s="1236"/>
      <c r="BL50" s="1236"/>
      <c r="BM50" s="1236"/>
      <c r="BN50" s="1236"/>
      <c r="BO50" s="1237"/>
      <c r="BP50" s="1231" t="s">
        <v>559</v>
      </c>
      <c r="BQ50" s="1231"/>
      <c r="BR50" s="1231"/>
      <c r="BS50" s="1231"/>
      <c r="BT50" s="1231"/>
      <c r="BU50" s="1231"/>
      <c r="BV50" s="1231"/>
      <c r="BW50" s="1231"/>
      <c r="BX50" s="1231" t="s">
        <v>560</v>
      </c>
      <c r="BY50" s="1231"/>
      <c r="BZ50" s="1231"/>
      <c r="CA50" s="1231"/>
      <c r="CB50" s="1231"/>
      <c r="CC50" s="1231"/>
      <c r="CD50" s="1231"/>
      <c r="CE50" s="1231"/>
      <c r="CF50" s="1231" t="s">
        <v>561</v>
      </c>
      <c r="CG50" s="1231"/>
      <c r="CH50" s="1231"/>
      <c r="CI50" s="1231"/>
      <c r="CJ50" s="1231"/>
      <c r="CK50" s="1231"/>
      <c r="CL50" s="1231"/>
      <c r="CM50" s="1231"/>
      <c r="CN50" s="1231" t="s">
        <v>562</v>
      </c>
      <c r="CO50" s="1231"/>
      <c r="CP50" s="1231"/>
      <c r="CQ50" s="1231"/>
      <c r="CR50" s="1231"/>
      <c r="CS50" s="1231"/>
      <c r="CT50" s="1231"/>
      <c r="CU50" s="1231"/>
      <c r="CV50" s="1231" t="s">
        <v>563</v>
      </c>
      <c r="CW50" s="1231"/>
      <c r="CX50" s="1231"/>
      <c r="CY50" s="1231"/>
      <c r="CZ50" s="1231"/>
      <c r="DA50" s="1231"/>
      <c r="DB50" s="1231"/>
      <c r="DC50" s="1231"/>
    </row>
    <row r="51" spans="1:109" ht="13.5" customHeight="1" x14ac:dyDescent="0.2">
      <c r="B51" s="257"/>
      <c r="G51" s="1234"/>
      <c r="H51" s="1234"/>
      <c r="I51" s="1247"/>
      <c r="J51" s="1247"/>
      <c r="K51" s="1233"/>
      <c r="L51" s="1233"/>
      <c r="M51" s="1233"/>
      <c r="N51" s="1233"/>
      <c r="AM51" s="359"/>
      <c r="AN51" s="1229" t="s">
        <v>604</v>
      </c>
      <c r="AO51" s="1229"/>
      <c r="AP51" s="1229"/>
      <c r="AQ51" s="1229"/>
      <c r="AR51" s="1229"/>
      <c r="AS51" s="1229"/>
      <c r="AT51" s="1229"/>
      <c r="AU51" s="1229"/>
      <c r="AV51" s="1229"/>
      <c r="AW51" s="1229"/>
      <c r="AX51" s="1229"/>
      <c r="AY51" s="1229"/>
      <c r="AZ51" s="1229"/>
      <c r="BA51" s="1229"/>
      <c r="BB51" s="1229" t="s">
        <v>605</v>
      </c>
      <c r="BC51" s="1229"/>
      <c r="BD51" s="1229"/>
      <c r="BE51" s="1229"/>
      <c r="BF51" s="1229"/>
      <c r="BG51" s="1229"/>
      <c r="BH51" s="1229"/>
      <c r="BI51" s="1229"/>
      <c r="BJ51" s="1229"/>
      <c r="BK51" s="1229"/>
      <c r="BL51" s="1229"/>
      <c r="BM51" s="1229"/>
      <c r="BN51" s="1229"/>
      <c r="BO51" s="1229"/>
      <c r="BP51" s="1226">
        <v>21.9</v>
      </c>
      <c r="BQ51" s="1226"/>
      <c r="BR51" s="1226"/>
      <c r="BS51" s="1226"/>
      <c r="BT51" s="1226"/>
      <c r="BU51" s="1226"/>
      <c r="BV51" s="1226"/>
      <c r="BW51" s="1226"/>
      <c r="BX51" s="1226">
        <v>23.8</v>
      </c>
      <c r="BY51" s="1226"/>
      <c r="BZ51" s="1226"/>
      <c r="CA51" s="1226"/>
      <c r="CB51" s="1226"/>
      <c r="CC51" s="1226"/>
      <c r="CD51" s="1226"/>
      <c r="CE51" s="1226"/>
      <c r="CF51" s="1226">
        <v>41.9</v>
      </c>
      <c r="CG51" s="1226"/>
      <c r="CH51" s="1226"/>
      <c r="CI51" s="1226"/>
      <c r="CJ51" s="1226"/>
      <c r="CK51" s="1226"/>
      <c r="CL51" s="1226"/>
      <c r="CM51" s="1226"/>
      <c r="CN51" s="1226">
        <v>37.200000000000003</v>
      </c>
      <c r="CO51" s="1226"/>
      <c r="CP51" s="1226"/>
      <c r="CQ51" s="1226"/>
      <c r="CR51" s="1226"/>
      <c r="CS51" s="1226"/>
      <c r="CT51" s="1226"/>
      <c r="CU51" s="1226"/>
      <c r="CV51" s="1226">
        <v>36.299999999999997</v>
      </c>
      <c r="CW51" s="1226"/>
      <c r="CX51" s="1226"/>
      <c r="CY51" s="1226"/>
      <c r="CZ51" s="1226"/>
      <c r="DA51" s="1226"/>
      <c r="DB51" s="1226"/>
      <c r="DC51" s="1226"/>
    </row>
    <row r="52" spans="1:109" ht="13.2" x14ac:dyDescent="0.2">
      <c r="B52" s="257"/>
      <c r="G52" s="1234"/>
      <c r="H52" s="1234"/>
      <c r="I52" s="1247"/>
      <c r="J52" s="1247"/>
      <c r="K52" s="1233"/>
      <c r="L52" s="1233"/>
      <c r="M52" s="1233"/>
      <c r="N52" s="1233"/>
      <c r="AM52" s="359"/>
      <c r="AN52" s="1229"/>
      <c r="AO52" s="1229"/>
      <c r="AP52" s="1229"/>
      <c r="AQ52" s="1229"/>
      <c r="AR52" s="1229"/>
      <c r="AS52" s="1229"/>
      <c r="AT52" s="1229"/>
      <c r="AU52" s="1229"/>
      <c r="AV52" s="1229"/>
      <c r="AW52" s="1229"/>
      <c r="AX52" s="1229"/>
      <c r="AY52" s="1229"/>
      <c r="AZ52" s="1229"/>
      <c r="BA52" s="1229"/>
      <c r="BB52" s="1229"/>
      <c r="BC52" s="1229"/>
      <c r="BD52" s="1229"/>
      <c r="BE52" s="1229"/>
      <c r="BF52" s="1229"/>
      <c r="BG52" s="1229"/>
      <c r="BH52" s="1229"/>
      <c r="BI52" s="1229"/>
      <c r="BJ52" s="1229"/>
      <c r="BK52" s="1229"/>
      <c r="BL52" s="1229"/>
      <c r="BM52" s="1229"/>
      <c r="BN52" s="1229"/>
      <c r="BO52" s="1229"/>
      <c r="BP52" s="1226"/>
      <c r="BQ52" s="1226"/>
      <c r="BR52" s="1226"/>
      <c r="BS52" s="1226"/>
      <c r="BT52" s="1226"/>
      <c r="BU52" s="1226"/>
      <c r="BV52" s="1226"/>
      <c r="BW52" s="1226"/>
      <c r="BX52" s="1226"/>
      <c r="BY52" s="1226"/>
      <c r="BZ52" s="1226"/>
      <c r="CA52" s="1226"/>
      <c r="CB52" s="1226"/>
      <c r="CC52" s="1226"/>
      <c r="CD52" s="1226"/>
      <c r="CE52" s="1226"/>
      <c r="CF52" s="1226"/>
      <c r="CG52" s="1226"/>
      <c r="CH52" s="1226"/>
      <c r="CI52" s="1226"/>
      <c r="CJ52" s="1226"/>
      <c r="CK52" s="1226"/>
      <c r="CL52" s="1226"/>
      <c r="CM52" s="1226"/>
      <c r="CN52" s="1226"/>
      <c r="CO52" s="1226"/>
      <c r="CP52" s="1226"/>
      <c r="CQ52" s="1226"/>
      <c r="CR52" s="1226"/>
      <c r="CS52" s="1226"/>
      <c r="CT52" s="1226"/>
      <c r="CU52" s="1226"/>
      <c r="CV52" s="1226"/>
      <c r="CW52" s="1226"/>
      <c r="CX52" s="1226"/>
      <c r="CY52" s="1226"/>
      <c r="CZ52" s="1226"/>
      <c r="DA52" s="1226"/>
      <c r="DB52" s="1226"/>
      <c r="DC52" s="1226"/>
    </row>
    <row r="53" spans="1:109" ht="13.2" x14ac:dyDescent="0.2">
      <c r="A53" s="358"/>
      <c r="B53" s="257"/>
      <c r="G53" s="1234"/>
      <c r="H53" s="1234"/>
      <c r="I53" s="1232"/>
      <c r="J53" s="1232"/>
      <c r="K53" s="1233"/>
      <c r="L53" s="1233"/>
      <c r="M53" s="1233"/>
      <c r="N53" s="1233"/>
      <c r="AM53" s="359"/>
      <c r="AN53" s="1229"/>
      <c r="AO53" s="1229"/>
      <c r="AP53" s="1229"/>
      <c r="AQ53" s="1229"/>
      <c r="AR53" s="1229"/>
      <c r="AS53" s="1229"/>
      <c r="AT53" s="1229"/>
      <c r="AU53" s="1229"/>
      <c r="AV53" s="1229"/>
      <c r="AW53" s="1229"/>
      <c r="AX53" s="1229"/>
      <c r="AY53" s="1229"/>
      <c r="AZ53" s="1229"/>
      <c r="BA53" s="1229"/>
      <c r="BB53" s="1229" t="s">
        <v>606</v>
      </c>
      <c r="BC53" s="1229"/>
      <c r="BD53" s="1229"/>
      <c r="BE53" s="1229"/>
      <c r="BF53" s="1229"/>
      <c r="BG53" s="1229"/>
      <c r="BH53" s="1229"/>
      <c r="BI53" s="1229"/>
      <c r="BJ53" s="1229"/>
      <c r="BK53" s="1229"/>
      <c r="BL53" s="1229"/>
      <c r="BM53" s="1229"/>
      <c r="BN53" s="1229"/>
      <c r="BO53" s="1229"/>
      <c r="BP53" s="1226">
        <v>52.8</v>
      </c>
      <c r="BQ53" s="1226"/>
      <c r="BR53" s="1226"/>
      <c r="BS53" s="1226"/>
      <c r="BT53" s="1226"/>
      <c r="BU53" s="1226"/>
      <c r="BV53" s="1226"/>
      <c r="BW53" s="1226"/>
      <c r="BX53" s="1226">
        <v>54.2</v>
      </c>
      <c r="BY53" s="1226"/>
      <c r="BZ53" s="1226"/>
      <c r="CA53" s="1226"/>
      <c r="CB53" s="1226"/>
      <c r="CC53" s="1226"/>
      <c r="CD53" s="1226"/>
      <c r="CE53" s="1226"/>
      <c r="CF53" s="1226">
        <v>53.1</v>
      </c>
      <c r="CG53" s="1226"/>
      <c r="CH53" s="1226"/>
      <c r="CI53" s="1226"/>
      <c r="CJ53" s="1226"/>
      <c r="CK53" s="1226"/>
      <c r="CL53" s="1226"/>
      <c r="CM53" s="1226"/>
      <c r="CN53" s="1226">
        <v>54.2</v>
      </c>
      <c r="CO53" s="1226"/>
      <c r="CP53" s="1226"/>
      <c r="CQ53" s="1226"/>
      <c r="CR53" s="1226"/>
      <c r="CS53" s="1226"/>
      <c r="CT53" s="1226"/>
      <c r="CU53" s="1226"/>
      <c r="CV53" s="1226">
        <v>56</v>
      </c>
      <c r="CW53" s="1226"/>
      <c r="CX53" s="1226"/>
      <c r="CY53" s="1226"/>
      <c r="CZ53" s="1226"/>
      <c r="DA53" s="1226"/>
      <c r="DB53" s="1226"/>
      <c r="DC53" s="1226"/>
    </row>
    <row r="54" spans="1:109" ht="13.2" x14ac:dyDescent="0.2">
      <c r="A54" s="358"/>
      <c r="B54" s="257"/>
      <c r="G54" s="1234"/>
      <c r="H54" s="1234"/>
      <c r="I54" s="1232"/>
      <c r="J54" s="1232"/>
      <c r="K54" s="1233"/>
      <c r="L54" s="1233"/>
      <c r="M54" s="1233"/>
      <c r="N54" s="1233"/>
      <c r="AM54" s="359"/>
      <c r="AN54" s="1229"/>
      <c r="AO54" s="1229"/>
      <c r="AP54" s="1229"/>
      <c r="AQ54" s="1229"/>
      <c r="AR54" s="1229"/>
      <c r="AS54" s="1229"/>
      <c r="AT54" s="1229"/>
      <c r="AU54" s="1229"/>
      <c r="AV54" s="1229"/>
      <c r="AW54" s="1229"/>
      <c r="AX54" s="1229"/>
      <c r="AY54" s="1229"/>
      <c r="AZ54" s="1229"/>
      <c r="BA54" s="1229"/>
      <c r="BB54" s="1229"/>
      <c r="BC54" s="1229"/>
      <c r="BD54" s="1229"/>
      <c r="BE54" s="1229"/>
      <c r="BF54" s="1229"/>
      <c r="BG54" s="1229"/>
      <c r="BH54" s="1229"/>
      <c r="BI54" s="1229"/>
      <c r="BJ54" s="1229"/>
      <c r="BK54" s="1229"/>
      <c r="BL54" s="1229"/>
      <c r="BM54" s="1229"/>
      <c r="BN54" s="1229"/>
      <c r="BO54" s="1229"/>
      <c r="BP54" s="1226"/>
      <c r="BQ54" s="1226"/>
      <c r="BR54" s="1226"/>
      <c r="BS54" s="1226"/>
      <c r="BT54" s="1226"/>
      <c r="BU54" s="1226"/>
      <c r="BV54" s="1226"/>
      <c r="BW54" s="1226"/>
      <c r="BX54" s="1226"/>
      <c r="BY54" s="1226"/>
      <c r="BZ54" s="1226"/>
      <c r="CA54" s="1226"/>
      <c r="CB54" s="1226"/>
      <c r="CC54" s="1226"/>
      <c r="CD54" s="1226"/>
      <c r="CE54" s="1226"/>
      <c r="CF54" s="1226"/>
      <c r="CG54" s="1226"/>
      <c r="CH54" s="1226"/>
      <c r="CI54" s="1226"/>
      <c r="CJ54" s="1226"/>
      <c r="CK54" s="1226"/>
      <c r="CL54" s="1226"/>
      <c r="CM54" s="1226"/>
      <c r="CN54" s="1226"/>
      <c r="CO54" s="1226"/>
      <c r="CP54" s="1226"/>
      <c r="CQ54" s="1226"/>
      <c r="CR54" s="1226"/>
      <c r="CS54" s="1226"/>
      <c r="CT54" s="1226"/>
      <c r="CU54" s="1226"/>
      <c r="CV54" s="1226"/>
      <c r="CW54" s="1226"/>
      <c r="CX54" s="1226"/>
      <c r="CY54" s="1226"/>
      <c r="CZ54" s="1226"/>
      <c r="DA54" s="1226"/>
      <c r="DB54" s="1226"/>
      <c r="DC54" s="1226"/>
    </row>
    <row r="55" spans="1:109" ht="13.2" x14ac:dyDescent="0.2">
      <c r="A55" s="358"/>
      <c r="B55" s="257"/>
      <c r="G55" s="1232"/>
      <c r="H55" s="1232"/>
      <c r="I55" s="1232"/>
      <c r="J55" s="1232"/>
      <c r="K55" s="1233"/>
      <c r="L55" s="1233"/>
      <c r="M55" s="1233"/>
      <c r="N55" s="1233"/>
      <c r="AN55" s="1231" t="s">
        <v>607</v>
      </c>
      <c r="AO55" s="1231"/>
      <c r="AP55" s="1231"/>
      <c r="AQ55" s="1231"/>
      <c r="AR55" s="1231"/>
      <c r="AS55" s="1231"/>
      <c r="AT55" s="1231"/>
      <c r="AU55" s="1231"/>
      <c r="AV55" s="1231"/>
      <c r="AW55" s="1231"/>
      <c r="AX55" s="1231"/>
      <c r="AY55" s="1231"/>
      <c r="AZ55" s="1231"/>
      <c r="BA55" s="1231"/>
      <c r="BB55" s="1229" t="s">
        <v>605</v>
      </c>
      <c r="BC55" s="1229"/>
      <c r="BD55" s="1229"/>
      <c r="BE55" s="1229"/>
      <c r="BF55" s="1229"/>
      <c r="BG55" s="1229"/>
      <c r="BH55" s="1229"/>
      <c r="BI55" s="1229"/>
      <c r="BJ55" s="1229"/>
      <c r="BK55" s="1229"/>
      <c r="BL55" s="1229"/>
      <c r="BM55" s="1229"/>
      <c r="BN55" s="1229"/>
      <c r="BO55" s="1229"/>
      <c r="BP55" s="1226">
        <v>24.2</v>
      </c>
      <c r="BQ55" s="1226"/>
      <c r="BR55" s="1226"/>
      <c r="BS55" s="1226"/>
      <c r="BT55" s="1226"/>
      <c r="BU55" s="1226"/>
      <c r="BV55" s="1226"/>
      <c r="BW55" s="1226"/>
      <c r="BX55" s="1226">
        <v>22.1</v>
      </c>
      <c r="BY55" s="1226"/>
      <c r="BZ55" s="1226"/>
      <c r="CA55" s="1226"/>
      <c r="CB55" s="1226"/>
      <c r="CC55" s="1226"/>
      <c r="CD55" s="1226"/>
      <c r="CE55" s="1226"/>
      <c r="CF55" s="1226">
        <v>20.399999999999999</v>
      </c>
      <c r="CG55" s="1226"/>
      <c r="CH55" s="1226"/>
      <c r="CI55" s="1226"/>
      <c r="CJ55" s="1226"/>
      <c r="CK55" s="1226"/>
      <c r="CL55" s="1226"/>
      <c r="CM55" s="1226"/>
      <c r="CN55" s="1226">
        <v>11.2</v>
      </c>
      <c r="CO55" s="1226"/>
      <c r="CP55" s="1226"/>
      <c r="CQ55" s="1226"/>
      <c r="CR55" s="1226"/>
      <c r="CS55" s="1226"/>
      <c r="CT55" s="1226"/>
      <c r="CU55" s="1226"/>
      <c r="CV55" s="1226">
        <v>4.5999999999999996</v>
      </c>
      <c r="CW55" s="1226"/>
      <c r="CX55" s="1226"/>
      <c r="CY55" s="1226"/>
      <c r="CZ55" s="1226"/>
      <c r="DA55" s="1226"/>
      <c r="DB55" s="1226"/>
      <c r="DC55" s="1226"/>
    </row>
    <row r="56" spans="1:109" ht="13.2" x14ac:dyDescent="0.2">
      <c r="A56" s="358"/>
      <c r="B56" s="257"/>
      <c r="G56" s="1232"/>
      <c r="H56" s="1232"/>
      <c r="I56" s="1232"/>
      <c r="J56" s="1232"/>
      <c r="K56" s="1233"/>
      <c r="L56" s="1233"/>
      <c r="M56" s="1233"/>
      <c r="N56" s="1233"/>
      <c r="AN56" s="1231"/>
      <c r="AO56" s="1231"/>
      <c r="AP56" s="1231"/>
      <c r="AQ56" s="1231"/>
      <c r="AR56" s="1231"/>
      <c r="AS56" s="1231"/>
      <c r="AT56" s="1231"/>
      <c r="AU56" s="1231"/>
      <c r="AV56" s="1231"/>
      <c r="AW56" s="1231"/>
      <c r="AX56" s="1231"/>
      <c r="AY56" s="1231"/>
      <c r="AZ56" s="1231"/>
      <c r="BA56" s="1231"/>
      <c r="BB56" s="1229"/>
      <c r="BC56" s="1229"/>
      <c r="BD56" s="1229"/>
      <c r="BE56" s="1229"/>
      <c r="BF56" s="1229"/>
      <c r="BG56" s="1229"/>
      <c r="BH56" s="1229"/>
      <c r="BI56" s="1229"/>
      <c r="BJ56" s="1229"/>
      <c r="BK56" s="1229"/>
      <c r="BL56" s="1229"/>
      <c r="BM56" s="1229"/>
      <c r="BN56" s="1229"/>
      <c r="BO56" s="1229"/>
      <c r="BP56" s="1226"/>
      <c r="BQ56" s="1226"/>
      <c r="BR56" s="1226"/>
      <c r="BS56" s="1226"/>
      <c r="BT56" s="1226"/>
      <c r="BU56" s="1226"/>
      <c r="BV56" s="1226"/>
      <c r="BW56" s="1226"/>
      <c r="BX56" s="1226"/>
      <c r="BY56" s="1226"/>
      <c r="BZ56" s="1226"/>
      <c r="CA56" s="1226"/>
      <c r="CB56" s="1226"/>
      <c r="CC56" s="1226"/>
      <c r="CD56" s="1226"/>
      <c r="CE56" s="1226"/>
      <c r="CF56" s="1226"/>
      <c r="CG56" s="1226"/>
      <c r="CH56" s="1226"/>
      <c r="CI56" s="1226"/>
      <c r="CJ56" s="1226"/>
      <c r="CK56" s="1226"/>
      <c r="CL56" s="1226"/>
      <c r="CM56" s="1226"/>
      <c r="CN56" s="1226"/>
      <c r="CO56" s="1226"/>
      <c r="CP56" s="1226"/>
      <c r="CQ56" s="1226"/>
      <c r="CR56" s="1226"/>
      <c r="CS56" s="1226"/>
      <c r="CT56" s="1226"/>
      <c r="CU56" s="1226"/>
      <c r="CV56" s="1226"/>
      <c r="CW56" s="1226"/>
      <c r="CX56" s="1226"/>
      <c r="CY56" s="1226"/>
      <c r="CZ56" s="1226"/>
      <c r="DA56" s="1226"/>
      <c r="DB56" s="1226"/>
      <c r="DC56" s="1226"/>
    </row>
    <row r="57" spans="1:109" s="358" customFormat="1" ht="13.2" x14ac:dyDescent="0.2">
      <c r="B57" s="362"/>
      <c r="G57" s="1232"/>
      <c r="H57" s="1232"/>
      <c r="I57" s="1227"/>
      <c r="J57" s="1227"/>
      <c r="K57" s="1233"/>
      <c r="L57" s="1233"/>
      <c r="M57" s="1233"/>
      <c r="N57" s="1233"/>
      <c r="AM57" s="253"/>
      <c r="AN57" s="1231"/>
      <c r="AO57" s="1231"/>
      <c r="AP57" s="1231"/>
      <c r="AQ57" s="1231"/>
      <c r="AR57" s="1231"/>
      <c r="AS57" s="1231"/>
      <c r="AT57" s="1231"/>
      <c r="AU57" s="1231"/>
      <c r="AV57" s="1231"/>
      <c r="AW57" s="1231"/>
      <c r="AX57" s="1231"/>
      <c r="AY57" s="1231"/>
      <c r="AZ57" s="1231"/>
      <c r="BA57" s="1231"/>
      <c r="BB57" s="1229" t="s">
        <v>606</v>
      </c>
      <c r="BC57" s="1229"/>
      <c r="BD57" s="1229"/>
      <c r="BE57" s="1229"/>
      <c r="BF57" s="1229"/>
      <c r="BG57" s="1229"/>
      <c r="BH57" s="1229"/>
      <c r="BI57" s="1229"/>
      <c r="BJ57" s="1229"/>
      <c r="BK57" s="1229"/>
      <c r="BL57" s="1229"/>
      <c r="BM57" s="1229"/>
      <c r="BN57" s="1229"/>
      <c r="BO57" s="1229"/>
      <c r="BP57" s="1226">
        <v>60.1</v>
      </c>
      <c r="BQ57" s="1226"/>
      <c r="BR57" s="1226"/>
      <c r="BS57" s="1226"/>
      <c r="BT57" s="1226"/>
      <c r="BU57" s="1226"/>
      <c r="BV57" s="1226"/>
      <c r="BW57" s="1226"/>
      <c r="BX57" s="1226">
        <v>61.5</v>
      </c>
      <c r="BY57" s="1226"/>
      <c r="BZ57" s="1226"/>
      <c r="CA57" s="1226"/>
      <c r="CB57" s="1226"/>
      <c r="CC57" s="1226"/>
      <c r="CD57" s="1226"/>
      <c r="CE57" s="1226"/>
      <c r="CF57" s="1226">
        <v>63</v>
      </c>
      <c r="CG57" s="1226"/>
      <c r="CH57" s="1226"/>
      <c r="CI57" s="1226"/>
      <c r="CJ57" s="1226"/>
      <c r="CK57" s="1226"/>
      <c r="CL57" s="1226"/>
      <c r="CM57" s="1226"/>
      <c r="CN57" s="1226">
        <v>63.7</v>
      </c>
      <c r="CO57" s="1226"/>
      <c r="CP57" s="1226"/>
      <c r="CQ57" s="1226"/>
      <c r="CR57" s="1226"/>
      <c r="CS57" s="1226"/>
      <c r="CT57" s="1226"/>
      <c r="CU57" s="1226"/>
      <c r="CV57" s="1226">
        <v>64.099999999999994</v>
      </c>
      <c r="CW57" s="1226"/>
      <c r="CX57" s="1226"/>
      <c r="CY57" s="1226"/>
      <c r="CZ57" s="1226"/>
      <c r="DA57" s="1226"/>
      <c r="DB57" s="1226"/>
      <c r="DC57" s="1226"/>
      <c r="DD57" s="363"/>
      <c r="DE57" s="362"/>
    </row>
    <row r="58" spans="1:109" s="358" customFormat="1" ht="13.2" x14ac:dyDescent="0.2">
      <c r="A58" s="253"/>
      <c r="B58" s="362"/>
      <c r="G58" s="1232"/>
      <c r="H58" s="1232"/>
      <c r="I58" s="1227"/>
      <c r="J58" s="1227"/>
      <c r="K58" s="1233"/>
      <c r="L58" s="1233"/>
      <c r="M58" s="1233"/>
      <c r="N58" s="1233"/>
      <c r="AM58" s="253"/>
      <c r="AN58" s="1231"/>
      <c r="AO58" s="1231"/>
      <c r="AP58" s="1231"/>
      <c r="AQ58" s="1231"/>
      <c r="AR58" s="1231"/>
      <c r="AS58" s="1231"/>
      <c r="AT58" s="1231"/>
      <c r="AU58" s="1231"/>
      <c r="AV58" s="1231"/>
      <c r="AW58" s="1231"/>
      <c r="AX58" s="1231"/>
      <c r="AY58" s="1231"/>
      <c r="AZ58" s="1231"/>
      <c r="BA58" s="1231"/>
      <c r="BB58" s="1229"/>
      <c r="BC58" s="1229"/>
      <c r="BD58" s="1229"/>
      <c r="BE58" s="1229"/>
      <c r="BF58" s="1229"/>
      <c r="BG58" s="1229"/>
      <c r="BH58" s="1229"/>
      <c r="BI58" s="1229"/>
      <c r="BJ58" s="1229"/>
      <c r="BK58" s="1229"/>
      <c r="BL58" s="1229"/>
      <c r="BM58" s="1229"/>
      <c r="BN58" s="1229"/>
      <c r="BO58" s="1229"/>
      <c r="BP58" s="1226"/>
      <c r="BQ58" s="1226"/>
      <c r="BR58" s="1226"/>
      <c r="BS58" s="1226"/>
      <c r="BT58" s="1226"/>
      <c r="BU58" s="1226"/>
      <c r="BV58" s="1226"/>
      <c r="BW58" s="1226"/>
      <c r="BX58" s="1226"/>
      <c r="BY58" s="1226"/>
      <c r="BZ58" s="1226"/>
      <c r="CA58" s="1226"/>
      <c r="CB58" s="1226"/>
      <c r="CC58" s="1226"/>
      <c r="CD58" s="1226"/>
      <c r="CE58" s="1226"/>
      <c r="CF58" s="1226"/>
      <c r="CG58" s="1226"/>
      <c r="CH58" s="1226"/>
      <c r="CI58" s="1226"/>
      <c r="CJ58" s="1226"/>
      <c r="CK58" s="1226"/>
      <c r="CL58" s="1226"/>
      <c r="CM58" s="1226"/>
      <c r="CN58" s="1226"/>
      <c r="CO58" s="1226"/>
      <c r="CP58" s="1226"/>
      <c r="CQ58" s="1226"/>
      <c r="CR58" s="1226"/>
      <c r="CS58" s="1226"/>
      <c r="CT58" s="1226"/>
      <c r="CU58" s="1226"/>
      <c r="CV58" s="1226"/>
      <c r="CW58" s="1226"/>
      <c r="CX58" s="1226"/>
      <c r="CY58" s="1226"/>
      <c r="CZ58" s="1226"/>
      <c r="DA58" s="1226"/>
      <c r="DB58" s="1226"/>
      <c r="DC58" s="1226"/>
      <c r="DD58" s="363"/>
      <c r="DE58" s="362"/>
    </row>
    <row r="59" spans="1:109" s="358" customFormat="1" ht="13.2" x14ac:dyDescent="0.2">
      <c r="A59" s="25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3"/>
    </row>
    <row r="63" spans="1:109" ht="16.2" x14ac:dyDescent="0.2">
      <c r="B63" s="310" t="s">
        <v>608</v>
      </c>
    </row>
    <row r="64" spans="1:109" ht="13.2" x14ac:dyDescent="0.2">
      <c r="B64" s="257"/>
      <c r="G64" s="357"/>
      <c r="I64" s="369"/>
      <c r="J64" s="369"/>
      <c r="K64" s="369"/>
      <c r="L64" s="369"/>
      <c r="M64" s="369"/>
      <c r="N64" s="370"/>
      <c r="AM64" s="357"/>
      <c r="AN64" s="357" t="s">
        <v>601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7"/>
      <c r="AN65" s="1238" t="s">
        <v>609</v>
      </c>
      <c r="AO65" s="1239"/>
      <c r="AP65" s="1239"/>
      <c r="AQ65" s="1239"/>
      <c r="AR65" s="1239"/>
      <c r="AS65" s="1239"/>
      <c r="AT65" s="1239"/>
      <c r="AU65" s="1239"/>
      <c r="AV65" s="1239"/>
      <c r="AW65" s="1239"/>
      <c r="AX65" s="1239"/>
      <c r="AY65" s="1239"/>
      <c r="AZ65" s="1239"/>
      <c r="BA65" s="1239"/>
      <c r="BB65" s="1239"/>
      <c r="BC65" s="1239"/>
      <c r="BD65" s="1239"/>
      <c r="BE65" s="1239"/>
      <c r="BF65" s="1239"/>
      <c r="BG65" s="1239"/>
      <c r="BH65" s="1239"/>
      <c r="BI65" s="1239"/>
      <c r="BJ65" s="1239"/>
      <c r="BK65" s="1239"/>
      <c r="BL65" s="1239"/>
      <c r="BM65" s="1239"/>
      <c r="BN65" s="1239"/>
      <c r="BO65" s="1239"/>
      <c r="BP65" s="1239"/>
      <c r="BQ65" s="1239"/>
      <c r="BR65" s="1239"/>
      <c r="BS65" s="1239"/>
      <c r="BT65" s="1239"/>
      <c r="BU65" s="1239"/>
      <c r="BV65" s="1239"/>
      <c r="BW65" s="1239"/>
      <c r="BX65" s="1239"/>
      <c r="BY65" s="1239"/>
      <c r="BZ65" s="1239"/>
      <c r="CA65" s="1239"/>
      <c r="CB65" s="1239"/>
      <c r="CC65" s="1239"/>
      <c r="CD65" s="1239"/>
      <c r="CE65" s="1239"/>
      <c r="CF65" s="1239"/>
      <c r="CG65" s="1239"/>
      <c r="CH65" s="1239"/>
      <c r="CI65" s="1239"/>
      <c r="CJ65" s="1239"/>
      <c r="CK65" s="1239"/>
      <c r="CL65" s="1239"/>
      <c r="CM65" s="1239"/>
      <c r="CN65" s="1239"/>
      <c r="CO65" s="1239"/>
      <c r="CP65" s="1239"/>
      <c r="CQ65" s="1239"/>
      <c r="CR65" s="1239"/>
      <c r="CS65" s="1239"/>
      <c r="CT65" s="1239"/>
      <c r="CU65" s="1239"/>
      <c r="CV65" s="1239"/>
      <c r="CW65" s="1239"/>
      <c r="CX65" s="1239"/>
      <c r="CY65" s="1239"/>
      <c r="CZ65" s="1239"/>
      <c r="DA65" s="1239"/>
      <c r="DB65" s="1239"/>
      <c r="DC65" s="1240"/>
    </row>
    <row r="66" spans="2:107" ht="13.2" x14ac:dyDescent="0.2">
      <c r="B66" s="257"/>
      <c r="AN66" s="1241"/>
      <c r="AO66" s="1242"/>
      <c r="AP66" s="1242"/>
      <c r="AQ66" s="1242"/>
      <c r="AR66" s="1242"/>
      <c r="AS66" s="1242"/>
      <c r="AT66" s="1242"/>
      <c r="AU66" s="1242"/>
      <c r="AV66" s="1242"/>
      <c r="AW66" s="1242"/>
      <c r="AX66" s="1242"/>
      <c r="AY66" s="1242"/>
      <c r="AZ66" s="1242"/>
      <c r="BA66" s="1242"/>
      <c r="BB66" s="1242"/>
      <c r="BC66" s="1242"/>
      <c r="BD66" s="1242"/>
      <c r="BE66" s="1242"/>
      <c r="BF66" s="1242"/>
      <c r="BG66" s="1242"/>
      <c r="BH66" s="1242"/>
      <c r="BI66" s="1242"/>
      <c r="BJ66" s="1242"/>
      <c r="BK66" s="1242"/>
      <c r="BL66" s="1242"/>
      <c r="BM66" s="1242"/>
      <c r="BN66" s="1242"/>
      <c r="BO66" s="1242"/>
      <c r="BP66" s="1242"/>
      <c r="BQ66" s="1242"/>
      <c r="BR66" s="1242"/>
      <c r="BS66" s="1242"/>
      <c r="BT66" s="1242"/>
      <c r="BU66" s="1242"/>
      <c r="BV66" s="1242"/>
      <c r="BW66" s="1242"/>
      <c r="BX66" s="1242"/>
      <c r="BY66" s="1242"/>
      <c r="BZ66" s="1242"/>
      <c r="CA66" s="1242"/>
      <c r="CB66" s="1242"/>
      <c r="CC66" s="1242"/>
      <c r="CD66" s="1242"/>
      <c r="CE66" s="1242"/>
      <c r="CF66" s="1242"/>
      <c r="CG66" s="1242"/>
      <c r="CH66" s="1242"/>
      <c r="CI66" s="1242"/>
      <c r="CJ66" s="1242"/>
      <c r="CK66" s="1242"/>
      <c r="CL66" s="1242"/>
      <c r="CM66" s="1242"/>
      <c r="CN66" s="1242"/>
      <c r="CO66" s="1242"/>
      <c r="CP66" s="1242"/>
      <c r="CQ66" s="1242"/>
      <c r="CR66" s="1242"/>
      <c r="CS66" s="1242"/>
      <c r="CT66" s="1242"/>
      <c r="CU66" s="1242"/>
      <c r="CV66" s="1242"/>
      <c r="CW66" s="1242"/>
      <c r="CX66" s="1242"/>
      <c r="CY66" s="1242"/>
      <c r="CZ66" s="1242"/>
      <c r="DA66" s="1242"/>
      <c r="DB66" s="1242"/>
      <c r="DC66" s="1243"/>
    </row>
    <row r="67" spans="2:107" ht="13.2" x14ac:dyDescent="0.2">
      <c r="B67" s="257"/>
      <c r="AN67" s="1241"/>
      <c r="AO67" s="1242"/>
      <c r="AP67" s="1242"/>
      <c r="AQ67" s="1242"/>
      <c r="AR67" s="1242"/>
      <c r="AS67" s="1242"/>
      <c r="AT67" s="1242"/>
      <c r="AU67" s="1242"/>
      <c r="AV67" s="1242"/>
      <c r="AW67" s="1242"/>
      <c r="AX67" s="1242"/>
      <c r="AY67" s="1242"/>
      <c r="AZ67" s="1242"/>
      <c r="BA67" s="1242"/>
      <c r="BB67" s="1242"/>
      <c r="BC67" s="1242"/>
      <c r="BD67" s="1242"/>
      <c r="BE67" s="1242"/>
      <c r="BF67" s="1242"/>
      <c r="BG67" s="1242"/>
      <c r="BH67" s="1242"/>
      <c r="BI67" s="1242"/>
      <c r="BJ67" s="1242"/>
      <c r="BK67" s="1242"/>
      <c r="BL67" s="1242"/>
      <c r="BM67" s="1242"/>
      <c r="BN67" s="1242"/>
      <c r="BO67" s="1242"/>
      <c r="BP67" s="1242"/>
      <c r="BQ67" s="1242"/>
      <c r="BR67" s="1242"/>
      <c r="BS67" s="1242"/>
      <c r="BT67" s="1242"/>
      <c r="BU67" s="1242"/>
      <c r="BV67" s="1242"/>
      <c r="BW67" s="1242"/>
      <c r="BX67" s="1242"/>
      <c r="BY67" s="1242"/>
      <c r="BZ67" s="1242"/>
      <c r="CA67" s="1242"/>
      <c r="CB67" s="1242"/>
      <c r="CC67" s="1242"/>
      <c r="CD67" s="1242"/>
      <c r="CE67" s="1242"/>
      <c r="CF67" s="1242"/>
      <c r="CG67" s="1242"/>
      <c r="CH67" s="1242"/>
      <c r="CI67" s="1242"/>
      <c r="CJ67" s="1242"/>
      <c r="CK67" s="1242"/>
      <c r="CL67" s="1242"/>
      <c r="CM67" s="1242"/>
      <c r="CN67" s="1242"/>
      <c r="CO67" s="1242"/>
      <c r="CP67" s="1242"/>
      <c r="CQ67" s="1242"/>
      <c r="CR67" s="1242"/>
      <c r="CS67" s="1242"/>
      <c r="CT67" s="1242"/>
      <c r="CU67" s="1242"/>
      <c r="CV67" s="1242"/>
      <c r="CW67" s="1242"/>
      <c r="CX67" s="1242"/>
      <c r="CY67" s="1242"/>
      <c r="CZ67" s="1242"/>
      <c r="DA67" s="1242"/>
      <c r="DB67" s="1242"/>
      <c r="DC67" s="1243"/>
    </row>
    <row r="68" spans="2:107" ht="13.2" x14ac:dyDescent="0.2">
      <c r="B68" s="257"/>
      <c r="AN68" s="1241"/>
      <c r="AO68" s="1242"/>
      <c r="AP68" s="1242"/>
      <c r="AQ68" s="1242"/>
      <c r="AR68" s="1242"/>
      <c r="AS68" s="1242"/>
      <c r="AT68" s="1242"/>
      <c r="AU68" s="1242"/>
      <c r="AV68" s="1242"/>
      <c r="AW68" s="1242"/>
      <c r="AX68" s="1242"/>
      <c r="AY68" s="1242"/>
      <c r="AZ68" s="1242"/>
      <c r="BA68" s="1242"/>
      <c r="BB68" s="1242"/>
      <c r="BC68" s="1242"/>
      <c r="BD68" s="1242"/>
      <c r="BE68" s="1242"/>
      <c r="BF68" s="1242"/>
      <c r="BG68" s="1242"/>
      <c r="BH68" s="1242"/>
      <c r="BI68" s="1242"/>
      <c r="BJ68" s="1242"/>
      <c r="BK68" s="1242"/>
      <c r="BL68" s="1242"/>
      <c r="BM68" s="1242"/>
      <c r="BN68" s="1242"/>
      <c r="BO68" s="1242"/>
      <c r="BP68" s="1242"/>
      <c r="BQ68" s="1242"/>
      <c r="BR68" s="1242"/>
      <c r="BS68" s="1242"/>
      <c r="BT68" s="1242"/>
      <c r="BU68" s="1242"/>
      <c r="BV68" s="1242"/>
      <c r="BW68" s="1242"/>
      <c r="BX68" s="1242"/>
      <c r="BY68" s="1242"/>
      <c r="BZ68" s="1242"/>
      <c r="CA68" s="1242"/>
      <c r="CB68" s="1242"/>
      <c r="CC68" s="1242"/>
      <c r="CD68" s="1242"/>
      <c r="CE68" s="1242"/>
      <c r="CF68" s="1242"/>
      <c r="CG68" s="1242"/>
      <c r="CH68" s="1242"/>
      <c r="CI68" s="1242"/>
      <c r="CJ68" s="1242"/>
      <c r="CK68" s="1242"/>
      <c r="CL68" s="1242"/>
      <c r="CM68" s="1242"/>
      <c r="CN68" s="1242"/>
      <c r="CO68" s="1242"/>
      <c r="CP68" s="1242"/>
      <c r="CQ68" s="1242"/>
      <c r="CR68" s="1242"/>
      <c r="CS68" s="1242"/>
      <c r="CT68" s="1242"/>
      <c r="CU68" s="1242"/>
      <c r="CV68" s="1242"/>
      <c r="CW68" s="1242"/>
      <c r="CX68" s="1242"/>
      <c r="CY68" s="1242"/>
      <c r="CZ68" s="1242"/>
      <c r="DA68" s="1242"/>
      <c r="DB68" s="1242"/>
      <c r="DC68" s="1243"/>
    </row>
    <row r="69" spans="2:107" ht="13.2" x14ac:dyDescent="0.2">
      <c r="B69" s="257"/>
      <c r="AN69" s="1244"/>
      <c r="AO69" s="1245"/>
      <c r="AP69" s="1245"/>
      <c r="AQ69" s="1245"/>
      <c r="AR69" s="1245"/>
      <c r="AS69" s="1245"/>
      <c r="AT69" s="1245"/>
      <c r="AU69" s="1245"/>
      <c r="AV69" s="1245"/>
      <c r="AW69" s="1245"/>
      <c r="AX69" s="1245"/>
      <c r="AY69" s="1245"/>
      <c r="AZ69" s="1245"/>
      <c r="BA69" s="1245"/>
      <c r="BB69" s="1245"/>
      <c r="BC69" s="1245"/>
      <c r="BD69" s="1245"/>
      <c r="BE69" s="1245"/>
      <c r="BF69" s="1245"/>
      <c r="BG69" s="1245"/>
      <c r="BH69" s="1245"/>
      <c r="BI69" s="1245"/>
      <c r="BJ69" s="1245"/>
      <c r="BK69" s="1245"/>
      <c r="BL69" s="1245"/>
      <c r="BM69" s="1245"/>
      <c r="BN69" s="1245"/>
      <c r="BO69" s="1245"/>
      <c r="BP69" s="1245"/>
      <c r="BQ69" s="1245"/>
      <c r="BR69" s="1245"/>
      <c r="BS69" s="1245"/>
      <c r="BT69" s="1245"/>
      <c r="BU69" s="1245"/>
      <c r="BV69" s="1245"/>
      <c r="BW69" s="1245"/>
      <c r="BX69" s="1245"/>
      <c r="BY69" s="1245"/>
      <c r="BZ69" s="1245"/>
      <c r="CA69" s="1245"/>
      <c r="CB69" s="1245"/>
      <c r="CC69" s="1245"/>
      <c r="CD69" s="1245"/>
      <c r="CE69" s="1245"/>
      <c r="CF69" s="1245"/>
      <c r="CG69" s="1245"/>
      <c r="CH69" s="1245"/>
      <c r="CI69" s="1245"/>
      <c r="CJ69" s="1245"/>
      <c r="CK69" s="1245"/>
      <c r="CL69" s="1245"/>
      <c r="CM69" s="1245"/>
      <c r="CN69" s="1245"/>
      <c r="CO69" s="1245"/>
      <c r="CP69" s="1245"/>
      <c r="CQ69" s="1245"/>
      <c r="CR69" s="1245"/>
      <c r="CS69" s="1245"/>
      <c r="CT69" s="1245"/>
      <c r="CU69" s="1245"/>
      <c r="CV69" s="1245"/>
      <c r="CW69" s="1245"/>
      <c r="CX69" s="1245"/>
      <c r="CY69" s="1245"/>
      <c r="CZ69" s="1245"/>
      <c r="DA69" s="1245"/>
      <c r="DB69" s="1245"/>
      <c r="DC69" s="1246"/>
    </row>
    <row r="70" spans="2:107" ht="13.2" x14ac:dyDescent="0.2">
      <c r="B70" s="25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7"/>
      <c r="G71" s="374"/>
      <c r="I71" s="375"/>
      <c r="J71" s="372"/>
      <c r="K71" s="372"/>
      <c r="L71" s="373"/>
      <c r="M71" s="372"/>
      <c r="N71" s="373"/>
      <c r="AM71" s="374"/>
      <c r="AN71" s="253" t="s">
        <v>603</v>
      </c>
    </row>
    <row r="72" spans="2:107" ht="13.2" x14ac:dyDescent="0.2">
      <c r="B72" s="257"/>
      <c r="G72" s="1232"/>
      <c r="H72" s="1232"/>
      <c r="I72" s="1232"/>
      <c r="J72" s="1232"/>
      <c r="K72" s="360"/>
      <c r="L72" s="360"/>
      <c r="M72" s="361"/>
      <c r="N72" s="361"/>
      <c r="AN72" s="1235"/>
      <c r="AO72" s="1236"/>
      <c r="AP72" s="1236"/>
      <c r="AQ72" s="1236"/>
      <c r="AR72" s="1236"/>
      <c r="AS72" s="1236"/>
      <c r="AT72" s="1236"/>
      <c r="AU72" s="1236"/>
      <c r="AV72" s="1236"/>
      <c r="AW72" s="1236"/>
      <c r="AX72" s="1236"/>
      <c r="AY72" s="1236"/>
      <c r="AZ72" s="1236"/>
      <c r="BA72" s="1236"/>
      <c r="BB72" s="1236"/>
      <c r="BC72" s="1236"/>
      <c r="BD72" s="1236"/>
      <c r="BE72" s="1236"/>
      <c r="BF72" s="1236"/>
      <c r="BG72" s="1236"/>
      <c r="BH72" s="1236"/>
      <c r="BI72" s="1236"/>
      <c r="BJ72" s="1236"/>
      <c r="BK72" s="1236"/>
      <c r="BL72" s="1236"/>
      <c r="BM72" s="1236"/>
      <c r="BN72" s="1236"/>
      <c r="BO72" s="1237"/>
      <c r="BP72" s="1231" t="s">
        <v>559</v>
      </c>
      <c r="BQ72" s="1231"/>
      <c r="BR72" s="1231"/>
      <c r="BS72" s="1231"/>
      <c r="BT72" s="1231"/>
      <c r="BU72" s="1231"/>
      <c r="BV72" s="1231"/>
      <c r="BW72" s="1231"/>
      <c r="BX72" s="1231" t="s">
        <v>560</v>
      </c>
      <c r="BY72" s="1231"/>
      <c r="BZ72" s="1231"/>
      <c r="CA72" s="1231"/>
      <c r="CB72" s="1231"/>
      <c r="CC72" s="1231"/>
      <c r="CD72" s="1231"/>
      <c r="CE72" s="1231"/>
      <c r="CF72" s="1231" t="s">
        <v>561</v>
      </c>
      <c r="CG72" s="1231"/>
      <c r="CH72" s="1231"/>
      <c r="CI72" s="1231"/>
      <c r="CJ72" s="1231"/>
      <c r="CK72" s="1231"/>
      <c r="CL72" s="1231"/>
      <c r="CM72" s="1231"/>
      <c r="CN72" s="1231" t="s">
        <v>562</v>
      </c>
      <c r="CO72" s="1231"/>
      <c r="CP72" s="1231"/>
      <c r="CQ72" s="1231"/>
      <c r="CR72" s="1231"/>
      <c r="CS72" s="1231"/>
      <c r="CT72" s="1231"/>
      <c r="CU72" s="1231"/>
      <c r="CV72" s="1231" t="s">
        <v>563</v>
      </c>
      <c r="CW72" s="1231"/>
      <c r="CX72" s="1231"/>
      <c r="CY72" s="1231"/>
      <c r="CZ72" s="1231"/>
      <c r="DA72" s="1231"/>
      <c r="DB72" s="1231"/>
      <c r="DC72" s="1231"/>
    </row>
    <row r="73" spans="2:107" ht="13.2" x14ac:dyDescent="0.2">
      <c r="B73" s="257"/>
      <c r="G73" s="1234"/>
      <c r="H73" s="1234"/>
      <c r="I73" s="1234"/>
      <c r="J73" s="1234"/>
      <c r="K73" s="1230"/>
      <c r="L73" s="1230"/>
      <c r="M73" s="1230"/>
      <c r="N73" s="1230"/>
      <c r="AM73" s="359"/>
      <c r="AN73" s="1229" t="s">
        <v>604</v>
      </c>
      <c r="AO73" s="1229"/>
      <c r="AP73" s="1229"/>
      <c r="AQ73" s="1229"/>
      <c r="AR73" s="1229"/>
      <c r="AS73" s="1229"/>
      <c r="AT73" s="1229"/>
      <c r="AU73" s="1229"/>
      <c r="AV73" s="1229"/>
      <c r="AW73" s="1229"/>
      <c r="AX73" s="1229"/>
      <c r="AY73" s="1229"/>
      <c r="AZ73" s="1229"/>
      <c r="BA73" s="1229"/>
      <c r="BB73" s="1229" t="s">
        <v>605</v>
      </c>
      <c r="BC73" s="1229"/>
      <c r="BD73" s="1229"/>
      <c r="BE73" s="1229"/>
      <c r="BF73" s="1229"/>
      <c r="BG73" s="1229"/>
      <c r="BH73" s="1229"/>
      <c r="BI73" s="1229"/>
      <c r="BJ73" s="1229"/>
      <c r="BK73" s="1229"/>
      <c r="BL73" s="1229"/>
      <c r="BM73" s="1229"/>
      <c r="BN73" s="1229"/>
      <c r="BO73" s="1229"/>
      <c r="BP73" s="1226">
        <v>21.9</v>
      </c>
      <c r="BQ73" s="1226"/>
      <c r="BR73" s="1226"/>
      <c r="BS73" s="1226"/>
      <c r="BT73" s="1226"/>
      <c r="BU73" s="1226"/>
      <c r="BV73" s="1226"/>
      <c r="BW73" s="1226"/>
      <c r="BX73" s="1226">
        <v>23.8</v>
      </c>
      <c r="BY73" s="1226"/>
      <c r="BZ73" s="1226"/>
      <c r="CA73" s="1226"/>
      <c r="CB73" s="1226"/>
      <c r="CC73" s="1226"/>
      <c r="CD73" s="1226"/>
      <c r="CE73" s="1226"/>
      <c r="CF73" s="1226">
        <v>41.9</v>
      </c>
      <c r="CG73" s="1226"/>
      <c r="CH73" s="1226"/>
      <c r="CI73" s="1226"/>
      <c r="CJ73" s="1226"/>
      <c r="CK73" s="1226"/>
      <c r="CL73" s="1226"/>
      <c r="CM73" s="1226"/>
      <c r="CN73" s="1226">
        <v>37.200000000000003</v>
      </c>
      <c r="CO73" s="1226"/>
      <c r="CP73" s="1226"/>
      <c r="CQ73" s="1226"/>
      <c r="CR73" s="1226"/>
      <c r="CS73" s="1226"/>
      <c r="CT73" s="1226"/>
      <c r="CU73" s="1226"/>
      <c r="CV73" s="1226">
        <v>36.299999999999997</v>
      </c>
      <c r="CW73" s="1226"/>
      <c r="CX73" s="1226"/>
      <c r="CY73" s="1226"/>
      <c r="CZ73" s="1226"/>
      <c r="DA73" s="1226"/>
      <c r="DB73" s="1226"/>
      <c r="DC73" s="1226"/>
    </row>
    <row r="74" spans="2:107" ht="13.2" x14ac:dyDescent="0.2">
      <c r="B74" s="257"/>
      <c r="G74" s="1234"/>
      <c r="H74" s="1234"/>
      <c r="I74" s="1234"/>
      <c r="J74" s="1234"/>
      <c r="K74" s="1230"/>
      <c r="L74" s="1230"/>
      <c r="M74" s="1230"/>
      <c r="N74" s="1230"/>
      <c r="AM74" s="359"/>
      <c r="AN74" s="1229"/>
      <c r="AO74" s="1229"/>
      <c r="AP74" s="1229"/>
      <c r="AQ74" s="1229"/>
      <c r="AR74" s="1229"/>
      <c r="AS74" s="1229"/>
      <c r="AT74" s="1229"/>
      <c r="AU74" s="1229"/>
      <c r="AV74" s="1229"/>
      <c r="AW74" s="1229"/>
      <c r="AX74" s="1229"/>
      <c r="AY74" s="1229"/>
      <c r="AZ74" s="1229"/>
      <c r="BA74" s="1229"/>
      <c r="BB74" s="1229"/>
      <c r="BC74" s="1229"/>
      <c r="BD74" s="1229"/>
      <c r="BE74" s="1229"/>
      <c r="BF74" s="1229"/>
      <c r="BG74" s="1229"/>
      <c r="BH74" s="1229"/>
      <c r="BI74" s="1229"/>
      <c r="BJ74" s="1229"/>
      <c r="BK74" s="1229"/>
      <c r="BL74" s="1229"/>
      <c r="BM74" s="1229"/>
      <c r="BN74" s="1229"/>
      <c r="BO74" s="1229"/>
      <c r="BP74" s="1226"/>
      <c r="BQ74" s="1226"/>
      <c r="BR74" s="1226"/>
      <c r="BS74" s="1226"/>
      <c r="BT74" s="1226"/>
      <c r="BU74" s="1226"/>
      <c r="BV74" s="1226"/>
      <c r="BW74" s="1226"/>
      <c r="BX74" s="1226"/>
      <c r="BY74" s="1226"/>
      <c r="BZ74" s="1226"/>
      <c r="CA74" s="1226"/>
      <c r="CB74" s="1226"/>
      <c r="CC74" s="1226"/>
      <c r="CD74" s="1226"/>
      <c r="CE74" s="1226"/>
      <c r="CF74" s="1226"/>
      <c r="CG74" s="1226"/>
      <c r="CH74" s="1226"/>
      <c r="CI74" s="1226"/>
      <c r="CJ74" s="1226"/>
      <c r="CK74" s="1226"/>
      <c r="CL74" s="1226"/>
      <c r="CM74" s="1226"/>
      <c r="CN74" s="1226"/>
      <c r="CO74" s="1226"/>
      <c r="CP74" s="1226"/>
      <c r="CQ74" s="1226"/>
      <c r="CR74" s="1226"/>
      <c r="CS74" s="1226"/>
      <c r="CT74" s="1226"/>
      <c r="CU74" s="1226"/>
      <c r="CV74" s="1226"/>
      <c r="CW74" s="1226"/>
      <c r="CX74" s="1226"/>
      <c r="CY74" s="1226"/>
      <c r="CZ74" s="1226"/>
      <c r="DA74" s="1226"/>
      <c r="DB74" s="1226"/>
      <c r="DC74" s="1226"/>
    </row>
    <row r="75" spans="2:107" ht="13.2" x14ac:dyDescent="0.2">
      <c r="B75" s="257"/>
      <c r="G75" s="1234"/>
      <c r="H75" s="1234"/>
      <c r="I75" s="1232"/>
      <c r="J75" s="1232"/>
      <c r="K75" s="1233"/>
      <c r="L75" s="1233"/>
      <c r="M75" s="1233"/>
      <c r="N75" s="1233"/>
      <c r="AM75" s="359"/>
      <c r="AN75" s="1229"/>
      <c r="AO75" s="1229"/>
      <c r="AP75" s="1229"/>
      <c r="AQ75" s="1229"/>
      <c r="AR75" s="1229"/>
      <c r="AS75" s="1229"/>
      <c r="AT75" s="1229"/>
      <c r="AU75" s="1229"/>
      <c r="AV75" s="1229"/>
      <c r="AW75" s="1229"/>
      <c r="AX75" s="1229"/>
      <c r="AY75" s="1229"/>
      <c r="AZ75" s="1229"/>
      <c r="BA75" s="1229"/>
      <c r="BB75" s="1229" t="s">
        <v>610</v>
      </c>
      <c r="BC75" s="1229"/>
      <c r="BD75" s="1229"/>
      <c r="BE75" s="1229"/>
      <c r="BF75" s="1229"/>
      <c r="BG75" s="1229"/>
      <c r="BH75" s="1229"/>
      <c r="BI75" s="1229"/>
      <c r="BJ75" s="1229"/>
      <c r="BK75" s="1229"/>
      <c r="BL75" s="1229"/>
      <c r="BM75" s="1229"/>
      <c r="BN75" s="1229"/>
      <c r="BO75" s="1229"/>
      <c r="BP75" s="1226">
        <v>3.6</v>
      </c>
      <c r="BQ75" s="1226"/>
      <c r="BR75" s="1226"/>
      <c r="BS75" s="1226"/>
      <c r="BT75" s="1226"/>
      <c r="BU75" s="1226"/>
      <c r="BV75" s="1226"/>
      <c r="BW75" s="1226"/>
      <c r="BX75" s="1226">
        <v>3.5</v>
      </c>
      <c r="BY75" s="1226"/>
      <c r="BZ75" s="1226"/>
      <c r="CA75" s="1226"/>
      <c r="CB75" s="1226"/>
      <c r="CC75" s="1226"/>
      <c r="CD75" s="1226"/>
      <c r="CE75" s="1226"/>
      <c r="CF75" s="1226">
        <v>3.7</v>
      </c>
      <c r="CG75" s="1226"/>
      <c r="CH75" s="1226"/>
      <c r="CI75" s="1226"/>
      <c r="CJ75" s="1226"/>
      <c r="CK75" s="1226"/>
      <c r="CL75" s="1226"/>
      <c r="CM75" s="1226"/>
      <c r="CN75" s="1226">
        <v>3.9</v>
      </c>
      <c r="CO75" s="1226"/>
      <c r="CP75" s="1226"/>
      <c r="CQ75" s="1226"/>
      <c r="CR75" s="1226"/>
      <c r="CS75" s="1226"/>
      <c r="CT75" s="1226"/>
      <c r="CU75" s="1226"/>
      <c r="CV75" s="1226">
        <v>4</v>
      </c>
      <c r="CW75" s="1226"/>
      <c r="CX75" s="1226"/>
      <c r="CY75" s="1226"/>
      <c r="CZ75" s="1226"/>
      <c r="DA75" s="1226"/>
      <c r="DB75" s="1226"/>
      <c r="DC75" s="1226"/>
    </row>
    <row r="76" spans="2:107" ht="13.2" x14ac:dyDescent="0.2">
      <c r="B76" s="257"/>
      <c r="G76" s="1234"/>
      <c r="H76" s="1234"/>
      <c r="I76" s="1232"/>
      <c r="J76" s="1232"/>
      <c r="K76" s="1233"/>
      <c r="L76" s="1233"/>
      <c r="M76" s="1233"/>
      <c r="N76" s="1233"/>
      <c r="AM76" s="359"/>
      <c r="AN76" s="1229"/>
      <c r="AO76" s="1229"/>
      <c r="AP76" s="1229"/>
      <c r="AQ76" s="1229"/>
      <c r="AR76" s="1229"/>
      <c r="AS76" s="1229"/>
      <c r="AT76" s="1229"/>
      <c r="AU76" s="1229"/>
      <c r="AV76" s="1229"/>
      <c r="AW76" s="1229"/>
      <c r="AX76" s="1229"/>
      <c r="AY76" s="1229"/>
      <c r="AZ76" s="1229"/>
      <c r="BA76" s="1229"/>
      <c r="BB76" s="1229"/>
      <c r="BC76" s="1229"/>
      <c r="BD76" s="1229"/>
      <c r="BE76" s="1229"/>
      <c r="BF76" s="1229"/>
      <c r="BG76" s="1229"/>
      <c r="BH76" s="1229"/>
      <c r="BI76" s="1229"/>
      <c r="BJ76" s="1229"/>
      <c r="BK76" s="1229"/>
      <c r="BL76" s="1229"/>
      <c r="BM76" s="1229"/>
      <c r="BN76" s="1229"/>
      <c r="BO76" s="1229"/>
      <c r="BP76" s="1226"/>
      <c r="BQ76" s="1226"/>
      <c r="BR76" s="1226"/>
      <c r="BS76" s="1226"/>
      <c r="BT76" s="1226"/>
      <c r="BU76" s="1226"/>
      <c r="BV76" s="1226"/>
      <c r="BW76" s="1226"/>
      <c r="BX76" s="1226"/>
      <c r="BY76" s="1226"/>
      <c r="BZ76" s="1226"/>
      <c r="CA76" s="1226"/>
      <c r="CB76" s="1226"/>
      <c r="CC76" s="1226"/>
      <c r="CD76" s="1226"/>
      <c r="CE76" s="1226"/>
      <c r="CF76" s="1226"/>
      <c r="CG76" s="1226"/>
      <c r="CH76" s="1226"/>
      <c r="CI76" s="1226"/>
      <c r="CJ76" s="1226"/>
      <c r="CK76" s="1226"/>
      <c r="CL76" s="1226"/>
      <c r="CM76" s="1226"/>
      <c r="CN76" s="1226"/>
      <c r="CO76" s="1226"/>
      <c r="CP76" s="1226"/>
      <c r="CQ76" s="1226"/>
      <c r="CR76" s="1226"/>
      <c r="CS76" s="1226"/>
      <c r="CT76" s="1226"/>
      <c r="CU76" s="1226"/>
      <c r="CV76" s="1226"/>
      <c r="CW76" s="1226"/>
      <c r="CX76" s="1226"/>
      <c r="CY76" s="1226"/>
      <c r="CZ76" s="1226"/>
      <c r="DA76" s="1226"/>
      <c r="DB76" s="1226"/>
      <c r="DC76" s="1226"/>
    </row>
    <row r="77" spans="2:107" ht="13.2" x14ac:dyDescent="0.2">
      <c r="B77" s="257"/>
      <c r="G77" s="1232"/>
      <c r="H77" s="1232"/>
      <c r="I77" s="1232"/>
      <c r="J77" s="1232"/>
      <c r="K77" s="1230"/>
      <c r="L77" s="1230"/>
      <c r="M77" s="1230"/>
      <c r="N77" s="1230"/>
      <c r="AN77" s="1231" t="s">
        <v>607</v>
      </c>
      <c r="AO77" s="1231"/>
      <c r="AP77" s="1231"/>
      <c r="AQ77" s="1231"/>
      <c r="AR77" s="1231"/>
      <c r="AS77" s="1231"/>
      <c r="AT77" s="1231"/>
      <c r="AU77" s="1231"/>
      <c r="AV77" s="1231"/>
      <c r="AW77" s="1231"/>
      <c r="AX77" s="1231"/>
      <c r="AY77" s="1231"/>
      <c r="AZ77" s="1231"/>
      <c r="BA77" s="1231"/>
      <c r="BB77" s="1229" t="s">
        <v>605</v>
      </c>
      <c r="BC77" s="1229"/>
      <c r="BD77" s="1229"/>
      <c r="BE77" s="1229"/>
      <c r="BF77" s="1229"/>
      <c r="BG77" s="1229"/>
      <c r="BH77" s="1229"/>
      <c r="BI77" s="1229"/>
      <c r="BJ77" s="1229"/>
      <c r="BK77" s="1229"/>
      <c r="BL77" s="1229"/>
      <c r="BM77" s="1229"/>
      <c r="BN77" s="1229"/>
      <c r="BO77" s="1229"/>
      <c r="BP77" s="1226">
        <v>24.2</v>
      </c>
      <c r="BQ77" s="1226"/>
      <c r="BR77" s="1226"/>
      <c r="BS77" s="1226"/>
      <c r="BT77" s="1226"/>
      <c r="BU77" s="1226"/>
      <c r="BV77" s="1226"/>
      <c r="BW77" s="1226"/>
      <c r="BX77" s="1226">
        <v>22.1</v>
      </c>
      <c r="BY77" s="1226"/>
      <c r="BZ77" s="1226"/>
      <c r="CA77" s="1226"/>
      <c r="CB77" s="1226"/>
      <c r="CC77" s="1226"/>
      <c r="CD77" s="1226"/>
      <c r="CE77" s="1226"/>
      <c r="CF77" s="1226">
        <v>20.399999999999999</v>
      </c>
      <c r="CG77" s="1226"/>
      <c r="CH77" s="1226"/>
      <c r="CI77" s="1226"/>
      <c r="CJ77" s="1226"/>
      <c r="CK77" s="1226"/>
      <c r="CL77" s="1226"/>
      <c r="CM77" s="1226"/>
      <c r="CN77" s="1226">
        <v>11.2</v>
      </c>
      <c r="CO77" s="1226"/>
      <c r="CP77" s="1226"/>
      <c r="CQ77" s="1226"/>
      <c r="CR77" s="1226"/>
      <c r="CS77" s="1226"/>
      <c r="CT77" s="1226"/>
      <c r="CU77" s="1226"/>
      <c r="CV77" s="1226">
        <v>4.5999999999999996</v>
      </c>
      <c r="CW77" s="1226"/>
      <c r="CX77" s="1226"/>
      <c r="CY77" s="1226"/>
      <c r="CZ77" s="1226"/>
      <c r="DA77" s="1226"/>
      <c r="DB77" s="1226"/>
      <c r="DC77" s="1226"/>
    </row>
    <row r="78" spans="2:107" ht="13.2" x14ac:dyDescent="0.2">
      <c r="B78" s="257"/>
      <c r="G78" s="1232"/>
      <c r="H78" s="1232"/>
      <c r="I78" s="1232"/>
      <c r="J78" s="1232"/>
      <c r="K78" s="1230"/>
      <c r="L78" s="1230"/>
      <c r="M78" s="1230"/>
      <c r="N78" s="1230"/>
      <c r="AN78" s="1231"/>
      <c r="AO78" s="1231"/>
      <c r="AP78" s="1231"/>
      <c r="AQ78" s="1231"/>
      <c r="AR78" s="1231"/>
      <c r="AS78" s="1231"/>
      <c r="AT78" s="1231"/>
      <c r="AU78" s="1231"/>
      <c r="AV78" s="1231"/>
      <c r="AW78" s="1231"/>
      <c r="AX78" s="1231"/>
      <c r="AY78" s="1231"/>
      <c r="AZ78" s="1231"/>
      <c r="BA78" s="1231"/>
      <c r="BB78" s="1229"/>
      <c r="BC78" s="1229"/>
      <c r="BD78" s="1229"/>
      <c r="BE78" s="1229"/>
      <c r="BF78" s="1229"/>
      <c r="BG78" s="1229"/>
      <c r="BH78" s="1229"/>
      <c r="BI78" s="1229"/>
      <c r="BJ78" s="1229"/>
      <c r="BK78" s="1229"/>
      <c r="BL78" s="1229"/>
      <c r="BM78" s="1229"/>
      <c r="BN78" s="1229"/>
      <c r="BO78" s="1229"/>
      <c r="BP78" s="1226"/>
      <c r="BQ78" s="1226"/>
      <c r="BR78" s="1226"/>
      <c r="BS78" s="1226"/>
      <c r="BT78" s="1226"/>
      <c r="BU78" s="1226"/>
      <c r="BV78" s="1226"/>
      <c r="BW78" s="1226"/>
      <c r="BX78" s="1226"/>
      <c r="BY78" s="1226"/>
      <c r="BZ78" s="1226"/>
      <c r="CA78" s="1226"/>
      <c r="CB78" s="1226"/>
      <c r="CC78" s="1226"/>
      <c r="CD78" s="1226"/>
      <c r="CE78" s="1226"/>
      <c r="CF78" s="1226"/>
      <c r="CG78" s="1226"/>
      <c r="CH78" s="1226"/>
      <c r="CI78" s="1226"/>
      <c r="CJ78" s="1226"/>
      <c r="CK78" s="1226"/>
      <c r="CL78" s="1226"/>
      <c r="CM78" s="1226"/>
      <c r="CN78" s="1226"/>
      <c r="CO78" s="1226"/>
      <c r="CP78" s="1226"/>
      <c r="CQ78" s="1226"/>
      <c r="CR78" s="1226"/>
      <c r="CS78" s="1226"/>
      <c r="CT78" s="1226"/>
      <c r="CU78" s="1226"/>
      <c r="CV78" s="1226"/>
      <c r="CW78" s="1226"/>
      <c r="CX78" s="1226"/>
      <c r="CY78" s="1226"/>
      <c r="CZ78" s="1226"/>
      <c r="DA78" s="1226"/>
      <c r="DB78" s="1226"/>
      <c r="DC78" s="1226"/>
    </row>
    <row r="79" spans="2:107" ht="13.2" x14ac:dyDescent="0.2">
      <c r="B79" s="257"/>
      <c r="G79" s="1232"/>
      <c r="H79" s="1232"/>
      <c r="I79" s="1227"/>
      <c r="J79" s="1227"/>
      <c r="K79" s="1228"/>
      <c r="L79" s="1228"/>
      <c r="M79" s="1228"/>
      <c r="N79" s="1228"/>
      <c r="AN79" s="1231"/>
      <c r="AO79" s="1231"/>
      <c r="AP79" s="1231"/>
      <c r="AQ79" s="1231"/>
      <c r="AR79" s="1231"/>
      <c r="AS79" s="1231"/>
      <c r="AT79" s="1231"/>
      <c r="AU79" s="1231"/>
      <c r="AV79" s="1231"/>
      <c r="AW79" s="1231"/>
      <c r="AX79" s="1231"/>
      <c r="AY79" s="1231"/>
      <c r="AZ79" s="1231"/>
      <c r="BA79" s="1231"/>
      <c r="BB79" s="1229" t="s">
        <v>610</v>
      </c>
      <c r="BC79" s="1229"/>
      <c r="BD79" s="1229"/>
      <c r="BE79" s="1229"/>
      <c r="BF79" s="1229"/>
      <c r="BG79" s="1229"/>
      <c r="BH79" s="1229"/>
      <c r="BI79" s="1229"/>
      <c r="BJ79" s="1229"/>
      <c r="BK79" s="1229"/>
      <c r="BL79" s="1229"/>
      <c r="BM79" s="1229"/>
      <c r="BN79" s="1229"/>
      <c r="BO79" s="1229"/>
      <c r="BP79" s="1226">
        <v>6.4</v>
      </c>
      <c r="BQ79" s="1226"/>
      <c r="BR79" s="1226"/>
      <c r="BS79" s="1226"/>
      <c r="BT79" s="1226"/>
      <c r="BU79" s="1226"/>
      <c r="BV79" s="1226"/>
      <c r="BW79" s="1226"/>
      <c r="BX79" s="1226">
        <v>6.3</v>
      </c>
      <c r="BY79" s="1226"/>
      <c r="BZ79" s="1226"/>
      <c r="CA79" s="1226"/>
      <c r="CB79" s="1226"/>
      <c r="CC79" s="1226"/>
      <c r="CD79" s="1226"/>
      <c r="CE79" s="1226"/>
      <c r="CF79" s="1226">
        <v>6.2</v>
      </c>
      <c r="CG79" s="1226"/>
      <c r="CH79" s="1226"/>
      <c r="CI79" s="1226"/>
      <c r="CJ79" s="1226"/>
      <c r="CK79" s="1226"/>
      <c r="CL79" s="1226"/>
      <c r="CM79" s="1226"/>
      <c r="CN79" s="1226">
        <v>5.7</v>
      </c>
      <c r="CO79" s="1226"/>
      <c r="CP79" s="1226"/>
      <c r="CQ79" s="1226"/>
      <c r="CR79" s="1226"/>
      <c r="CS79" s="1226"/>
      <c r="CT79" s="1226"/>
      <c r="CU79" s="1226"/>
      <c r="CV79" s="1226">
        <v>5.8</v>
      </c>
      <c r="CW79" s="1226"/>
      <c r="CX79" s="1226"/>
      <c r="CY79" s="1226"/>
      <c r="CZ79" s="1226"/>
      <c r="DA79" s="1226"/>
      <c r="DB79" s="1226"/>
      <c r="DC79" s="1226"/>
    </row>
    <row r="80" spans="2:107" ht="13.2" x14ac:dyDescent="0.2">
      <c r="B80" s="257"/>
      <c r="G80" s="1232"/>
      <c r="H80" s="1232"/>
      <c r="I80" s="1227"/>
      <c r="J80" s="1227"/>
      <c r="K80" s="1228"/>
      <c r="L80" s="1228"/>
      <c r="M80" s="1228"/>
      <c r="N80" s="1228"/>
      <c r="AN80" s="1231"/>
      <c r="AO80" s="1231"/>
      <c r="AP80" s="1231"/>
      <c r="AQ80" s="1231"/>
      <c r="AR80" s="1231"/>
      <c r="AS80" s="1231"/>
      <c r="AT80" s="1231"/>
      <c r="AU80" s="1231"/>
      <c r="AV80" s="1231"/>
      <c r="AW80" s="1231"/>
      <c r="AX80" s="1231"/>
      <c r="AY80" s="1231"/>
      <c r="AZ80" s="1231"/>
      <c r="BA80" s="1231"/>
      <c r="BB80" s="1229"/>
      <c r="BC80" s="1229"/>
      <c r="BD80" s="1229"/>
      <c r="BE80" s="1229"/>
      <c r="BF80" s="1229"/>
      <c r="BG80" s="1229"/>
      <c r="BH80" s="1229"/>
      <c r="BI80" s="1229"/>
      <c r="BJ80" s="1229"/>
      <c r="BK80" s="1229"/>
      <c r="BL80" s="1229"/>
      <c r="BM80" s="1229"/>
      <c r="BN80" s="1229"/>
      <c r="BO80" s="1229"/>
      <c r="BP80" s="1226"/>
      <c r="BQ80" s="1226"/>
      <c r="BR80" s="1226"/>
      <c r="BS80" s="1226"/>
      <c r="BT80" s="1226"/>
      <c r="BU80" s="1226"/>
      <c r="BV80" s="1226"/>
      <c r="BW80" s="1226"/>
      <c r="BX80" s="1226"/>
      <c r="BY80" s="1226"/>
      <c r="BZ80" s="1226"/>
      <c r="CA80" s="1226"/>
      <c r="CB80" s="1226"/>
      <c r="CC80" s="1226"/>
      <c r="CD80" s="1226"/>
      <c r="CE80" s="1226"/>
      <c r="CF80" s="1226"/>
      <c r="CG80" s="1226"/>
      <c r="CH80" s="1226"/>
      <c r="CI80" s="1226"/>
      <c r="CJ80" s="1226"/>
      <c r="CK80" s="1226"/>
      <c r="CL80" s="1226"/>
      <c r="CM80" s="1226"/>
      <c r="CN80" s="1226"/>
      <c r="CO80" s="1226"/>
      <c r="CP80" s="1226"/>
      <c r="CQ80" s="1226"/>
      <c r="CR80" s="1226"/>
      <c r="CS80" s="1226"/>
      <c r="CT80" s="1226"/>
      <c r="CU80" s="1226"/>
      <c r="CV80" s="1226"/>
      <c r="CW80" s="1226"/>
      <c r="CX80" s="1226"/>
      <c r="CY80" s="1226"/>
      <c r="CZ80" s="1226"/>
      <c r="DA80" s="1226"/>
      <c r="DB80" s="1226"/>
      <c r="DC80" s="1226"/>
    </row>
    <row r="81" spans="2:109" ht="13.2" x14ac:dyDescent="0.2">
      <c r="B81" s="257"/>
    </row>
    <row r="82" spans="2:109" ht="16.2" x14ac:dyDescent="0.2">
      <c r="B82" s="25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38"/>
      <c r="C83" s="309"/>
      <c r="D83" s="309"/>
      <c r="E83" s="309"/>
      <c r="F83" s="309"/>
      <c r="G83" s="309"/>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39"/>
    </row>
    <row r="84" spans="2:109" ht="13.2" x14ac:dyDescent="0.2">
      <c r="DD84" s="253"/>
      <c r="DE84" s="253"/>
    </row>
    <row r="85" spans="2:109" ht="13.2" x14ac:dyDescent="0.2">
      <c r="DD85" s="253"/>
      <c r="DE85" s="253"/>
    </row>
  </sheetData>
  <sheetProtection algorithmName="SHA-512" hashValue="ZiRWq0BfaGcQoy67tWS7RjpRGdKg7HZvCAacBpFz+l+9Ay+wj2deRXRSDcLRDJSIHJQkHhxVKmBCiPD/eYr9Pg==" saltValue="GRVoVUSQvLNe+/ScXW8G0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A1643-CC35-457A-84E4-1D5F774481CF}">
  <sheetPr>
    <pageSetUpPr fitToPage="1"/>
  </sheetPr>
  <dimension ref="A1:DR125"/>
  <sheetViews>
    <sheetView showGridLines="0" topLeftCell="A78" zoomScale="70" zoomScaleNormal="70" zoomScaleSheetLayoutView="70" workbookViewId="0">
      <selection activeCell="AH38" sqref="AH38"/>
    </sheetView>
  </sheetViews>
  <sheetFormatPr defaultColWidth="0" defaultRowHeight="13.5" customHeight="1" zeroHeight="1" x14ac:dyDescent="0.2"/>
  <cols>
    <col min="1" max="34" width="2.44140625" style="252" customWidth="1"/>
    <col min="35" max="122" width="2.44140625" style="251" customWidth="1"/>
    <col min="123" max="16384" width="2.44140625" style="251" hidden="1"/>
  </cols>
  <sheetData>
    <row r="1" spans="1:34"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1:34" ht="13.2" x14ac:dyDescent="0.2">
      <c r="S2" s="251"/>
      <c r="AH2" s="251"/>
    </row>
    <row r="3" spans="1:34"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1:34" ht="13.2" x14ac:dyDescent="0.2"/>
    <row r="5" spans="1:34" ht="13.2" x14ac:dyDescent="0.2"/>
    <row r="6" spans="1:34" ht="13.2" x14ac:dyDescent="0.2"/>
    <row r="7" spans="1:34" ht="13.2" x14ac:dyDescent="0.2"/>
    <row r="8" spans="1:34" ht="13.2" x14ac:dyDescent="0.2"/>
    <row r="9" spans="1:34" ht="13.2" x14ac:dyDescent="0.2">
      <c r="AH9" s="25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1"/>
    </row>
    <row r="18" spans="12:34" ht="13.2" x14ac:dyDescent="0.2"/>
    <row r="19" spans="12:34" ht="13.2" x14ac:dyDescent="0.2"/>
    <row r="20" spans="12:34" ht="13.2" x14ac:dyDescent="0.2">
      <c r="AH20" s="251"/>
    </row>
    <row r="21" spans="12:34" ht="13.2" x14ac:dyDescent="0.2">
      <c r="AH21" s="251"/>
    </row>
    <row r="22" spans="12:34" ht="13.2" x14ac:dyDescent="0.2"/>
    <row r="23" spans="12:34" ht="13.2" x14ac:dyDescent="0.2"/>
    <row r="24" spans="12:34" ht="13.2" x14ac:dyDescent="0.2">
      <c r="Q24" s="251"/>
    </row>
    <row r="25" spans="12:34" ht="13.2" x14ac:dyDescent="0.2"/>
    <row r="26" spans="12:34" ht="13.2" x14ac:dyDescent="0.2"/>
    <row r="27" spans="12:34" ht="13.2" x14ac:dyDescent="0.2"/>
    <row r="28" spans="12:34" ht="13.2" x14ac:dyDescent="0.2">
      <c r="O28" s="251"/>
      <c r="T28" s="251"/>
      <c r="AH28" s="251"/>
    </row>
    <row r="29" spans="12:34" ht="13.2" x14ac:dyDescent="0.2"/>
    <row r="30" spans="12:34" ht="13.2" x14ac:dyDescent="0.2"/>
    <row r="31" spans="12:34" ht="13.2" x14ac:dyDescent="0.2">
      <c r="Q31" s="251"/>
    </row>
    <row r="32" spans="12:34" ht="13.2" x14ac:dyDescent="0.2">
      <c r="L32" s="251"/>
    </row>
    <row r="33" spans="2:34" ht="13.2" x14ac:dyDescent="0.2">
      <c r="C33" s="251"/>
      <c r="E33" s="251"/>
      <c r="G33" s="251"/>
      <c r="I33" s="251"/>
      <c r="X33" s="251"/>
    </row>
    <row r="34" spans="2:34" ht="13.2" x14ac:dyDescent="0.2">
      <c r="B34" s="251"/>
      <c r="P34" s="251"/>
      <c r="R34" s="251"/>
      <c r="T34" s="251"/>
    </row>
    <row r="35" spans="2:34" ht="13.2" x14ac:dyDescent="0.2">
      <c r="D35" s="251"/>
      <c r="W35" s="251"/>
      <c r="AC35" s="251"/>
      <c r="AD35" s="251"/>
      <c r="AE35" s="251"/>
      <c r="AF35" s="251"/>
      <c r="AG35" s="251"/>
      <c r="AH35" s="251"/>
    </row>
    <row r="36" spans="2:34" ht="13.2" x14ac:dyDescent="0.2">
      <c r="H36" s="251"/>
      <c r="J36" s="251"/>
      <c r="K36" s="251"/>
      <c r="M36" s="251"/>
      <c r="Y36" s="251"/>
      <c r="Z36" s="251"/>
      <c r="AA36" s="251"/>
      <c r="AB36" s="251"/>
      <c r="AC36" s="251"/>
      <c r="AD36" s="251"/>
      <c r="AE36" s="251"/>
      <c r="AF36" s="251"/>
      <c r="AG36" s="251"/>
      <c r="AH36" s="251"/>
    </row>
    <row r="37" spans="2:34" ht="13.2" x14ac:dyDescent="0.2">
      <c r="AH37" s="251"/>
    </row>
    <row r="38" spans="2:34" ht="13.2" x14ac:dyDescent="0.2">
      <c r="AG38" s="251"/>
      <c r="AH38" s="251"/>
    </row>
    <row r="39" spans="2:34" ht="13.2" x14ac:dyDescent="0.2"/>
    <row r="40" spans="2:34" ht="13.2" x14ac:dyDescent="0.2">
      <c r="X40" s="251"/>
    </row>
    <row r="41" spans="2:34" ht="13.2" x14ac:dyDescent="0.2">
      <c r="R41" s="251"/>
    </row>
    <row r="42" spans="2:34" ht="13.2" x14ac:dyDescent="0.2">
      <c r="W42" s="251"/>
    </row>
    <row r="43" spans="2:34" ht="13.2" x14ac:dyDescent="0.2">
      <c r="Y43" s="251"/>
      <c r="Z43" s="251"/>
      <c r="AA43" s="251"/>
      <c r="AB43" s="251"/>
      <c r="AC43" s="251"/>
      <c r="AD43" s="251"/>
      <c r="AE43" s="251"/>
      <c r="AF43" s="251"/>
      <c r="AG43" s="251"/>
      <c r="AH43" s="251"/>
    </row>
    <row r="44" spans="2:34" ht="13.2" x14ac:dyDescent="0.2">
      <c r="AH44" s="251"/>
    </row>
    <row r="45" spans="2:34" ht="13.2" x14ac:dyDescent="0.2">
      <c r="X45" s="251"/>
    </row>
    <row r="46" spans="2:34" ht="13.2" x14ac:dyDescent="0.2"/>
    <row r="47" spans="2:34" ht="13.2" x14ac:dyDescent="0.2"/>
    <row r="48" spans="2:34" ht="13.2" x14ac:dyDescent="0.2">
      <c r="W48" s="251"/>
      <c r="Y48" s="251"/>
      <c r="Z48" s="251"/>
      <c r="AA48" s="251"/>
      <c r="AB48" s="251"/>
      <c r="AC48" s="251"/>
      <c r="AD48" s="251"/>
      <c r="AE48" s="251"/>
      <c r="AF48" s="251"/>
      <c r="AG48" s="251"/>
      <c r="AH48" s="251"/>
    </row>
    <row r="49" spans="28:34" ht="13.2" x14ac:dyDescent="0.2"/>
    <row r="50" spans="28:34" ht="13.2" x14ac:dyDescent="0.2">
      <c r="AE50" s="251"/>
      <c r="AF50" s="251"/>
      <c r="AG50" s="251"/>
      <c r="AH50" s="251"/>
    </row>
    <row r="51" spans="28:34" ht="13.2" x14ac:dyDescent="0.2">
      <c r="AC51" s="251"/>
      <c r="AD51" s="251"/>
      <c r="AE51" s="251"/>
      <c r="AF51" s="251"/>
      <c r="AG51" s="251"/>
      <c r="AH51" s="251"/>
    </row>
    <row r="52" spans="28:34" ht="13.2" x14ac:dyDescent="0.2"/>
    <row r="53" spans="28:34" ht="13.2" x14ac:dyDescent="0.2">
      <c r="AF53" s="251"/>
      <c r="AG53" s="251"/>
      <c r="AH53" s="251"/>
    </row>
    <row r="54" spans="28:34" ht="13.2" x14ac:dyDescent="0.2">
      <c r="AH54" s="251"/>
    </row>
    <row r="55" spans="28:34" ht="13.2" x14ac:dyDescent="0.2"/>
    <row r="56" spans="28:34" ht="13.2" x14ac:dyDescent="0.2">
      <c r="AB56" s="251"/>
      <c r="AC56" s="251"/>
      <c r="AD56" s="251"/>
      <c r="AE56" s="251"/>
      <c r="AF56" s="251"/>
      <c r="AG56" s="251"/>
      <c r="AH56" s="251"/>
    </row>
    <row r="57" spans="28:34" ht="13.2" x14ac:dyDescent="0.2">
      <c r="AH57" s="251"/>
    </row>
    <row r="58" spans="28:34" ht="13.2" x14ac:dyDescent="0.2">
      <c r="AH58" s="251"/>
    </row>
    <row r="59" spans="28:34" ht="13.2" x14ac:dyDescent="0.2"/>
    <row r="60" spans="28:34" ht="13.2" x14ac:dyDescent="0.2"/>
    <row r="61" spans="28:34" ht="13.2" x14ac:dyDescent="0.2"/>
    <row r="62" spans="28:34" ht="13.2" x14ac:dyDescent="0.2"/>
    <row r="63" spans="28:34" ht="13.2" x14ac:dyDescent="0.2">
      <c r="AH63" s="251"/>
    </row>
    <row r="64" spans="28:34" ht="13.2" x14ac:dyDescent="0.2">
      <c r="AG64" s="251"/>
      <c r="AH64" s="251"/>
    </row>
    <row r="65" spans="28:34" ht="13.2" x14ac:dyDescent="0.2"/>
    <row r="66" spans="28:34" ht="13.2" x14ac:dyDescent="0.2"/>
    <row r="67" spans="28:34" ht="13.2" x14ac:dyDescent="0.2"/>
    <row r="68" spans="28:34" ht="13.2" x14ac:dyDescent="0.2">
      <c r="AB68" s="251"/>
      <c r="AC68" s="251"/>
      <c r="AD68" s="251"/>
      <c r="AE68" s="251"/>
      <c r="AF68" s="251"/>
      <c r="AG68" s="251"/>
      <c r="AH68" s="251"/>
    </row>
    <row r="69" spans="28:34" ht="13.2" x14ac:dyDescent="0.2">
      <c r="AF69" s="251"/>
      <c r="AG69" s="251"/>
      <c r="AH69" s="251"/>
    </row>
    <row r="70" spans="28:34" ht="13.2" x14ac:dyDescent="0.2"/>
    <row r="71" spans="28:34" ht="13.2" x14ac:dyDescent="0.2"/>
    <row r="72" spans="28:34" ht="13.2" x14ac:dyDescent="0.2"/>
    <row r="73" spans="28:34" ht="13.2" x14ac:dyDescent="0.2"/>
    <row r="74" spans="28:34" ht="13.2" x14ac:dyDescent="0.2"/>
    <row r="75" spans="28:34" ht="13.2" x14ac:dyDescent="0.2">
      <c r="AH75" s="251"/>
    </row>
    <row r="76" spans="28:34" ht="13.2" x14ac:dyDescent="0.2">
      <c r="AF76" s="251"/>
      <c r="AG76" s="251"/>
      <c r="AH76" s="251"/>
    </row>
    <row r="77" spans="28:34" ht="13.2" x14ac:dyDescent="0.2">
      <c r="AG77" s="251"/>
      <c r="AH77" s="251"/>
    </row>
    <row r="78" spans="28:34" ht="13.2" x14ac:dyDescent="0.2"/>
    <row r="79" spans="28:34" ht="13.2" x14ac:dyDescent="0.2"/>
    <row r="80" spans="28:34" ht="13.2" x14ac:dyDescent="0.2"/>
    <row r="81" spans="25:34" ht="13.2" x14ac:dyDescent="0.2"/>
    <row r="82" spans="25:34" ht="13.2" x14ac:dyDescent="0.2">
      <c r="Y82" s="251"/>
    </row>
    <row r="83" spans="25:34" ht="13.2" x14ac:dyDescent="0.2">
      <c r="Y83" s="251"/>
      <c r="Z83" s="251"/>
      <c r="AA83" s="251"/>
      <c r="AB83" s="251"/>
      <c r="AC83" s="251"/>
      <c r="AD83" s="251"/>
      <c r="AE83" s="251"/>
      <c r="AF83" s="251"/>
      <c r="AG83" s="251"/>
      <c r="AH83" s="251"/>
    </row>
    <row r="84" spans="25:34" ht="13.2" x14ac:dyDescent="0.2"/>
    <row r="85" spans="25:34" ht="13.2" x14ac:dyDescent="0.2"/>
    <row r="86" spans="25:34" ht="13.2" x14ac:dyDescent="0.2"/>
    <row r="87" spans="25:34" ht="13.2" x14ac:dyDescent="0.2"/>
    <row r="88" spans="25:34" ht="13.2" x14ac:dyDescent="0.2">
      <c r="AH88" s="25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506</v>
      </c>
    </row>
  </sheetData>
  <sheetProtection algorithmName="SHA-512" hashValue="muwDRd8DVJxA9h2/9nIgWJcVqbJpkZSohyirOaK5QWU3Exy1yEQSxYfHivklIlZFT52AtbqtOewllbvDRhjJMA==" saltValue="qnB/+TQJFfB2k13mYwLGsA=="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56875-7545-4C8D-86B9-B1DFD324EF28}">
  <sheetPr>
    <pageSetUpPr fitToPage="1"/>
  </sheetPr>
  <dimension ref="A1:DR125"/>
  <sheetViews>
    <sheetView showGridLines="0" zoomScale="70" zoomScaleNormal="70" zoomScaleSheetLayoutView="55" workbookViewId="0">
      <selection activeCell="AH38" sqref="AH38"/>
    </sheetView>
  </sheetViews>
  <sheetFormatPr defaultColWidth="0" defaultRowHeight="13.5" customHeight="1" zeroHeight="1" x14ac:dyDescent="0.2"/>
  <cols>
    <col min="1" max="34" width="2.44140625" style="252" customWidth="1"/>
    <col min="35" max="122" width="2.44140625" style="251" customWidth="1"/>
    <col min="123" max="16384" width="2.44140625" style="251" hidden="1"/>
  </cols>
  <sheetData>
    <row r="1" spans="2:34"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2:34" ht="13.2" x14ac:dyDescent="0.2">
      <c r="S2" s="251"/>
      <c r="AH2" s="251"/>
    </row>
    <row r="3" spans="2:34"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2:34" ht="13.2" x14ac:dyDescent="0.2"/>
    <row r="5" spans="2:34" ht="13.2" x14ac:dyDescent="0.2"/>
    <row r="6" spans="2:34" ht="13.2" x14ac:dyDescent="0.2"/>
    <row r="7" spans="2:34" ht="13.2" x14ac:dyDescent="0.2"/>
    <row r="8" spans="2:34" ht="13.2" x14ac:dyDescent="0.2"/>
    <row r="9" spans="2:34" ht="13.2" x14ac:dyDescent="0.2">
      <c r="AH9" s="25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1"/>
    </row>
    <row r="18" spans="12:34" ht="13.2" x14ac:dyDescent="0.2"/>
    <row r="19" spans="12:34" ht="13.2" x14ac:dyDescent="0.2"/>
    <row r="20" spans="12:34" ht="13.2" x14ac:dyDescent="0.2">
      <c r="AH20" s="251"/>
    </row>
    <row r="21" spans="12:34" ht="13.2" x14ac:dyDescent="0.2">
      <c r="AH21" s="251"/>
    </row>
    <row r="22" spans="12:34" ht="13.2" x14ac:dyDescent="0.2"/>
    <row r="23" spans="12:34" ht="13.2" x14ac:dyDescent="0.2"/>
    <row r="24" spans="12:34" ht="13.2" x14ac:dyDescent="0.2">
      <c r="Q24" s="251"/>
    </row>
    <row r="25" spans="12:34" ht="13.2" x14ac:dyDescent="0.2"/>
    <row r="26" spans="12:34" ht="13.2" x14ac:dyDescent="0.2"/>
    <row r="27" spans="12:34" ht="13.2" x14ac:dyDescent="0.2"/>
    <row r="28" spans="12:34" ht="13.2" x14ac:dyDescent="0.2">
      <c r="O28" s="251"/>
      <c r="T28" s="251"/>
      <c r="AH28" s="251"/>
    </row>
    <row r="29" spans="12:34" ht="13.2" x14ac:dyDescent="0.2"/>
    <row r="30" spans="12:34" ht="13.2" x14ac:dyDescent="0.2"/>
    <row r="31" spans="12:34" ht="13.2" x14ac:dyDescent="0.2">
      <c r="Q31" s="251"/>
    </row>
    <row r="32" spans="12:34" ht="13.2" x14ac:dyDescent="0.2">
      <c r="L32" s="251"/>
    </row>
    <row r="33" spans="2:34" ht="13.2" x14ac:dyDescent="0.2">
      <c r="C33" s="251"/>
      <c r="E33" s="251"/>
      <c r="G33" s="251"/>
      <c r="I33" s="251"/>
      <c r="X33" s="251"/>
    </row>
    <row r="34" spans="2:34" ht="13.2" x14ac:dyDescent="0.2">
      <c r="B34" s="251"/>
      <c r="P34" s="251"/>
      <c r="R34" s="251"/>
      <c r="T34" s="251"/>
    </row>
    <row r="35" spans="2:34" ht="13.2" x14ac:dyDescent="0.2">
      <c r="D35" s="251"/>
      <c r="W35" s="251"/>
      <c r="AC35" s="251"/>
      <c r="AD35" s="251"/>
      <c r="AE35" s="251"/>
      <c r="AF35" s="251"/>
      <c r="AG35" s="251"/>
      <c r="AH35" s="251"/>
    </row>
    <row r="36" spans="2:34" ht="13.2" x14ac:dyDescent="0.2">
      <c r="H36" s="251"/>
      <c r="J36" s="251"/>
      <c r="K36" s="251"/>
      <c r="M36" s="251"/>
      <c r="Y36" s="251"/>
      <c r="Z36" s="251"/>
      <c r="AA36" s="251"/>
      <c r="AB36" s="251"/>
      <c r="AC36" s="251"/>
      <c r="AD36" s="251"/>
      <c r="AE36" s="251"/>
      <c r="AF36" s="251"/>
      <c r="AG36" s="251"/>
      <c r="AH36" s="251"/>
    </row>
    <row r="37" spans="2:34" ht="13.2" x14ac:dyDescent="0.2">
      <c r="AH37" s="251"/>
    </row>
    <row r="38" spans="2:34" ht="13.2" x14ac:dyDescent="0.2">
      <c r="AG38" s="251"/>
      <c r="AH38" s="251"/>
    </row>
    <row r="39" spans="2:34" ht="13.2" x14ac:dyDescent="0.2"/>
    <row r="40" spans="2:34" ht="13.2" x14ac:dyDescent="0.2">
      <c r="X40" s="251"/>
    </row>
    <row r="41" spans="2:34" ht="13.2" x14ac:dyDescent="0.2">
      <c r="R41" s="251"/>
    </row>
    <row r="42" spans="2:34" ht="13.2" x14ac:dyDescent="0.2">
      <c r="W42" s="251"/>
    </row>
    <row r="43" spans="2:34" ht="13.2" x14ac:dyDescent="0.2">
      <c r="Y43" s="251"/>
      <c r="Z43" s="251"/>
      <c r="AA43" s="251"/>
      <c r="AB43" s="251"/>
      <c r="AC43" s="251"/>
      <c r="AD43" s="251"/>
      <c r="AE43" s="251"/>
      <c r="AF43" s="251"/>
      <c r="AG43" s="251"/>
      <c r="AH43" s="251"/>
    </row>
    <row r="44" spans="2:34" ht="13.2" x14ac:dyDescent="0.2">
      <c r="AH44" s="251"/>
    </row>
    <row r="45" spans="2:34" ht="13.2" x14ac:dyDescent="0.2">
      <c r="X45" s="251"/>
    </row>
    <row r="46" spans="2:34" ht="13.2" x14ac:dyDescent="0.2"/>
    <row r="47" spans="2:34" ht="13.2" x14ac:dyDescent="0.2"/>
    <row r="48" spans="2:34" ht="13.2" x14ac:dyDescent="0.2">
      <c r="W48" s="251"/>
      <c r="Y48" s="251"/>
      <c r="Z48" s="251"/>
      <c r="AA48" s="251"/>
      <c r="AB48" s="251"/>
      <c r="AC48" s="251"/>
      <c r="AD48" s="251"/>
      <c r="AE48" s="251"/>
      <c r="AF48" s="251"/>
      <c r="AG48" s="251"/>
      <c r="AH48" s="251"/>
    </row>
    <row r="49" spans="28:34" ht="13.2" x14ac:dyDescent="0.2"/>
    <row r="50" spans="28:34" ht="13.2" x14ac:dyDescent="0.2">
      <c r="AE50" s="251"/>
      <c r="AF50" s="251"/>
      <c r="AG50" s="251"/>
      <c r="AH50" s="251"/>
    </row>
    <row r="51" spans="28:34" ht="13.2" x14ac:dyDescent="0.2">
      <c r="AC51" s="251"/>
      <c r="AD51" s="251"/>
      <c r="AE51" s="251"/>
      <c r="AF51" s="251"/>
      <c r="AG51" s="251"/>
      <c r="AH51" s="251"/>
    </row>
    <row r="52" spans="28:34" ht="13.2" x14ac:dyDescent="0.2"/>
    <row r="53" spans="28:34" ht="13.2" x14ac:dyDescent="0.2">
      <c r="AF53" s="251"/>
      <c r="AG53" s="251"/>
      <c r="AH53" s="251"/>
    </row>
    <row r="54" spans="28:34" ht="13.2" x14ac:dyDescent="0.2">
      <c r="AH54" s="251"/>
    </row>
    <row r="55" spans="28:34" ht="13.2" x14ac:dyDescent="0.2"/>
    <row r="56" spans="28:34" ht="13.2" x14ac:dyDescent="0.2">
      <c r="AB56" s="251"/>
      <c r="AC56" s="251"/>
      <c r="AD56" s="251"/>
      <c r="AE56" s="251"/>
      <c r="AF56" s="251"/>
      <c r="AG56" s="251"/>
      <c r="AH56" s="251"/>
    </row>
    <row r="57" spans="28:34" ht="13.2" x14ac:dyDescent="0.2">
      <c r="AH57" s="251"/>
    </row>
    <row r="58" spans="28:34" ht="13.2" x14ac:dyDescent="0.2">
      <c r="AH58" s="251"/>
    </row>
    <row r="59" spans="28:34" ht="13.2" x14ac:dyDescent="0.2">
      <c r="AG59" s="251"/>
      <c r="AH59" s="251"/>
    </row>
    <row r="60" spans="28:34" ht="13.2" x14ac:dyDescent="0.2"/>
    <row r="61" spans="28:34" ht="13.2" x14ac:dyDescent="0.2"/>
    <row r="62" spans="28:34" ht="13.2" x14ac:dyDescent="0.2"/>
    <row r="63" spans="28:34" ht="13.2" x14ac:dyDescent="0.2">
      <c r="AH63" s="251"/>
    </row>
    <row r="64" spans="28:34" ht="13.2" x14ac:dyDescent="0.2">
      <c r="AG64" s="251"/>
      <c r="AH64" s="251"/>
    </row>
    <row r="65" spans="28:34" ht="13.2" x14ac:dyDescent="0.2"/>
    <row r="66" spans="28:34" ht="13.2" x14ac:dyDescent="0.2"/>
    <row r="67" spans="28:34" ht="13.2" x14ac:dyDescent="0.2"/>
    <row r="68" spans="28:34" ht="13.2" x14ac:dyDescent="0.2">
      <c r="AB68" s="251"/>
      <c r="AC68" s="251"/>
      <c r="AD68" s="251"/>
      <c r="AE68" s="251"/>
      <c r="AF68" s="251"/>
      <c r="AG68" s="251"/>
      <c r="AH68" s="251"/>
    </row>
    <row r="69" spans="28:34" ht="13.2" x14ac:dyDescent="0.2">
      <c r="AF69" s="251"/>
      <c r="AG69" s="251"/>
      <c r="AH69" s="251"/>
    </row>
    <row r="70" spans="28:34" ht="13.2" x14ac:dyDescent="0.2"/>
    <row r="71" spans="28:34" ht="13.2" x14ac:dyDescent="0.2"/>
    <row r="72" spans="28:34" ht="13.2" x14ac:dyDescent="0.2"/>
    <row r="73" spans="28:34" ht="13.2" x14ac:dyDescent="0.2"/>
    <row r="74" spans="28:34" ht="13.2" x14ac:dyDescent="0.2"/>
    <row r="75" spans="28:34" ht="13.2" x14ac:dyDescent="0.2">
      <c r="AH75" s="251"/>
    </row>
    <row r="76" spans="28:34" ht="13.2" x14ac:dyDescent="0.2">
      <c r="AF76" s="251"/>
      <c r="AG76" s="251"/>
      <c r="AH76" s="251"/>
    </row>
    <row r="77" spans="28:34" ht="13.2" x14ac:dyDescent="0.2">
      <c r="AG77" s="251"/>
      <c r="AH77" s="251"/>
    </row>
    <row r="78" spans="28:34" ht="13.2" x14ac:dyDescent="0.2"/>
    <row r="79" spans="28:34" ht="13.2" x14ac:dyDescent="0.2"/>
    <row r="80" spans="28:34" ht="13.2" x14ac:dyDescent="0.2"/>
    <row r="81" spans="25:34" ht="13.2" x14ac:dyDescent="0.2"/>
    <row r="82" spans="25:34" ht="13.2" x14ac:dyDescent="0.2">
      <c r="Y82" s="251"/>
    </row>
    <row r="83" spans="25:34" ht="13.2" x14ac:dyDescent="0.2">
      <c r="Y83" s="251"/>
      <c r="Z83" s="251"/>
      <c r="AA83" s="251"/>
      <c r="AB83" s="251"/>
      <c r="AC83" s="251"/>
      <c r="AD83" s="251"/>
      <c r="AE83" s="251"/>
      <c r="AF83" s="251"/>
      <c r="AG83" s="251"/>
      <c r="AH83" s="251"/>
    </row>
    <row r="84" spans="25:34" ht="13.2" x14ac:dyDescent="0.2"/>
    <row r="85" spans="25:34" ht="13.2" x14ac:dyDescent="0.2"/>
    <row r="86" spans="25:34" ht="13.2" x14ac:dyDescent="0.2"/>
    <row r="87" spans="25:34" ht="13.2" x14ac:dyDescent="0.2"/>
    <row r="88" spans="25:34" ht="13.2" x14ac:dyDescent="0.2">
      <c r="AH88" s="25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506</v>
      </c>
    </row>
  </sheetData>
  <sheetProtection algorithmName="SHA-512" hashValue="MJzL880xXev/DNAWR6SBeFJBKZmOpG/atn5kY8zdDHa1mWKwzHFTeCduFfS0Q1N7PN0LhoKNcKn389yAuc/7Nw==" saltValue="hXbrppZZmX0Q39yR/Y1/Bw==" spinCount="100000" sheet="1" objects="1" scenarios="1"/>
  <dataConsolidate/>
  <phoneticPr fontId="2"/>
  <printOptions horizontalCentered="1" verticalCentered="1"/>
  <pageMargins left="0" right="0" top="0.19685039370078741" bottom="0" header="0.39370078740157483" footer="0"/>
  <pageSetup paperSize="8" scale="52"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54</v>
      </c>
      <c r="E2" s="145"/>
      <c r="F2" s="146" t="s">
        <v>556</v>
      </c>
      <c r="G2" s="147"/>
      <c r="H2" s="148"/>
    </row>
    <row r="3" spans="1:8" x14ac:dyDescent="0.2">
      <c r="A3" s="144" t="s">
        <v>549</v>
      </c>
      <c r="B3" s="149"/>
      <c r="C3" s="150"/>
      <c r="D3" s="151">
        <v>32046</v>
      </c>
      <c r="E3" s="152"/>
      <c r="F3" s="153">
        <v>41934</v>
      </c>
      <c r="G3" s="154"/>
      <c r="H3" s="155"/>
    </row>
    <row r="4" spans="1:8" x14ac:dyDescent="0.2">
      <c r="A4" s="156"/>
      <c r="B4" s="157"/>
      <c r="C4" s="158"/>
      <c r="D4" s="159">
        <v>20976</v>
      </c>
      <c r="E4" s="160"/>
      <c r="F4" s="161">
        <v>23352</v>
      </c>
      <c r="G4" s="162"/>
      <c r="H4" s="163"/>
    </row>
    <row r="5" spans="1:8" x14ac:dyDescent="0.2">
      <c r="A5" s="144" t="s">
        <v>551</v>
      </c>
      <c r="B5" s="149"/>
      <c r="C5" s="150"/>
      <c r="D5" s="151">
        <v>37691</v>
      </c>
      <c r="E5" s="152"/>
      <c r="F5" s="153">
        <v>45588</v>
      </c>
      <c r="G5" s="154"/>
      <c r="H5" s="155"/>
    </row>
    <row r="6" spans="1:8" x14ac:dyDescent="0.2">
      <c r="A6" s="156"/>
      <c r="B6" s="157"/>
      <c r="C6" s="158"/>
      <c r="D6" s="159">
        <v>32994</v>
      </c>
      <c r="E6" s="160"/>
      <c r="F6" s="161">
        <v>24150</v>
      </c>
      <c r="G6" s="162"/>
      <c r="H6" s="163"/>
    </row>
    <row r="7" spans="1:8" x14ac:dyDescent="0.2">
      <c r="A7" s="144" t="s">
        <v>552</v>
      </c>
      <c r="B7" s="149"/>
      <c r="C7" s="150"/>
      <c r="D7" s="151">
        <v>71997</v>
      </c>
      <c r="E7" s="152"/>
      <c r="F7" s="153">
        <v>45483</v>
      </c>
      <c r="G7" s="154"/>
      <c r="H7" s="155"/>
    </row>
    <row r="8" spans="1:8" x14ac:dyDescent="0.2">
      <c r="A8" s="156"/>
      <c r="B8" s="157"/>
      <c r="C8" s="158"/>
      <c r="D8" s="159">
        <v>64507</v>
      </c>
      <c r="E8" s="160"/>
      <c r="F8" s="161">
        <v>24241</v>
      </c>
      <c r="G8" s="162"/>
      <c r="H8" s="163"/>
    </row>
    <row r="9" spans="1:8" x14ac:dyDescent="0.2">
      <c r="A9" s="144" t="s">
        <v>553</v>
      </c>
      <c r="B9" s="149"/>
      <c r="C9" s="150"/>
      <c r="D9" s="151">
        <v>34603</v>
      </c>
      <c r="E9" s="152"/>
      <c r="F9" s="153">
        <v>45945</v>
      </c>
      <c r="G9" s="154"/>
      <c r="H9" s="155"/>
    </row>
    <row r="10" spans="1:8" x14ac:dyDescent="0.2">
      <c r="A10" s="156"/>
      <c r="B10" s="157"/>
      <c r="C10" s="158"/>
      <c r="D10" s="159">
        <v>27401</v>
      </c>
      <c r="E10" s="160"/>
      <c r="F10" s="161">
        <v>25180</v>
      </c>
      <c r="G10" s="162"/>
      <c r="H10" s="163"/>
    </row>
    <row r="11" spans="1:8" x14ac:dyDescent="0.2">
      <c r="A11" s="144" t="s">
        <v>554</v>
      </c>
      <c r="B11" s="149"/>
      <c r="C11" s="150"/>
      <c r="D11" s="151">
        <v>32541</v>
      </c>
      <c r="E11" s="152"/>
      <c r="F11" s="153">
        <v>44475</v>
      </c>
      <c r="G11" s="154"/>
      <c r="H11" s="155"/>
    </row>
    <row r="12" spans="1:8" x14ac:dyDescent="0.2">
      <c r="A12" s="156"/>
      <c r="B12" s="157"/>
      <c r="C12" s="164"/>
      <c r="D12" s="159">
        <v>27438</v>
      </c>
      <c r="E12" s="160"/>
      <c r="F12" s="161">
        <v>24780</v>
      </c>
      <c r="G12" s="162"/>
      <c r="H12" s="163"/>
    </row>
    <row r="13" spans="1:8" x14ac:dyDescent="0.2">
      <c r="A13" s="144"/>
      <c r="B13" s="149"/>
      <c r="C13" s="150"/>
      <c r="D13" s="151">
        <v>41776</v>
      </c>
      <c r="E13" s="152"/>
      <c r="F13" s="153">
        <v>44685</v>
      </c>
      <c r="G13" s="165"/>
      <c r="H13" s="155"/>
    </row>
    <row r="14" spans="1:8" x14ac:dyDescent="0.2">
      <c r="A14" s="156"/>
      <c r="B14" s="157"/>
      <c r="C14" s="158"/>
      <c r="D14" s="159">
        <v>34663</v>
      </c>
      <c r="E14" s="160"/>
      <c r="F14" s="161">
        <v>24341</v>
      </c>
      <c r="G14" s="162"/>
      <c r="H14" s="163"/>
    </row>
    <row r="17" spans="1:11" x14ac:dyDescent="0.2">
      <c r="A17" s="140" t="s">
        <v>55</v>
      </c>
    </row>
    <row r="18" spans="1:11" x14ac:dyDescent="0.2">
      <c r="A18" s="166"/>
      <c r="B18" s="166" t="str">
        <f>実質収支比率等に係る経年分析!F$46</f>
        <v>H30</v>
      </c>
      <c r="C18" s="166" t="str">
        <f>実質収支比率等に係る経年分析!G$46</f>
        <v>R01</v>
      </c>
      <c r="D18" s="166" t="str">
        <f>実質収支比率等に係る経年分析!H$46</f>
        <v>R02</v>
      </c>
      <c r="E18" s="166" t="str">
        <f>実質収支比率等に係る経年分析!I$46</f>
        <v>R03</v>
      </c>
      <c r="F18" s="166" t="str">
        <f>実質収支比率等に係る経年分析!J$46</f>
        <v>R04</v>
      </c>
    </row>
    <row r="19" spans="1:11" x14ac:dyDescent="0.2">
      <c r="A19" s="166" t="s">
        <v>56</v>
      </c>
      <c r="B19" s="166">
        <f>ROUND(VALUE(SUBSTITUTE(実質収支比率等に係る経年分析!F$48,"▲","-")),2)</f>
        <v>5.55</v>
      </c>
      <c r="C19" s="166">
        <f>ROUND(VALUE(SUBSTITUTE(実質収支比率等に係る経年分析!G$48,"▲","-")),2)</f>
        <v>4.45</v>
      </c>
      <c r="D19" s="166">
        <f>ROUND(VALUE(SUBSTITUTE(実質収支比率等に係る経年分析!H$48,"▲","-")),2)</f>
        <v>7.44</v>
      </c>
      <c r="E19" s="166">
        <f>ROUND(VALUE(SUBSTITUTE(実質収支比率等に係る経年分析!I$48,"▲","-")),2)</f>
        <v>12.81</v>
      </c>
      <c r="F19" s="166">
        <f>ROUND(VALUE(SUBSTITUTE(実質収支比率等に係る経年分析!J$48,"▲","-")),2)</f>
        <v>14.47</v>
      </c>
    </row>
    <row r="20" spans="1:11" x14ac:dyDescent="0.2">
      <c r="A20" s="166" t="s">
        <v>57</v>
      </c>
      <c r="B20" s="166">
        <f>ROUND(VALUE(SUBSTITUTE(実質収支比率等に係る経年分析!F$47,"▲","-")),2)</f>
        <v>9.8000000000000007</v>
      </c>
      <c r="C20" s="166">
        <f>ROUND(VALUE(SUBSTITUTE(実質収支比率等に係る経年分析!G$47,"▲","-")),2)</f>
        <v>9.6999999999999993</v>
      </c>
      <c r="D20" s="166">
        <f>ROUND(VALUE(SUBSTITUTE(実質収支比率等に係る経年分析!H$47,"▲","-")),2)</f>
        <v>8.14</v>
      </c>
      <c r="E20" s="166">
        <f>ROUND(VALUE(SUBSTITUTE(実質収支比率等に係る経年分析!I$47,"▲","-")),2)</f>
        <v>7.16</v>
      </c>
      <c r="F20" s="166">
        <f>ROUND(VALUE(SUBSTITUTE(実質収支比率等に係る経年分析!J$47,"▲","-")),2)</f>
        <v>7.73</v>
      </c>
    </row>
    <row r="21" spans="1:11" x14ac:dyDescent="0.2">
      <c r="A21" s="166" t="s">
        <v>58</v>
      </c>
      <c r="B21" s="166">
        <f>IF(ISNUMBER(VALUE(SUBSTITUTE(実質収支比率等に係る経年分析!F$49,"▲","-"))),ROUND(VALUE(SUBSTITUTE(実質収支比率等に係る経年分析!F$49,"▲","-")),2),NA())</f>
        <v>-0.65</v>
      </c>
      <c r="C21" s="166">
        <f>IF(ISNUMBER(VALUE(SUBSTITUTE(実質収支比率等に係る経年分析!G$49,"▲","-"))),ROUND(VALUE(SUBSTITUTE(実質収支比率等に係る経年分析!G$49,"▲","-")),2),NA())</f>
        <v>-1.18</v>
      </c>
      <c r="D21" s="166">
        <f>IF(ISNUMBER(VALUE(SUBSTITUTE(実質収支比率等に係る経年分析!H$49,"▲","-"))),ROUND(VALUE(SUBSTITUTE(実質収支比率等に係る経年分析!H$49,"▲","-")),2),NA())</f>
        <v>1.46</v>
      </c>
      <c r="E21" s="166">
        <f>IF(ISNUMBER(VALUE(SUBSTITUTE(実質収支比率等に係る経年分析!I$49,"▲","-"))),ROUND(VALUE(SUBSTITUTE(実質収支比率等に係る経年分析!I$49,"▲","-")),2),NA())</f>
        <v>4.91</v>
      </c>
      <c r="F21" s="166">
        <f>IF(ISNUMBER(VALUE(SUBSTITUTE(実質収支比率等に係る経年分析!J$49,"▲","-"))),ROUND(VALUE(SUBSTITUTE(実質収支比率等に係る経年分析!J$49,"▲","-")),2),NA())</f>
        <v>1.78</v>
      </c>
    </row>
    <row r="24" spans="1:11" x14ac:dyDescent="0.2">
      <c r="A24" s="140" t="s">
        <v>59</v>
      </c>
    </row>
    <row r="25" spans="1:11" x14ac:dyDescent="0.2">
      <c r="A25" s="167"/>
      <c r="B25" s="167" t="str">
        <f>連結実質赤字比率に係る赤字・黒字の構成分析!F$33</f>
        <v>H30</v>
      </c>
      <c r="C25" s="167"/>
      <c r="D25" s="167" t="str">
        <f>連結実質赤字比率に係る赤字・黒字の構成分析!G$33</f>
        <v>R01</v>
      </c>
      <c r="E25" s="167"/>
      <c r="F25" s="167" t="str">
        <f>連結実質赤字比率に係る赤字・黒字の構成分析!H$33</f>
        <v>R02</v>
      </c>
      <c r="G25" s="167"/>
      <c r="H25" s="167" t="str">
        <f>連結実質赤字比率に係る赤字・黒字の構成分析!I$33</f>
        <v>R03</v>
      </c>
      <c r="I25" s="167"/>
      <c r="J25" s="167" t="str">
        <f>連結実質赤字比率に係る赤字・黒字の構成分析!J$33</f>
        <v>R04</v>
      </c>
      <c r="K25" s="167"/>
    </row>
    <row r="26" spans="1:11" x14ac:dyDescent="0.2">
      <c r="A26" s="167"/>
      <c r="B26" s="167" t="s">
        <v>60</v>
      </c>
      <c r="C26" s="167" t="s">
        <v>61</v>
      </c>
      <c r="D26" s="167" t="s">
        <v>60</v>
      </c>
      <c r="E26" s="167" t="s">
        <v>61</v>
      </c>
      <c r="F26" s="167" t="s">
        <v>60</v>
      </c>
      <c r="G26" s="167" t="s">
        <v>61</v>
      </c>
      <c r="H26" s="167" t="s">
        <v>60</v>
      </c>
      <c r="I26" s="167" t="s">
        <v>61</v>
      </c>
      <c r="J26" s="167" t="s">
        <v>60</v>
      </c>
      <c r="K26" s="167" t="s">
        <v>61</v>
      </c>
    </row>
    <row r="27" spans="1:11" x14ac:dyDescent="0.2">
      <c r="A27" s="167" t="str">
        <f>IF(連結実質赤字比率に係る赤字・黒字の構成分析!C$43="",NA(),連結実質赤字比率に係る赤字・黒字の構成分析!C$43)</f>
        <v>その他会計（黒字）</v>
      </c>
      <c r="B27" s="167" t="e">
        <f>IF(ROUND(VALUE(SUBSTITUTE(連結実質赤字比率に係る赤字・黒字の構成分析!F$43,"▲", "-")), 2) &lt; 0, ABS(ROUND(VALUE(SUBSTITUTE(連結実質赤字比率に係る赤字・黒字の構成分析!F$43,"▲", "-")), 2)), NA())</f>
        <v>#VALUE!</v>
      </c>
      <c r="C27" s="167" t="e">
        <f>IF(ROUND(VALUE(SUBSTITUTE(連結実質赤字比率に係る赤字・黒字の構成分析!F$43,"▲", "-")), 2) &gt;= 0, ABS(ROUND(VALUE(SUBSTITUTE(連結実質赤字比率に係る赤字・黒字の構成分析!F$43,"▲", "-")), 2)), NA())</f>
        <v>#VALUE!</v>
      </c>
      <c r="D27" s="167" t="e">
        <f>IF(ROUND(VALUE(SUBSTITUTE(連結実質赤字比率に係る赤字・黒字の構成分析!G$43,"▲", "-")), 2) &lt; 0, ABS(ROUND(VALUE(SUBSTITUTE(連結実質赤字比率に係る赤字・黒字の構成分析!G$43,"▲", "-")), 2)), NA())</f>
        <v>#VALUE!</v>
      </c>
      <c r="E27" s="167" t="e">
        <f>IF(ROUND(VALUE(SUBSTITUTE(連結実質赤字比率に係る赤字・黒字の構成分析!G$43,"▲", "-")), 2) &gt;= 0, ABS(ROUND(VALUE(SUBSTITUTE(連結実質赤字比率に係る赤字・黒字の構成分析!G$43,"▲", "-")), 2)), NA())</f>
        <v>#VALUE!</v>
      </c>
      <c r="F27" s="167" t="e">
        <f>IF(ROUND(VALUE(SUBSTITUTE(連結実質赤字比率に係る赤字・黒字の構成分析!H$43,"▲", "-")), 2) &lt; 0, ABS(ROUND(VALUE(SUBSTITUTE(連結実質赤字比率に係る赤字・黒字の構成分析!H$43,"▲", "-")), 2)), NA())</f>
        <v>#VALUE!</v>
      </c>
      <c r="G27" s="167" t="e">
        <f>IF(ROUND(VALUE(SUBSTITUTE(連結実質赤字比率に係る赤字・黒字の構成分析!H$43,"▲", "-")), 2) &gt;= 0, ABS(ROUND(VALUE(SUBSTITUTE(連結実質赤字比率に係る赤字・黒字の構成分析!H$43,"▲", "-")), 2)), NA())</f>
        <v>#VALUE!</v>
      </c>
      <c r="H27" s="167" t="e">
        <f>IF(ROUND(VALUE(SUBSTITUTE(連結実質赤字比率に係る赤字・黒字の構成分析!I$43,"▲", "-")), 2) &lt; 0, ABS(ROUND(VALUE(SUBSTITUTE(連結実質赤字比率に係る赤字・黒字の構成分析!I$43,"▲", "-")), 2)), NA())</f>
        <v>#VALUE!</v>
      </c>
      <c r="I27" s="167" t="e">
        <f>IF(ROUND(VALUE(SUBSTITUTE(連結実質赤字比率に係る赤字・黒字の構成分析!I$43,"▲", "-")), 2) &gt;= 0, ABS(ROUND(VALUE(SUBSTITUTE(連結実質赤字比率に係る赤字・黒字の構成分析!I$43,"▲", "-")), 2)), NA())</f>
        <v>#VALUE!</v>
      </c>
      <c r="J27" s="167" t="e">
        <f>IF(ROUND(VALUE(SUBSTITUTE(連結実質赤字比率に係る赤字・黒字の構成分析!J$43,"▲", "-")), 2) &lt; 0, ABS(ROUND(VALUE(SUBSTITUTE(連結実質赤字比率に係る赤字・黒字の構成分析!J$43,"▲", "-")), 2)), NA())</f>
        <v>#VALUE!</v>
      </c>
      <c r="K27" s="167" t="e">
        <f>IF(ROUND(VALUE(SUBSTITUTE(連結実質赤字比率に係る赤字・黒字の構成分析!J$43,"▲", "-")), 2) &gt;= 0, ABS(ROUND(VALUE(SUBSTITUTE(連結実質赤字比率に係る赤字・黒字の構成分析!J$43,"▲", "-")), 2)), NA())</f>
        <v>#VALUE!</v>
      </c>
    </row>
    <row r="28" spans="1:11" x14ac:dyDescent="0.2">
      <c r="A28" s="167" t="str">
        <f>IF(連結実質赤字比率に係る赤字・黒字の構成分析!C$42="",NA(),連結実質赤字比率に係る赤字・黒字の構成分析!C$42)</f>
        <v>その他会計（赤字）</v>
      </c>
      <c r="B28" s="167" t="e">
        <f>IF(ROUND(VALUE(SUBSTITUTE(連結実質赤字比率に係る赤字・黒字の構成分析!F$42,"▲", "-")), 2) &lt; 0, ABS(ROUND(VALUE(SUBSTITUTE(連結実質赤字比率に係る赤字・黒字の構成分析!F$42,"▲", "-")), 2)), NA())</f>
        <v>#VALUE!</v>
      </c>
      <c r="C28" s="167" t="e">
        <f>IF(ROUND(VALUE(SUBSTITUTE(連結実質赤字比率に係る赤字・黒字の構成分析!F$42,"▲", "-")), 2) &gt;= 0, ABS(ROUND(VALUE(SUBSTITUTE(連結実質赤字比率に係る赤字・黒字の構成分析!F$42,"▲", "-")), 2)), NA())</f>
        <v>#VALUE!</v>
      </c>
      <c r="D28" s="167" t="e">
        <f>IF(ROUND(VALUE(SUBSTITUTE(連結実質赤字比率に係る赤字・黒字の構成分析!G$42,"▲", "-")), 2) &lt; 0, ABS(ROUND(VALUE(SUBSTITUTE(連結実質赤字比率に係る赤字・黒字の構成分析!G$42,"▲", "-")), 2)), NA())</f>
        <v>#VALUE!</v>
      </c>
      <c r="E28" s="167" t="e">
        <f>IF(ROUND(VALUE(SUBSTITUTE(連結実質赤字比率に係る赤字・黒字の構成分析!G$42,"▲", "-")), 2) &gt;= 0, ABS(ROUND(VALUE(SUBSTITUTE(連結実質赤字比率に係る赤字・黒字の構成分析!G$42,"▲", "-")), 2)), NA())</f>
        <v>#VALUE!</v>
      </c>
      <c r="F28" s="167" t="e">
        <f>IF(ROUND(VALUE(SUBSTITUTE(連結実質赤字比率に係る赤字・黒字の構成分析!H$42,"▲", "-")), 2) &lt; 0, ABS(ROUND(VALUE(SUBSTITUTE(連結実質赤字比率に係る赤字・黒字の構成分析!H$42,"▲", "-")), 2)), NA())</f>
        <v>#VALUE!</v>
      </c>
      <c r="G28" s="167" t="e">
        <f>IF(ROUND(VALUE(SUBSTITUTE(連結実質赤字比率に係る赤字・黒字の構成分析!H$42,"▲", "-")), 2) &gt;= 0, ABS(ROUND(VALUE(SUBSTITUTE(連結実質赤字比率に係る赤字・黒字の構成分析!H$42,"▲", "-")), 2)), NA())</f>
        <v>#VALUE!</v>
      </c>
      <c r="H28" s="167" t="e">
        <f>IF(ROUND(VALUE(SUBSTITUTE(連結実質赤字比率に係る赤字・黒字の構成分析!I$42,"▲", "-")), 2) &lt; 0, ABS(ROUND(VALUE(SUBSTITUTE(連結実質赤字比率に係る赤字・黒字の構成分析!I$42,"▲", "-")), 2)), NA())</f>
        <v>#VALUE!</v>
      </c>
      <c r="I28" s="167" t="e">
        <f>IF(ROUND(VALUE(SUBSTITUTE(連結実質赤字比率に係る赤字・黒字の構成分析!I$42,"▲", "-")), 2) &gt;= 0, ABS(ROUND(VALUE(SUBSTITUTE(連結実質赤字比率に係る赤字・黒字の構成分析!I$42,"▲", "-")), 2)), NA())</f>
        <v>#VALUE!</v>
      </c>
      <c r="J28" s="167" t="e">
        <f>IF(ROUND(VALUE(SUBSTITUTE(連結実質赤字比率に係る赤字・黒字の構成分析!J$42,"▲", "-")), 2) &lt; 0, ABS(ROUND(VALUE(SUBSTITUTE(連結実質赤字比率に係る赤字・黒字の構成分析!J$42,"▲", "-")), 2)), NA())</f>
        <v>#VALUE!</v>
      </c>
      <c r="K28" s="167" t="e">
        <f>IF(ROUND(VALUE(SUBSTITUTE(連結実質赤字比率に係る赤字・黒字の構成分析!J$42,"▲", "-")), 2) &gt;= 0, ABS(ROUND(VALUE(SUBSTITUTE(連結実質赤字比率に係る赤字・黒字の構成分析!J$42,"▲", "-")), 2)), NA())</f>
        <v>#VALUE!</v>
      </c>
    </row>
    <row r="29" spans="1:11" x14ac:dyDescent="0.2">
      <c r="A29" s="167" t="e">
        <f>IF(連結実質赤字比率に係る赤字・黒字の構成分析!C$41="",NA(),連結実質赤字比率に係る赤字・黒字の構成分析!C$41)</f>
        <v>#N/A</v>
      </c>
      <c r="B29" s="167" t="e">
        <f>IF(ROUND(VALUE(SUBSTITUTE(連結実質赤字比率に係る赤字・黒字の構成分析!F$41,"▲", "-")), 2) &lt; 0, ABS(ROUND(VALUE(SUBSTITUTE(連結実質赤字比率に係る赤字・黒字の構成分析!F$41,"▲", "-")), 2)), NA())</f>
        <v>#VALUE!</v>
      </c>
      <c r="C29" s="167" t="e">
        <f>IF(ROUND(VALUE(SUBSTITUTE(連結実質赤字比率に係る赤字・黒字の構成分析!F$41,"▲", "-")), 2) &gt;= 0, ABS(ROUND(VALUE(SUBSTITUTE(連結実質赤字比率に係る赤字・黒字の構成分析!F$41,"▲", "-")), 2)), NA())</f>
        <v>#VALUE!</v>
      </c>
      <c r="D29" s="167" t="e">
        <f>IF(ROUND(VALUE(SUBSTITUTE(連結実質赤字比率に係る赤字・黒字の構成分析!G$41,"▲", "-")), 2) &lt; 0, ABS(ROUND(VALUE(SUBSTITUTE(連結実質赤字比率に係る赤字・黒字の構成分析!G$41,"▲", "-")), 2)), NA())</f>
        <v>#VALUE!</v>
      </c>
      <c r="E29" s="167" t="e">
        <f>IF(ROUND(VALUE(SUBSTITUTE(連結実質赤字比率に係る赤字・黒字の構成分析!G$41,"▲", "-")), 2) &gt;= 0, ABS(ROUND(VALUE(SUBSTITUTE(連結実質赤字比率に係る赤字・黒字の構成分析!G$41,"▲", "-")), 2)), NA())</f>
        <v>#VALUE!</v>
      </c>
      <c r="F29" s="167" t="e">
        <f>IF(ROUND(VALUE(SUBSTITUTE(連結実質赤字比率に係る赤字・黒字の構成分析!H$41,"▲", "-")), 2) &lt; 0, ABS(ROUND(VALUE(SUBSTITUTE(連結実質赤字比率に係る赤字・黒字の構成分析!H$41,"▲", "-")), 2)), NA())</f>
        <v>#VALUE!</v>
      </c>
      <c r="G29" s="167" t="e">
        <f>IF(ROUND(VALUE(SUBSTITUTE(連結実質赤字比率に係る赤字・黒字の構成分析!H$41,"▲", "-")), 2) &gt;= 0, ABS(ROUND(VALUE(SUBSTITUTE(連結実質赤字比率に係る赤字・黒字の構成分析!H$41,"▲", "-")), 2)), NA())</f>
        <v>#VALUE!</v>
      </c>
      <c r="H29" s="167" t="e">
        <f>IF(ROUND(VALUE(SUBSTITUTE(連結実質赤字比率に係る赤字・黒字の構成分析!I$41,"▲", "-")), 2) &lt; 0, ABS(ROUND(VALUE(SUBSTITUTE(連結実質赤字比率に係る赤字・黒字の構成分析!I$41,"▲", "-")), 2)), NA())</f>
        <v>#VALUE!</v>
      </c>
      <c r="I29" s="167" t="e">
        <f>IF(ROUND(VALUE(SUBSTITUTE(連結実質赤字比率に係る赤字・黒字の構成分析!I$41,"▲", "-")), 2) &gt;= 0, ABS(ROUND(VALUE(SUBSTITUTE(連結実質赤字比率に係る赤字・黒字の構成分析!I$41,"▲", "-")), 2)), NA())</f>
        <v>#VALUE!</v>
      </c>
      <c r="J29" s="167" t="e">
        <f>IF(ROUND(VALUE(SUBSTITUTE(連結実質赤字比率に係る赤字・黒字の構成分析!J$41,"▲", "-")), 2) &lt; 0, ABS(ROUND(VALUE(SUBSTITUTE(連結実質赤字比率に係る赤字・黒字の構成分析!J$41,"▲", "-")), 2)), NA())</f>
        <v>#VALUE!</v>
      </c>
      <c r="K29" s="167" t="e">
        <f>IF(ROUND(VALUE(SUBSTITUTE(連結実質赤字比率に係る赤字・黒字の構成分析!J$41,"▲", "-")), 2) &gt;= 0, ABS(ROUND(VALUE(SUBSTITUTE(連結実質赤字比率に係る赤字・黒字の構成分析!J$41,"▲", "-")), 2)), NA())</f>
        <v>#VALUE!</v>
      </c>
    </row>
    <row r="30" spans="1:11" x14ac:dyDescent="0.2">
      <c r="A30" s="167" t="e">
        <f>IF(連結実質赤字比率に係る赤字・黒字の構成分析!C$40="",NA(),連結実質赤字比率に係る赤字・黒字の構成分析!C$40)</f>
        <v>#N/A</v>
      </c>
      <c r="B30" s="167" t="e">
        <f>IF(ROUND(VALUE(SUBSTITUTE(連結実質赤字比率に係る赤字・黒字の構成分析!F$40,"▲", "-")), 2) &lt; 0, ABS(ROUND(VALUE(SUBSTITUTE(連結実質赤字比率に係る赤字・黒字の構成分析!F$40,"▲", "-")), 2)), NA())</f>
        <v>#VALUE!</v>
      </c>
      <c r="C30" s="167" t="e">
        <f>IF(ROUND(VALUE(SUBSTITUTE(連結実質赤字比率に係る赤字・黒字の構成分析!F$40,"▲", "-")), 2) &gt;= 0, ABS(ROUND(VALUE(SUBSTITUTE(連結実質赤字比率に係る赤字・黒字の構成分析!F$40,"▲", "-")), 2)), NA())</f>
        <v>#VALUE!</v>
      </c>
      <c r="D30" s="167" t="e">
        <f>IF(ROUND(VALUE(SUBSTITUTE(連結実質赤字比率に係る赤字・黒字の構成分析!G$40,"▲", "-")), 2) &lt; 0, ABS(ROUND(VALUE(SUBSTITUTE(連結実質赤字比率に係る赤字・黒字の構成分析!G$40,"▲", "-")), 2)), NA())</f>
        <v>#VALUE!</v>
      </c>
      <c r="E30" s="167" t="e">
        <f>IF(ROUND(VALUE(SUBSTITUTE(連結実質赤字比率に係る赤字・黒字の構成分析!G$40,"▲", "-")), 2) &gt;= 0, ABS(ROUND(VALUE(SUBSTITUTE(連結実質赤字比率に係る赤字・黒字の構成分析!G$40,"▲", "-")), 2)), NA())</f>
        <v>#VALUE!</v>
      </c>
      <c r="F30" s="167" t="e">
        <f>IF(ROUND(VALUE(SUBSTITUTE(連結実質赤字比率に係る赤字・黒字の構成分析!H$40,"▲", "-")), 2) &lt; 0, ABS(ROUND(VALUE(SUBSTITUTE(連結実質赤字比率に係る赤字・黒字の構成分析!H$40,"▲", "-")), 2)), NA())</f>
        <v>#VALUE!</v>
      </c>
      <c r="G30" s="167" t="e">
        <f>IF(ROUND(VALUE(SUBSTITUTE(連結実質赤字比率に係る赤字・黒字の構成分析!H$40,"▲", "-")), 2) &gt;= 0, ABS(ROUND(VALUE(SUBSTITUTE(連結実質赤字比率に係る赤字・黒字の構成分析!H$40,"▲", "-")), 2)), NA())</f>
        <v>#VALUE!</v>
      </c>
      <c r="H30" s="167" t="e">
        <f>IF(ROUND(VALUE(SUBSTITUTE(連結実質赤字比率に係る赤字・黒字の構成分析!I$40,"▲", "-")), 2) &lt; 0, ABS(ROUND(VALUE(SUBSTITUTE(連結実質赤字比率に係る赤字・黒字の構成分析!I$40,"▲", "-")), 2)), NA())</f>
        <v>#VALUE!</v>
      </c>
      <c r="I30" s="167" t="e">
        <f>IF(ROUND(VALUE(SUBSTITUTE(連結実質赤字比率に係る赤字・黒字の構成分析!I$40,"▲", "-")), 2) &gt;= 0, ABS(ROUND(VALUE(SUBSTITUTE(連結実質赤字比率に係る赤字・黒字の構成分析!I$40,"▲", "-")), 2)), NA())</f>
        <v>#VALUE!</v>
      </c>
      <c r="J30" s="167" t="e">
        <f>IF(ROUND(VALUE(SUBSTITUTE(連結実質赤字比率に係る赤字・黒字の構成分析!J$40,"▲", "-")), 2) &lt; 0, ABS(ROUND(VALUE(SUBSTITUTE(連結実質赤字比率に係る赤字・黒字の構成分析!J$40,"▲", "-")), 2)), NA())</f>
        <v>#VALUE!</v>
      </c>
      <c r="K30" s="167" t="e">
        <f>IF(ROUND(VALUE(SUBSTITUTE(連結実質赤字比率に係る赤字・黒字の構成分析!J$40,"▲", "-")), 2) &gt;= 0, ABS(ROUND(VALUE(SUBSTITUTE(連結実質赤字比率に係る赤字・黒字の構成分析!J$40,"▲", "-")), 2)), NA())</f>
        <v>#VALUE!</v>
      </c>
    </row>
    <row r="31" spans="1:11" x14ac:dyDescent="0.2">
      <c r="A31" s="167" t="str">
        <f>IF(連結実質赤字比率に係る赤字・黒字の構成分析!C$39="",NA(),連結実質赤字比率に係る赤字・黒字の構成分析!C$39)</f>
        <v>駐車場事業特別会計</v>
      </c>
      <c r="B31" s="167" t="e">
        <f>IF(ROUND(VALUE(SUBSTITUTE(連結実質赤字比率に係る赤字・黒字の構成分析!F$39,"▲", "-")), 2) &lt; 0, ABS(ROUND(VALUE(SUBSTITUTE(連結実質赤字比率に係る赤字・黒字の構成分析!F$39,"▲", "-")), 2)), NA())</f>
        <v>#N/A</v>
      </c>
      <c r="C31" s="167">
        <f>IF(ROUND(VALUE(SUBSTITUTE(連結実質赤字比率に係る赤字・黒字の構成分析!F$39,"▲", "-")), 2) &gt;= 0, ABS(ROUND(VALUE(SUBSTITUTE(連結実質赤字比率に係る赤字・黒字の構成分析!F$39,"▲", "-")), 2)), NA())</f>
        <v>0.03</v>
      </c>
      <c r="D31" s="167" t="e">
        <f>IF(ROUND(VALUE(SUBSTITUTE(連結実質赤字比率に係る赤字・黒字の構成分析!G$39,"▲", "-")), 2) &lt; 0, ABS(ROUND(VALUE(SUBSTITUTE(連結実質赤字比率に係る赤字・黒字の構成分析!G$39,"▲", "-")), 2)), NA())</f>
        <v>#N/A</v>
      </c>
      <c r="E31" s="167">
        <f>IF(ROUND(VALUE(SUBSTITUTE(連結実質赤字比率に係る赤字・黒字の構成分析!G$39,"▲", "-")), 2) &gt;= 0, ABS(ROUND(VALUE(SUBSTITUTE(連結実質赤字比率に係る赤字・黒字の構成分析!G$39,"▲", "-")), 2)), NA())</f>
        <v>0.02</v>
      </c>
      <c r="F31" s="167" t="e">
        <f>IF(ROUND(VALUE(SUBSTITUTE(連結実質赤字比率に係る赤字・黒字の構成分析!H$39,"▲", "-")), 2) &lt; 0, ABS(ROUND(VALUE(SUBSTITUTE(連結実質赤字比率に係る赤字・黒字の構成分析!H$39,"▲", "-")), 2)), NA())</f>
        <v>#N/A</v>
      </c>
      <c r="G31" s="167">
        <f>IF(ROUND(VALUE(SUBSTITUTE(連結実質赤字比率に係る赤字・黒字の構成分析!H$39,"▲", "-")), 2) &gt;= 0, ABS(ROUND(VALUE(SUBSTITUTE(連結実質赤字比率に係る赤字・黒字の構成分析!H$39,"▲", "-")), 2)), NA())</f>
        <v>0.02</v>
      </c>
      <c r="H31" s="167" t="e">
        <f>IF(ROUND(VALUE(SUBSTITUTE(連結実質赤字比率に係る赤字・黒字の構成分析!I$39,"▲", "-")), 2) &lt; 0, ABS(ROUND(VALUE(SUBSTITUTE(連結実質赤字比率に係る赤字・黒字の構成分析!I$39,"▲", "-")), 2)), NA())</f>
        <v>#N/A</v>
      </c>
      <c r="I31" s="167">
        <f>IF(ROUND(VALUE(SUBSTITUTE(連結実質赤字比率に係る赤字・黒字の構成分析!I$39,"▲", "-")), 2) &gt;= 0, ABS(ROUND(VALUE(SUBSTITUTE(連結実質赤字比率に係る赤字・黒字の構成分析!I$39,"▲", "-")), 2)), NA())</f>
        <v>7.0000000000000007E-2</v>
      </c>
      <c r="J31" s="167" t="e">
        <f>IF(ROUND(VALUE(SUBSTITUTE(連結実質赤字比率に係る赤字・黒字の構成分析!J$39,"▲", "-")), 2) &lt; 0, ABS(ROUND(VALUE(SUBSTITUTE(連結実質赤字比率に係る赤字・黒字の構成分析!J$39,"▲", "-")), 2)), NA())</f>
        <v>#N/A</v>
      </c>
      <c r="K31" s="167">
        <f>IF(ROUND(VALUE(SUBSTITUTE(連結実質赤字比率に係る赤字・黒字の構成分析!J$39,"▲", "-")), 2) &gt;= 0, ABS(ROUND(VALUE(SUBSTITUTE(連結実質赤字比率に係る赤字・黒字の構成分析!J$39,"▲", "-")), 2)), NA())</f>
        <v>0.02</v>
      </c>
    </row>
    <row r="32" spans="1:11" x14ac:dyDescent="0.2">
      <c r="A32" s="167" t="str">
        <f>IF(連結実質赤字比率に係る赤字・黒字の構成分析!C$38="",NA(),連結実質赤字比率に係る赤字・黒字の構成分析!C$38)</f>
        <v>後期高齢者医療特別会計</v>
      </c>
      <c r="B32" s="167" t="e">
        <f>IF(ROUND(VALUE(SUBSTITUTE(連結実質赤字比率に係る赤字・黒字の構成分析!F$38,"▲", "-")), 2) &lt; 0, ABS(ROUND(VALUE(SUBSTITUTE(連結実質赤字比率に係る赤字・黒字の構成分析!F$38,"▲", "-")), 2)), NA())</f>
        <v>#N/A</v>
      </c>
      <c r="C32" s="167">
        <f>IF(ROUND(VALUE(SUBSTITUTE(連結実質赤字比率に係る赤字・黒字の構成分析!F$38,"▲", "-")), 2) &gt;= 0, ABS(ROUND(VALUE(SUBSTITUTE(連結実質赤字比率に係る赤字・黒字の構成分析!F$38,"▲", "-")), 2)), NA())</f>
        <v>7.0000000000000007E-2</v>
      </c>
      <c r="D32" s="167" t="e">
        <f>IF(ROUND(VALUE(SUBSTITUTE(連結実質赤字比率に係る赤字・黒字の構成分析!G$38,"▲", "-")), 2) &lt; 0, ABS(ROUND(VALUE(SUBSTITUTE(連結実質赤字比率に係る赤字・黒字の構成分析!G$38,"▲", "-")), 2)), NA())</f>
        <v>#N/A</v>
      </c>
      <c r="E32" s="167">
        <f>IF(ROUND(VALUE(SUBSTITUTE(連結実質赤字比率に係る赤字・黒字の構成分析!G$38,"▲", "-")), 2) &gt;= 0, ABS(ROUND(VALUE(SUBSTITUTE(連結実質赤字比率に係る赤字・黒字の構成分析!G$38,"▲", "-")), 2)), NA())</f>
        <v>0.06</v>
      </c>
      <c r="F32" s="167" t="e">
        <f>IF(ROUND(VALUE(SUBSTITUTE(連結実質赤字比率に係る赤字・黒字の構成分析!H$38,"▲", "-")), 2) &lt; 0, ABS(ROUND(VALUE(SUBSTITUTE(連結実質赤字比率に係る赤字・黒字の構成分析!H$38,"▲", "-")), 2)), NA())</f>
        <v>#N/A</v>
      </c>
      <c r="G32" s="167">
        <f>IF(ROUND(VALUE(SUBSTITUTE(連結実質赤字比率に係る赤字・黒字の構成分析!H$38,"▲", "-")), 2) &gt;= 0, ABS(ROUND(VALUE(SUBSTITUTE(連結実質赤字比率に係る赤字・黒字の構成分析!H$38,"▲", "-")), 2)), NA())</f>
        <v>0.16</v>
      </c>
      <c r="H32" s="167" t="e">
        <f>IF(ROUND(VALUE(SUBSTITUTE(連結実質赤字比率に係る赤字・黒字の構成分析!I$38,"▲", "-")), 2) &lt; 0, ABS(ROUND(VALUE(SUBSTITUTE(連結実質赤字比率に係る赤字・黒字の構成分析!I$38,"▲", "-")), 2)), NA())</f>
        <v>#N/A</v>
      </c>
      <c r="I32" s="167">
        <f>IF(ROUND(VALUE(SUBSTITUTE(連結実質赤字比率に係る赤字・黒字の構成分析!I$38,"▲", "-")), 2) &gt;= 0, ABS(ROUND(VALUE(SUBSTITUTE(連結実質赤字比率に係る赤字・黒字の構成分析!I$38,"▲", "-")), 2)), NA())</f>
        <v>0.09</v>
      </c>
      <c r="J32" s="167" t="e">
        <f>IF(ROUND(VALUE(SUBSTITUTE(連結実質赤字比率に係る赤字・黒字の構成分析!J$38,"▲", "-")), 2) &lt; 0, ABS(ROUND(VALUE(SUBSTITUTE(連結実質赤字比率に係る赤字・黒字の構成分析!J$38,"▲", "-")), 2)), NA())</f>
        <v>#N/A</v>
      </c>
      <c r="K32" s="167">
        <f>IF(ROUND(VALUE(SUBSTITUTE(連結実質赤字比率に係る赤字・黒字の構成分析!J$38,"▲", "-")), 2) &gt;= 0, ABS(ROUND(VALUE(SUBSTITUTE(連結実質赤字比率に係る赤字・黒字の構成分析!J$38,"▲", "-")), 2)), NA())</f>
        <v>0.16</v>
      </c>
    </row>
    <row r="33" spans="1:16" x14ac:dyDescent="0.2">
      <c r="A33" s="167" t="str">
        <f>IF(連結実質赤字比率に係る赤字・黒字の構成分析!C$37="",NA(),連結実質赤字比率に係る赤字・黒字の構成分析!C$37)</f>
        <v>国民健康保険事業特別会計</v>
      </c>
      <c r="B33" s="167" t="e">
        <f>IF(ROUND(VALUE(SUBSTITUTE(連結実質赤字比率に係る赤字・黒字の構成分析!F$37,"▲", "-")), 2) &lt; 0, ABS(ROUND(VALUE(SUBSTITUTE(連結実質赤字比率に係る赤字・黒字の構成分析!F$37,"▲", "-")), 2)), NA())</f>
        <v>#N/A</v>
      </c>
      <c r="C33" s="167">
        <f>IF(ROUND(VALUE(SUBSTITUTE(連結実質赤字比率に係る赤字・黒字の構成分析!F$37,"▲", "-")), 2) &gt;= 0, ABS(ROUND(VALUE(SUBSTITUTE(連結実質赤字比率に係る赤字・黒字の構成分析!F$37,"▲", "-")), 2)), NA())</f>
        <v>0.56999999999999995</v>
      </c>
      <c r="D33" s="167" t="e">
        <f>IF(ROUND(VALUE(SUBSTITUTE(連結実質赤字比率に係る赤字・黒字の構成分析!G$37,"▲", "-")), 2) &lt; 0, ABS(ROUND(VALUE(SUBSTITUTE(連結実質赤字比率に係る赤字・黒字の構成分析!G$37,"▲", "-")), 2)), NA())</f>
        <v>#N/A</v>
      </c>
      <c r="E33" s="167">
        <f>IF(ROUND(VALUE(SUBSTITUTE(連結実質赤字比率に係る赤字・黒字の構成分析!G$37,"▲", "-")), 2) &gt;= 0, ABS(ROUND(VALUE(SUBSTITUTE(連結実質赤字比率に係る赤字・黒字の構成分析!G$37,"▲", "-")), 2)), NA())</f>
        <v>0.67</v>
      </c>
      <c r="F33" s="167" t="e">
        <f>IF(ROUND(VALUE(SUBSTITUTE(連結実質赤字比率に係る赤字・黒字の構成分析!H$37,"▲", "-")), 2) &lt; 0, ABS(ROUND(VALUE(SUBSTITUTE(連結実質赤字比率に係る赤字・黒字の構成分析!H$37,"▲", "-")), 2)), NA())</f>
        <v>#N/A</v>
      </c>
      <c r="G33" s="167">
        <f>IF(ROUND(VALUE(SUBSTITUTE(連結実質赤字比率に係る赤字・黒字の構成分析!H$37,"▲", "-")), 2) &gt;= 0, ABS(ROUND(VALUE(SUBSTITUTE(連結実質赤字比率に係る赤字・黒字の構成分析!H$37,"▲", "-")), 2)), NA())</f>
        <v>2.09</v>
      </c>
      <c r="H33" s="167" t="e">
        <f>IF(ROUND(VALUE(SUBSTITUTE(連結実質赤字比率に係る赤字・黒字の構成分析!I$37,"▲", "-")), 2) &lt; 0, ABS(ROUND(VALUE(SUBSTITUTE(連結実質赤字比率に係る赤字・黒字の構成分析!I$37,"▲", "-")), 2)), NA())</f>
        <v>#N/A</v>
      </c>
      <c r="I33" s="167">
        <f>IF(ROUND(VALUE(SUBSTITUTE(連結実質赤字比率に係る赤字・黒字の構成分析!I$37,"▲", "-")), 2) &gt;= 0, ABS(ROUND(VALUE(SUBSTITUTE(連結実質赤字比率に係る赤字・黒字の構成分析!I$37,"▲", "-")), 2)), NA())</f>
        <v>0.66</v>
      </c>
      <c r="J33" s="167" t="e">
        <f>IF(ROUND(VALUE(SUBSTITUTE(連結実質赤字比率に係る赤字・黒字の構成分析!J$37,"▲", "-")), 2) &lt; 0, ABS(ROUND(VALUE(SUBSTITUTE(連結実質赤字比率に係る赤字・黒字の構成分析!J$37,"▲", "-")), 2)), NA())</f>
        <v>#N/A</v>
      </c>
      <c r="K33" s="167">
        <f>IF(ROUND(VALUE(SUBSTITUTE(連結実質赤字比率に係る赤字・黒字の構成分析!J$37,"▲", "-")), 2) &gt;= 0, ABS(ROUND(VALUE(SUBSTITUTE(連結実質赤字比率に係る赤字・黒字の構成分析!J$37,"▲", "-")), 2)), NA())</f>
        <v>1.2</v>
      </c>
    </row>
    <row r="34" spans="1:16" x14ac:dyDescent="0.2">
      <c r="A34" s="167" t="str">
        <f>IF(連結実質赤字比率に係る赤字・黒字の構成分析!C$36="",NA(),連結実質赤字比率に係る赤字・黒字の構成分析!C$36)</f>
        <v>介護保険特別会計</v>
      </c>
      <c r="B34" s="167" t="e">
        <f>IF(ROUND(VALUE(SUBSTITUTE(連結実質赤字比率に係る赤字・黒字の構成分析!F$36,"▲", "-")), 2) &lt; 0, ABS(ROUND(VALUE(SUBSTITUTE(連結実質赤字比率に係る赤字・黒字の構成分析!F$36,"▲", "-")), 2)), NA())</f>
        <v>#N/A</v>
      </c>
      <c r="C34" s="167">
        <f>IF(ROUND(VALUE(SUBSTITUTE(連結実質赤字比率に係る赤字・黒字の構成分析!F$36,"▲", "-")), 2) &gt;= 0, ABS(ROUND(VALUE(SUBSTITUTE(連結実質赤字比率に係る赤字・黒字の構成分析!F$36,"▲", "-")), 2)), NA())</f>
        <v>2.0699999999999998</v>
      </c>
      <c r="D34" s="167" t="e">
        <f>IF(ROUND(VALUE(SUBSTITUTE(連結実質赤字比率に係る赤字・黒字の構成分析!G$36,"▲", "-")), 2) &lt; 0, ABS(ROUND(VALUE(SUBSTITUTE(連結実質赤字比率に係る赤字・黒字の構成分析!G$36,"▲", "-")), 2)), NA())</f>
        <v>#N/A</v>
      </c>
      <c r="E34" s="167">
        <f>IF(ROUND(VALUE(SUBSTITUTE(連結実質赤字比率に係る赤字・黒字の構成分析!G$36,"▲", "-")), 2) &gt;= 0, ABS(ROUND(VALUE(SUBSTITUTE(連結実質赤字比率に係る赤字・黒字の構成分析!G$36,"▲", "-")), 2)), NA())</f>
        <v>1.22</v>
      </c>
      <c r="F34" s="167" t="e">
        <f>IF(ROUND(VALUE(SUBSTITUTE(連結実質赤字比率に係る赤字・黒字の構成分析!H$36,"▲", "-")), 2) &lt; 0, ABS(ROUND(VALUE(SUBSTITUTE(連結実質赤字比率に係る赤字・黒字の構成分析!H$36,"▲", "-")), 2)), NA())</f>
        <v>#N/A</v>
      </c>
      <c r="G34" s="167">
        <f>IF(ROUND(VALUE(SUBSTITUTE(連結実質赤字比率に係る赤字・黒字の構成分析!H$36,"▲", "-")), 2) &gt;= 0, ABS(ROUND(VALUE(SUBSTITUTE(連結実質赤字比率に係る赤字・黒字の構成分析!H$36,"▲", "-")), 2)), NA())</f>
        <v>2.06</v>
      </c>
      <c r="H34" s="167" t="e">
        <f>IF(ROUND(VALUE(SUBSTITUTE(連結実質赤字比率に係る赤字・黒字の構成分析!I$36,"▲", "-")), 2) &lt; 0, ABS(ROUND(VALUE(SUBSTITUTE(連結実質赤字比率に係る赤字・黒字の構成分析!I$36,"▲", "-")), 2)), NA())</f>
        <v>#N/A</v>
      </c>
      <c r="I34" s="167">
        <f>IF(ROUND(VALUE(SUBSTITUTE(連結実質赤字比率に係る赤字・黒字の構成分析!I$36,"▲", "-")), 2) &gt;= 0, ABS(ROUND(VALUE(SUBSTITUTE(連結実質赤字比率に係る赤字・黒字の構成分析!I$36,"▲", "-")), 2)), NA())</f>
        <v>2.42</v>
      </c>
      <c r="J34" s="167" t="e">
        <f>IF(ROUND(VALUE(SUBSTITUTE(連結実質赤字比率に係る赤字・黒字の構成分析!J$36,"▲", "-")), 2) &lt; 0, ABS(ROUND(VALUE(SUBSTITUTE(連結実質赤字比率に係る赤字・黒字の構成分析!J$36,"▲", "-")), 2)), NA())</f>
        <v>#N/A</v>
      </c>
      <c r="K34" s="167">
        <f>IF(ROUND(VALUE(SUBSTITUTE(連結実質赤字比率に係る赤字・黒字の構成分析!J$36,"▲", "-")), 2) &gt;= 0, ABS(ROUND(VALUE(SUBSTITUTE(連結実質赤字比率に係る赤字・黒字の構成分析!J$36,"▲", "-")), 2)), NA())</f>
        <v>2.34</v>
      </c>
    </row>
    <row r="35" spans="1:16" x14ac:dyDescent="0.2">
      <c r="A35" s="167" t="str">
        <f>IF(連結実質赤字比率に係る赤字・黒字の構成分析!C$35="",NA(),連結実質赤字比率に係る赤字・黒字の構成分析!C$35)</f>
        <v>下水道事業会計</v>
      </c>
      <c r="B35" s="167" t="e">
        <f>IF(ROUND(VALUE(SUBSTITUTE(連結実質赤字比率に係る赤字・黒字の構成分析!F$35,"▲", "-")), 2) &lt; 0, ABS(ROUND(VALUE(SUBSTITUTE(連結実質赤字比率に係る赤字・黒字の構成分析!F$35,"▲", "-")), 2)), NA())</f>
        <v>#N/A</v>
      </c>
      <c r="C35" s="167">
        <f>IF(ROUND(VALUE(SUBSTITUTE(連結実質赤字比率に係る赤字・黒字の構成分析!F$35,"▲", "-")), 2) &gt;= 0, ABS(ROUND(VALUE(SUBSTITUTE(連結実質赤字比率に係る赤字・黒字の構成分析!F$35,"▲", "-")), 2)), NA())</f>
        <v>0.61</v>
      </c>
      <c r="D35" s="167" t="e">
        <f>IF(ROUND(VALUE(SUBSTITUTE(連結実質赤字比率に係る赤字・黒字の構成分析!G$35,"▲", "-")), 2) &lt; 0, ABS(ROUND(VALUE(SUBSTITUTE(連結実質赤字比率に係る赤字・黒字の構成分析!G$35,"▲", "-")), 2)), NA())</f>
        <v>#N/A</v>
      </c>
      <c r="E35" s="167">
        <f>IF(ROUND(VALUE(SUBSTITUTE(連結実質赤字比率に係る赤字・黒字の構成分析!G$35,"▲", "-")), 2) &gt;= 0, ABS(ROUND(VALUE(SUBSTITUTE(連結実質赤字比率に係る赤字・黒字の構成分析!G$35,"▲", "-")), 2)), NA())</f>
        <v>1</v>
      </c>
      <c r="F35" s="167" t="e">
        <f>IF(ROUND(VALUE(SUBSTITUTE(連結実質赤字比率に係る赤字・黒字の構成分析!H$35,"▲", "-")), 2) &lt; 0, ABS(ROUND(VALUE(SUBSTITUTE(連結実質赤字比率に係る赤字・黒字の構成分析!H$35,"▲", "-")), 2)), NA())</f>
        <v>#N/A</v>
      </c>
      <c r="G35" s="167">
        <f>IF(ROUND(VALUE(SUBSTITUTE(連結実質赤字比率に係る赤字・黒字の構成分析!H$35,"▲", "-")), 2) &gt;= 0, ABS(ROUND(VALUE(SUBSTITUTE(連結実質赤字比率に係る赤字・黒字の構成分析!H$35,"▲", "-")), 2)), NA())</f>
        <v>1.5</v>
      </c>
      <c r="H35" s="167" t="e">
        <f>IF(ROUND(VALUE(SUBSTITUTE(連結実質赤字比率に係る赤字・黒字の構成分析!I$35,"▲", "-")), 2) &lt; 0, ABS(ROUND(VALUE(SUBSTITUTE(連結実質赤字比率に係る赤字・黒字の構成分析!I$35,"▲", "-")), 2)), NA())</f>
        <v>#N/A</v>
      </c>
      <c r="I35" s="167">
        <f>IF(ROUND(VALUE(SUBSTITUTE(連結実質赤字比率に係る赤字・黒字の構成分析!I$35,"▲", "-")), 2) &gt;= 0, ABS(ROUND(VALUE(SUBSTITUTE(連結実質赤字比率に係る赤字・黒字の構成分析!I$35,"▲", "-")), 2)), NA())</f>
        <v>2.15</v>
      </c>
      <c r="J35" s="167" t="e">
        <f>IF(ROUND(VALUE(SUBSTITUTE(連結実質赤字比率に係る赤字・黒字の構成分析!J$35,"▲", "-")), 2) &lt; 0, ABS(ROUND(VALUE(SUBSTITUTE(連結実質赤字比率に係る赤字・黒字の構成分析!J$35,"▲", "-")), 2)), NA())</f>
        <v>#N/A</v>
      </c>
      <c r="K35" s="167">
        <f>IF(ROUND(VALUE(SUBSTITUTE(連結実質赤字比率に係る赤字・黒字の構成分析!J$35,"▲", "-")), 2) &gt;= 0, ABS(ROUND(VALUE(SUBSTITUTE(連結実質赤字比率に係る赤字・黒字の構成分析!J$35,"▲", "-")), 2)), NA())</f>
        <v>3.26</v>
      </c>
    </row>
    <row r="36" spans="1:16" x14ac:dyDescent="0.2">
      <c r="A36" s="167" t="str">
        <f>IF(連結実質赤字比率に係る赤字・黒字の構成分析!C$34="",NA(),連結実質赤字比率に係る赤字・黒字の構成分析!C$34)</f>
        <v>一般会計</v>
      </c>
      <c r="B36" s="167" t="e">
        <f>IF(ROUND(VALUE(SUBSTITUTE(連結実質赤字比率に係る赤字・黒字の構成分析!F$34,"▲", "-")), 2) &lt; 0, ABS(ROUND(VALUE(SUBSTITUTE(連結実質赤字比率に係る赤字・黒字の構成分析!F$34,"▲", "-")), 2)), NA())</f>
        <v>#N/A</v>
      </c>
      <c r="C36" s="167">
        <f>IF(ROUND(VALUE(SUBSTITUTE(連結実質赤字比率に係る赤字・黒字の構成分析!F$34,"▲", "-")), 2) &gt;= 0, ABS(ROUND(VALUE(SUBSTITUTE(連結実質赤字比率に係る赤字・黒字の構成分析!F$34,"▲", "-")), 2)), NA())</f>
        <v>5.54</v>
      </c>
      <c r="D36" s="167" t="e">
        <f>IF(ROUND(VALUE(SUBSTITUTE(連結実質赤字比率に係る赤字・黒字の構成分析!G$34,"▲", "-")), 2) &lt; 0, ABS(ROUND(VALUE(SUBSTITUTE(連結実質赤字比率に係る赤字・黒字の構成分析!G$34,"▲", "-")), 2)), NA())</f>
        <v>#N/A</v>
      </c>
      <c r="E36" s="167">
        <f>IF(ROUND(VALUE(SUBSTITUTE(連結実質赤字比率に係る赤字・黒字の構成分析!G$34,"▲", "-")), 2) &gt;= 0, ABS(ROUND(VALUE(SUBSTITUTE(連結実質赤字比率に係る赤字・黒字の構成分析!G$34,"▲", "-")), 2)), NA())</f>
        <v>4.4400000000000004</v>
      </c>
      <c r="F36" s="167" t="e">
        <f>IF(ROUND(VALUE(SUBSTITUTE(連結実質赤字比率に係る赤字・黒字の構成分析!H$34,"▲", "-")), 2) &lt; 0, ABS(ROUND(VALUE(SUBSTITUTE(連結実質赤字比率に係る赤字・黒字の構成分析!H$34,"▲", "-")), 2)), NA())</f>
        <v>#N/A</v>
      </c>
      <c r="G36" s="167">
        <f>IF(ROUND(VALUE(SUBSTITUTE(連結実質赤字比率に係る赤字・黒字の構成分析!H$34,"▲", "-")), 2) &gt;= 0, ABS(ROUND(VALUE(SUBSTITUTE(連結実質赤字比率に係る赤字・黒字の構成分析!H$34,"▲", "-")), 2)), NA())</f>
        <v>7.43</v>
      </c>
      <c r="H36" s="167" t="e">
        <f>IF(ROUND(VALUE(SUBSTITUTE(連結実質赤字比率に係る赤字・黒字の構成分析!I$34,"▲", "-")), 2) &lt; 0, ABS(ROUND(VALUE(SUBSTITUTE(連結実質赤字比率に係る赤字・黒字の構成分析!I$34,"▲", "-")), 2)), NA())</f>
        <v>#N/A</v>
      </c>
      <c r="I36" s="167">
        <f>IF(ROUND(VALUE(SUBSTITUTE(連結実質赤字比率に係る赤字・黒字の構成分析!I$34,"▲", "-")), 2) &gt;= 0, ABS(ROUND(VALUE(SUBSTITUTE(連結実質赤字比率に係る赤字・黒字の構成分析!I$34,"▲", "-")), 2)), NA())</f>
        <v>12.8</v>
      </c>
      <c r="J36" s="167" t="e">
        <f>IF(ROUND(VALUE(SUBSTITUTE(連結実質赤字比率に係る赤字・黒字の構成分析!J$34,"▲", "-")), 2) &lt; 0, ABS(ROUND(VALUE(SUBSTITUTE(連結実質赤字比率に係る赤字・黒字の構成分析!J$34,"▲", "-")), 2)), NA())</f>
        <v>#N/A</v>
      </c>
      <c r="K36" s="167">
        <f>IF(ROUND(VALUE(SUBSTITUTE(連結実質赤字比率に係る赤字・黒字の構成分析!J$34,"▲", "-")), 2) &gt;= 0, ABS(ROUND(VALUE(SUBSTITUTE(連結実質赤字比率に係る赤字・黒字の構成分析!J$34,"▲", "-")), 2)), NA())</f>
        <v>14.46</v>
      </c>
    </row>
    <row r="39" spans="1:16" x14ac:dyDescent="0.2">
      <c r="A39" s="140" t="s">
        <v>62</v>
      </c>
    </row>
    <row r="40" spans="1:16" x14ac:dyDescent="0.2">
      <c r="A40" s="168"/>
      <c r="B40" s="168" t="str">
        <f>'実質公債費比率（分子）の構造'!K$44</f>
        <v>H30</v>
      </c>
      <c r="C40" s="168"/>
      <c r="D40" s="168"/>
      <c r="E40" s="168" t="str">
        <f>'実質公債費比率（分子）の構造'!L$44</f>
        <v>R01</v>
      </c>
      <c r="F40" s="168"/>
      <c r="G40" s="168"/>
      <c r="H40" s="168" t="str">
        <f>'実質公債費比率（分子）の構造'!M$44</f>
        <v>R02</v>
      </c>
      <c r="I40" s="168"/>
      <c r="J40" s="168"/>
      <c r="K40" s="168" t="str">
        <f>'実質公債費比率（分子）の構造'!N$44</f>
        <v>R03</v>
      </c>
      <c r="L40" s="168"/>
      <c r="M40" s="168"/>
      <c r="N40" s="168" t="str">
        <f>'実質公債費比率（分子）の構造'!O$44</f>
        <v>R04</v>
      </c>
      <c r="O40" s="168"/>
      <c r="P40" s="168"/>
    </row>
    <row r="41" spans="1:16" x14ac:dyDescent="0.2">
      <c r="A41" s="168"/>
      <c r="B41" s="168" t="s">
        <v>63</v>
      </c>
      <c r="C41" s="168"/>
      <c r="D41" s="168" t="s">
        <v>64</v>
      </c>
      <c r="E41" s="168" t="s">
        <v>63</v>
      </c>
      <c r="F41" s="168"/>
      <c r="G41" s="168" t="s">
        <v>64</v>
      </c>
      <c r="H41" s="168" t="s">
        <v>63</v>
      </c>
      <c r="I41" s="168"/>
      <c r="J41" s="168" t="s">
        <v>64</v>
      </c>
      <c r="K41" s="168" t="s">
        <v>63</v>
      </c>
      <c r="L41" s="168"/>
      <c r="M41" s="168" t="s">
        <v>64</v>
      </c>
      <c r="N41" s="168" t="s">
        <v>63</v>
      </c>
      <c r="O41" s="168"/>
      <c r="P41" s="168" t="s">
        <v>64</v>
      </c>
    </row>
    <row r="42" spans="1:16" x14ac:dyDescent="0.2">
      <c r="A42" s="168" t="s">
        <v>65</v>
      </c>
      <c r="B42" s="168"/>
      <c r="C42" s="168"/>
      <c r="D42" s="168">
        <f>'実質公債費比率（分子）の構造'!K$52</f>
        <v>1503</v>
      </c>
      <c r="E42" s="168"/>
      <c r="F42" s="168"/>
      <c r="G42" s="168">
        <f>'実質公債費比率（分子）の構造'!L$52</f>
        <v>1483</v>
      </c>
      <c r="H42" s="168"/>
      <c r="I42" s="168"/>
      <c r="J42" s="168">
        <f>'実質公債費比率（分子）の構造'!M$52</f>
        <v>1372</v>
      </c>
      <c r="K42" s="168"/>
      <c r="L42" s="168"/>
      <c r="M42" s="168">
        <f>'実質公債費比率（分子）の構造'!N$52</f>
        <v>1408</v>
      </c>
      <c r="N42" s="168"/>
      <c r="O42" s="168"/>
      <c r="P42" s="168">
        <f>'実質公債費比率（分子）の構造'!O$52</f>
        <v>1413</v>
      </c>
    </row>
    <row r="43" spans="1:16" x14ac:dyDescent="0.2">
      <c r="A43" s="168" t="s">
        <v>66</v>
      </c>
      <c r="B43" s="168" t="str">
        <f>'実質公債費比率（分子）の構造'!K$51</f>
        <v>-</v>
      </c>
      <c r="C43" s="168"/>
      <c r="D43" s="168"/>
      <c r="E43" s="168" t="str">
        <f>'実質公債費比率（分子）の構造'!L$51</f>
        <v>-</v>
      </c>
      <c r="F43" s="168"/>
      <c r="G43" s="168"/>
      <c r="H43" s="168">
        <f>'実質公債費比率（分子）の構造'!M$51</f>
        <v>1</v>
      </c>
      <c r="I43" s="168"/>
      <c r="J43" s="168"/>
      <c r="K43" s="168">
        <f>'実質公債費比率（分子）の構造'!N$51</f>
        <v>0</v>
      </c>
      <c r="L43" s="168"/>
      <c r="M43" s="168"/>
      <c r="N43" s="168" t="str">
        <f>'実質公債費比率（分子）の構造'!O$51</f>
        <v>-</v>
      </c>
      <c r="O43" s="168"/>
      <c r="P43" s="168"/>
    </row>
    <row r="44" spans="1:16" x14ac:dyDescent="0.2">
      <c r="A44" s="168" t="s">
        <v>67</v>
      </c>
      <c r="B44" s="168">
        <f>'実質公債費比率（分子）の構造'!K$50</f>
        <v>7</v>
      </c>
      <c r="C44" s="168"/>
      <c r="D44" s="168"/>
      <c r="E44" s="168">
        <f>'実質公債費比率（分子）の構造'!L$50</f>
        <v>3</v>
      </c>
      <c r="F44" s="168"/>
      <c r="G44" s="168"/>
      <c r="H44" s="168">
        <f>'実質公債費比率（分子）の構造'!M$50</f>
        <v>4</v>
      </c>
      <c r="I44" s="168"/>
      <c r="J44" s="168"/>
      <c r="K44" s="168">
        <f>'実質公債費比率（分子）の構造'!N$50</f>
        <v>3</v>
      </c>
      <c r="L44" s="168"/>
      <c r="M44" s="168"/>
      <c r="N44" s="168">
        <f>'実質公債費比率（分子）の構造'!O$50</f>
        <v>2</v>
      </c>
      <c r="O44" s="168"/>
      <c r="P44" s="168"/>
    </row>
    <row r="45" spans="1:16" x14ac:dyDescent="0.2">
      <c r="A45" s="168" t="s">
        <v>68</v>
      </c>
      <c r="B45" s="168">
        <f>'実質公債費比率（分子）の構造'!K$49</f>
        <v>64</v>
      </c>
      <c r="C45" s="168"/>
      <c r="D45" s="168"/>
      <c r="E45" s="168">
        <f>'実質公債費比率（分子）の構造'!L$49</f>
        <v>60</v>
      </c>
      <c r="F45" s="168"/>
      <c r="G45" s="168"/>
      <c r="H45" s="168">
        <f>'実質公債費比率（分子）の構造'!M$49</f>
        <v>42</v>
      </c>
      <c r="I45" s="168"/>
      <c r="J45" s="168"/>
      <c r="K45" s="168">
        <f>'実質公債費比率（分子）の構造'!N$49</f>
        <v>22</v>
      </c>
      <c r="L45" s="168"/>
      <c r="M45" s="168"/>
      <c r="N45" s="168">
        <f>'実質公債費比率（分子）の構造'!O$49</f>
        <v>14</v>
      </c>
      <c r="O45" s="168"/>
      <c r="P45" s="168"/>
    </row>
    <row r="46" spans="1:16" x14ac:dyDescent="0.2">
      <c r="A46" s="168" t="s">
        <v>69</v>
      </c>
      <c r="B46" s="168">
        <f>'実質公債費比率（分子）の構造'!K$48</f>
        <v>22</v>
      </c>
      <c r="C46" s="168"/>
      <c r="D46" s="168"/>
      <c r="E46" s="168">
        <f>'実質公債費比率（分子）の構造'!L$48</f>
        <v>48</v>
      </c>
      <c r="F46" s="168"/>
      <c r="G46" s="168"/>
      <c r="H46" s="168">
        <f>'実質公債費比率（分子）の構造'!M$48</f>
        <v>38</v>
      </c>
      <c r="I46" s="168"/>
      <c r="J46" s="168"/>
      <c r="K46" s="168">
        <f>'実質公債費比率（分子）の構造'!N$48</f>
        <v>33</v>
      </c>
      <c r="L46" s="168"/>
      <c r="M46" s="168"/>
      <c r="N46" s="168">
        <f>'実質公債費比率（分子）の構造'!O$48</f>
        <v>38</v>
      </c>
      <c r="O46" s="168"/>
      <c r="P46" s="168"/>
    </row>
    <row r="47" spans="1:16" x14ac:dyDescent="0.2">
      <c r="A47" s="168" t="s">
        <v>70</v>
      </c>
      <c r="B47" s="168" t="str">
        <f>'実質公債費比率（分子）の構造'!K$47</f>
        <v>-</v>
      </c>
      <c r="C47" s="168"/>
      <c r="D47" s="168"/>
      <c r="E47" s="168" t="str">
        <f>'実質公債費比率（分子）の構造'!L$47</f>
        <v>-</v>
      </c>
      <c r="F47" s="168"/>
      <c r="G47" s="168"/>
      <c r="H47" s="168" t="str">
        <f>'実質公債費比率（分子）の構造'!M$47</f>
        <v>-</v>
      </c>
      <c r="I47" s="168"/>
      <c r="J47" s="168"/>
      <c r="K47" s="168" t="str">
        <f>'実質公債費比率（分子）の構造'!N$47</f>
        <v>-</v>
      </c>
      <c r="L47" s="168"/>
      <c r="M47" s="168"/>
      <c r="N47" s="168" t="str">
        <f>'実質公債費比率（分子）の構造'!O$47</f>
        <v>-</v>
      </c>
      <c r="O47" s="168"/>
      <c r="P47" s="168"/>
    </row>
    <row r="48" spans="1:16" x14ac:dyDescent="0.2">
      <c r="A48" s="168" t="s">
        <v>71</v>
      </c>
      <c r="B48" s="168" t="str">
        <f>'実質公債費比率（分子）の構造'!K$46</f>
        <v>-</v>
      </c>
      <c r="C48" s="168"/>
      <c r="D48" s="168"/>
      <c r="E48" s="168" t="str">
        <f>'実質公債費比率（分子）の構造'!L$46</f>
        <v>-</v>
      </c>
      <c r="F48" s="168"/>
      <c r="G48" s="168"/>
      <c r="H48" s="168" t="str">
        <f>'実質公債費比率（分子）の構造'!M$46</f>
        <v>-</v>
      </c>
      <c r="I48" s="168"/>
      <c r="J48" s="168"/>
      <c r="K48" s="168" t="str">
        <f>'実質公債費比率（分子）の構造'!N$46</f>
        <v>-</v>
      </c>
      <c r="L48" s="168"/>
      <c r="M48" s="168"/>
      <c r="N48" s="168" t="str">
        <f>'実質公債費比率（分子）の構造'!O$46</f>
        <v>-</v>
      </c>
      <c r="O48" s="168"/>
      <c r="P48" s="168"/>
    </row>
    <row r="49" spans="1:16" x14ac:dyDescent="0.2">
      <c r="A49" s="168" t="s">
        <v>72</v>
      </c>
      <c r="B49" s="168">
        <f>'実質公債費比率（分子）の構造'!K$45</f>
        <v>1875</v>
      </c>
      <c r="C49" s="168"/>
      <c r="D49" s="168"/>
      <c r="E49" s="168">
        <f>'実質公債費比率（分子）の構造'!L$45</f>
        <v>1877</v>
      </c>
      <c r="F49" s="168"/>
      <c r="G49" s="168"/>
      <c r="H49" s="168">
        <f>'実質公債費比率（分子）の構造'!M$45</f>
        <v>1913</v>
      </c>
      <c r="I49" s="168"/>
      <c r="J49" s="168"/>
      <c r="K49" s="168">
        <f>'実質公債費比率（分子）の構造'!N$45</f>
        <v>1946</v>
      </c>
      <c r="L49" s="168"/>
      <c r="M49" s="168"/>
      <c r="N49" s="168">
        <f>'実質公債費比率（分子）の構造'!O$45</f>
        <v>1947</v>
      </c>
      <c r="O49" s="168"/>
      <c r="P49" s="168"/>
    </row>
    <row r="50" spans="1:16" x14ac:dyDescent="0.2">
      <c r="A50" s="168" t="s">
        <v>73</v>
      </c>
      <c r="B50" s="168" t="e">
        <f>NA()</f>
        <v>#N/A</v>
      </c>
      <c r="C50" s="168">
        <f>IF(ISNUMBER('実質公債費比率（分子）の構造'!K$53),'実質公債費比率（分子）の構造'!K$53,NA())</f>
        <v>465</v>
      </c>
      <c r="D50" s="168" t="e">
        <f>NA()</f>
        <v>#N/A</v>
      </c>
      <c r="E50" s="168" t="e">
        <f>NA()</f>
        <v>#N/A</v>
      </c>
      <c r="F50" s="168">
        <f>IF(ISNUMBER('実質公債費比率（分子）の構造'!L$53),'実質公債費比率（分子）の構造'!L$53,NA())</f>
        <v>505</v>
      </c>
      <c r="G50" s="168" t="e">
        <f>NA()</f>
        <v>#N/A</v>
      </c>
      <c r="H50" s="168" t="e">
        <f>NA()</f>
        <v>#N/A</v>
      </c>
      <c r="I50" s="168">
        <f>IF(ISNUMBER('実質公債費比率（分子）の構造'!M$53),'実質公債費比率（分子）の構造'!M$53,NA())</f>
        <v>626</v>
      </c>
      <c r="J50" s="168" t="e">
        <f>NA()</f>
        <v>#N/A</v>
      </c>
      <c r="K50" s="168" t="e">
        <f>NA()</f>
        <v>#N/A</v>
      </c>
      <c r="L50" s="168">
        <f>IF(ISNUMBER('実質公債費比率（分子）の構造'!N$53),'実質公債費比率（分子）の構造'!N$53,NA())</f>
        <v>596</v>
      </c>
      <c r="M50" s="168" t="e">
        <f>NA()</f>
        <v>#N/A</v>
      </c>
      <c r="N50" s="168" t="e">
        <f>NA()</f>
        <v>#N/A</v>
      </c>
      <c r="O50" s="168">
        <f>IF(ISNUMBER('実質公債費比率（分子）の構造'!O$53),'実質公債費比率（分子）の構造'!O$53,NA())</f>
        <v>588</v>
      </c>
      <c r="P50" s="168" t="e">
        <f>NA()</f>
        <v>#N/A</v>
      </c>
    </row>
    <row r="53" spans="1:16" x14ac:dyDescent="0.2">
      <c r="A53" s="140" t="s">
        <v>74</v>
      </c>
    </row>
    <row r="54" spans="1:16" x14ac:dyDescent="0.2">
      <c r="A54" s="167"/>
      <c r="B54" s="167" t="str">
        <f>'将来負担比率（分子）の構造'!I$40</f>
        <v>H30</v>
      </c>
      <c r="C54" s="167"/>
      <c r="D54" s="167"/>
      <c r="E54" s="167" t="str">
        <f>'将来負担比率（分子）の構造'!J$40</f>
        <v>R01</v>
      </c>
      <c r="F54" s="167"/>
      <c r="G54" s="167"/>
      <c r="H54" s="167" t="str">
        <f>'将来負担比率（分子）の構造'!K$40</f>
        <v>R02</v>
      </c>
      <c r="I54" s="167"/>
      <c r="J54" s="167"/>
      <c r="K54" s="167" t="str">
        <f>'将来負担比率（分子）の構造'!L$40</f>
        <v>R03</v>
      </c>
      <c r="L54" s="167"/>
      <c r="M54" s="167"/>
      <c r="N54" s="167" t="str">
        <f>'将来負担比率（分子）の構造'!M$40</f>
        <v>R04</v>
      </c>
      <c r="O54" s="167"/>
      <c r="P54" s="167"/>
    </row>
    <row r="55" spans="1:16" x14ac:dyDescent="0.2">
      <c r="A55" s="167"/>
      <c r="B55" s="167" t="s">
        <v>75</v>
      </c>
      <c r="C55" s="167"/>
      <c r="D55" s="167" t="s">
        <v>76</v>
      </c>
      <c r="E55" s="167" t="s">
        <v>75</v>
      </c>
      <c r="F55" s="167"/>
      <c r="G55" s="167" t="s">
        <v>76</v>
      </c>
      <c r="H55" s="167" t="s">
        <v>75</v>
      </c>
      <c r="I55" s="167"/>
      <c r="J55" s="167" t="s">
        <v>76</v>
      </c>
      <c r="K55" s="167" t="s">
        <v>75</v>
      </c>
      <c r="L55" s="167"/>
      <c r="M55" s="167" t="s">
        <v>76</v>
      </c>
      <c r="N55" s="167" t="s">
        <v>75</v>
      </c>
      <c r="O55" s="167"/>
      <c r="P55" s="167" t="s">
        <v>76</v>
      </c>
    </row>
    <row r="56" spans="1:16" x14ac:dyDescent="0.2">
      <c r="A56" s="167" t="s">
        <v>45</v>
      </c>
      <c r="B56" s="167"/>
      <c r="C56" s="167"/>
      <c r="D56" s="167">
        <f>'将来負担比率（分子）の構造'!I$52</f>
        <v>16046</v>
      </c>
      <c r="E56" s="167"/>
      <c r="F56" s="167"/>
      <c r="G56" s="167">
        <f>'将来負担比率（分子）の構造'!J$52</f>
        <v>15996</v>
      </c>
      <c r="H56" s="167"/>
      <c r="I56" s="167"/>
      <c r="J56" s="167">
        <f>'将来負担比率（分子）の構造'!K$52</f>
        <v>16566</v>
      </c>
      <c r="K56" s="167"/>
      <c r="L56" s="167"/>
      <c r="M56" s="167">
        <f>'将来負担比率（分子）の構造'!L$52</f>
        <v>16557</v>
      </c>
      <c r="N56" s="167"/>
      <c r="O56" s="167"/>
      <c r="P56" s="167">
        <f>'将来負担比率（分子）の構造'!M$52</f>
        <v>15869</v>
      </c>
    </row>
    <row r="57" spans="1:16" x14ac:dyDescent="0.2">
      <c r="A57" s="167" t="s">
        <v>44</v>
      </c>
      <c r="B57" s="167"/>
      <c r="C57" s="167"/>
      <c r="D57" s="167">
        <f>'将来負担比率（分子）の構造'!I$51</f>
        <v>1305</v>
      </c>
      <c r="E57" s="167"/>
      <c r="F57" s="167"/>
      <c r="G57" s="167">
        <f>'将来負担比率（分子）の構造'!J$51</f>
        <v>1274</v>
      </c>
      <c r="H57" s="167"/>
      <c r="I57" s="167"/>
      <c r="J57" s="167">
        <f>'将来負担比率（分子）の構造'!K$51</f>
        <v>1315</v>
      </c>
      <c r="K57" s="167"/>
      <c r="L57" s="167"/>
      <c r="M57" s="167">
        <f>'将来負担比率（分子）の構造'!L$51</f>
        <v>1968</v>
      </c>
      <c r="N57" s="167"/>
      <c r="O57" s="167"/>
      <c r="P57" s="167">
        <f>'将来負担比率（分子）の構造'!M$51</f>
        <v>2384</v>
      </c>
    </row>
    <row r="58" spans="1:16" x14ac:dyDescent="0.2">
      <c r="A58" s="167" t="s">
        <v>43</v>
      </c>
      <c r="B58" s="167"/>
      <c r="C58" s="167"/>
      <c r="D58" s="167">
        <f>'将来負担比率（分子）の構造'!I$50</f>
        <v>5040</v>
      </c>
      <c r="E58" s="167"/>
      <c r="F58" s="167"/>
      <c r="G58" s="167">
        <f>'将来負担比率（分子）の構造'!J$50</f>
        <v>5109</v>
      </c>
      <c r="H58" s="167"/>
      <c r="I58" s="167"/>
      <c r="J58" s="167">
        <f>'将来負担比率（分子）の構造'!K$50</f>
        <v>3964</v>
      </c>
      <c r="K58" s="167"/>
      <c r="L58" s="167"/>
      <c r="M58" s="167">
        <f>'将来負担比率（分子）の構造'!L$50</f>
        <v>4160</v>
      </c>
      <c r="N58" s="167"/>
      <c r="O58" s="167"/>
      <c r="P58" s="167">
        <f>'将来負担比率（分子）の構造'!M$50</f>
        <v>4406</v>
      </c>
    </row>
    <row r="59" spans="1:16" x14ac:dyDescent="0.2">
      <c r="A59" s="167" t="s">
        <v>41</v>
      </c>
      <c r="B59" s="167" t="str">
        <f>'将来負担比率（分子）の構造'!I$49</f>
        <v>-</v>
      </c>
      <c r="C59" s="167"/>
      <c r="D59" s="167"/>
      <c r="E59" s="167" t="str">
        <f>'将来負担比率（分子）の構造'!J$49</f>
        <v>-</v>
      </c>
      <c r="F59" s="167"/>
      <c r="G59" s="167"/>
      <c r="H59" s="167" t="str">
        <f>'将来負担比率（分子）の構造'!K$49</f>
        <v>-</v>
      </c>
      <c r="I59" s="167"/>
      <c r="J59" s="167"/>
      <c r="K59" s="167" t="str">
        <f>'将来負担比率（分子）の構造'!L$49</f>
        <v>-</v>
      </c>
      <c r="L59" s="167"/>
      <c r="M59" s="167"/>
      <c r="N59" s="167" t="str">
        <f>'将来負担比率（分子）の構造'!M$49</f>
        <v>-</v>
      </c>
      <c r="O59" s="167"/>
      <c r="P59" s="167"/>
    </row>
    <row r="60" spans="1:16" x14ac:dyDescent="0.2">
      <c r="A60" s="167" t="s">
        <v>40</v>
      </c>
      <c r="B60" s="167" t="str">
        <f>'将来負担比率（分子）の構造'!I$48</f>
        <v>-</v>
      </c>
      <c r="C60" s="167"/>
      <c r="D60" s="167"/>
      <c r="E60" s="167" t="str">
        <f>'将来負担比率（分子）の構造'!J$48</f>
        <v>-</v>
      </c>
      <c r="F60" s="167"/>
      <c r="G60" s="167"/>
      <c r="H60" s="167" t="str">
        <f>'将来負担比率（分子）の構造'!K$48</f>
        <v>-</v>
      </c>
      <c r="I60" s="167"/>
      <c r="J60" s="167"/>
      <c r="K60" s="167" t="str">
        <f>'将来負担比率（分子）の構造'!L$48</f>
        <v>-</v>
      </c>
      <c r="L60" s="167"/>
      <c r="M60" s="167"/>
      <c r="N60" s="167" t="str">
        <f>'将来負担比率（分子）の構造'!M$48</f>
        <v>-</v>
      </c>
      <c r="O60" s="167"/>
      <c r="P60" s="167"/>
    </row>
    <row r="61" spans="1:16" x14ac:dyDescent="0.2">
      <c r="A61" s="167" t="s">
        <v>38</v>
      </c>
      <c r="B61" s="167">
        <f>'将来負担比率（分子）の構造'!I$46</f>
        <v>46</v>
      </c>
      <c r="C61" s="167"/>
      <c r="D61" s="167"/>
      <c r="E61" s="167">
        <f>'将来負担比率（分子）の構造'!J$46</f>
        <v>42</v>
      </c>
      <c r="F61" s="167"/>
      <c r="G61" s="167"/>
      <c r="H61" s="167">
        <f>'将来負担比率（分子）の構造'!K$46</f>
        <v>199</v>
      </c>
      <c r="I61" s="167"/>
      <c r="J61" s="167"/>
      <c r="K61" s="167">
        <f>'将来負担比率（分子）の構造'!L$46</f>
        <v>30</v>
      </c>
      <c r="L61" s="167"/>
      <c r="M61" s="167"/>
      <c r="N61" s="167">
        <f>'将来負担比率（分子）の構造'!M$46</f>
        <v>26</v>
      </c>
      <c r="O61" s="167"/>
      <c r="P61" s="167"/>
    </row>
    <row r="62" spans="1:16" x14ac:dyDescent="0.2">
      <c r="A62" s="167" t="s">
        <v>37</v>
      </c>
      <c r="B62" s="167">
        <f>'将来負担比率（分子）の構造'!I$45</f>
        <v>4492</v>
      </c>
      <c r="C62" s="167"/>
      <c r="D62" s="167"/>
      <c r="E62" s="167">
        <f>'将来負担比率（分子）の構造'!J$45</f>
        <v>4400</v>
      </c>
      <c r="F62" s="167"/>
      <c r="G62" s="167"/>
      <c r="H62" s="167">
        <f>'将来負担比率（分子）の構造'!K$45</f>
        <v>4328</v>
      </c>
      <c r="I62" s="167"/>
      <c r="J62" s="167"/>
      <c r="K62" s="167">
        <f>'将来負担比率（分子）の構造'!L$45</f>
        <v>4259</v>
      </c>
      <c r="L62" s="167"/>
      <c r="M62" s="167"/>
      <c r="N62" s="167">
        <f>'将来負担比率（分子）の構造'!M$45</f>
        <v>4167</v>
      </c>
      <c r="O62" s="167"/>
      <c r="P62" s="167"/>
    </row>
    <row r="63" spans="1:16" x14ac:dyDescent="0.2">
      <c r="A63" s="167" t="s">
        <v>36</v>
      </c>
      <c r="B63" s="167">
        <f>'将来負担比率（分子）の構造'!I$44</f>
        <v>247</v>
      </c>
      <c r="C63" s="167"/>
      <c r="D63" s="167"/>
      <c r="E63" s="167">
        <f>'将来負担比率（分子）の構造'!J$44</f>
        <v>188</v>
      </c>
      <c r="F63" s="167"/>
      <c r="G63" s="167"/>
      <c r="H63" s="167">
        <f>'将来負担比率（分子）の構造'!K$44</f>
        <v>148</v>
      </c>
      <c r="I63" s="167"/>
      <c r="J63" s="167"/>
      <c r="K63" s="167">
        <f>'将来負担比率（分子）の構造'!L$44</f>
        <v>119</v>
      </c>
      <c r="L63" s="167"/>
      <c r="M63" s="167"/>
      <c r="N63" s="167">
        <f>'将来負担比率（分子）の構造'!M$44</f>
        <v>106</v>
      </c>
      <c r="O63" s="167"/>
      <c r="P63" s="167"/>
    </row>
    <row r="64" spans="1:16" x14ac:dyDescent="0.2">
      <c r="A64" s="167" t="s">
        <v>35</v>
      </c>
      <c r="B64" s="167">
        <f>'将来負担比率（分子）の構造'!I$43</f>
        <v>356</v>
      </c>
      <c r="C64" s="167"/>
      <c r="D64" s="167"/>
      <c r="E64" s="167">
        <f>'将来負担比率（分子）の構造'!J$43</f>
        <v>336</v>
      </c>
      <c r="F64" s="167"/>
      <c r="G64" s="167"/>
      <c r="H64" s="167">
        <f>'将来負担比率（分子）の構造'!K$43</f>
        <v>295</v>
      </c>
      <c r="I64" s="167"/>
      <c r="J64" s="167"/>
      <c r="K64" s="167">
        <f>'将来負担比率（分子）の構造'!L$43</f>
        <v>350</v>
      </c>
      <c r="L64" s="167"/>
      <c r="M64" s="167"/>
      <c r="N64" s="167">
        <f>'将来負担比率（分子）の構造'!M$43</f>
        <v>385</v>
      </c>
      <c r="O64" s="167"/>
      <c r="P64" s="167"/>
    </row>
    <row r="65" spans="1:16" x14ac:dyDescent="0.2">
      <c r="A65" s="167" t="s">
        <v>34</v>
      </c>
      <c r="B65" s="167">
        <f>'将来負担比率（分子）の構造'!I$42</f>
        <v>793</v>
      </c>
      <c r="C65" s="167"/>
      <c r="D65" s="167"/>
      <c r="E65" s="167">
        <f>'将来負担比率（分子）の構造'!J$42</f>
        <v>880</v>
      </c>
      <c r="F65" s="167"/>
      <c r="G65" s="167"/>
      <c r="H65" s="167">
        <f>'将来負担比率（分子）の構造'!K$42</f>
        <v>1561</v>
      </c>
      <c r="I65" s="167"/>
      <c r="J65" s="167"/>
      <c r="K65" s="167">
        <f>'将来負担比率（分子）の構造'!L$42</f>
        <v>2139</v>
      </c>
      <c r="L65" s="167"/>
      <c r="M65" s="167"/>
      <c r="N65" s="167">
        <f>'将来負担比率（分子）の構造'!M$42</f>
        <v>2431</v>
      </c>
      <c r="O65" s="167"/>
      <c r="P65" s="167"/>
    </row>
    <row r="66" spans="1:16" x14ac:dyDescent="0.2">
      <c r="A66" s="167" t="s">
        <v>33</v>
      </c>
      <c r="B66" s="167">
        <f>'将来負担比率（分子）の構造'!I$41</f>
        <v>19522</v>
      </c>
      <c r="C66" s="167"/>
      <c r="D66" s="167"/>
      <c r="E66" s="167">
        <f>'将来負担比率（分子）の構造'!J$41</f>
        <v>19886</v>
      </c>
      <c r="F66" s="167"/>
      <c r="G66" s="167"/>
      <c r="H66" s="167">
        <f>'将来負担比率（分子）の構造'!K$41</f>
        <v>21336</v>
      </c>
      <c r="I66" s="167"/>
      <c r="J66" s="167"/>
      <c r="K66" s="167">
        <f>'将来負担比率（分子）の構造'!L$41</f>
        <v>21463</v>
      </c>
      <c r="L66" s="167"/>
      <c r="M66" s="167"/>
      <c r="N66" s="167">
        <f>'将来負担比率（分子）の構造'!M$41</f>
        <v>20938</v>
      </c>
      <c r="O66" s="167"/>
      <c r="P66" s="167"/>
    </row>
    <row r="67" spans="1:16" x14ac:dyDescent="0.2">
      <c r="A67" s="167" t="s">
        <v>77</v>
      </c>
      <c r="B67" s="167" t="e">
        <f>NA()</f>
        <v>#N/A</v>
      </c>
      <c r="C67" s="167">
        <f>IF(ISNUMBER('将来負担比率（分子）の構造'!I$53), IF('将来負担比率（分子）の構造'!I$53 &lt; 0, 0, '将来負担比率（分子）の構造'!I$53), NA())</f>
        <v>3065</v>
      </c>
      <c r="D67" s="167" t="e">
        <f>NA()</f>
        <v>#N/A</v>
      </c>
      <c r="E67" s="167" t="e">
        <f>NA()</f>
        <v>#N/A</v>
      </c>
      <c r="F67" s="167">
        <f>IF(ISNUMBER('将来負担比率（分子）の構造'!J$53), IF('将来負担比率（分子）の構造'!J$53 &lt; 0, 0, '将来負担比率（分子）の構造'!J$53), NA())</f>
        <v>3353</v>
      </c>
      <c r="G67" s="167" t="e">
        <f>NA()</f>
        <v>#N/A</v>
      </c>
      <c r="H67" s="167" t="e">
        <f>NA()</f>
        <v>#N/A</v>
      </c>
      <c r="I67" s="167">
        <f>IF(ISNUMBER('将来負担比率（分子）の構造'!K$53), IF('将来負担比率（分子）の構造'!K$53 &lt; 0, 0, '将来負担比率（分子）の構造'!K$53), NA())</f>
        <v>6021</v>
      </c>
      <c r="J67" s="167" t="e">
        <f>NA()</f>
        <v>#N/A</v>
      </c>
      <c r="K67" s="167" t="e">
        <f>NA()</f>
        <v>#N/A</v>
      </c>
      <c r="L67" s="167">
        <f>IF(ISNUMBER('将来負担比率（分子）の構造'!L$53), IF('将来負担比率（分子）の構造'!L$53 &lt; 0, 0, '将来負担比率（分子）の構造'!L$53), NA())</f>
        <v>5676</v>
      </c>
      <c r="M67" s="167" t="e">
        <f>NA()</f>
        <v>#N/A</v>
      </c>
      <c r="N67" s="167" t="e">
        <f>NA()</f>
        <v>#N/A</v>
      </c>
      <c r="O67" s="167">
        <f>IF(ISNUMBER('将来負担比率（分子）の構造'!M$53), IF('将来負担比率（分子）の構造'!M$53 &lt; 0, 0, '将来負担比率（分子）の構造'!M$53), NA())</f>
        <v>5393</v>
      </c>
      <c r="P67" s="167" t="e">
        <f>NA()</f>
        <v>#N/A</v>
      </c>
    </row>
    <row r="70" spans="1:16" x14ac:dyDescent="0.2">
      <c r="A70" s="169" t="s">
        <v>78</v>
      </c>
      <c r="B70" s="169"/>
      <c r="C70" s="169"/>
      <c r="D70" s="169"/>
      <c r="E70" s="169"/>
      <c r="F70" s="169"/>
    </row>
    <row r="71" spans="1:16" x14ac:dyDescent="0.2">
      <c r="A71" s="170"/>
      <c r="B71" s="170" t="str">
        <f>基金残高に係る経年分析!F54</f>
        <v>R02</v>
      </c>
      <c r="C71" s="170" t="str">
        <f>基金残高に係る経年分析!G54</f>
        <v>R03</v>
      </c>
      <c r="D71" s="170" t="str">
        <f>基金残高に係る経年分析!H54</f>
        <v>R04</v>
      </c>
    </row>
    <row r="72" spans="1:16" x14ac:dyDescent="0.2">
      <c r="A72" s="170" t="s">
        <v>79</v>
      </c>
      <c r="B72" s="171">
        <f>基金残高に係る経年分析!F55</f>
        <v>1275</v>
      </c>
      <c r="C72" s="171">
        <f>基金残高に係る経年分析!G55</f>
        <v>1184</v>
      </c>
      <c r="D72" s="171">
        <f>基金残高に係る経年分析!H55</f>
        <v>1251</v>
      </c>
    </row>
    <row r="73" spans="1:16" x14ac:dyDescent="0.2">
      <c r="A73" s="170" t="s">
        <v>80</v>
      </c>
      <c r="B73" s="171">
        <f>基金残高に係る経年分析!F56</f>
        <v>1</v>
      </c>
      <c r="C73" s="171">
        <f>基金残高に係る経年分析!G56</f>
        <v>489</v>
      </c>
      <c r="D73" s="171">
        <f>基金残高に係る経年分析!H56</f>
        <v>489</v>
      </c>
    </row>
    <row r="74" spans="1:16" x14ac:dyDescent="0.2">
      <c r="A74" s="170" t="s">
        <v>81</v>
      </c>
      <c r="B74" s="171">
        <f>基金残高に係る経年分析!F57</f>
        <v>2218</v>
      </c>
      <c r="C74" s="171">
        <f>基金残高に係る経年分析!G57</f>
        <v>1900</v>
      </c>
      <c r="D74" s="171">
        <f>基金残高に係る経年分析!H57</f>
        <v>1997</v>
      </c>
    </row>
  </sheetData>
  <sheetProtection algorithmName="SHA-512" hashValue="0Lk2WSKwKFmASVuLGLMEOk4bYZ87vPhx6omvkckqORanHau60UeZS3WdoVYHF63nECQxWiDccPw0XdC8prh1IA==" saltValue="QqbZwDOPhCgKG0EBwQ37B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6" customWidth="1"/>
    <col min="2" max="2" width="2.33203125" style="206" customWidth="1"/>
    <col min="3" max="16" width="2.6640625" style="206" customWidth="1"/>
    <col min="17" max="17" width="2.33203125" style="206" customWidth="1"/>
    <col min="18" max="95" width="1.6640625" style="206" customWidth="1"/>
    <col min="96" max="133" width="1.6640625" style="218" customWidth="1"/>
    <col min="134" max="143" width="1.6640625" style="206" customWidth="1"/>
    <col min="144" max="16384" width="0" style="206" hidden="1"/>
  </cols>
  <sheetData>
    <row r="1" spans="2:143" ht="22.5" customHeight="1" thickBot="1" x14ac:dyDescent="0.25">
      <c r="B1" s="204"/>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730" t="s">
        <v>216</v>
      </c>
      <c r="DI1" s="731"/>
      <c r="DJ1" s="731"/>
      <c r="DK1" s="731"/>
      <c r="DL1" s="731"/>
      <c r="DM1" s="731"/>
      <c r="DN1" s="732"/>
      <c r="DO1" s="206"/>
      <c r="DP1" s="730" t="s">
        <v>217</v>
      </c>
      <c r="DQ1" s="731"/>
      <c r="DR1" s="731"/>
      <c r="DS1" s="731"/>
      <c r="DT1" s="731"/>
      <c r="DU1" s="731"/>
      <c r="DV1" s="731"/>
      <c r="DW1" s="731"/>
      <c r="DX1" s="731"/>
      <c r="DY1" s="731"/>
      <c r="DZ1" s="731"/>
      <c r="EA1" s="731"/>
      <c r="EB1" s="731"/>
      <c r="EC1" s="732"/>
      <c r="ED1" s="205"/>
      <c r="EE1" s="205"/>
      <c r="EF1" s="205"/>
      <c r="EG1" s="205"/>
      <c r="EH1" s="205"/>
      <c r="EI1" s="205"/>
      <c r="EJ1" s="205"/>
      <c r="EK1" s="205"/>
      <c r="EL1" s="205"/>
      <c r="EM1" s="205"/>
    </row>
    <row r="2" spans="2:143" ht="22.5" customHeight="1" x14ac:dyDescent="0.2">
      <c r="B2" s="207" t="s">
        <v>218</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row>
    <row r="3" spans="2:143" ht="11.25" customHeight="1" x14ac:dyDescent="0.2">
      <c r="B3" s="686" t="s">
        <v>219</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220</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221</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222</v>
      </c>
      <c r="S4" s="687"/>
      <c r="T4" s="687"/>
      <c r="U4" s="687"/>
      <c r="V4" s="687"/>
      <c r="W4" s="687"/>
      <c r="X4" s="687"/>
      <c r="Y4" s="688"/>
      <c r="Z4" s="686" t="s">
        <v>223</v>
      </c>
      <c r="AA4" s="687"/>
      <c r="AB4" s="687"/>
      <c r="AC4" s="688"/>
      <c r="AD4" s="686" t="s">
        <v>224</v>
      </c>
      <c r="AE4" s="687"/>
      <c r="AF4" s="687"/>
      <c r="AG4" s="687"/>
      <c r="AH4" s="687"/>
      <c r="AI4" s="687"/>
      <c r="AJ4" s="687"/>
      <c r="AK4" s="688"/>
      <c r="AL4" s="686" t="s">
        <v>223</v>
      </c>
      <c r="AM4" s="687"/>
      <c r="AN4" s="687"/>
      <c r="AO4" s="688"/>
      <c r="AP4" s="733" t="s">
        <v>225</v>
      </c>
      <c r="AQ4" s="733"/>
      <c r="AR4" s="733"/>
      <c r="AS4" s="733"/>
      <c r="AT4" s="733"/>
      <c r="AU4" s="733"/>
      <c r="AV4" s="733"/>
      <c r="AW4" s="733"/>
      <c r="AX4" s="733"/>
      <c r="AY4" s="733"/>
      <c r="AZ4" s="733"/>
      <c r="BA4" s="733"/>
      <c r="BB4" s="733"/>
      <c r="BC4" s="733"/>
      <c r="BD4" s="733"/>
      <c r="BE4" s="733"/>
      <c r="BF4" s="733"/>
      <c r="BG4" s="733" t="s">
        <v>226</v>
      </c>
      <c r="BH4" s="733"/>
      <c r="BI4" s="733"/>
      <c r="BJ4" s="733"/>
      <c r="BK4" s="733"/>
      <c r="BL4" s="733"/>
      <c r="BM4" s="733"/>
      <c r="BN4" s="733"/>
      <c r="BO4" s="733" t="s">
        <v>223</v>
      </c>
      <c r="BP4" s="733"/>
      <c r="BQ4" s="733"/>
      <c r="BR4" s="733"/>
      <c r="BS4" s="733" t="s">
        <v>227</v>
      </c>
      <c r="BT4" s="733"/>
      <c r="BU4" s="733"/>
      <c r="BV4" s="733"/>
      <c r="BW4" s="733"/>
      <c r="BX4" s="733"/>
      <c r="BY4" s="733"/>
      <c r="BZ4" s="733"/>
      <c r="CA4" s="733"/>
      <c r="CB4" s="733"/>
      <c r="CD4" s="686" t="s">
        <v>228</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229</v>
      </c>
      <c r="C5" s="693"/>
      <c r="D5" s="693"/>
      <c r="E5" s="693"/>
      <c r="F5" s="693"/>
      <c r="G5" s="693"/>
      <c r="H5" s="693"/>
      <c r="I5" s="693"/>
      <c r="J5" s="693"/>
      <c r="K5" s="693"/>
      <c r="L5" s="693"/>
      <c r="M5" s="693"/>
      <c r="N5" s="693"/>
      <c r="O5" s="693"/>
      <c r="P5" s="693"/>
      <c r="Q5" s="694"/>
      <c r="R5" s="689">
        <v>9965386</v>
      </c>
      <c r="S5" s="690"/>
      <c r="T5" s="690"/>
      <c r="U5" s="690"/>
      <c r="V5" s="690"/>
      <c r="W5" s="690"/>
      <c r="X5" s="690"/>
      <c r="Y5" s="715"/>
      <c r="Z5" s="728">
        <v>26.5</v>
      </c>
      <c r="AA5" s="728"/>
      <c r="AB5" s="728"/>
      <c r="AC5" s="728"/>
      <c r="AD5" s="729">
        <v>9218366</v>
      </c>
      <c r="AE5" s="729"/>
      <c r="AF5" s="729"/>
      <c r="AG5" s="729"/>
      <c r="AH5" s="729"/>
      <c r="AI5" s="729"/>
      <c r="AJ5" s="729"/>
      <c r="AK5" s="729"/>
      <c r="AL5" s="716">
        <v>56.6</v>
      </c>
      <c r="AM5" s="698"/>
      <c r="AN5" s="698"/>
      <c r="AO5" s="717"/>
      <c r="AP5" s="692" t="s">
        <v>230</v>
      </c>
      <c r="AQ5" s="693"/>
      <c r="AR5" s="693"/>
      <c r="AS5" s="693"/>
      <c r="AT5" s="693"/>
      <c r="AU5" s="693"/>
      <c r="AV5" s="693"/>
      <c r="AW5" s="693"/>
      <c r="AX5" s="693"/>
      <c r="AY5" s="693"/>
      <c r="AZ5" s="693"/>
      <c r="BA5" s="693"/>
      <c r="BB5" s="693"/>
      <c r="BC5" s="693"/>
      <c r="BD5" s="693"/>
      <c r="BE5" s="693"/>
      <c r="BF5" s="694"/>
      <c r="BG5" s="634">
        <v>9218366</v>
      </c>
      <c r="BH5" s="635"/>
      <c r="BI5" s="635"/>
      <c r="BJ5" s="635"/>
      <c r="BK5" s="635"/>
      <c r="BL5" s="635"/>
      <c r="BM5" s="635"/>
      <c r="BN5" s="636"/>
      <c r="BO5" s="672">
        <v>92.5</v>
      </c>
      <c r="BP5" s="672"/>
      <c r="BQ5" s="672"/>
      <c r="BR5" s="672"/>
      <c r="BS5" s="673">
        <v>26924</v>
      </c>
      <c r="BT5" s="673"/>
      <c r="BU5" s="673"/>
      <c r="BV5" s="673"/>
      <c r="BW5" s="673"/>
      <c r="BX5" s="673"/>
      <c r="BY5" s="673"/>
      <c r="BZ5" s="673"/>
      <c r="CA5" s="673"/>
      <c r="CB5" s="713"/>
      <c r="CD5" s="686" t="s">
        <v>225</v>
      </c>
      <c r="CE5" s="687"/>
      <c r="CF5" s="687"/>
      <c r="CG5" s="687"/>
      <c r="CH5" s="687"/>
      <c r="CI5" s="687"/>
      <c r="CJ5" s="687"/>
      <c r="CK5" s="687"/>
      <c r="CL5" s="687"/>
      <c r="CM5" s="687"/>
      <c r="CN5" s="687"/>
      <c r="CO5" s="687"/>
      <c r="CP5" s="687"/>
      <c r="CQ5" s="688"/>
      <c r="CR5" s="686" t="s">
        <v>231</v>
      </c>
      <c r="CS5" s="687"/>
      <c r="CT5" s="687"/>
      <c r="CU5" s="687"/>
      <c r="CV5" s="687"/>
      <c r="CW5" s="687"/>
      <c r="CX5" s="687"/>
      <c r="CY5" s="688"/>
      <c r="CZ5" s="686" t="s">
        <v>223</v>
      </c>
      <c r="DA5" s="687"/>
      <c r="DB5" s="687"/>
      <c r="DC5" s="688"/>
      <c r="DD5" s="686" t="s">
        <v>232</v>
      </c>
      <c r="DE5" s="687"/>
      <c r="DF5" s="687"/>
      <c r="DG5" s="687"/>
      <c r="DH5" s="687"/>
      <c r="DI5" s="687"/>
      <c r="DJ5" s="687"/>
      <c r="DK5" s="687"/>
      <c r="DL5" s="687"/>
      <c r="DM5" s="687"/>
      <c r="DN5" s="687"/>
      <c r="DO5" s="687"/>
      <c r="DP5" s="688"/>
      <c r="DQ5" s="686" t="s">
        <v>233</v>
      </c>
      <c r="DR5" s="687"/>
      <c r="DS5" s="687"/>
      <c r="DT5" s="687"/>
      <c r="DU5" s="687"/>
      <c r="DV5" s="687"/>
      <c r="DW5" s="687"/>
      <c r="DX5" s="687"/>
      <c r="DY5" s="687"/>
      <c r="DZ5" s="687"/>
      <c r="EA5" s="687"/>
      <c r="EB5" s="687"/>
      <c r="EC5" s="688"/>
    </row>
    <row r="6" spans="2:143" ht="11.25" customHeight="1" x14ac:dyDescent="0.2">
      <c r="B6" s="631" t="s">
        <v>234</v>
      </c>
      <c r="C6" s="632"/>
      <c r="D6" s="632"/>
      <c r="E6" s="632"/>
      <c r="F6" s="632"/>
      <c r="G6" s="632"/>
      <c r="H6" s="632"/>
      <c r="I6" s="632"/>
      <c r="J6" s="632"/>
      <c r="K6" s="632"/>
      <c r="L6" s="632"/>
      <c r="M6" s="632"/>
      <c r="N6" s="632"/>
      <c r="O6" s="632"/>
      <c r="P6" s="632"/>
      <c r="Q6" s="633"/>
      <c r="R6" s="634">
        <v>126609</v>
      </c>
      <c r="S6" s="635"/>
      <c r="T6" s="635"/>
      <c r="U6" s="635"/>
      <c r="V6" s="635"/>
      <c r="W6" s="635"/>
      <c r="X6" s="635"/>
      <c r="Y6" s="636"/>
      <c r="Z6" s="672">
        <v>0.3</v>
      </c>
      <c r="AA6" s="672"/>
      <c r="AB6" s="672"/>
      <c r="AC6" s="672"/>
      <c r="AD6" s="673">
        <v>126609</v>
      </c>
      <c r="AE6" s="673"/>
      <c r="AF6" s="673"/>
      <c r="AG6" s="673"/>
      <c r="AH6" s="673"/>
      <c r="AI6" s="673"/>
      <c r="AJ6" s="673"/>
      <c r="AK6" s="673"/>
      <c r="AL6" s="637">
        <v>0.8</v>
      </c>
      <c r="AM6" s="638"/>
      <c r="AN6" s="638"/>
      <c r="AO6" s="674"/>
      <c r="AP6" s="631" t="s">
        <v>235</v>
      </c>
      <c r="AQ6" s="632"/>
      <c r="AR6" s="632"/>
      <c r="AS6" s="632"/>
      <c r="AT6" s="632"/>
      <c r="AU6" s="632"/>
      <c r="AV6" s="632"/>
      <c r="AW6" s="632"/>
      <c r="AX6" s="632"/>
      <c r="AY6" s="632"/>
      <c r="AZ6" s="632"/>
      <c r="BA6" s="632"/>
      <c r="BB6" s="632"/>
      <c r="BC6" s="632"/>
      <c r="BD6" s="632"/>
      <c r="BE6" s="632"/>
      <c r="BF6" s="633"/>
      <c r="BG6" s="634">
        <v>9218366</v>
      </c>
      <c r="BH6" s="635"/>
      <c r="BI6" s="635"/>
      <c r="BJ6" s="635"/>
      <c r="BK6" s="635"/>
      <c r="BL6" s="635"/>
      <c r="BM6" s="635"/>
      <c r="BN6" s="636"/>
      <c r="BO6" s="672">
        <v>92.5</v>
      </c>
      <c r="BP6" s="672"/>
      <c r="BQ6" s="672"/>
      <c r="BR6" s="672"/>
      <c r="BS6" s="673">
        <v>26924</v>
      </c>
      <c r="BT6" s="673"/>
      <c r="BU6" s="673"/>
      <c r="BV6" s="673"/>
      <c r="BW6" s="673"/>
      <c r="BX6" s="673"/>
      <c r="BY6" s="673"/>
      <c r="BZ6" s="673"/>
      <c r="CA6" s="673"/>
      <c r="CB6" s="713"/>
      <c r="CD6" s="692" t="s">
        <v>236</v>
      </c>
      <c r="CE6" s="693"/>
      <c r="CF6" s="693"/>
      <c r="CG6" s="693"/>
      <c r="CH6" s="693"/>
      <c r="CI6" s="693"/>
      <c r="CJ6" s="693"/>
      <c r="CK6" s="693"/>
      <c r="CL6" s="693"/>
      <c r="CM6" s="693"/>
      <c r="CN6" s="693"/>
      <c r="CO6" s="693"/>
      <c r="CP6" s="693"/>
      <c r="CQ6" s="694"/>
      <c r="CR6" s="634">
        <v>288629</v>
      </c>
      <c r="CS6" s="635"/>
      <c r="CT6" s="635"/>
      <c r="CU6" s="635"/>
      <c r="CV6" s="635"/>
      <c r="CW6" s="635"/>
      <c r="CX6" s="635"/>
      <c r="CY6" s="636"/>
      <c r="CZ6" s="716">
        <v>0.8</v>
      </c>
      <c r="DA6" s="698"/>
      <c r="DB6" s="698"/>
      <c r="DC6" s="718"/>
      <c r="DD6" s="640" t="s">
        <v>176</v>
      </c>
      <c r="DE6" s="635"/>
      <c r="DF6" s="635"/>
      <c r="DG6" s="635"/>
      <c r="DH6" s="635"/>
      <c r="DI6" s="635"/>
      <c r="DJ6" s="635"/>
      <c r="DK6" s="635"/>
      <c r="DL6" s="635"/>
      <c r="DM6" s="635"/>
      <c r="DN6" s="635"/>
      <c r="DO6" s="635"/>
      <c r="DP6" s="636"/>
      <c r="DQ6" s="640">
        <v>288629</v>
      </c>
      <c r="DR6" s="635"/>
      <c r="DS6" s="635"/>
      <c r="DT6" s="635"/>
      <c r="DU6" s="635"/>
      <c r="DV6" s="635"/>
      <c r="DW6" s="635"/>
      <c r="DX6" s="635"/>
      <c r="DY6" s="635"/>
      <c r="DZ6" s="635"/>
      <c r="EA6" s="635"/>
      <c r="EB6" s="635"/>
      <c r="EC6" s="671"/>
    </row>
    <row r="7" spans="2:143" ht="11.25" customHeight="1" x14ac:dyDescent="0.2">
      <c r="B7" s="631" t="s">
        <v>237</v>
      </c>
      <c r="C7" s="632"/>
      <c r="D7" s="632"/>
      <c r="E7" s="632"/>
      <c r="F7" s="632"/>
      <c r="G7" s="632"/>
      <c r="H7" s="632"/>
      <c r="I7" s="632"/>
      <c r="J7" s="632"/>
      <c r="K7" s="632"/>
      <c r="L7" s="632"/>
      <c r="M7" s="632"/>
      <c r="N7" s="632"/>
      <c r="O7" s="632"/>
      <c r="P7" s="632"/>
      <c r="Q7" s="633"/>
      <c r="R7" s="634">
        <v>16899</v>
      </c>
      <c r="S7" s="635"/>
      <c r="T7" s="635"/>
      <c r="U7" s="635"/>
      <c r="V7" s="635"/>
      <c r="W7" s="635"/>
      <c r="X7" s="635"/>
      <c r="Y7" s="636"/>
      <c r="Z7" s="672">
        <v>0</v>
      </c>
      <c r="AA7" s="672"/>
      <c r="AB7" s="672"/>
      <c r="AC7" s="672"/>
      <c r="AD7" s="673">
        <v>16899</v>
      </c>
      <c r="AE7" s="673"/>
      <c r="AF7" s="673"/>
      <c r="AG7" s="673"/>
      <c r="AH7" s="673"/>
      <c r="AI7" s="673"/>
      <c r="AJ7" s="673"/>
      <c r="AK7" s="673"/>
      <c r="AL7" s="637">
        <v>0.1</v>
      </c>
      <c r="AM7" s="638"/>
      <c r="AN7" s="638"/>
      <c r="AO7" s="674"/>
      <c r="AP7" s="631" t="s">
        <v>238</v>
      </c>
      <c r="AQ7" s="632"/>
      <c r="AR7" s="632"/>
      <c r="AS7" s="632"/>
      <c r="AT7" s="632"/>
      <c r="AU7" s="632"/>
      <c r="AV7" s="632"/>
      <c r="AW7" s="632"/>
      <c r="AX7" s="632"/>
      <c r="AY7" s="632"/>
      <c r="AZ7" s="632"/>
      <c r="BA7" s="632"/>
      <c r="BB7" s="632"/>
      <c r="BC7" s="632"/>
      <c r="BD7" s="632"/>
      <c r="BE7" s="632"/>
      <c r="BF7" s="633"/>
      <c r="BG7" s="634">
        <v>5010764</v>
      </c>
      <c r="BH7" s="635"/>
      <c r="BI7" s="635"/>
      <c r="BJ7" s="635"/>
      <c r="BK7" s="635"/>
      <c r="BL7" s="635"/>
      <c r="BM7" s="635"/>
      <c r="BN7" s="636"/>
      <c r="BO7" s="672">
        <v>50.3</v>
      </c>
      <c r="BP7" s="672"/>
      <c r="BQ7" s="672"/>
      <c r="BR7" s="672"/>
      <c r="BS7" s="673">
        <v>26924</v>
      </c>
      <c r="BT7" s="673"/>
      <c r="BU7" s="673"/>
      <c r="BV7" s="673"/>
      <c r="BW7" s="673"/>
      <c r="BX7" s="673"/>
      <c r="BY7" s="673"/>
      <c r="BZ7" s="673"/>
      <c r="CA7" s="673"/>
      <c r="CB7" s="713"/>
      <c r="CD7" s="631" t="s">
        <v>239</v>
      </c>
      <c r="CE7" s="632"/>
      <c r="CF7" s="632"/>
      <c r="CG7" s="632"/>
      <c r="CH7" s="632"/>
      <c r="CI7" s="632"/>
      <c r="CJ7" s="632"/>
      <c r="CK7" s="632"/>
      <c r="CL7" s="632"/>
      <c r="CM7" s="632"/>
      <c r="CN7" s="632"/>
      <c r="CO7" s="632"/>
      <c r="CP7" s="632"/>
      <c r="CQ7" s="633"/>
      <c r="CR7" s="634">
        <v>4424391</v>
      </c>
      <c r="CS7" s="635"/>
      <c r="CT7" s="635"/>
      <c r="CU7" s="635"/>
      <c r="CV7" s="635"/>
      <c r="CW7" s="635"/>
      <c r="CX7" s="635"/>
      <c r="CY7" s="636"/>
      <c r="CZ7" s="672">
        <v>12.6</v>
      </c>
      <c r="DA7" s="672"/>
      <c r="DB7" s="672"/>
      <c r="DC7" s="672"/>
      <c r="DD7" s="640">
        <v>69634</v>
      </c>
      <c r="DE7" s="635"/>
      <c r="DF7" s="635"/>
      <c r="DG7" s="635"/>
      <c r="DH7" s="635"/>
      <c r="DI7" s="635"/>
      <c r="DJ7" s="635"/>
      <c r="DK7" s="635"/>
      <c r="DL7" s="635"/>
      <c r="DM7" s="635"/>
      <c r="DN7" s="635"/>
      <c r="DO7" s="635"/>
      <c r="DP7" s="636"/>
      <c r="DQ7" s="640">
        <v>3899335</v>
      </c>
      <c r="DR7" s="635"/>
      <c r="DS7" s="635"/>
      <c r="DT7" s="635"/>
      <c r="DU7" s="635"/>
      <c r="DV7" s="635"/>
      <c r="DW7" s="635"/>
      <c r="DX7" s="635"/>
      <c r="DY7" s="635"/>
      <c r="DZ7" s="635"/>
      <c r="EA7" s="635"/>
      <c r="EB7" s="635"/>
      <c r="EC7" s="671"/>
    </row>
    <row r="8" spans="2:143" ht="11.25" customHeight="1" x14ac:dyDescent="0.2">
      <c r="B8" s="631" t="s">
        <v>240</v>
      </c>
      <c r="C8" s="632"/>
      <c r="D8" s="632"/>
      <c r="E8" s="632"/>
      <c r="F8" s="632"/>
      <c r="G8" s="632"/>
      <c r="H8" s="632"/>
      <c r="I8" s="632"/>
      <c r="J8" s="632"/>
      <c r="K8" s="632"/>
      <c r="L8" s="632"/>
      <c r="M8" s="632"/>
      <c r="N8" s="632"/>
      <c r="O8" s="632"/>
      <c r="P8" s="632"/>
      <c r="Q8" s="633"/>
      <c r="R8" s="634">
        <v>89891</v>
      </c>
      <c r="S8" s="635"/>
      <c r="T8" s="635"/>
      <c r="U8" s="635"/>
      <c r="V8" s="635"/>
      <c r="W8" s="635"/>
      <c r="X8" s="635"/>
      <c r="Y8" s="636"/>
      <c r="Z8" s="672">
        <v>0.2</v>
      </c>
      <c r="AA8" s="672"/>
      <c r="AB8" s="672"/>
      <c r="AC8" s="672"/>
      <c r="AD8" s="673">
        <v>89891</v>
      </c>
      <c r="AE8" s="673"/>
      <c r="AF8" s="673"/>
      <c r="AG8" s="673"/>
      <c r="AH8" s="673"/>
      <c r="AI8" s="673"/>
      <c r="AJ8" s="673"/>
      <c r="AK8" s="673"/>
      <c r="AL8" s="637">
        <v>0.6</v>
      </c>
      <c r="AM8" s="638"/>
      <c r="AN8" s="638"/>
      <c r="AO8" s="674"/>
      <c r="AP8" s="631" t="s">
        <v>241</v>
      </c>
      <c r="AQ8" s="632"/>
      <c r="AR8" s="632"/>
      <c r="AS8" s="632"/>
      <c r="AT8" s="632"/>
      <c r="AU8" s="632"/>
      <c r="AV8" s="632"/>
      <c r="AW8" s="632"/>
      <c r="AX8" s="632"/>
      <c r="AY8" s="632"/>
      <c r="AZ8" s="632"/>
      <c r="BA8" s="632"/>
      <c r="BB8" s="632"/>
      <c r="BC8" s="632"/>
      <c r="BD8" s="632"/>
      <c r="BE8" s="632"/>
      <c r="BF8" s="633"/>
      <c r="BG8" s="634">
        <v>130512</v>
      </c>
      <c r="BH8" s="635"/>
      <c r="BI8" s="635"/>
      <c r="BJ8" s="635"/>
      <c r="BK8" s="635"/>
      <c r="BL8" s="635"/>
      <c r="BM8" s="635"/>
      <c r="BN8" s="636"/>
      <c r="BO8" s="672">
        <v>1.3</v>
      </c>
      <c r="BP8" s="672"/>
      <c r="BQ8" s="672"/>
      <c r="BR8" s="672"/>
      <c r="BS8" s="673" t="s">
        <v>242</v>
      </c>
      <c r="BT8" s="673"/>
      <c r="BU8" s="673"/>
      <c r="BV8" s="673"/>
      <c r="BW8" s="673"/>
      <c r="BX8" s="673"/>
      <c r="BY8" s="673"/>
      <c r="BZ8" s="673"/>
      <c r="CA8" s="673"/>
      <c r="CB8" s="713"/>
      <c r="CD8" s="631" t="s">
        <v>243</v>
      </c>
      <c r="CE8" s="632"/>
      <c r="CF8" s="632"/>
      <c r="CG8" s="632"/>
      <c r="CH8" s="632"/>
      <c r="CI8" s="632"/>
      <c r="CJ8" s="632"/>
      <c r="CK8" s="632"/>
      <c r="CL8" s="632"/>
      <c r="CM8" s="632"/>
      <c r="CN8" s="632"/>
      <c r="CO8" s="632"/>
      <c r="CP8" s="632"/>
      <c r="CQ8" s="633"/>
      <c r="CR8" s="634">
        <v>18363076</v>
      </c>
      <c r="CS8" s="635"/>
      <c r="CT8" s="635"/>
      <c r="CU8" s="635"/>
      <c r="CV8" s="635"/>
      <c r="CW8" s="635"/>
      <c r="CX8" s="635"/>
      <c r="CY8" s="636"/>
      <c r="CZ8" s="672">
        <v>52.2</v>
      </c>
      <c r="DA8" s="672"/>
      <c r="DB8" s="672"/>
      <c r="DC8" s="672"/>
      <c r="DD8" s="640">
        <v>291102</v>
      </c>
      <c r="DE8" s="635"/>
      <c r="DF8" s="635"/>
      <c r="DG8" s="635"/>
      <c r="DH8" s="635"/>
      <c r="DI8" s="635"/>
      <c r="DJ8" s="635"/>
      <c r="DK8" s="635"/>
      <c r="DL8" s="635"/>
      <c r="DM8" s="635"/>
      <c r="DN8" s="635"/>
      <c r="DO8" s="635"/>
      <c r="DP8" s="636"/>
      <c r="DQ8" s="640">
        <v>7990638</v>
      </c>
      <c r="DR8" s="635"/>
      <c r="DS8" s="635"/>
      <c r="DT8" s="635"/>
      <c r="DU8" s="635"/>
      <c r="DV8" s="635"/>
      <c r="DW8" s="635"/>
      <c r="DX8" s="635"/>
      <c r="DY8" s="635"/>
      <c r="DZ8" s="635"/>
      <c r="EA8" s="635"/>
      <c r="EB8" s="635"/>
      <c r="EC8" s="671"/>
    </row>
    <row r="9" spans="2:143" ht="11.25" customHeight="1" x14ac:dyDescent="0.2">
      <c r="B9" s="631" t="s">
        <v>244</v>
      </c>
      <c r="C9" s="632"/>
      <c r="D9" s="632"/>
      <c r="E9" s="632"/>
      <c r="F9" s="632"/>
      <c r="G9" s="632"/>
      <c r="H9" s="632"/>
      <c r="I9" s="632"/>
      <c r="J9" s="632"/>
      <c r="K9" s="632"/>
      <c r="L9" s="632"/>
      <c r="M9" s="632"/>
      <c r="N9" s="632"/>
      <c r="O9" s="632"/>
      <c r="P9" s="632"/>
      <c r="Q9" s="633"/>
      <c r="R9" s="634">
        <v>68966</v>
      </c>
      <c r="S9" s="635"/>
      <c r="T9" s="635"/>
      <c r="U9" s="635"/>
      <c r="V9" s="635"/>
      <c r="W9" s="635"/>
      <c r="X9" s="635"/>
      <c r="Y9" s="636"/>
      <c r="Z9" s="672">
        <v>0.2</v>
      </c>
      <c r="AA9" s="672"/>
      <c r="AB9" s="672"/>
      <c r="AC9" s="672"/>
      <c r="AD9" s="673">
        <v>68966</v>
      </c>
      <c r="AE9" s="673"/>
      <c r="AF9" s="673"/>
      <c r="AG9" s="673"/>
      <c r="AH9" s="673"/>
      <c r="AI9" s="673"/>
      <c r="AJ9" s="673"/>
      <c r="AK9" s="673"/>
      <c r="AL9" s="637">
        <v>0.4</v>
      </c>
      <c r="AM9" s="638"/>
      <c r="AN9" s="638"/>
      <c r="AO9" s="674"/>
      <c r="AP9" s="631" t="s">
        <v>245</v>
      </c>
      <c r="AQ9" s="632"/>
      <c r="AR9" s="632"/>
      <c r="AS9" s="632"/>
      <c r="AT9" s="632"/>
      <c r="AU9" s="632"/>
      <c r="AV9" s="632"/>
      <c r="AW9" s="632"/>
      <c r="AX9" s="632"/>
      <c r="AY9" s="632"/>
      <c r="AZ9" s="632"/>
      <c r="BA9" s="632"/>
      <c r="BB9" s="632"/>
      <c r="BC9" s="632"/>
      <c r="BD9" s="632"/>
      <c r="BE9" s="632"/>
      <c r="BF9" s="633"/>
      <c r="BG9" s="634">
        <v>4598855</v>
      </c>
      <c r="BH9" s="635"/>
      <c r="BI9" s="635"/>
      <c r="BJ9" s="635"/>
      <c r="BK9" s="635"/>
      <c r="BL9" s="635"/>
      <c r="BM9" s="635"/>
      <c r="BN9" s="636"/>
      <c r="BO9" s="672">
        <v>46.1</v>
      </c>
      <c r="BP9" s="672"/>
      <c r="BQ9" s="672"/>
      <c r="BR9" s="672"/>
      <c r="BS9" s="673" t="s">
        <v>242</v>
      </c>
      <c r="BT9" s="673"/>
      <c r="BU9" s="673"/>
      <c r="BV9" s="673"/>
      <c r="BW9" s="673"/>
      <c r="BX9" s="673"/>
      <c r="BY9" s="673"/>
      <c r="BZ9" s="673"/>
      <c r="CA9" s="673"/>
      <c r="CB9" s="713"/>
      <c r="CD9" s="631" t="s">
        <v>246</v>
      </c>
      <c r="CE9" s="632"/>
      <c r="CF9" s="632"/>
      <c r="CG9" s="632"/>
      <c r="CH9" s="632"/>
      <c r="CI9" s="632"/>
      <c r="CJ9" s="632"/>
      <c r="CK9" s="632"/>
      <c r="CL9" s="632"/>
      <c r="CM9" s="632"/>
      <c r="CN9" s="632"/>
      <c r="CO9" s="632"/>
      <c r="CP9" s="632"/>
      <c r="CQ9" s="633"/>
      <c r="CR9" s="634">
        <v>4045434</v>
      </c>
      <c r="CS9" s="635"/>
      <c r="CT9" s="635"/>
      <c r="CU9" s="635"/>
      <c r="CV9" s="635"/>
      <c r="CW9" s="635"/>
      <c r="CX9" s="635"/>
      <c r="CY9" s="636"/>
      <c r="CZ9" s="672">
        <v>11.5</v>
      </c>
      <c r="DA9" s="672"/>
      <c r="DB9" s="672"/>
      <c r="DC9" s="672"/>
      <c r="DD9" s="640">
        <v>935740</v>
      </c>
      <c r="DE9" s="635"/>
      <c r="DF9" s="635"/>
      <c r="DG9" s="635"/>
      <c r="DH9" s="635"/>
      <c r="DI9" s="635"/>
      <c r="DJ9" s="635"/>
      <c r="DK9" s="635"/>
      <c r="DL9" s="635"/>
      <c r="DM9" s="635"/>
      <c r="DN9" s="635"/>
      <c r="DO9" s="635"/>
      <c r="DP9" s="636"/>
      <c r="DQ9" s="640">
        <v>1991290</v>
      </c>
      <c r="DR9" s="635"/>
      <c r="DS9" s="635"/>
      <c r="DT9" s="635"/>
      <c r="DU9" s="635"/>
      <c r="DV9" s="635"/>
      <c r="DW9" s="635"/>
      <c r="DX9" s="635"/>
      <c r="DY9" s="635"/>
      <c r="DZ9" s="635"/>
      <c r="EA9" s="635"/>
      <c r="EB9" s="635"/>
      <c r="EC9" s="671"/>
    </row>
    <row r="10" spans="2:143" ht="11.25" customHeight="1" x14ac:dyDescent="0.2">
      <c r="B10" s="631" t="s">
        <v>247</v>
      </c>
      <c r="C10" s="632"/>
      <c r="D10" s="632"/>
      <c r="E10" s="632"/>
      <c r="F10" s="632"/>
      <c r="G10" s="632"/>
      <c r="H10" s="632"/>
      <c r="I10" s="632"/>
      <c r="J10" s="632"/>
      <c r="K10" s="632"/>
      <c r="L10" s="632"/>
      <c r="M10" s="632"/>
      <c r="N10" s="632"/>
      <c r="O10" s="632"/>
      <c r="P10" s="632"/>
      <c r="Q10" s="633"/>
      <c r="R10" s="634" t="s">
        <v>242</v>
      </c>
      <c r="S10" s="635"/>
      <c r="T10" s="635"/>
      <c r="U10" s="635"/>
      <c r="V10" s="635"/>
      <c r="W10" s="635"/>
      <c r="X10" s="635"/>
      <c r="Y10" s="636"/>
      <c r="Z10" s="672" t="s">
        <v>242</v>
      </c>
      <c r="AA10" s="672"/>
      <c r="AB10" s="672"/>
      <c r="AC10" s="672"/>
      <c r="AD10" s="673" t="s">
        <v>242</v>
      </c>
      <c r="AE10" s="673"/>
      <c r="AF10" s="673"/>
      <c r="AG10" s="673"/>
      <c r="AH10" s="673"/>
      <c r="AI10" s="673"/>
      <c r="AJ10" s="673"/>
      <c r="AK10" s="673"/>
      <c r="AL10" s="637" t="s">
        <v>242</v>
      </c>
      <c r="AM10" s="638"/>
      <c r="AN10" s="638"/>
      <c r="AO10" s="674"/>
      <c r="AP10" s="631" t="s">
        <v>248</v>
      </c>
      <c r="AQ10" s="632"/>
      <c r="AR10" s="632"/>
      <c r="AS10" s="632"/>
      <c r="AT10" s="632"/>
      <c r="AU10" s="632"/>
      <c r="AV10" s="632"/>
      <c r="AW10" s="632"/>
      <c r="AX10" s="632"/>
      <c r="AY10" s="632"/>
      <c r="AZ10" s="632"/>
      <c r="BA10" s="632"/>
      <c r="BB10" s="632"/>
      <c r="BC10" s="632"/>
      <c r="BD10" s="632"/>
      <c r="BE10" s="632"/>
      <c r="BF10" s="633"/>
      <c r="BG10" s="634">
        <v>123235</v>
      </c>
      <c r="BH10" s="635"/>
      <c r="BI10" s="635"/>
      <c r="BJ10" s="635"/>
      <c r="BK10" s="635"/>
      <c r="BL10" s="635"/>
      <c r="BM10" s="635"/>
      <c r="BN10" s="636"/>
      <c r="BO10" s="672">
        <v>1.2</v>
      </c>
      <c r="BP10" s="672"/>
      <c r="BQ10" s="672"/>
      <c r="BR10" s="672"/>
      <c r="BS10" s="673" t="s">
        <v>242</v>
      </c>
      <c r="BT10" s="673"/>
      <c r="BU10" s="673"/>
      <c r="BV10" s="673"/>
      <c r="BW10" s="673"/>
      <c r="BX10" s="673"/>
      <c r="BY10" s="673"/>
      <c r="BZ10" s="673"/>
      <c r="CA10" s="673"/>
      <c r="CB10" s="713"/>
      <c r="CD10" s="631" t="s">
        <v>249</v>
      </c>
      <c r="CE10" s="632"/>
      <c r="CF10" s="632"/>
      <c r="CG10" s="632"/>
      <c r="CH10" s="632"/>
      <c r="CI10" s="632"/>
      <c r="CJ10" s="632"/>
      <c r="CK10" s="632"/>
      <c r="CL10" s="632"/>
      <c r="CM10" s="632"/>
      <c r="CN10" s="632"/>
      <c r="CO10" s="632"/>
      <c r="CP10" s="632"/>
      <c r="CQ10" s="633"/>
      <c r="CR10" s="634">
        <v>104942</v>
      </c>
      <c r="CS10" s="635"/>
      <c r="CT10" s="635"/>
      <c r="CU10" s="635"/>
      <c r="CV10" s="635"/>
      <c r="CW10" s="635"/>
      <c r="CX10" s="635"/>
      <c r="CY10" s="636"/>
      <c r="CZ10" s="672">
        <v>0.3</v>
      </c>
      <c r="DA10" s="672"/>
      <c r="DB10" s="672"/>
      <c r="DC10" s="672"/>
      <c r="DD10" s="640">
        <v>380</v>
      </c>
      <c r="DE10" s="635"/>
      <c r="DF10" s="635"/>
      <c r="DG10" s="635"/>
      <c r="DH10" s="635"/>
      <c r="DI10" s="635"/>
      <c r="DJ10" s="635"/>
      <c r="DK10" s="635"/>
      <c r="DL10" s="635"/>
      <c r="DM10" s="635"/>
      <c r="DN10" s="635"/>
      <c r="DO10" s="635"/>
      <c r="DP10" s="636"/>
      <c r="DQ10" s="640">
        <v>80685</v>
      </c>
      <c r="DR10" s="635"/>
      <c r="DS10" s="635"/>
      <c r="DT10" s="635"/>
      <c r="DU10" s="635"/>
      <c r="DV10" s="635"/>
      <c r="DW10" s="635"/>
      <c r="DX10" s="635"/>
      <c r="DY10" s="635"/>
      <c r="DZ10" s="635"/>
      <c r="EA10" s="635"/>
      <c r="EB10" s="635"/>
      <c r="EC10" s="671"/>
    </row>
    <row r="11" spans="2:143" ht="11.25" customHeight="1" x14ac:dyDescent="0.2">
      <c r="B11" s="631" t="s">
        <v>250</v>
      </c>
      <c r="C11" s="632"/>
      <c r="D11" s="632"/>
      <c r="E11" s="632"/>
      <c r="F11" s="632"/>
      <c r="G11" s="632"/>
      <c r="H11" s="632"/>
      <c r="I11" s="632"/>
      <c r="J11" s="632"/>
      <c r="K11" s="632"/>
      <c r="L11" s="632"/>
      <c r="M11" s="632"/>
      <c r="N11" s="632"/>
      <c r="O11" s="632"/>
      <c r="P11" s="632"/>
      <c r="Q11" s="633"/>
      <c r="R11" s="634">
        <v>1746079</v>
      </c>
      <c r="S11" s="635"/>
      <c r="T11" s="635"/>
      <c r="U11" s="635"/>
      <c r="V11" s="635"/>
      <c r="W11" s="635"/>
      <c r="X11" s="635"/>
      <c r="Y11" s="636"/>
      <c r="Z11" s="637">
        <v>4.5999999999999996</v>
      </c>
      <c r="AA11" s="638"/>
      <c r="AB11" s="638"/>
      <c r="AC11" s="639"/>
      <c r="AD11" s="640">
        <v>1746079</v>
      </c>
      <c r="AE11" s="635"/>
      <c r="AF11" s="635"/>
      <c r="AG11" s="635"/>
      <c r="AH11" s="635"/>
      <c r="AI11" s="635"/>
      <c r="AJ11" s="635"/>
      <c r="AK11" s="636"/>
      <c r="AL11" s="637">
        <v>10.7</v>
      </c>
      <c r="AM11" s="638"/>
      <c r="AN11" s="638"/>
      <c r="AO11" s="674"/>
      <c r="AP11" s="631" t="s">
        <v>251</v>
      </c>
      <c r="AQ11" s="632"/>
      <c r="AR11" s="632"/>
      <c r="AS11" s="632"/>
      <c r="AT11" s="632"/>
      <c r="AU11" s="632"/>
      <c r="AV11" s="632"/>
      <c r="AW11" s="632"/>
      <c r="AX11" s="632"/>
      <c r="AY11" s="632"/>
      <c r="AZ11" s="632"/>
      <c r="BA11" s="632"/>
      <c r="BB11" s="632"/>
      <c r="BC11" s="632"/>
      <c r="BD11" s="632"/>
      <c r="BE11" s="632"/>
      <c r="BF11" s="633"/>
      <c r="BG11" s="634">
        <v>158162</v>
      </c>
      <c r="BH11" s="635"/>
      <c r="BI11" s="635"/>
      <c r="BJ11" s="635"/>
      <c r="BK11" s="635"/>
      <c r="BL11" s="635"/>
      <c r="BM11" s="635"/>
      <c r="BN11" s="636"/>
      <c r="BO11" s="672">
        <v>1.6</v>
      </c>
      <c r="BP11" s="672"/>
      <c r="BQ11" s="672"/>
      <c r="BR11" s="672"/>
      <c r="BS11" s="673">
        <v>26924</v>
      </c>
      <c r="BT11" s="673"/>
      <c r="BU11" s="673"/>
      <c r="BV11" s="673"/>
      <c r="BW11" s="673"/>
      <c r="BX11" s="673"/>
      <c r="BY11" s="673"/>
      <c r="BZ11" s="673"/>
      <c r="CA11" s="673"/>
      <c r="CB11" s="713"/>
      <c r="CD11" s="631" t="s">
        <v>252</v>
      </c>
      <c r="CE11" s="632"/>
      <c r="CF11" s="632"/>
      <c r="CG11" s="632"/>
      <c r="CH11" s="632"/>
      <c r="CI11" s="632"/>
      <c r="CJ11" s="632"/>
      <c r="CK11" s="632"/>
      <c r="CL11" s="632"/>
      <c r="CM11" s="632"/>
      <c r="CN11" s="632"/>
      <c r="CO11" s="632"/>
      <c r="CP11" s="632"/>
      <c r="CQ11" s="633"/>
      <c r="CR11" s="634">
        <v>87548</v>
      </c>
      <c r="CS11" s="635"/>
      <c r="CT11" s="635"/>
      <c r="CU11" s="635"/>
      <c r="CV11" s="635"/>
      <c r="CW11" s="635"/>
      <c r="CX11" s="635"/>
      <c r="CY11" s="636"/>
      <c r="CZ11" s="672">
        <v>0.2</v>
      </c>
      <c r="DA11" s="672"/>
      <c r="DB11" s="672"/>
      <c r="DC11" s="672"/>
      <c r="DD11" s="640">
        <v>6835</v>
      </c>
      <c r="DE11" s="635"/>
      <c r="DF11" s="635"/>
      <c r="DG11" s="635"/>
      <c r="DH11" s="635"/>
      <c r="DI11" s="635"/>
      <c r="DJ11" s="635"/>
      <c r="DK11" s="635"/>
      <c r="DL11" s="635"/>
      <c r="DM11" s="635"/>
      <c r="DN11" s="635"/>
      <c r="DO11" s="635"/>
      <c r="DP11" s="636"/>
      <c r="DQ11" s="640">
        <v>78308</v>
      </c>
      <c r="DR11" s="635"/>
      <c r="DS11" s="635"/>
      <c r="DT11" s="635"/>
      <c r="DU11" s="635"/>
      <c r="DV11" s="635"/>
      <c r="DW11" s="635"/>
      <c r="DX11" s="635"/>
      <c r="DY11" s="635"/>
      <c r="DZ11" s="635"/>
      <c r="EA11" s="635"/>
      <c r="EB11" s="635"/>
      <c r="EC11" s="671"/>
    </row>
    <row r="12" spans="2:143" ht="11.25" customHeight="1" x14ac:dyDescent="0.2">
      <c r="B12" s="631" t="s">
        <v>253</v>
      </c>
      <c r="C12" s="632"/>
      <c r="D12" s="632"/>
      <c r="E12" s="632"/>
      <c r="F12" s="632"/>
      <c r="G12" s="632"/>
      <c r="H12" s="632"/>
      <c r="I12" s="632"/>
      <c r="J12" s="632"/>
      <c r="K12" s="632"/>
      <c r="L12" s="632"/>
      <c r="M12" s="632"/>
      <c r="N12" s="632"/>
      <c r="O12" s="632"/>
      <c r="P12" s="632"/>
      <c r="Q12" s="633"/>
      <c r="R12" s="634" t="s">
        <v>129</v>
      </c>
      <c r="S12" s="635"/>
      <c r="T12" s="635"/>
      <c r="U12" s="635"/>
      <c r="V12" s="635"/>
      <c r="W12" s="635"/>
      <c r="X12" s="635"/>
      <c r="Y12" s="636"/>
      <c r="Z12" s="672" t="s">
        <v>242</v>
      </c>
      <c r="AA12" s="672"/>
      <c r="AB12" s="672"/>
      <c r="AC12" s="672"/>
      <c r="AD12" s="673" t="s">
        <v>242</v>
      </c>
      <c r="AE12" s="673"/>
      <c r="AF12" s="673"/>
      <c r="AG12" s="673"/>
      <c r="AH12" s="673"/>
      <c r="AI12" s="673"/>
      <c r="AJ12" s="673"/>
      <c r="AK12" s="673"/>
      <c r="AL12" s="637" t="s">
        <v>129</v>
      </c>
      <c r="AM12" s="638"/>
      <c r="AN12" s="638"/>
      <c r="AO12" s="674"/>
      <c r="AP12" s="631" t="s">
        <v>254</v>
      </c>
      <c r="AQ12" s="632"/>
      <c r="AR12" s="632"/>
      <c r="AS12" s="632"/>
      <c r="AT12" s="632"/>
      <c r="AU12" s="632"/>
      <c r="AV12" s="632"/>
      <c r="AW12" s="632"/>
      <c r="AX12" s="632"/>
      <c r="AY12" s="632"/>
      <c r="AZ12" s="632"/>
      <c r="BA12" s="632"/>
      <c r="BB12" s="632"/>
      <c r="BC12" s="632"/>
      <c r="BD12" s="632"/>
      <c r="BE12" s="632"/>
      <c r="BF12" s="633"/>
      <c r="BG12" s="634">
        <v>3718701</v>
      </c>
      <c r="BH12" s="635"/>
      <c r="BI12" s="635"/>
      <c r="BJ12" s="635"/>
      <c r="BK12" s="635"/>
      <c r="BL12" s="635"/>
      <c r="BM12" s="635"/>
      <c r="BN12" s="636"/>
      <c r="BO12" s="672">
        <v>37.299999999999997</v>
      </c>
      <c r="BP12" s="672"/>
      <c r="BQ12" s="672"/>
      <c r="BR12" s="672"/>
      <c r="BS12" s="673" t="s">
        <v>176</v>
      </c>
      <c r="BT12" s="673"/>
      <c r="BU12" s="673"/>
      <c r="BV12" s="673"/>
      <c r="BW12" s="673"/>
      <c r="BX12" s="673"/>
      <c r="BY12" s="673"/>
      <c r="BZ12" s="673"/>
      <c r="CA12" s="673"/>
      <c r="CB12" s="713"/>
      <c r="CD12" s="631" t="s">
        <v>255</v>
      </c>
      <c r="CE12" s="632"/>
      <c r="CF12" s="632"/>
      <c r="CG12" s="632"/>
      <c r="CH12" s="632"/>
      <c r="CI12" s="632"/>
      <c r="CJ12" s="632"/>
      <c r="CK12" s="632"/>
      <c r="CL12" s="632"/>
      <c r="CM12" s="632"/>
      <c r="CN12" s="632"/>
      <c r="CO12" s="632"/>
      <c r="CP12" s="632"/>
      <c r="CQ12" s="633"/>
      <c r="CR12" s="634">
        <v>355942</v>
      </c>
      <c r="CS12" s="635"/>
      <c r="CT12" s="635"/>
      <c r="CU12" s="635"/>
      <c r="CV12" s="635"/>
      <c r="CW12" s="635"/>
      <c r="CX12" s="635"/>
      <c r="CY12" s="636"/>
      <c r="CZ12" s="672">
        <v>1</v>
      </c>
      <c r="DA12" s="672"/>
      <c r="DB12" s="672"/>
      <c r="DC12" s="672"/>
      <c r="DD12" s="640">
        <v>11497</v>
      </c>
      <c r="DE12" s="635"/>
      <c r="DF12" s="635"/>
      <c r="DG12" s="635"/>
      <c r="DH12" s="635"/>
      <c r="DI12" s="635"/>
      <c r="DJ12" s="635"/>
      <c r="DK12" s="635"/>
      <c r="DL12" s="635"/>
      <c r="DM12" s="635"/>
      <c r="DN12" s="635"/>
      <c r="DO12" s="635"/>
      <c r="DP12" s="636"/>
      <c r="DQ12" s="640">
        <v>286329</v>
      </c>
      <c r="DR12" s="635"/>
      <c r="DS12" s="635"/>
      <c r="DT12" s="635"/>
      <c r="DU12" s="635"/>
      <c r="DV12" s="635"/>
      <c r="DW12" s="635"/>
      <c r="DX12" s="635"/>
      <c r="DY12" s="635"/>
      <c r="DZ12" s="635"/>
      <c r="EA12" s="635"/>
      <c r="EB12" s="635"/>
      <c r="EC12" s="671"/>
    </row>
    <row r="13" spans="2:143" ht="11.25" customHeight="1" x14ac:dyDescent="0.2">
      <c r="B13" s="631" t="s">
        <v>256</v>
      </c>
      <c r="C13" s="632"/>
      <c r="D13" s="632"/>
      <c r="E13" s="632"/>
      <c r="F13" s="632"/>
      <c r="G13" s="632"/>
      <c r="H13" s="632"/>
      <c r="I13" s="632"/>
      <c r="J13" s="632"/>
      <c r="K13" s="632"/>
      <c r="L13" s="632"/>
      <c r="M13" s="632"/>
      <c r="N13" s="632"/>
      <c r="O13" s="632"/>
      <c r="P13" s="632"/>
      <c r="Q13" s="633"/>
      <c r="R13" s="634" t="s">
        <v>242</v>
      </c>
      <c r="S13" s="635"/>
      <c r="T13" s="635"/>
      <c r="U13" s="635"/>
      <c r="V13" s="635"/>
      <c r="W13" s="635"/>
      <c r="X13" s="635"/>
      <c r="Y13" s="636"/>
      <c r="Z13" s="672" t="s">
        <v>242</v>
      </c>
      <c r="AA13" s="672"/>
      <c r="AB13" s="672"/>
      <c r="AC13" s="672"/>
      <c r="AD13" s="673" t="s">
        <v>176</v>
      </c>
      <c r="AE13" s="673"/>
      <c r="AF13" s="673"/>
      <c r="AG13" s="673"/>
      <c r="AH13" s="673"/>
      <c r="AI13" s="673"/>
      <c r="AJ13" s="673"/>
      <c r="AK13" s="673"/>
      <c r="AL13" s="637" t="s">
        <v>176</v>
      </c>
      <c r="AM13" s="638"/>
      <c r="AN13" s="638"/>
      <c r="AO13" s="674"/>
      <c r="AP13" s="631" t="s">
        <v>257</v>
      </c>
      <c r="AQ13" s="632"/>
      <c r="AR13" s="632"/>
      <c r="AS13" s="632"/>
      <c r="AT13" s="632"/>
      <c r="AU13" s="632"/>
      <c r="AV13" s="632"/>
      <c r="AW13" s="632"/>
      <c r="AX13" s="632"/>
      <c r="AY13" s="632"/>
      <c r="AZ13" s="632"/>
      <c r="BA13" s="632"/>
      <c r="BB13" s="632"/>
      <c r="BC13" s="632"/>
      <c r="BD13" s="632"/>
      <c r="BE13" s="632"/>
      <c r="BF13" s="633"/>
      <c r="BG13" s="634">
        <v>3482374</v>
      </c>
      <c r="BH13" s="635"/>
      <c r="BI13" s="635"/>
      <c r="BJ13" s="635"/>
      <c r="BK13" s="635"/>
      <c r="BL13" s="635"/>
      <c r="BM13" s="635"/>
      <c r="BN13" s="636"/>
      <c r="BO13" s="672">
        <v>34.9</v>
      </c>
      <c r="BP13" s="672"/>
      <c r="BQ13" s="672"/>
      <c r="BR13" s="672"/>
      <c r="BS13" s="673" t="s">
        <v>242</v>
      </c>
      <c r="BT13" s="673"/>
      <c r="BU13" s="673"/>
      <c r="BV13" s="673"/>
      <c r="BW13" s="673"/>
      <c r="BX13" s="673"/>
      <c r="BY13" s="673"/>
      <c r="BZ13" s="673"/>
      <c r="CA13" s="673"/>
      <c r="CB13" s="713"/>
      <c r="CD13" s="631" t="s">
        <v>258</v>
      </c>
      <c r="CE13" s="632"/>
      <c r="CF13" s="632"/>
      <c r="CG13" s="632"/>
      <c r="CH13" s="632"/>
      <c r="CI13" s="632"/>
      <c r="CJ13" s="632"/>
      <c r="CK13" s="632"/>
      <c r="CL13" s="632"/>
      <c r="CM13" s="632"/>
      <c r="CN13" s="632"/>
      <c r="CO13" s="632"/>
      <c r="CP13" s="632"/>
      <c r="CQ13" s="633"/>
      <c r="CR13" s="634">
        <v>1463622</v>
      </c>
      <c r="CS13" s="635"/>
      <c r="CT13" s="635"/>
      <c r="CU13" s="635"/>
      <c r="CV13" s="635"/>
      <c r="CW13" s="635"/>
      <c r="CX13" s="635"/>
      <c r="CY13" s="636"/>
      <c r="CZ13" s="672">
        <v>4.2</v>
      </c>
      <c r="DA13" s="672"/>
      <c r="DB13" s="672"/>
      <c r="DC13" s="672"/>
      <c r="DD13" s="640">
        <v>934270</v>
      </c>
      <c r="DE13" s="635"/>
      <c r="DF13" s="635"/>
      <c r="DG13" s="635"/>
      <c r="DH13" s="635"/>
      <c r="DI13" s="635"/>
      <c r="DJ13" s="635"/>
      <c r="DK13" s="635"/>
      <c r="DL13" s="635"/>
      <c r="DM13" s="635"/>
      <c r="DN13" s="635"/>
      <c r="DO13" s="635"/>
      <c r="DP13" s="636"/>
      <c r="DQ13" s="640">
        <v>482312</v>
      </c>
      <c r="DR13" s="635"/>
      <c r="DS13" s="635"/>
      <c r="DT13" s="635"/>
      <c r="DU13" s="635"/>
      <c r="DV13" s="635"/>
      <c r="DW13" s="635"/>
      <c r="DX13" s="635"/>
      <c r="DY13" s="635"/>
      <c r="DZ13" s="635"/>
      <c r="EA13" s="635"/>
      <c r="EB13" s="635"/>
      <c r="EC13" s="671"/>
    </row>
    <row r="14" spans="2:143" ht="11.25" customHeight="1" x14ac:dyDescent="0.2">
      <c r="B14" s="631" t="s">
        <v>259</v>
      </c>
      <c r="C14" s="632"/>
      <c r="D14" s="632"/>
      <c r="E14" s="632"/>
      <c r="F14" s="632"/>
      <c r="G14" s="632"/>
      <c r="H14" s="632"/>
      <c r="I14" s="632"/>
      <c r="J14" s="632"/>
      <c r="K14" s="632"/>
      <c r="L14" s="632"/>
      <c r="M14" s="632"/>
      <c r="N14" s="632"/>
      <c r="O14" s="632"/>
      <c r="P14" s="632"/>
      <c r="Q14" s="633"/>
      <c r="R14" s="634">
        <v>6</v>
      </c>
      <c r="S14" s="635"/>
      <c r="T14" s="635"/>
      <c r="U14" s="635"/>
      <c r="V14" s="635"/>
      <c r="W14" s="635"/>
      <c r="X14" s="635"/>
      <c r="Y14" s="636"/>
      <c r="Z14" s="672">
        <v>0</v>
      </c>
      <c r="AA14" s="672"/>
      <c r="AB14" s="672"/>
      <c r="AC14" s="672"/>
      <c r="AD14" s="673">
        <v>6</v>
      </c>
      <c r="AE14" s="673"/>
      <c r="AF14" s="673"/>
      <c r="AG14" s="673"/>
      <c r="AH14" s="673"/>
      <c r="AI14" s="673"/>
      <c r="AJ14" s="673"/>
      <c r="AK14" s="673"/>
      <c r="AL14" s="637">
        <v>0</v>
      </c>
      <c r="AM14" s="638"/>
      <c r="AN14" s="638"/>
      <c r="AO14" s="674"/>
      <c r="AP14" s="631" t="s">
        <v>260</v>
      </c>
      <c r="AQ14" s="632"/>
      <c r="AR14" s="632"/>
      <c r="AS14" s="632"/>
      <c r="AT14" s="632"/>
      <c r="AU14" s="632"/>
      <c r="AV14" s="632"/>
      <c r="AW14" s="632"/>
      <c r="AX14" s="632"/>
      <c r="AY14" s="632"/>
      <c r="AZ14" s="632"/>
      <c r="BA14" s="632"/>
      <c r="BB14" s="632"/>
      <c r="BC14" s="632"/>
      <c r="BD14" s="632"/>
      <c r="BE14" s="632"/>
      <c r="BF14" s="633"/>
      <c r="BG14" s="634">
        <v>86938</v>
      </c>
      <c r="BH14" s="635"/>
      <c r="BI14" s="635"/>
      <c r="BJ14" s="635"/>
      <c r="BK14" s="635"/>
      <c r="BL14" s="635"/>
      <c r="BM14" s="635"/>
      <c r="BN14" s="636"/>
      <c r="BO14" s="672">
        <v>0.9</v>
      </c>
      <c r="BP14" s="672"/>
      <c r="BQ14" s="672"/>
      <c r="BR14" s="672"/>
      <c r="BS14" s="673" t="s">
        <v>176</v>
      </c>
      <c r="BT14" s="673"/>
      <c r="BU14" s="673"/>
      <c r="BV14" s="673"/>
      <c r="BW14" s="673"/>
      <c r="BX14" s="673"/>
      <c r="BY14" s="673"/>
      <c r="BZ14" s="673"/>
      <c r="CA14" s="673"/>
      <c r="CB14" s="713"/>
      <c r="CD14" s="631" t="s">
        <v>261</v>
      </c>
      <c r="CE14" s="632"/>
      <c r="CF14" s="632"/>
      <c r="CG14" s="632"/>
      <c r="CH14" s="632"/>
      <c r="CI14" s="632"/>
      <c r="CJ14" s="632"/>
      <c r="CK14" s="632"/>
      <c r="CL14" s="632"/>
      <c r="CM14" s="632"/>
      <c r="CN14" s="632"/>
      <c r="CO14" s="632"/>
      <c r="CP14" s="632"/>
      <c r="CQ14" s="633"/>
      <c r="CR14" s="634">
        <v>1044496</v>
      </c>
      <c r="CS14" s="635"/>
      <c r="CT14" s="635"/>
      <c r="CU14" s="635"/>
      <c r="CV14" s="635"/>
      <c r="CW14" s="635"/>
      <c r="CX14" s="635"/>
      <c r="CY14" s="636"/>
      <c r="CZ14" s="672">
        <v>3</v>
      </c>
      <c r="DA14" s="672"/>
      <c r="DB14" s="672"/>
      <c r="DC14" s="672"/>
      <c r="DD14" s="640">
        <v>26789</v>
      </c>
      <c r="DE14" s="635"/>
      <c r="DF14" s="635"/>
      <c r="DG14" s="635"/>
      <c r="DH14" s="635"/>
      <c r="DI14" s="635"/>
      <c r="DJ14" s="635"/>
      <c r="DK14" s="635"/>
      <c r="DL14" s="635"/>
      <c r="DM14" s="635"/>
      <c r="DN14" s="635"/>
      <c r="DO14" s="635"/>
      <c r="DP14" s="636"/>
      <c r="DQ14" s="640">
        <v>533045</v>
      </c>
      <c r="DR14" s="635"/>
      <c r="DS14" s="635"/>
      <c r="DT14" s="635"/>
      <c r="DU14" s="635"/>
      <c r="DV14" s="635"/>
      <c r="DW14" s="635"/>
      <c r="DX14" s="635"/>
      <c r="DY14" s="635"/>
      <c r="DZ14" s="635"/>
      <c r="EA14" s="635"/>
      <c r="EB14" s="635"/>
      <c r="EC14" s="671"/>
    </row>
    <row r="15" spans="2:143" ht="11.25" customHeight="1" x14ac:dyDescent="0.2">
      <c r="B15" s="631" t="s">
        <v>262</v>
      </c>
      <c r="C15" s="632"/>
      <c r="D15" s="632"/>
      <c r="E15" s="632"/>
      <c r="F15" s="632"/>
      <c r="G15" s="632"/>
      <c r="H15" s="632"/>
      <c r="I15" s="632"/>
      <c r="J15" s="632"/>
      <c r="K15" s="632"/>
      <c r="L15" s="632"/>
      <c r="M15" s="632"/>
      <c r="N15" s="632"/>
      <c r="O15" s="632"/>
      <c r="P15" s="632"/>
      <c r="Q15" s="633"/>
      <c r="R15" s="634" t="s">
        <v>242</v>
      </c>
      <c r="S15" s="635"/>
      <c r="T15" s="635"/>
      <c r="U15" s="635"/>
      <c r="V15" s="635"/>
      <c r="W15" s="635"/>
      <c r="X15" s="635"/>
      <c r="Y15" s="636"/>
      <c r="Z15" s="672" t="s">
        <v>242</v>
      </c>
      <c r="AA15" s="672"/>
      <c r="AB15" s="672"/>
      <c r="AC15" s="672"/>
      <c r="AD15" s="673" t="s">
        <v>242</v>
      </c>
      <c r="AE15" s="673"/>
      <c r="AF15" s="673"/>
      <c r="AG15" s="673"/>
      <c r="AH15" s="673"/>
      <c r="AI15" s="673"/>
      <c r="AJ15" s="673"/>
      <c r="AK15" s="673"/>
      <c r="AL15" s="637" t="s">
        <v>176</v>
      </c>
      <c r="AM15" s="638"/>
      <c r="AN15" s="638"/>
      <c r="AO15" s="674"/>
      <c r="AP15" s="631" t="s">
        <v>263</v>
      </c>
      <c r="AQ15" s="632"/>
      <c r="AR15" s="632"/>
      <c r="AS15" s="632"/>
      <c r="AT15" s="632"/>
      <c r="AU15" s="632"/>
      <c r="AV15" s="632"/>
      <c r="AW15" s="632"/>
      <c r="AX15" s="632"/>
      <c r="AY15" s="632"/>
      <c r="AZ15" s="632"/>
      <c r="BA15" s="632"/>
      <c r="BB15" s="632"/>
      <c r="BC15" s="632"/>
      <c r="BD15" s="632"/>
      <c r="BE15" s="632"/>
      <c r="BF15" s="633"/>
      <c r="BG15" s="634">
        <v>401963</v>
      </c>
      <c r="BH15" s="635"/>
      <c r="BI15" s="635"/>
      <c r="BJ15" s="635"/>
      <c r="BK15" s="635"/>
      <c r="BL15" s="635"/>
      <c r="BM15" s="635"/>
      <c r="BN15" s="636"/>
      <c r="BO15" s="672">
        <v>4</v>
      </c>
      <c r="BP15" s="672"/>
      <c r="BQ15" s="672"/>
      <c r="BR15" s="672"/>
      <c r="BS15" s="673" t="s">
        <v>176</v>
      </c>
      <c r="BT15" s="673"/>
      <c r="BU15" s="673"/>
      <c r="BV15" s="673"/>
      <c r="BW15" s="673"/>
      <c r="BX15" s="673"/>
      <c r="BY15" s="673"/>
      <c r="BZ15" s="673"/>
      <c r="CA15" s="673"/>
      <c r="CB15" s="713"/>
      <c r="CD15" s="631" t="s">
        <v>264</v>
      </c>
      <c r="CE15" s="632"/>
      <c r="CF15" s="632"/>
      <c r="CG15" s="632"/>
      <c r="CH15" s="632"/>
      <c r="CI15" s="632"/>
      <c r="CJ15" s="632"/>
      <c r="CK15" s="632"/>
      <c r="CL15" s="632"/>
      <c r="CM15" s="632"/>
      <c r="CN15" s="632"/>
      <c r="CO15" s="632"/>
      <c r="CP15" s="632"/>
      <c r="CQ15" s="633"/>
      <c r="CR15" s="634">
        <v>3051966</v>
      </c>
      <c r="CS15" s="635"/>
      <c r="CT15" s="635"/>
      <c r="CU15" s="635"/>
      <c r="CV15" s="635"/>
      <c r="CW15" s="635"/>
      <c r="CX15" s="635"/>
      <c r="CY15" s="636"/>
      <c r="CZ15" s="672">
        <v>8.6999999999999993</v>
      </c>
      <c r="DA15" s="672"/>
      <c r="DB15" s="672"/>
      <c r="DC15" s="672"/>
      <c r="DD15" s="640">
        <v>154596</v>
      </c>
      <c r="DE15" s="635"/>
      <c r="DF15" s="635"/>
      <c r="DG15" s="635"/>
      <c r="DH15" s="635"/>
      <c r="DI15" s="635"/>
      <c r="DJ15" s="635"/>
      <c r="DK15" s="635"/>
      <c r="DL15" s="635"/>
      <c r="DM15" s="635"/>
      <c r="DN15" s="635"/>
      <c r="DO15" s="635"/>
      <c r="DP15" s="636"/>
      <c r="DQ15" s="640">
        <v>2334012</v>
      </c>
      <c r="DR15" s="635"/>
      <c r="DS15" s="635"/>
      <c r="DT15" s="635"/>
      <c r="DU15" s="635"/>
      <c r="DV15" s="635"/>
      <c r="DW15" s="635"/>
      <c r="DX15" s="635"/>
      <c r="DY15" s="635"/>
      <c r="DZ15" s="635"/>
      <c r="EA15" s="635"/>
      <c r="EB15" s="635"/>
      <c r="EC15" s="671"/>
    </row>
    <row r="16" spans="2:143" ht="11.25" customHeight="1" x14ac:dyDescent="0.2">
      <c r="B16" s="631" t="s">
        <v>265</v>
      </c>
      <c r="C16" s="632"/>
      <c r="D16" s="632"/>
      <c r="E16" s="632"/>
      <c r="F16" s="632"/>
      <c r="G16" s="632"/>
      <c r="H16" s="632"/>
      <c r="I16" s="632"/>
      <c r="J16" s="632"/>
      <c r="K16" s="632"/>
      <c r="L16" s="632"/>
      <c r="M16" s="632"/>
      <c r="N16" s="632"/>
      <c r="O16" s="632"/>
      <c r="P16" s="632"/>
      <c r="Q16" s="633"/>
      <c r="R16" s="634">
        <v>32322</v>
      </c>
      <c r="S16" s="635"/>
      <c r="T16" s="635"/>
      <c r="U16" s="635"/>
      <c r="V16" s="635"/>
      <c r="W16" s="635"/>
      <c r="X16" s="635"/>
      <c r="Y16" s="636"/>
      <c r="Z16" s="672">
        <v>0.1</v>
      </c>
      <c r="AA16" s="672"/>
      <c r="AB16" s="672"/>
      <c r="AC16" s="672"/>
      <c r="AD16" s="673">
        <v>32322</v>
      </c>
      <c r="AE16" s="673"/>
      <c r="AF16" s="673"/>
      <c r="AG16" s="673"/>
      <c r="AH16" s="673"/>
      <c r="AI16" s="673"/>
      <c r="AJ16" s="673"/>
      <c r="AK16" s="673"/>
      <c r="AL16" s="637">
        <v>0.2</v>
      </c>
      <c r="AM16" s="638"/>
      <c r="AN16" s="638"/>
      <c r="AO16" s="674"/>
      <c r="AP16" s="631" t="s">
        <v>266</v>
      </c>
      <c r="AQ16" s="632"/>
      <c r="AR16" s="632"/>
      <c r="AS16" s="632"/>
      <c r="AT16" s="632"/>
      <c r="AU16" s="632"/>
      <c r="AV16" s="632"/>
      <c r="AW16" s="632"/>
      <c r="AX16" s="632"/>
      <c r="AY16" s="632"/>
      <c r="AZ16" s="632"/>
      <c r="BA16" s="632"/>
      <c r="BB16" s="632"/>
      <c r="BC16" s="632"/>
      <c r="BD16" s="632"/>
      <c r="BE16" s="632"/>
      <c r="BF16" s="633"/>
      <c r="BG16" s="634" t="s">
        <v>242</v>
      </c>
      <c r="BH16" s="635"/>
      <c r="BI16" s="635"/>
      <c r="BJ16" s="635"/>
      <c r="BK16" s="635"/>
      <c r="BL16" s="635"/>
      <c r="BM16" s="635"/>
      <c r="BN16" s="636"/>
      <c r="BO16" s="672" t="s">
        <v>176</v>
      </c>
      <c r="BP16" s="672"/>
      <c r="BQ16" s="672"/>
      <c r="BR16" s="672"/>
      <c r="BS16" s="673" t="s">
        <v>242</v>
      </c>
      <c r="BT16" s="673"/>
      <c r="BU16" s="673"/>
      <c r="BV16" s="673"/>
      <c r="BW16" s="673"/>
      <c r="BX16" s="673"/>
      <c r="BY16" s="673"/>
      <c r="BZ16" s="673"/>
      <c r="CA16" s="673"/>
      <c r="CB16" s="713"/>
      <c r="CD16" s="631" t="s">
        <v>267</v>
      </c>
      <c r="CE16" s="632"/>
      <c r="CF16" s="632"/>
      <c r="CG16" s="632"/>
      <c r="CH16" s="632"/>
      <c r="CI16" s="632"/>
      <c r="CJ16" s="632"/>
      <c r="CK16" s="632"/>
      <c r="CL16" s="632"/>
      <c r="CM16" s="632"/>
      <c r="CN16" s="632"/>
      <c r="CO16" s="632"/>
      <c r="CP16" s="632"/>
      <c r="CQ16" s="633"/>
      <c r="CR16" s="634" t="s">
        <v>176</v>
      </c>
      <c r="CS16" s="635"/>
      <c r="CT16" s="635"/>
      <c r="CU16" s="635"/>
      <c r="CV16" s="635"/>
      <c r="CW16" s="635"/>
      <c r="CX16" s="635"/>
      <c r="CY16" s="636"/>
      <c r="CZ16" s="672" t="s">
        <v>176</v>
      </c>
      <c r="DA16" s="672"/>
      <c r="DB16" s="672"/>
      <c r="DC16" s="672"/>
      <c r="DD16" s="640" t="s">
        <v>129</v>
      </c>
      <c r="DE16" s="635"/>
      <c r="DF16" s="635"/>
      <c r="DG16" s="635"/>
      <c r="DH16" s="635"/>
      <c r="DI16" s="635"/>
      <c r="DJ16" s="635"/>
      <c r="DK16" s="635"/>
      <c r="DL16" s="635"/>
      <c r="DM16" s="635"/>
      <c r="DN16" s="635"/>
      <c r="DO16" s="635"/>
      <c r="DP16" s="636"/>
      <c r="DQ16" s="640" t="s">
        <v>242</v>
      </c>
      <c r="DR16" s="635"/>
      <c r="DS16" s="635"/>
      <c r="DT16" s="635"/>
      <c r="DU16" s="635"/>
      <c r="DV16" s="635"/>
      <c r="DW16" s="635"/>
      <c r="DX16" s="635"/>
      <c r="DY16" s="635"/>
      <c r="DZ16" s="635"/>
      <c r="EA16" s="635"/>
      <c r="EB16" s="635"/>
      <c r="EC16" s="671"/>
    </row>
    <row r="17" spans="2:133" ht="11.25" customHeight="1" x14ac:dyDescent="0.2">
      <c r="B17" s="631" t="s">
        <v>268</v>
      </c>
      <c r="C17" s="632"/>
      <c r="D17" s="632"/>
      <c r="E17" s="632"/>
      <c r="F17" s="632"/>
      <c r="G17" s="632"/>
      <c r="H17" s="632"/>
      <c r="I17" s="632"/>
      <c r="J17" s="632"/>
      <c r="K17" s="632"/>
      <c r="L17" s="632"/>
      <c r="M17" s="632"/>
      <c r="N17" s="632"/>
      <c r="O17" s="632"/>
      <c r="P17" s="632"/>
      <c r="Q17" s="633"/>
      <c r="R17" s="634">
        <v>158636</v>
      </c>
      <c r="S17" s="635"/>
      <c r="T17" s="635"/>
      <c r="U17" s="635"/>
      <c r="V17" s="635"/>
      <c r="W17" s="635"/>
      <c r="X17" s="635"/>
      <c r="Y17" s="636"/>
      <c r="Z17" s="672">
        <v>0.4</v>
      </c>
      <c r="AA17" s="672"/>
      <c r="AB17" s="672"/>
      <c r="AC17" s="672"/>
      <c r="AD17" s="673">
        <v>158636</v>
      </c>
      <c r="AE17" s="673"/>
      <c r="AF17" s="673"/>
      <c r="AG17" s="673"/>
      <c r="AH17" s="673"/>
      <c r="AI17" s="673"/>
      <c r="AJ17" s="673"/>
      <c r="AK17" s="673"/>
      <c r="AL17" s="637">
        <v>1</v>
      </c>
      <c r="AM17" s="638"/>
      <c r="AN17" s="638"/>
      <c r="AO17" s="674"/>
      <c r="AP17" s="631" t="s">
        <v>269</v>
      </c>
      <c r="AQ17" s="632"/>
      <c r="AR17" s="632"/>
      <c r="AS17" s="632"/>
      <c r="AT17" s="632"/>
      <c r="AU17" s="632"/>
      <c r="AV17" s="632"/>
      <c r="AW17" s="632"/>
      <c r="AX17" s="632"/>
      <c r="AY17" s="632"/>
      <c r="AZ17" s="632"/>
      <c r="BA17" s="632"/>
      <c r="BB17" s="632"/>
      <c r="BC17" s="632"/>
      <c r="BD17" s="632"/>
      <c r="BE17" s="632"/>
      <c r="BF17" s="633"/>
      <c r="BG17" s="634" t="s">
        <v>176</v>
      </c>
      <c r="BH17" s="635"/>
      <c r="BI17" s="635"/>
      <c r="BJ17" s="635"/>
      <c r="BK17" s="635"/>
      <c r="BL17" s="635"/>
      <c r="BM17" s="635"/>
      <c r="BN17" s="636"/>
      <c r="BO17" s="672" t="s">
        <v>242</v>
      </c>
      <c r="BP17" s="672"/>
      <c r="BQ17" s="672"/>
      <c r="BR17" s="672"/>
      <c r="BS17" s="673" t="s">
        <v>129</v>
      </c>
      <c r="BT17" s="673"/>
      <c r="BU17" s="673"/>
      <c r="BV17" s="673"/>
      <c r="BW17" s="673"/>
      <c r="BX17" s="673"/>
      <c r="BY17" s="673"/>
      <c r="BZ17" s="673"/>
      <c r="CA17" s="673"/>
      <c r="CB17" s="713"/>
      <c r="CD17" s="631" t="s">
        <v>270</v>
      </c>
      <c r="CE17" s="632"/>
      <c r="CF17" s="632"/>
      <c r="CG17" s="632"/>
      <c r="CH17" s="632"/>
      <c r="CI17" s="632"/>
      <c r="CJ17" s="632"/>
      <c r="CK17" s="632"/>
      <c r="CL17" s="632"/>
      <c r="CM17" s="632"/>
      <c r="CN17" s="632"/>
      <c r="CO17" s="632"/>
      <c r="CP17" s="632"/>
      <c r="CQ17" s="633"/>
      <c r="CR17" s="634">
        <v>1947178</v>
      </c>
      <c r="CS17" s="635"/>
      <c r="CT17" s="635"/>
      <c r="CU17" s="635"/>
      <c r="CV17" s="635"/>
      <c r="CW17" s="635"/>
      <c r="CX17" s="635"/>
      <c r="CY17" s="636"/>
      <c r="CZ17" s="672">
        <v>5.5</v>
      </c>
      <c r="DA17" s="672"/>
      <c r="DB17" s="672"/>
      <c r="DC17" s="672"/>
      <c r="DD17" s="640" t="s">
        <v>242</v>
      </c>
      <c r="DE17" s="635"/>
      <c r="DF17" s="635"/>
      <c r="DG17" s="635"/>
      <c r="DH17" s="635"/>
      <c r="DI17" s="635"/>
      <c r="DJ17" s="635"/>
      <c r="DK17" s="635"/>
      <c r="DL17" s="635"/>
      <c r="DM17" s="635"/>
      <c r="DN17" s="635"/>
      <c r="DO17" s="635"/>
      <c r="DP17" s="636"/>
      <c r="DQ17" s="640">
        <v>1934258</v>
      </c>
      <c r="DR17" s="635"/>
      <c r="DS17" s="635"/>
      <c r="DT17" s="635"/>
      <c r="DU17" s="635"/>
      <c r="DV17" s="635"/>
      <c r="DW17" s="635"/>
      <c r="DX17" s="635"/>
      <c r="DY17" s="635"/>
      <c r="DZ17" s="635"/>
      <c r="EA17" s="635"/>
      <c r="EB17" s="635"/>
      <c r="EC17" s="671"/>
    </row>
    <row r="18" spans="2:133" ht="11.25" customHeight="1" x14ac:dyDescent="0.2">
      <c r="B18" s="631" t="s">
        <v>271</v>
      </c>
      <c r="C18" s="632"/>
      <c r="D18" s="632"/>
      <c r="E18" s="632"/>
      <c r="F18" s="632"/>
      <c r="G18" s="632"/>
      <c r="H18" s="632"/>
      <c r="I18" s="632"/>
      <c r="J18" s="632"/>
      <c r="K18" s="632"/>
      <c r="L18" s="632"/>
      <c r="M18" s="632"/>
      <c r="N18" s="632"/>
      <c r="O18" s="632"/>
      <c r="P18" s="632"/>
      <c r="Q18" s="633"/>
      <c r="R18" s="634">
        <v>98889</v>
      </c>
      <c r="S18" s="635"/>
      <c r="T18" s="635"/>
      <c r="U18" s="635"/>
      <c r="V18" s="635"/>
      <c r="W18" s="635"/>
      <c r="X18" s="635"/>
      <c r="Y18" s="636"/>
      <c r="Z18" s="672">
        <v>0.3</v>
      </c>
      <c r="AA18" s="672"/>
      <c r="AB18" s="672"/>
      <c r="AC18" s="672"/>
      <c r="AD18" s="673">
        <v>98889</v>
      </c>
      <c r="AE18" s="673"/>
      <c r="AF18" s="673"/>
      <c r="AG18" s="673"/>
      <c r="AH18" s="673"/>
      <c r="AI18" s="673"/>
      <c r="AJ18" s="673"/>
      <c r="AK18" s="673"/>
      <c r="AL18" s="637">
        <v>0.6</v>
      </c>
      <c r="AM18" s="638"/>
      <c r="AN18" s="638"/>
      <c r="AO18" s="674"/>
      <c r="AP18" s="631" t="s">
        <v>272</v>
      </c>
      <c r="AQ18" s="632"/>
      <c r="AR18" s="632"/>
      <c r="AS18" s="632"/>
      <c r="AT18" s="632"/>
      <c r="AU18" s="632"/>
      <c r="AV18" s="632"/>
      <c r="AW18" s="632"/>
      <c r="AX18" s="632"/>
      <c r="AY18" s="632"/>
      <c r="AZ18" s="632"/>
      <c r="BA18" s="632"/>
      <c r="BB18" s="632"/>
      <c r="BC18" s="632"/>
      <c r="BD18" s="632"/>
      <c r="BE18" s="632"/>
      <c r="BF18" s="633"/>
      <c r="BG18" s="634" t="s">
        <v>242</v>
      </c>
      <c r="BH18" s="635"/>
      <c r="BI18" s="635"/>
      <c r="BJ18" s="635"/>
      <c r="BK18" s="635"/>
      <c r="BL18" s="635"/>
      <c r="BM18" s="635"/>
      <c r="BN18" s="636"/>
      <c r="BO18" s="672" t="s">
        <v>242</v>
      </c>
      <c r="BP18" s="672"/>
      <c r="BQ18" s="672"/>
      <c r="BR18" s="672"/>
      <c r="BS18" s="673" t="s">
        <v>242</v>
      </c>
      <c r="BT18" s="673"/>
      <c r="BU18" s="673"/>
      <c r="BV18" s="673"/>
      <c r="BW18" s="673"/>
      <c r="BX18" s="673"/>
      <c r="BY18" s="673"/>
      <c r="BZ18" s="673"/>
      <c r="CA18" s="673"/>
      <c r="CB18" s="713"/>
      <c r="CD18" s="631" t="s">
        <v>273</v>
      </c>
      <c r="CE18" s="632"/>
      <c r="CF18" s="632"/>
      <c r="CG18" s="632"/>
      <c r="CH18" s="632"/>
      <c r="CI18" s="632"/>
      <c r="CJ18" s="632"/>
      <c r="CK18" s="632"/>
      <c r="CL18" s="632"/>
      <c r="CM18" s="632"/>
      <c r="CN18" s="632"/>
      <c r="CO18" s="632"/>
      <c r="CP18" s="632"/>
      <c r="CQ18" s="633"/>
      <c r="CR18" s="634" t="s">
        <v>242</v>
      </c>
      <c r="CS18" s="635"/>
      <c r="CT18" s="635"/>
      <c r="CU18" s="635"/>
      <c r="CV18" s="635"/>
      <c r="CW18" s="635"/>
      <c r="CX18" s="635"/>
      <c r="CY18" s="636"/>
      <c r="CZ18" s="672" t="s">
        <v>242</v>
      </c>
      <c r="DA18" s="672"/>
      <c r="DB18" s="672"/>
      <c r="DC18" s="672"/>
      <c r="DD18" s="640" t="s">
        <v>242</v>
      </c>
      <c r="DE18" s="635"/>
      <c r="DF18" s="635"/>
      <c r="DG18" s="635"/>
      <c r="DH18" s="635"/>
      <c r="DI18" s="635"/>
      <c r="DJ18" s="635"/>
      <c r="DK18" s="635"/>
      <c r="DL18" s="635"/>
      <c r="DM18" s="635"/>
      <c r="DN18" s="635"/>
      <c r="DO18" s="635"/>
      <c r="DP18" s="636"/>
      <c r="DQ18" s="640" t="s">
        <v>176</v>
      </c>
      <c r="DR18" s="635"/>
      <c r="DS18" s="635"/>
      <c r="DT18" s="635"/>
      <c r="DU18" s="635"/>
      <c r="DV18" s="635"/>
      <c r="DW18" s="635"/>
      <c r="DX18" s="635"/>
      <c r="DY18" s="635"/>
      <c r="DZ18" s="635"/>
      <c r="EA18" s="635"/>
      <c r="EB18" s="635"/>
      <c r="EC18" s="671"/>
    </row>
    <row r="19" spans="2:133" ht="11.25" customHeight="1" x14ac:dyDescent="0.2">
      <c r="B19" s="631" t="s">
        <v>274</v>
      </c>
      <c r="C19" s="632"/>
      <c r="D19" s="632"/>
      <c r="E19" s="632"/>
      <c r="F19" s="632"/>
      <c r="G19" s="632"/>
      <c r="H19" s="632"/>
      <c r="I19" s="632"/>
      <c r="J19" s="632"/>
      <c r="K19" s="632"/>
      <c r="L19" s="632"/>
      <c r="M19" s="632"/>
      <c r="N19" s="632"/>
      <c r="O19" s="632"/>
      <c r="P19" s="632"/>
      <c r="Q19" s="633"/>
      <c r="R19" s="634">
        <v>98877</v>
      </c>
      <c r="S19" s="635"/>
      <c r="T19" s="635"/>
      <c r="U19" s="635"/>
      <c r="V19" s="635"/>
      <c r="W19" s="635"/>
      <c r="X19" s="635"/>
      <c r="Y19" s="636"/>
      <c r="Z19" s="672">
        <v>0.3</v>
      </c>
      <c r="AA19" s="672"/>
      <c r="AB19" s="672"/>
      <c r="AC19" s="672"/>
      <c r="AD19" s="673">
        <v>98877</v>
      </c>
      <c r="AE19" s="673"/>
      <c r="AF19" s="673"/>
      <c r="AG19" s="673"/>
      <c r="AH19" s="673"/>
      <c r="AI19" s="673"/>
      <c r="AJ19" s="673"/>
      <c r="AK19" s="673"/>
      <c r="AL19" s="637">
        <v>0.6</v>
      </c>
      <c r="AM19" s="638"/>
      <c r="AN19" s="638"/>
      <c r="AO19" s="674"/>
      <c r="AP19" s="631" t="s">
        <v>275</v>
      </c>
      <c r="AQ19" s="632"/>
      <c r="AR19" s="632"/>
      <c r="AS19" s="632"/>
      <c r="AT19" s="632"/>
      <c r="AU19" s="632"/>
      <c r="AV19" s="632"/>
      <c r="AW19" s="632"/>
      <c r="AX19" s="632"/>
      <c r="AY19" s="632"/>
      <c r="AZ19" s="632"/>
      <c r="BA19" s="632"/>
      <c r="BB19" s="632"/>
      <c r="BC19" s="632"/>
      <c r="BD19" s="632"/>
      <c r="BE19" s="632"/>
      <c r="BF19" s="633"/>
      <c r="BG19" s="634">
        <v>747020</v>
      </c>
      <c r="BH19" s="635"/>
      <c r="BI19" s="635"/>
      <c r="BJ19" s="635"/>
      <c r="BK19" s="635"/>
      <c r="BL19" s="635"/>
      <c r="BM19" s="635"/>
      <c r="BN19" s="636"/>
      <c r="BO19" s="672">
        <v>7.5</v>
      </c>
      <c r="BP19" s="672"/>
      <c r="BQ19" s="672"/>
      <c r="BR19" s="672"/>
      <c r="BS19" s="673" t="s">
        <v>242</v>
      </c>
      <c r="BT19" s="673"/>
      <c r="BU19" s="673"/>
      <c r="BV19" s="673"/>
      <c r="BW19" s="673"/>
      <c r="BX19" s="673"/>
      <c r="BY19" s="673"/>
      <c r="BZ19" s="673"/>
      <c r="CA19" s="673"/>
      <c r="CB19" s="713"/>
      <c r="CD19" s="631" t="s">
        <v>276</v>
      </c>
      <c r="CE19" s="632"/>
      <c r="CF19" s="632"/>
      <c r="CG19" s="632"/>
      <c r="CH19" s="632"/>
      <c r="CI19" s="632"/>
      <c r="CJ19" s="632"/>
      <c r="CK19" s="632"/>
      <c r="CL19" s="632"/>
      <c r="CM19" s="632"/>
      <c r="CN19" s="632"/>
      <c r="CO19" s="632"/>
      <c r="CP19" s="632"/>
      <c r="CQ19" s="633"/>
      <c r="CR19" s="634" t="s">
        <v>129</v>
      </c>
      <c r="CS19" s="635"/>
      <c r="CT19" s="635"/>
      <c r="CU19" s="635"/>
      <c r="CV19" s="635"/>
      <c r="CW19" s="635"/>
      <c r="CX19" s="635"/>
      <c r="CY19" s="636"/>
      <c r="CZ19" s="672" t="s">
        <v>242</v>
      </c>
      <c r="DA19" s="672"/>
      <c r="DB19" s="672"/>
      <c r="DC19" s="672"/>
      <c r="DD19" s="640" t="s">
        <v>242</v>
      </c>
      <c r="DE19" s="635"/>
      <c r="DF19" s="635"/>
      <c r="DG19" s="635"/>
      <c r="DH19" s="635"/>
      <c r="DI19" s="635"/>
      <c r="DJ19" s="635"/>
      <c r="DK19" s="635"/>
      <c r="DL19" s="635"/>
      <c r="DM19" s="635"/>
      <c r="DN19" s="635"/>
      <c r="DO19" s="635"/>
      <c r="DP19" s="636"/>
      <c r="DQ19" s="640" t="s">
        <v>242</v>
      </c>
      <c r="DR19" s="635"/>
      <c r="DS19" s="635"/>
      <c r="DT19" s="635"/>
      <c r="DU19" s="635"/>
      <c r="DV19" s="635"/>
      <c r="DW19" s="635"/>
      <c r="DX19" s="635"/>
      <c r="DY19" s="635"/>
      <c r="DZ19" s="635"/>
      <c r="EA19" s="635"/>
      <c r="EB19" s="635"/>
      <c r="EC19" s="671"/>
    </row>
    <row r="20" spans="2:133" ht="11.25" customHeight="1" x14ac:dyDescent="0.2">
      <c r="B20" s="701" t="s">
        <v>277</v>
      </c>
      <c r="C20" s="702"/>
      <c r="D20" s="702"/>
      <c r="E20" s="702"/>
      <c r="F20" s="702"/>
      <c r="G20" s="702"/>
      <c r="H20" s="702"/>
      <c r="I20" s="702"/>
      <c r="J20" s="702"/>
      <c r="K20" s="702"/>
      <c r="L20" s="702"/>
      <c r="M20" s="702"/>
      <c r="N20" s="702"/>
      <c r="O20" s="702"/>
      <c r="P20" s="702"/>
      <c r="Q20" s="703"/>
      <c r="R20" s="634">
        <v>12</v>
      </c>
      <c r="S20" s="635"/>
      <c r="T20" s="635"/>
      <c r="U20" s="635"/>
      <c r="V20" s="635"/>
      <c r="W20" s="635"/>
      <c r="X20" s="635"/>
      <c r="Y20" s="636"/>
      <c r="Z20" s="672">
        <v>0</v>
      </c>
      <c r="AA20" s="672"/>
      <c r="AB20" s="672"/>
      <c r="AC20" s="672"/>
      <c r="AD20" s="673">
        <v>12</v>
      </c>
      <c r="AE20" s="673"/>
      <c r="AF20" s="673"/>
      <c r="AG20" s="673"/>
      <c r="AH20" s="673"/>
      <c r="AI20" s="673"/>
      <c r="AJ20" s="673"/>
      <c r="AK20" s="673"/>
      <c r="AL20" s="637">
        <v>0</v>
      </c>
      <c r="AM20" s="638"/>
      <c r="AN20" s="638"/>
      <c r="AO20" s="674"/>
      <c r="AP20" s="631" t="s">
        <v>278</v>
      </c>
      <c r="AQ20" s="632"/>
      <c r="AR20" s="632"/>
      <c r="AS20" s="632"/>
      <c r="AT20" s="632"/>
      <c r="AU20" s="632"/>
      <c r="AV20" s="632"/>
      <c r="AW20" s="632"/>
      <c r="AX20" s="632"/>
      <c r="AY20" s="632"/>
      <c r="AZ20" s="632"/>
      <c r="BA20" s="632"/>
      <c r="BB20" s="632"/>
      <c r="BC20" s="632"/>
      <c r="BD20" s="632"/>
      <c r="BE20" s="632"/>
      <c r="BF20" s="633"/>
      <c r="BG20" s="634">
        <v>747020</v>
      </c>
      <c r="BH20" s="635"/>
      <c r="BI20" s="635"/>
      <c r="BJ20" s="635"/>
      <c r="BK20" s="635"/>
      <c r="BL20" s="635"/>
      <c r="BM20" s="635"/>
      <c r="BN20" s="636"/>
      <c r="BO20" s="672">
        <v>7.5</v>
      </c>
      <c r="BP20" s="672"/>
      <c r="BQ20" s="672"/>
      <c r="BR20" s="672"/>
      <c r="BS20" s="673" t="s">
        <v>242</v>
      </c>
      <c r="BT20" s="673"/>
      <c r="BU20" s="673"/>
      <c r="BV20" s="673"/>
      <c r="BW20" s="673"/>
      <c r="BX20" s="673"/>
      <c r="BY20" s="673"/>
      <c r="BZ20" s="673"/>
      <c r="CA20" s="673"/>
      <c r="CB20" s="713"/>
      <c r="CD20" s="631" t="s">
        <v>279</v>
      </c>
      <c r="CE20" s="632"/>
      <c r="CF20" s="632"/>
      <c r="CG20" s="632"/>
      <c r="CH20" s="632"/>
      <c r="CI20" s="632"/>
      <c r="CJ20" s="632"/>
      <c r="CK20" s="632"/>
      <c r="CL20" s="632"/>
      <c r="CM20" s="632"/>
      <c r="CN20" s="632"/>
      <c r="CO20" s="632"/>
      <c r="CP20" s="632"/>
      <c r="CQ20" s="633"/>
      <c r="CR20" s="634">
        <v>35177224</v>
      </c>
      <c r="CS20" s="635"/>
      <c r="CT20" s="635"/>
      <c r="CU20" s="635"/>
      <c r="CV20" s="635"/>
      <c r="CW20" s="635"/>
      <c r="CX20" s="635"/>
      <c r="CY20" s="636"/>
      <c r="CZ20" s="672">
        <v>100</v>
      </c>
      <c r="DA20" s="672"/>
      <c r="DB20" s="672"/>
      <c r="DC20" s="672"/>
      <c r="DD20" s="640">
        <v>2430843</v>
      </c>
      <c r="DE20" s="635"/>
      <c r="DF20" s="635"/>
      <c r="DG20" s="635"/>
      <c r="DH20" s="635"/>
      <c r="DI20" s="635"/>
      <c r="DJ20" s="635"/>
      <c r="DK20" s="635"/>
      <c r="DL20" s="635"/>
      <c r="DM20" s="635"/>
      <c r="DN20" s="635"/>
      <c r="DO20" s="635"/>
      <c r="DP20" s="636"/>
      <c r="DQ20" s="640">
        <v>19898841</v>
      </c>
      <c r="DR20" s="635"/>
      <c r="DS20" s="635"/>
      <c r="DT20" s="635"/>
      <c r="DU20" s="635"/>
      <c r="DV20" s="635"/>
      <c r="DW20" s="635"/>
      <c r="DX20" s="635"/>
      <c r="DY20" s="635"/>
      <c r="DZ20" s="635"/>
      <c r="EA20" s="635"/>
      <c r="EB20" s="635"/>
      <c r="EC20" s="671"/>
    </row>
    <row r="21" spans="2:133" ht="11.25" customHeight="1" x14ac:dyDescent="0.2">
      <c r="B21" s="631" t="s">
        <v>280</v>
      </c>
      <c r="C21" s="632"/>
      <c r="D21" s="632"/>
      <c r="E21" s="632"/>
      <c r="F21" s="632"/>
      <c r="G21" s="632"/>
      <c r="H21" s="632"/>
      <c r="I21" s="632"/>
      <c r="J21" s="632"/>
      <c r="K21" s="632"/>
      <c r="L21" s="632"/>
      <c r="M21" s="632"/>
      <c r="N21" s="632"/>
      <c r="O21" s="632"/>
      <c r="P21" s="632"/>
      <c r="Q21" s="633"/>
      <c r="R21" s="634">
        <v>4763228</v>
      </c>
      <c r="S21" s="635"/>
      <c r="T21" s="635"/>
      <c r="U21" s="635"/>
      <c r="V21" s="635"/>
      <c r="W21" s="635"/>
      <c r="X21" s="635"/>
      <c r="Y21" s="636"/>
      <c r="Z21" s="672">
        <v>12.7</v>
      </c>
      <c r="AA21" s="672"/>
      <c r="AB21" s="672"/>
      <c r="AC21" s="672"/>
      <c r="AD21" s="673">
        <v>4613239</v>
      </c>
      <c r="AE21" s="673"/>
      <c r="AF21" s="673"/>
      <c r="AG21" s="673"/>
      <c r="AH21" s="673"/>
      <c r="AI21" s="673"/>
      <c r="AJ21" s="673"/>
      <c r="AK21" s="673"/>
      <c r="AL21" s="637">
        <v>28.3</v>
      </c>
      <c r="AM21" s="638"/>
      <c r="AN21" s="638"/>
      <c r="AO21" s="674"/>
      <c r="AP21" s="631" t="s">
        <v>281</v>
      </c>
      <c r="AQ21" s="711"/>
      <c r="AR21" s="711"/>
      <c r="AS21" s="711"/>
      <c r="AT21" s="711"/>
      <c r="AU21" s="711"/>
      <c r="AV21" s="711"/>
      <c r="AW21" s="711"/>
      <c r="AX21" s="711"/>
      <c r="AY21" s="711"/>
      <c r="AZ21" s="711"/>
      <c r="BA21" s="711"/>
      <c r="BB21" s="711"/>
      <c r="BC21" s="711"/>
      <c r="BD21" s="711"/>
      <c r="BE21" s="711"/>
      <c r="BF21" s="712"/>
      <c r="BG21" s="634" t="s">
        <v>242</v>
      </c>
      <c r="BH21" s="635"/>
      <c r="BI21" s="635"/>
      <c r="BJ21" s="635"/>
      <c r="BK21" s="635"/>
      <c r="BL21" s="635"/>
      <c r="BM21" s="635"/>
      <c r="BN21" s="636"/>
      <c r="BO21" s="672" t="s">
        <v>242</v>
      </c>
      <c r="BP21" s="672"/>
      <c r="BQ21" s="672"/>
      <c r="BR21" s="672"/>
      <c r="BS21" s="673" t="s">
        <v>242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282</v>
      </c>
      <c r="C22" s="632"/>
      <c r="D22" s="632"/>
      <c r="E22" s="632"/>
      <c r="F22" s="632"/>
      <c r="G22" s="632"/>
      <c r="H22" s="632"/>
      <c r="I22" s="632"/>
      <c r="J22" s="632"/>
      <c r="K22" s="632"/>
      <c r="L22" s="632"/>
      <c r="M22" s="632"/>
      <c r="N22" s="632"/>
      <c r="O22" s="632"/>
      <c r="P22" s="632"/>
      <c r="Q22" s="633"/>
      <c r="R22" s="634">
        <v>4613239</v>
      </c>
      <c r="S22" s="635"/>
      <c r="T22" s="635"/>
      <c r="U22" s="635"/>
      <c r="V22" s="635"/>
      <c r="W22" s="635"/>
      <c r="X22" s="635"/>
      <c r="Y22" s="636"/>
      <c r="Z22" s="672">
        <v>12.3</v>
      </c>
      <c r="AA22" s="672"/>
      <c r="AB22" s="672"/>
      <c r="AC22" s="672"/>
      <c r="AD22" s="673">
        <v>4613239</v>
      </c>
      <c r="AE22" s="673"/>
      <c r="AF22" s="673"/>
      <c r="AG22" s="673"/>
      <c r="AH22" s="673"/>
      <c r="AI22" s="673"/>
      <c r="AJ22" s="673"/>
      <c r="AK22" s="673"/>
      <c r="AL22" s="637">
        <v>28.3</v>
      </c>
      <c r="AM22" s="638"/>
      <c r="AN22" s="638"/>
      <c r="AO22" s="674"/>
      <c r="AP22" s="631" t="s">
        <v>283</v>
      </c>
      <c r="AQ22" s="711"/>
      <c r="AR22" s="711"/>
      <c r="AS22" s="711"/>
      <c r="AT22" s="711"/>
      <c r="AU22" s="711"/>
      <c r="AV22" s="711"/>
      <c r="AW22" s="711"/>
      <c r="AX22" s="711"/>
      <c r="AY22" s="711"/>
      <c r="AZ22" s="711"/>
      <c r="BA22" s="711"/>
      <c r="BB22" s="711"/>
      <c r="BC22" s="711"/>
      <c r="BD22" s="711"/>
      <c r="BE22" s="711"/>
      <c r="BF22" s="712"/>
      <c r="BG22" s="634" t="s">
        <v>176</v>
      </c>
      <c r="BH22" s="635"/>
      <c r="BI22" s="635"/>
      <c r="BJ22" s="635"/>
      <c r="BK22" s="635"/>
      <c r="BL22" s="635"/>
      <c r="BM22" s="635"/>
      <c r="BN22" s="636"/>
      <c r="BO22" s="672" t="s">
        <v>176</v>
      </c>
      <c r="BP22" s="672"/>
      <c r="BQ22" s="672"/>
      <c r="BR22" s="672"/>
      <c r="BS22" s="673" t="s">
        <v>242</v>
      </c>
      <c r="BT22" s="673"/>
      <c r="BU22" s="673"/>
      <c r="BV22" s="673"/>
      <c r="BW22" s="673"/>
      <c r="BX22" s="673"/>
      <c r="BY22" s="673"/>
      <c r="BZ22" s="673"/>
      <c r="CA22" s="673"/>
      <c r="CB22" s="713"/>
      <c r="CD22" s="686" t="s">
        <v>284</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285</v>
      </c>
      <c r="C23" s="632"/>
      <c r="D23" s="632"/>
      <c r="E23" s="632"/>
      <c r="F23" s="632"/>
      <c r="G23" s="632"/>
      <c r="H23" s="632"/>
      <c r="I23" s="632"/>
      <c r="J23" s="632"/>
      <c r="K23" s="632"/>
      <c r="L23" s="632"/>
      <c r="M23" s="632"/>
      <c r="N23" s="632"/>
      <c r="O23" s="632"/>
      <c r="P23" s="632"/>
      <c r="Q23" s="633"/>
      <c r="R23" s="634">
        <v>149989</v>
      </c>
      <c r="S23" s="635"/>
      <c r="T23" s="635"/>
      <c r="U23" s="635"/>
      <c r="V23" s="635"/>
      <c r="W23" s="635"/>
      <c r="X23" s="635"/>
      <c r="Y23" s="636"/>
      <c r="Z23" s="672">
        <v>0.4</v>
      </c>
      <c r="AA23" s="672"/>
      <c r="AB23" s="672"/>
      <c r="AC23" s="672"/>
      <c r="AD23" s="673" t="s">
        <v>176</v>
      </c>
      <c r="AE23" s="673"/>
      <c r="AF23" s="673"/>
      <c r="AG23" s="673"/>
      <c r="AH23" s="673"/>
      <c r="AI23" s="673"/>
      <c r="AJ23" s="673"/>
      <c r="AK23" s="673"/>
      <c r="AL23" s="637" t="s">
        <v>242</v>
      </c>
      <c r="AM23" s="638"/>
      <c r="AN23" s="638"/>
      <c r="AO23" s="674"/>
      <c r="AP23" s="631" t="s">
        <v>286</v>
      </c>
      <c r="AQ23" s="711"/>
      <c r="AR23" s="711"/>
      <c r="AS23" s="711"/>
      <c r="AT23" s="711"/>
      <c r="AU23" s="711"/>
      <c r="AV23" s="711"/>
      <c r="AW23" s="711"/>
      <c r="AX23" s="711"/>
      <c r="AY23" s="711"/>
      <c r="AZ23" s="711"/>
      <c r="BA23" s="711"/>
      <c r="BB23" s="711"/>
      <c r="BC23" s="711"/>
      <c r="BD23" s="711"/>
      <c r="BE23" s="711"/>
      <c r="BF23" s="712"/>
      <c r="BG23" s="634">
        <v>747020</v>
      </c>
      <c r="BH23" s="635"/>
      <c r="BI23" s="635"/>
      <c r="BJ23" s="635"/>
      <c r="BK23" s="635"/>
      <c r="BL23" s="635"/>
      <c r="BM23" s="635"/>
      <c r="BN23" s="636"/>
      <c r="BO23" s="672">
        <v>7.5</v>
      </c>
      <c r="BP23" s="672"/>
      <c r="BQ23" s="672"/>
      <c r="BR23" s="672"/>
      <c r="BS23" s="673" t="s">
        <v>242</v>
      </c>
      <c r="BT23" s="673"/>
      <c r="BU23" s="673"/>
      <c r="BV23" s="673"/>
      <c r="BW23" s="673"/>
      <c r="BX23" s="673"/>
      <c r="BY23" s="673"/>
      <c r="BZ23" s="673"/>
      <c r="CA23" s="673"/>
      <c r="CB23" s="713"/>
      <c r="CD23" s="686" t="s">
        <v>225</v>
      </c>
      <c r="CE23" s="687"/>
      <c r="CF23" s="687"/>
      <c r="CG23" s="687"/>
      <c r="CH23" s="687"/>
      <c r="CI23" s="687"/>
      <c r="CJ23" s="687"/>
      <c r="CK23" s="687"/>
      <c r="CL23" s="687"/>
      <c r="CM23" s="687"/>
      <c r="CN23" s="687"/>
      <c r="CO23" s="687"/>
      <c r="CP23" s="687"/>
      <c r="CQ23" s="688"/>
      <c r="CR23" s="686" t="s">
        <v>287</v>
      </c>
      <c r="CS23" s="687"/>
      <c r="CT23" s="687"/>
      <c r="CU23" s="687"/>
      <c r="CV23" s="687"/>
      <c r="CW23" s="687"/>
      <c r="CX23" s="687"/>
      <c r="CY23" s="688"/>
      <c r="CZ23" s="686" t="s">
        <v>288</v>
      </c>
      <c r="DA23" s="687"/>
      <c r="DB23" s="687"/>
      <c r="DC23" s="688"/>
      <c r="DD23" s="686" t="s">
        <v>289</v>
      </c>
      <c r="DE23" s="687"/>
      <c r="DF23" s="687"/>
      <c r="DG23" s="687"/>
      <c r="DH23" s="687"/>
      <c r="DI23" s="687"/>
      <c r="DJ23" s="687"/>
      <c r="DK23" s="688"/>
      <c r="DL23" s="724" t="s">
        <v>290</v>
      </c>
      <c r="DM23" s="725"/>
      <c r="DN23" s="725"/>
      <c r="DO23" s="725"/>
      <c r="DP23" s="725"/>
      <c r="DQ23" s="725"/>
      <c r="DR23" s="725"/>
      <c r="DS23" s="725"/>
      <c r="DT23" s="725"/>
      <c r="DU23" s="725"/>
      <c r="DV23" s="726"/>
      <c r="DW23" s="686" t="s">
        <v>291</v>
      </c>
      <c r="DX23" s="687"/>
      <c r="DY23" s="687"/>
      <c r="DZ23" s="687"/>
      <c r="EA23" s="687"/>
      <c r="EB23" s="687"/>
      <c r="EC23" s="688"/>
    </row>
    <row r="24" spans="2:133" ht="11.25" customHeight="1" x14ac:dyDescent="0.2">
      <c r="B24" s="631" t="s">
        <v>292</v>
      </c>
      <c r="C24" s="632"/>
      <c r="D24" s="632"/>
      <c r="E24" s="632"/>
      <c r="F24" s="632"/>
      <c r="G24" s="632"/>
      <c r="H24" s="632"/>
      <c r="I24" s="632"/>
      <c r="J24" s="632"/>
      <c r="K24" s="632"/>
      <c r="L24" s="632"/>
      <c r="M24" s="632"/>
      <c r="N24" s="632"/>
      <c r="O24" s="632"/>
      <c r="P24" s="632"/>
      <c r="Q24" s="633"/>
      <c r="R24" s="634" t="s">
        <v>242</v>
      </c>
      <c r="S24" s="635"/>
      <c r="T24" s="635"/>
      <c r="U24" s="635"/>
      <c r="V24" s="635"/>
      <c r="W24" s="635"/>
      <c r="X24" s="635"/>
      <c r="Y24" s="636"/>
      <c r="Z24" s="672" t="s">
        <v>176</v>
      </c>
      <c r="AA24" s="672"/>
      <c r="AB24" s="672"/>
      <c r="AC24" s="672"/>
      <c r="AD24" s="673" t="s">
        <v>176</v>
      </c>
      <c r="AE24" s="673"/>
      <c r="AF24" s="673"/>
      <c r="AG24" s="673"/>
      <c r="AH24" s="673"/>
      <c r="AI24" s="673"/>
      <c r="AJ24" s="673"/>
      <c r="AK24" s="673"/>
      <c r="AL24" s="637" t="s">
        <v>242</v>
      </c>
      <c r="AM24" s="638"/>
      <c r="AN24" s="638"/>
      <c r="AO24" s="674"/>
      <c r="AP24" s="631" t="s">
        <v>293</v>
      </c>
      <c r="AQ24" s="711"/>
      <c r="AR24" s="711"/>
      <c r="AS24" s="711"/>
      <c r="AT24" s="711"/>
      <c r="AU24" s="711"/>
      <c r="AV24" s="711"/>
      <c r="AW24" s="711"/>
      <c r="AX24" s="711"/>
      <c r="AY24" s="711"/>
      <c r="AZ24" s="711"/>
      <c r="BA24" s="711"/>
      <c r="BB24" s="711"/>
      <c r="BC24" s="711"/>
      <c r="BD24" s="711"/>
      <c r="BE24" s="711"/>
      <c r="BF24" s="712"/>
      <c r="BG24" s="634" t="s">
        <v>242</v>
      </c>
      <c r="BH24" s="635"/>
      <c r="BI24" s="635"/>
      <c r="BJ24" s="635"/>
      <c r="BK24" s="635"/>
      <c r="BL24" s="635"/>
      <c r="BM24" s="635"/>
      <c r="BN24" s="636"/>
      <c r="BO24" s="672" t="s">
        <v>242</v>
      </c>
      <c r="BP24" s="672"/>
      <c r="BQ24" s="672"/>
      <c r="BR24" s="672"/>
      <c r="BS24" s="673" t="s">
        <v>242</v>
      </c>
      <c r="BT24" s="673"/>
      <c r="BU24" s="673"/>
      <c r="BV24" s="673"/>
      <c r="BW24" s="673"/>
      <c r="BX24" s="673"/>
      <c r="BY24" s="673"/>
      <c r="BZ24" s="673"/>
      <c r="CA24" s="673"/>
      <c r="CB24" s="713"/>
      <c r="CD24" s="692" t="s">
        <v>294</v>
      </c>
      <c r="CE24" s="693"/>
      <c r="CF24" s="693"/>
      <c r="CG24" s="693"/>
      <c r="CH24" s="693"/>
      <c r="CI24" s="693"/>
      <c r="CJ24" s="693"/>
      <c r="CK24" s="693"/>
      <c r="CL24" s="693"/>
      <c r="CM24" s="693"/>
      <c r="CN24" s="693"/>
      <c r="CO24" s="693"/>
      <c r="CP24" s="693"/>
      <c r="CQ24" s="694"/>
      <c r="CR24" s="689">
        <v>18207310</v>
      </c>
      <c r="CS24" s="690"/>
      <c r="CT24" s="690"/>
      <c r="CU24" s="690"/>
      <c r="CV24" s="690"/>
      <c r="CW24" s="690"/>
      <c r="CX24" s="690"/>
      <c r="CY24" s="715"/>
      <c r="CZ24" s="716">
        <v>51.8</v>
      </c>
      <c r="DA24" s="698"/>
      <c r="DB24" s="698"/>
      <c r="DC24" s="718"/>
      <c r="DD24" s="714">
        <v>8960478</v>
      </c>
      <c r="DE24" s="690"/>
      <c r="DF24" s="690"/>
      <c r="DG24" s="690"/>
      <c r="DH24" s="690"/>
      <c r="DI24" s="690"/>
      <c r="DJ24" s="690"/>
      <c r="DK24" s="715"/>
      <c r="DL24" s="714">
        <v>8815821</v>
      </c>
      <c r="DM24" s="690"/>
      <c r="DN24" s="690"/>
      <c r="DO24" s="690"/>
      <c r="DP24" s="690"/>
      <c r="DQ24" s="690"/>
      <c r="DR24" s="690"/>
      <c r="DS24" s="690"/>
      <c r="DT24" s="690"/>
      <c r="DU24" s="690"/>
      <c r="DV24" s="715"/>
      <c r="DW24" s="716">
        <v>53.1</v>
      </c>
      <c r="DX24" s="698"/>
      <c r="DY24" s="698"/>
      <c r="DZ24" s="698"/>
      <c r="EA24" s="698"/>
      <c r="EB24" s="698"/>
      <c r="EC24" s="717"/>
    </row>
    <row r="25" spans="2:133" ht="11.25" customHeight="1" x14ac:dyDescent="0.2">
      <c r="B25" s="631" t="s">
        <v>295</v>
      </c>
      <c r="C25" s="632"/>
      <c r="D25" s="632"/>
      <c r="E25" s="632"/>
      <c r="F25" s="632"/>
      <c r="G25" s="632"/>
      <c r="H25" s="632"/>
      <c r="I25" s="632"/>
      <c r="J25" s="632"/>
      <c r="K25" s="632"/>
      <c r="L25" s="632"/>
      <c r="M25" s="632"/>
      <c r="N25" s="632"/>
      <c r="O25" s="632"/>
      <c r="P25" s="632"/>
      <c r="Q25" s="633"/>
      <c r="R25" s="634">
        <v>17066911</v>
      </c>
      <c r="S25" s="635"/>
      <c r="T25" s="635"/>
      <c r="U25" s="635"/>
      <c r="V25" s="635"/>
      <c r="W25" s="635"/>
      <c r="X25" s="635"/>
      <c r="Y25" s="636"/>
      <c r="Z25" s="672">
        <v>45.4</v>
      </c>
      <c r="AA25" s="672"/>
      <c r="AB25" s="672"/>
      <c r="AC25" s="672"/>
      <c r="AD25" s="673">
        <v>16169902</v>
      </c>
      <c r="AE25" s="673"/>
      <c r="AF25" s="673"/>
      <c r="AG25" s="673"/>
      <c r="AH25" s="673"/>
      <c r="AI25" s="673"/>
      <c r="AJ25" s="673"/>
      <c r="AK25" s="673"/>
      <c r="AL25" s="637">
        <v>99.4</v>
      </c>
      <c r="AM25" s="638"/>
      <c r="AN25" s="638"/>
      <c r="AO25" s="674"/>
      <c r="AP25" s="631" t="s">
        <v>296</v>
      </c>
      <c r="AQ25" s="711"/>
      <c r="AR25" s="711"/>
      <c r="AS25" s="711"/>
      <c r="AT25" s="711"/>
      <c r="AU25" s="711"/>
      <c r="AV25" s="711"/>
      <c r="AW25" s="711"/>
      <c r="AX25" s="711"/>
      <c r="AY25" s="711"/>
      <c r="AZ25" s="711"/>
      <c r="BA25" s="711"/>
      <c r="BB25" s="711"/>
      <c r="BC25" s="711"/>
      <c r="BD25" s="711"/>
      <c r="BE25" s="711"/>
      <c r="BF25" s="712"/>
      <c r="BG25" s="634" t="s">
        <v>176</v>
      </c>
      <c r="BH25" s="635"/>
      <c r="BI25" s="635"/>
      <c r="BJ25" s="635"/>
      <c r="BK25" s="635"/>
      <c r="BL25" s="635"/>
      <c r="BM25" s="635"/>
      <c r="BN25" s="636"/>
      <c r="BO25" s="672" t="s">
        <v>242</v>
      </c>
      <c r="BP25" s="672"/>
      <c r="BQ25" s="672"/>
      <c r="BR25" s="672"/>
      <c r="BS25" s="673" t="s">
        <v>242</v>
      </c>
      <c r="BT25" s="673"/>
      <c r="BU25" s="673"/>
      <c r="BV25" s="673"/>
      <c r="BW25" s="673"/>
      <c r="BX25" s="673"/>
      <c r="BY25" s="673"/>
      <c r="BZ25" s="673"/>
      <c r="CA25" s="673"/>
      <c r="CB25" s="713"/>
      <c r="CD25" s="631" t="s">
        <v>297</v>
      </c>
      <c r="CE25" s="632"/>
      <c r="CF25" s="632"/>
      <c r="CG25" s="632"/>
      <c r="CH25" s="632"/>
      <c r="CI25" s="632"/>
      <c r="CJ25" s="632"/>
      <c r="CK25" s="632"/>
      <c r="CL25" s="632"/>
      <c r="CM25" s="632"/>
      <c r="CN25" s="632"/>
      <c r="CO25" s="632"/>
      <c r="CP25" s="632"/>
      <c r="CQ25" s="633"/>
      <c r="CR25" s="634">
        <v>4718987</v>
      </c>
      <c r="CS25" s="647"/>
      <c r="CT25" s="647"/>
      <c r="CU25" s="647"/>
      <c r="CV25" s="647"/>
      <c r="CW25" s="647"/>
      <c r="CX25" s="647"/>
      <c r="CY25" s="648"/>
      <c r="CZ25" s="637">
        <v>13.4</v>
      </c>
      <c r="DA25" s="649"/>
      <c r="DB25" s="649"/>
      <c r="DC25" s="650"/>
      <c r="DD25" s="640">
        <v>4251606</v>
      </c>
      <c r="DE25" s="647"/>
      <c r="DF25" s="647"/>
      <c r="DG25" s="647"/>
      <c r="DH25" s="647"/>
      <c r="DI25" s="647"/>
      <c r="DJ25" s="647"/>
      <c r="DK25" s="648"/>
      <c r="DL25" s="640">
        <v>4113609</v>
      </c>
      <c r="DM25" s="647"/>
      <c r="DN25" s="647"/>
      <c r="DO25" s="647"/>
      <c r="DP25" s="647"/>
      <c r="DQ25" s="647"/>
      <c r="DR25" s="647"/>
      <c r="DS25" s="647"/>
      <c r="DT25" s="647"/>
      <c r="DU25" s="647"/>
      <c r="DV25" s="648"/>
      <c r="DW25" s="637">
        <v>24.8</v>
      </c>
      <c r="DX25" s="649"/>
      <c r="DY25" s="649"/>
      <c r="DZ25" s="649"/>
      <c r="EA25" s="649"/>
      <c r="EB25" s="649"/>
      <c r="EC25" s="661"/>
    </row>
    <row r="26" spans="2:133" ht="11.25" customHeight="1" x14ac:dyDescent="0.2">
      <c r="B26" s="631" t="s">
        <v>298</v>
      </c>
      <c r="C26" s="632"/>
      <c r="D26" s="632"/>
      <c r="E26" s="632"/>
      <c r="F26" s="632"/>
      <c r="G26" s="632"/>
      <c r="H26" s="632"/>
      <c r="I26" s="632"/>
      <c r="J26" s="632"/>
      <c r="K26" s="632"/>
      <c r="L26" s="632"/>
      <c r="M26" s="632"/>
      <c r="N26" s="632"/>
      <c r="O26" s="632"/>
      <c r="P26" s="632"/>
      <c r="Q26" s="633"/>
      <c r="R26" s="634">
        <v>6381</v>
      </c>
      <c r="S26" s="635"/>
      <c r="T26" s="635"/>
      <c r="U26" s="635"/>
      <c r="V26" s="635"/>
      <c r="W26" s="635"/>
      <c r="X26" s="635"/>
      <c r="Y26" s="636"/>
      <c r="Z26" s="672">
        <v>0</v>
      </c>
      <c r="AA26" s="672"/>
      <c r="AB26" s="672"/>
      <c r="AC26" s="672"/>
      <c r="AD26" s="673">
        <v>6381</v>
      </c>
      <c r="AE26" s="673"/>
      <c r="AF26" s="673"/>
      <c r="AG26" s="673"/>
      <c r="AH26" s="673"/>
      <c r="AI26" s="673"/>
      <c r="AJ26" s="673"/>
      <c r="AK26" s="673"/>
      <c r="AL26" s="637">
        <v>0</v>
      </c>
      <c r="AM26" s="638"/>
      <c r="AN26" s="638"/>
      <c r="AO26" s="674"/>
      <c r="AP26" s="631" t="s">
        <v>299</v>
      </c>
      <c r="AQ26" s="711"/>
      <c r="AR26" s="711"/>
      <c r="AS26" s="711"/>
      <c r="AT26" s="711"/>
      <c r="AU26" s="711"/>
      <c r="AV26" s="711"/>
      <c r="AW26" s="711"/>
      <c r="AX26" s="711"/>
      <c r="AY26" s="711"/>
      <c r="AZ26" s="711"/>
      <c r="BA26" s="711"/>
      <c r="BB26" s="711"/>
      <c r="BC26" s="711"/>
      <c r="BD26" s="711"/>
      <c r="BE26" s="711"/>
      <c r="BF26" s="712"/>
      <c r="BG26" s="634" t="s">
        <v>242</v>
      </c>
      <c r="BH26" s="635"/>
      <c r="BI26" s="635"/>
      <c r="BJ26" s="635"/>
      <c r="BK26" s="635"/>
      <c r="BL26" s="635"/>
      <c r="BM26" s="635"/>
      <c r="BN26" s="636"/>
      <c r="BO26" s="672" t="s">
        <v>242</v>
      </c>
      <c r="BP26" s="672"/>
      <c r="BQ26" s="672"/>
      <c r="BR26" s="672"/>
      <c r="BS26" s="673" t="s">
        <v>242</v>
      </c>
      <c r="BT26" s="673"/>
      <c r="BU26" s="673"/>
      <c r="BV26" s="673"/>
      <c r="BW26" s="673"/>
      <c r="BX26" s="673"/>
      <c r="BY26" s="673"/>
      <c r="BZ26" s="673"/>
      <c r="CA26" s="673"/>
      <c r="CB26" s="713"/>
      <c r="CD26" s="631" t="s">
        <v>300</v>
      </c>
      <c r="CE26" s="632"/>
      <c r="CF26" s="632"/>
      <c r="CG26" s="632"/>
      <c r="CH26" s="632"/>
      <c r="CI26" s="632"/>
      <c r="CJ26" s="632"/>
      <c r="CK26" s="632"/>
      <c r="CL26" s="632"/>
      <c r="CM26" s="632"/>
      <c r="CN26" s="632"/>
      <c r="CO26" s="632"/>
      <c r="CP26" s="632"/>
      <c r="CQ26" s="633"/>
      <c r="CR26" s="634">
        <v>2600070</v>
      </c>
      <c r="CS26" s="635"/>
      <c r="CT26" s="635"/>
      <c r="CU26" s="635"/>
      <c r="CV26" s="635"/>
      <c r="CW26" s="635"/>
      <c r="CX26" s="635"/>
      <c r="CY26" s="636"/>
      <c r="CZ26" s="637">
        <v>7.4</v>
      </c>
      <c r="DA26" s="649"/>
      <c r="DB26" s="649"/>
      <c r="DC26" s="650"/>
      <c r="DD26" s="640">
        <v>2325539</v>
      </c>
      <c r="DE26" s="635"/>
      <c r="DF26" s="635"/>
      <c r="DG26" s="635"/>
      <c r="DH26" s="635"/>
      <c r="DI26" s="635"/>
      <c r="DJ26" s="635"/>
      <c r="DK26" s="636"/>
      <c r="DL26" s="640" t="s">
        <v>176</v>
      </c>
      <c r="DM26" s="635"/>
      <c r="DN26" s="635"/>
      <c r="DO26" s="635"/>
      <c r="DP26" s="635"/>
      <c r="DQ26" s="635"/>
      <c r="DR26" s="635"/>
      <c r="DS26" s="635"/>
      <c r="DT26" s="635"/>
      <c r="DU26" s="635"/>
      <c r="DV26" s="636"/>
      <c r="DW26" s="637" t="s">
        <v>242</v>
      </c>
      <c r="DX26" s="649"/>
      <c r="DY26" s="649"/>
      <c r="DZ26" s="649"/>
      <c r="EA26" s="649"/>
      <c r="EB26" s="649"/>
      <c r="EC26" s="661"/>
    </row>
    <row r="27" spans="2:133" ht="11.25" customHeight="1" x14ac:dyDescent="0.2">
      <c r="B27" s="631" t="s">
        <v>301</v>
      </c>
      <c r="C27" s="632"/>
      <c r="D27" s="632"/>
      <c r="E27" s="632"/>
      <c r="F27" s="632"/>
      <c r="G27" s="632"/>
      <c r="H27" s="632"/>
      <c r="I27" s="632"/>
      <c r="J27" s="632"/>
      <c r="K27" s="632"/>
      <c r="L27" s="632"/>
      <c r="M27" s="632"/>
      <c r="N27" s="632"/>
      <c r="O27" s="632"/>
      <c r="P27" s="632"/>
      <c r="Q27" s="633"/>
      <c r="R27" s="634">
        <v>124248</v>
      </c>
      <c r="S27" s="635"/>
      <c r="T27" s="635"/>
      <c r="U27" s="635"/>
      <c r="V27" s="635"/>
      <c r="W27" s="635"/>
      <c r="X27" s="635"/>
      <c r="Y27" s="636"/>
      <c r="Z27" s="672">
        <v>0.3</v>
      </c>
      <c r="AA27" s="672"/>
      <c r="AB27" s="672"/>
      <c r="AC27" s="672"/>
      <c r="AD27" s="673" t="s">
        <v>242</v>
      </c>
      <c r="AE27" s="673"/>
      <c r="AF27" s="673"/>
      <c r="AG27" s="673"/>
      <c r="AH27" s="673"/>
      <c r="AI27" s="673"/>
      <c r="AJ27" s="673"/>
      <c r="AK27" s="673"/>
      <c r="AL27" s="637" t="s">
        <v>242</v>
      </c>
      <c r="AM27" s="638"/>
      <c r="AN27" s="638"/>
      <c r="AO27" s="674"/>
      <c r="AP27" s="631" t="s">
        <v>302</v>
      </c>
      <c r="AQ27" s="632"/>
      <c r="AR27" s="632"/>
      <c r="AS27" s="632"/>
      <c r="AT27" s="632"/>
      <c r="AU27" s="632"/>
      <c r="AV27" s="632"/>
      <c r="AW27" s="632"/>
      <c r="AX27" s="632"/>
      <c r="AY27" s="632"/>
      <c r="AZ27" s="632"/>
      <c r="BA27" s="632"/>
      <c r="BB27" s="632"/>
      <c r="BC27" s="632"/>
      <c r="BD27" s="632"/>
      <c r="BE27" s="632"/>
      <c r="BF27" s="633"/>
      <c r="BG27" s="634">
        <v>9965386</v>
      </c>
      <c r="BH27" s="635"/>
      <c r="BI27" s="635"/>
      <c r="BJ27" s="635"/>
      <c r="BK27" s="635"/>
      <c r="BL27" s="635"/>
      <c r="BM27" s="635"/>
      <c r="BN27" s="636"/>
      <c r="BO27" s="672">
        <v>100</v>
      </c>
      <c r="BP27" s="672"/>
      <c r="BQ27" s="672"/>
      <c r="BR27" s="672"/>
      <c r="BS27" s="673">
        <v>26924</v>
      </c>
      <c r="BT27" s="673"/>
      <c r="BU27" s="673"/>
      <c r="BV27" s="673"/>
      <c r="BW27" s="673"/>
      <c r="BX27" s="673"/>
      <c r="BY27" s="673"/>
      <c r="BZ27" s="673"/>
      <c r="CA27" s="673"/>
      <c r="CB27" s="713"/>
      <c r="CD27" s="631" t="s">
        <v>303</v>
      </c>
      <c r="CE27" s="632"/>
      <c r="CF27" s="632"/>
      <c r="CG27" s="632"/>
      <c r="CH27" s="632"/>
      <c r="CI27" s="632"/>
      <c r="CJ27" s="632"/>
      <c r="CK27" s="632"/>
      <c r="CL27" s="632"/>
      <c r="CM27" s="632"/>
      <c r="CN27" s="632"/>
      <c r="CO27" s="632"/>
      <c r="CP27" s="632"/>
      <c r="CQ27" s="633"/>
      <c r="CR27" s="634">
        <v>11541145</v>
      </c>
      <c r="CS27" s="647"/>
      <c r="CT27" s="647"/>
      <c r="CU27" s="647"/>
      <c r="CV27" s="647"/>
      <c r="CW27" s="647"/>
      <c r="CX27" s="647"/>
      <c r="CY27" s="648"/>
      <c r="CZ27" s="637">
        <v>32.799999999999997</v>
      </c>
      <c r="DA27" s="649"/>
      <c r="DB27" s="649"/>
      <c r="DC27" s="650"/>
      <c r="DD27" s="640">
        <v>2774614</v>
      </c>
      <c r="DE27" s="647"/>
      <c r="DF27" s="647"/>
      <c r="DG27" s="647"/>
      <c r="DH27" s="647"/>
      <c r="DI27" s="647"/>
      <c r="DJ27" s="647"/>
      <c r="DK27" s="648"/>
      <c r="DL27" s="640">
        <v>2767954</v>
      </c>
      <c r="DM27" s="647"/>
      <c r="DN27" s="647"/>
      <c r="DO27" s="647"/>
      <c r="DP27" s="647"/>
      <c r="DQ27" s="647"/>
      <c r="DR27" s="647"/>
      <c r="DS27" s="647"/>
      <c r="DT27" s="647"/>
      <c r="DU27" s="647"/>
      <c r="DV27" s="648"/>
      <c r="DW27" s="637">
        <v>16.7</v>
      </c>
      <c r="DX27" s="649"/>
      <c r="DY27" s="649"/>
      <c r="DZ27" s="649"/>
      <c r="EA27" s="649"/>
      <c r="EB27" s="649"/>
      <c r="EC27" s="661"/>
    </row>
    <row r="28" spans="2:133" ht="11.25" customHeight="1" x14ac:dyDescent="0.2">
      <c r="B28" s="631" t="s">
        <v>304</v>
      </c>
      <c r="C28" s="632"/>
      <c r="D28" s="632"/>
      <c r="E28" s="632"/>
      <c r="F28" s="632"/>
      <c r="G28" s="632"/>
      <c r="H28" s="632"/>
      <c r="I28" s="632"/>
      <c r="J28" s="632"/>
      <c r="K28" s="632"/>
      <c r="L28" s="632"/>
      <c r="M28" s="632"/>
      <c r="N28" s="632"/>
      <c r="O28" s="632"/>
      <c r="P28" s="632"/>
      <c r="Q28" s="633"/>
      <c r="R28" s="634">
        <v>161459</v>
      </c>
      <c r="S28" s="635"/>
      <c r="T28" s="635"/>
      <c r="U28" s="635"/>
      <c r="V28" s="635"/>
      <c r="W28" s="635"/>
      <c r="X28" s="635"/>
      <c r="Y28" s="636"/>
      <c r="Z28" s="672">
        <v>0.4</v>
      </c>
      <c r="AA28" s="672"/>
      <c r="AB28" s="672"/>
      <c r="AC28" s="672"/>
      <c r="AD28" s="673">
        <v>55355</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305</v>
      </c>
      <c r="CE28" s="632"/>
      <c r="CF28" s="632"/>
      <c r="CG28" s="632"/>
      <c r="CH28" s="632"/>
      <c r="CI28" s="632"/>
      <c r="CJ28" s="632"/>
      <c r="CK28" s="632"/>
      <c r="CL28" s="632"/>
      <c r="CM28" s="632"/>
      <c r="CN28" s="632"/>
      <c r="CO28" s="632"/>
      <c r="CP28" s="632"/>
      <c r="CQ28" s="633"/>
      <c r="CR28" s="634">
        <v>1947178</v>
      </c>
      <c r="CS28" s="635"/>
      <c r="CT28" s="635"/>
      <c r="CU28" s="635"/>
      <c r="CV28" s="635"/>
      <c r="CW28" s="635"/>
      <c r="CX28" s="635"/>
      <c r="CY28" s="636"/>
      <c r="CZ28" s="637">
        <v>5.5</v>
      </c>
      <c r="DA28" s="649"/>
      <c r="DB28" s="649"/>
      <c r="DC28" s="650"/>
      <c r="DD28" s="640">
        <v>1934258</v>
      </c>
      <c r="DE28" s="635"/>
      <c r="DF28" s="635"/>
      <c r="DG28" s="635"/>
      <c r="DH28" s="635"/>
      <c r="DI28" s="635"/>
      <c r="DJ28" s="635"/>
      <c r="DK28" s="636"/>
      <c r="DL28" s="640">
        <v>1934258</v>
      </c>
      <c r="DM28" s="635"/>
      <c r="DN28" s="635"/>
      <c r="DO28" s="635"/>
      <c r="DP28" s="635"/>
      <c r="DQ28" s="635"/>
      <c r="DR28" s="635"/>
      <c r="DS28" s="635"/>
      <c r="DT28" s="635"/>
      <c r="DU28" s="635"/>
      <c r="DV28" s="636"/>
      <c r="DW28" s="637">
        <v>11.7</v>
      </c>
      <c r="DX28" s="649"/>
      <c r="DY28" s="649"/>
      <c r="DZ28" s="649"/>
      <c r="EA28" s="649"/>
      <c r="EB28" s="649"/>
      <c r="EC28" s="661"/>
    </row>
    <row r="29" spans="2:133" ht="11.25" customHeight="1" x14ac:dyDescent="0.2">
      <c r="B29" s="631" t="s">
        <v>306</v>
      </c>
      <c r="C29" s="632"/>
      <c r="D29" s="632"/>
      <c r="E29" s="632"/>
      <c r="F29" s="632"/>
      <c r="G29" s="632"/>
      <c r="H29" s="632"/>
      <c r="I29" s="632"/>
      <c r="J29" s="632"/>
      <c r="K29" s="632"/>
      <c r="L29" s="632"/>
      <c r="M29" s="632"/>
      <c r="N29" s="632"/>
      <c r="O29" s="632"/>
      <c r="P29" s="632"/>
      <c r="Q29" s="633"/>
      <c r="R29" s="634">
        <v>232055</v>
      </c>
      <c r="S29" s="635"/>
      <c r="T29" s="635"/>
      <c r="U29" s="635"/>
      <c r="V29" s="635"/>
      <c r="W29" s="635"/>
      <c r="X29" s="635"/>
      <c r="Y29" s="636"/>
      <c r="Z29" s="672">
        <v>0.6</v>
      </c>
      <c r="AA29" s="672"/>
      <c r="AB29" s="672"/>
      <c r="AC29" s="672"/>
      <c r="AD29" s="673" t="s">
        <v>242</v>
      </c>
      <c r="AE29" s="673"/>
      <c r="AF29" s="673"/>
      <c r="AG29" s="673"/>
      <c r="AH29" s="673"/>
      <c r="AI29" s="673"/>
      <c r="AJ29" s="673"/>
      <c r="AK29" s="673"/>
      <c r="AL29" s="637" t="s">
        <v>176</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307</v>
      </c>
      <c r="CE29" s="654"/>
      <c r="CF29" s="631" t="s">
        <v>308</v>
      </c>
      <c r="CG29" s="632"/>
      <c r="CH29" s="632"/>
      <c r="CI29" s="632"/>
      <c r="CJ29" s="632"/>
      <c r="CK29" s="632"/>
      <c r="CL29" s="632"/>
      <c r="CM29" s="632"/>
      <c r="CN29" s="632"/>
      <c r="CO29" s="632"/>
      <c r="CP29" s="632"/>
      <c r="CQ29" s="633"/>
      <c r="CR29" s="634">
        <v>1947178</v>
      </c>
      <c r="CS29" s="647"/>
      <c r="CT29" s="647"/>
      <c r="CU29" s="647"/>
      <c r="CV29" s="647"/>
      <c r="CW29" s="647"/>
      <c r="CX29" s="647"/>
      <c r="CY29" s="648"/>
      <c r="CZ29" s="637">
        <v>5.5</v>
      </c>
      <c r="DA29" s="649"/>
      <c r="DB29" s="649"/>
      <c r="DC29" s="650"/>
      <c r="DD29" s="640">
        <v>1934258</v>
      </c>
      <c r="DE29" s="647"/>
      <c r="DF29" s="647"/>
      <c r="DG29" s="647"/>
      <c r="DH29" s="647"/>
      <c r="DI29" s="647"/>
      <c r="DJ29" s="647"/>
      <c r="DK29" s="648"/>
      <c r="DL29" s="640">
        <v>1934258</v>
      </c>
      <c r="DM29" s="647"/>
      <c r="DN29" s="647"/>
      <c r="DO29" s="647"/>
      <c r="DP29" s="647"/>
      <c r="DQ29" s="647"/>
      <c r="DR29" s="647"/>
      <c r="DS29" s="647"/>
      <c r="DT29" s="647"/>
      <c r="DU29" s="647"/>
      <c r="DV29" s="648"/>
      <c r="DW29" s="637">
        <v>11.7</v>
      </c>
      <c r="DX29" s="649"/>
      <c r="DY29" s="649"/>
      <c r="DZ29" s="649"/>
      <c r="EA29" s="649"/>
      <c r="EB29" s="649"/>
      <c r="EC29" s="661"/>
    </row>
    <row r="30" spans="2:133" ht="11.25" customHeight="1" x14ac:dyDescent="0.2">
      <c r="B30" s="631" t="s">
        <v>309</v>
      </c>
      <c r="C30" s="632"/>
      <c r="D30" s="632"/>
      <c r="E30" s="632"/>
      <c r="F30" s="632"/>
      <c r="G30" s="632"/>
      <c r="H30" s="632"/>
      <c r="I30" s="632"/>
      <c r="J30" s="632"/>
      <c r="K30" s="632"/>
      <c r="L30" s="632"/>
      <c r="M30" s="632"/>
      <c r="N30" s="632"/>
      <c r="O30" s="632"/>
      <c r="P30" s="632"/>
      <c r="Q30" s="633"/>
      <c r="R30" s="634">
        <v>8724626</v>
      </c>
      <c r="S30" s="635"/>
      <c r="T30" s="635"/>
      <c r="U30" s="635"/>
      <c r="V30" s="635"/>
      <c r="W30" s="635"/>
      <c r="X30" s="635"/>
      <c r="Y30" s="636"/>
      <c r="Z30" s="672">
        <v>23.2</v>
      </c>
      <c r="AA30" s="672"/>
      <c r="AB30" s="672"/>
      <c r="AC30" s="672"/>
      <c r="AD30" s="673" t="s">
        <v>242</v>
      </c>
      <c r="AE30" s="673"/>
      <c r="AF30" s="673"/>
      <c r="AG30" s="673"/>
      <c r="AH30" s="673"/>
      <c r="AI30" s="673"/>
      <c r="AJ30" s="673"/>
      <c r="AK30" s="673"/>
      <c r="AL30" s="637" t="s">
        <v>242</v>
      </c>
      <c r="AM30" s="638"/>
      <c r="AN30" s="638"/>
      <c r="AO30" s="674"/>
      <c r="AP30" s="686" t="s">
        <v>225</v>
      </c>
      <c r="AQ30" s="687"/>
      <c r="AR30" s="687"/>
      <c r="AS30" s="687"/>
      <c r="AT30" s="687"/>
      <c r="AU30" s="687"/>
      <c r="AV30" s="687"/>
      <c r="AW30" s="687"/>
      <c r="AX30" s="687"/>
      <c r="AY30" s="687"/>
      <c r="AZ30" s="687"/>
      <c r="BA30" s="687"/>
      <c r="BB30" s="687"/>
      <c r="BC30" s="687"/>
      <c r="BD30" s="687"/>
      <c r="BE30" s="687"/>
      <c r="BF30" s="688"/>
      <c r="BG30" s="686" t="s">
        <v>310</v>
      </c>
      <c r="BH30" s="704"/>
      <c r="BI30" s="704"/>
      <c r="BJ30" s="704"/>
      <c r="BK30" s="704"/>
      <c r="BL30" s="704"/>
      <c r="BM30" s="704"/>
      <c r="BN30" s="704"/>
      <c r="BO30" s="704"/>
      <c r="BP30" s="704"/>
      <c r="BQ30" s="705"/>
      <c r="BR30" s="686" t="s">
        <v>311</v>
      </c>
      <c r="BS30" s="704"/>
      <c r="BT30" s="704"/>
      <c r="BU30" s="704"/>
      <c r="BV30" s="704"/>
      <c r="BW30" s="704"/>
      <c r="BX30" s="704"/>
      <c r="BY30" s="704"/>
      <c r="BZ30" s="704"/>
      <c r="CA30" s="704"/>
      <c r="CB30" s="705"/>
      <c r="CD30" s="655"/>
      <c r="CE30" s="656"/>
      <c r="CF30" s="631" t="s">
        <v>312</v>
      </c>
      <c r="CG30" s="632"/>
      <c r="CH30" s="632"/>
      <c r="CI30" s="632"/>
      <c r="CJ30" s="632"/>
      <c r="CK30" s="632"/>
      <c r="CL30" s="632"/>
      <c r="CM30" s="632"/>
      <c r="CN30" s="632"/>
      <c r="CO30" s="632"/>
      <c r="CP30" s="632"/>
      <c r="CQ30" s="633"/>
      <c r="CR30" s="634">
        <v>1876352</v>
      </c>
      <c r="CS30" s="635"/>
      <c r="CT30" s="635"/>
      <c r="CU30" s="635"/>
      <c r="CV30" s="635"/>
      <c r="CW30" s="635"/>
      <c r="CX30" s="635"/>
      <c r="CY30" s="636"/>
      <c r="CZ30" s="637">
        <v>5.3</v>
      </c>
      <c r="DA30" s="649"/>
      <c r="DB30" s="649"/>
      <c r="DC30" s="650"/>
      <c r="DD30" s="640">
        <v>1863828</v>
      </c>
      <c r="DE30" s="635"/>
      <c r="DF30" s="635"/>
      <c r="DG30" s="635"/>
      <c r="DH30" s="635"/>
      <c r="DI30" s="635"/>
      <c r="DJ30" s="635"/>
      <c r="DK30" s="636"/>
      <c r="DL30" s="640">
        <v>1863828</v>
      </c>
      <c r="DM30" s="635"/>
      <c r="DN30" s="635"/>
      <c r="DO30" s="635"/>
      <c r="DP30" s="635"/>
      <c r="DQ30" s="635"/>
      <c r="DR30" s="635"/>
      <c r="DS30" s="635"/>
      <c r="DT30" s="635"/>
      <c r="DU30" s="635"/>
      <c r="DV30" s="636"/>
      <c r="DW30" s="637">
        <v>11.2</v>
      </c>
      <c r="DX30" s="649"/>
      <c r="DY30" s="649"/>
      <c r="DZ30" s="649"/>
      <c r="EA30" s="649"/>
      <c r="EB30" s="649"/>
      <c r="EC30" s="661"/>
    </row>
    <row r="31" spans="2:133" ht="11.25" customHeight="1" x14ac:dyDescent="0.2">
      <c r="B31" s="701" t="s">
        <v>313</v>
      </c>
      <c r="C31" s="702"/>
      <c r="D31" s="702"/>
      <c r="E31" s="702"/>
      <c r="F31" s="702"/>
      <c r="G31" s="702"/>
      <c r="H31" s="702"/>
      <c r="I31" s="702"/>
      <c r="J31" s="702"/>
      <c r="K31" s="702"/>
      <c r="L31" s="702"/>
      <c r="M31" s="702"/>
      <c r="N31" s="702"/>
      <c r="O31" s="702"/>
      <c r="P31" s="702"/>
      <c r="Q31" s="703"/>
      <c r="R31" s="634">
        <v>43027</v>
      </c>
      <c r="S31" s="635"/>
      <c r="T31" s="635"/>
      <c r="U31" s="635"/>
      <c r="V31" s="635"/>
      <c r="W31" s="635"/>
      <c r="X31" s="635"/>
      <c r="Y31" s="636"/>
      <c r="Z31" s="672">
        <v>0.1</v>
      </c>
      <c r="AA31" s="672"/>
      <c r="AB31" s="672"/>
      <c r="AC31" s="672"/>
      <c r="AD31" s="673">
        <v>43027</v>
      </c>
      <c r="AE31" s="673"/>
      <c r="AF31" s="673"/>
      <c r="AG31" s="673"/>
      <c r="AH31" s="673"/>
      <c r="AI31" s="673"/>
      <c r="AJ31" s="673"/>
      <c r="AK31" s="673"/>
      <c r="AL31" s="637">
        <v>0.3</v>
      </c>
      <c r="AM31" s="638"/>
      <c r="AN31" s="638"/>
      <c r="AO31" s="674"/>
      <c r="AP31" s="706" t="s">
        <v>314</v>
      </c>
      <c r="AQ31" s="707"/>
      <c r="AR31" s="707"/>
      <c r="AS31" s="707"/>
      <c r="AT31" s="708" t="s">
        <v>315</v>
      </c>
      <c r="AU31" s="210"/>
      <c r="AV31" s="210"/>
      <c r="AW31" s="210"/>
      <c r="AX31" s="692" t="s">
        <v>189</v>
      </c>
      <c r="AY31" s="693"/>
      <c r="AZ31" s="693"/>
      <c r="BA31" s="693"/>
      <c r="BB31" s="693"/>
      <c r="BC31" s="693"/>
      <c r="BD31" s="693"/>
      <c r="BE31" s="693"/>
      <c r="BF31" s="694"/>
      <c r="BG31" s="696">
        <v>99.4</v>
      </c>
      <c r="BH31" s="697"/>
      <c r="BI31" s="697"/>
      <c r="BJ31" s="697"/>
      <c r="BK31" s="697"/>
      <c r="BL31" s="697"/>
      <c r="BM31" s="698">
        <v>98.8</v>
      </c>
      <c r="BN31" s="697"/>
      <c r="BO31" s="697"/>
      <c r="BP31" s="697"/>
      <c r="BQ31" s="699"/>
      <c r="BR31" s="696">
        <v>99.5</v>
      </c>
      <c r="BS31" s="697"/>
      <c r="BT31" s="697"/>
      <c r="BU31" s="697"/>
      <c r="BV31" s="697"/>
      <c r="BW31" s="697"/>
      <c r="BX31" s="698">
        <v>98.7</v>
      </c>
      <c r="BY31" s="697"/>
      <c r="BZ31" s="697"/>
      <c r="CA31" s="697"/>
      <c r="CB31" s="699"/>
      <c r="CD31" s="655"/>
      <c r="CE31" s="656"/>
      <c r="CF31" s="631" t="s">
        <v>316</v>
      </c>
      <c r="CG31" s="632"/>
      <c r="CH31" s="632"/>
      <c r="CI31" s="632"/>
      <c r="CJ31" s="632"/>
      <c r="CK31" s="632"/>
      <c r="CL31" s="632"/>
      <c r="CM31" s="632"/>
      <c r="CN31" s="632"/>
      <c r="CO31" s="632"/>
      <c r="CP31" s="632"/>
      <c r="CQ31" s="633"/>
      <c r="CR31" s="634">
        <v>70826</v>
      </c>
      <c r="CS31" s="647"/>
      <c r="CT31" s="647"/>
      <c r="CU31" s="647"/>
      <c r="CV31" s="647"/>
      <c r="CW31" s="647"/>
      <c r="CX31" s="647"/>
      <c r="CY31" s="648"/>
      <c r="CZ31" s="637">
        <v>0.2</v>
      </c>
      <c r="DA31" s="649"/>
      <c r="DB31" s="649"/>
      <c r="DC31" s="650"/>
      <c r="DD31" s="640">
        <v>70430</v>
      </c>
      <c r="DE31" s="647"/>
      <c r="DF31" s="647"/>
      <c r="DG31" s="647"/>
      <c r="DH31" s="647"/>
      <c r="DI31" s="647"/>
      <c r="DJ31" s="647"/>
      <c r="DK31" s="648"/>
      <c r="DL31" s="640">
        <v>70430</v>
      </c>
      <c r="DM31" s="647"/>
      <c r="DN31" s="647"/>
      <c r="DO31" s="647"/>
      <c r="DP31" s="647"/>
      <c r="DQ31" s="647"/>
      <c r="DR31" s="647"/>
      <c r="DS31" s="647"/>
      <c r="DT31" s="647"/>
      <c r="DU31" s="647"/>
      <c r="DV31" s="648"/>
      <c r="DW31" s="637">
        <v>0.4</v>
      </c>
      <c r="DX31" s="649"/>
      <c r="DY31" s="649"/>
      <c r="DZ31" s="649"/>
      <c r="EA31" s="649"/>
      <c r="EB31" s="649"/>
      <c r="EC31" s="661"/>
    </row>
    <row r="32" spans="2:133" ht="11.25" customHeight="1" x14ac:dyDescent="0.2">
      <c r="B32" s="631" t="s">
        <v>317</v>
      </c>
      <c r="C32" s="632"/>
      <c r="D32" s="632"/>
      <c r="E32" s="632"/>
      <c r="F32" s="632"/>
      <c r="G32" s="632"/>
      <c r="H32" s="632"/>
      <c r="I32" s="632"/>
      <c r="J32" s="632"/>
      <c r="K32" s="632"/>
      <c r="L32" s="632"/>
      <c r="M32" s="632"/>
      <c r="N32" s="632"/>
      <c r="O32" s="632"/>
      <c r="P32" s="632"/>
      <c r="Q32" s="633"/>
      <c r="R32" s="634">
        <v>5671507</v>
      </c>
      <c r="S32" s="635"/>
      <c r="T32" s="635"/>
      <c r="U32" s="635"/>
      <c r="V32" s="635"/>
      <c r="W32" s="635"/>
      <c r="X32" s="635"/>
      <c r="Y32" s="636"/>
      <c r="Z32" s="672">
        <v>15.1</v>
      </c>
      <c r="AA32" s="672"/>
      <c r="AB32" s="672"/>
      <c r="AC32" s="672"/>
      <c r="AD32" s="673" t="s">
        <v>242</v>
      </c>
      <c r="AE32" s="673"/>
      <c r="AF32" s="673"/>
      <c r="AG32" s="673"/>
      <c r="AH32" s="673"/>
      <c r="AI32" s="673"/>
      <c r="AJ32" s="673"/>
      <c r="AK32" s="673"/>
      <c r="AL32" s="637" t="s">
        <v>242</v>
      </c>
      <c r="AM32" s="638"/>
      <c r="AN32" s="638"/>
      <c r="AO32" s="674"/>
      <c r="AP32" s="675"/>
      <c r="AQ32" s="676"/>
      <c r="AR32" s="676"/>
      <c r="AS32" s="676"/>
      <c r="AT32" s="709"/>
      <c r="AU32" s="206" t="s">
        <v>318</v>
      </c>
      <c r="AX32" s="631" t="s">
        <v>319</v>
      </c>
      <c r="AY32" s="632"/>
      <c r="AZ32" s="632"/>
      <c r="BA32" s="632"/>
      <c r="BB32" s="632"/>
      <c r="BC32" s="632"/>
      <c r="BD32" s="632"/>
      <c r="BE32" s="632"/>
      <c r="BF32" s="633"/>
      <c r="BG32" s="700">
        <v>99.2</v>
      </c>
      <c r="BH32" s="647"/>
      <c r="BI32" s="647"/>
      <c r="BJ32" s="647"/>
      <c r="BK32" s="647"/>
      <c r="BL32" s="647"/>
      <c r="BM32" s="638">
        <v>98.2</v>
      </c>
      <c r="BN32" s="647"/>
      <c r="BO32" s="647"/>
      <c r="BP32" s="647"/>
      <c r="BQ32" s="670"/>
      <c r="BR32" s="700">
        <v>99.3</v>
      </c>
      <c r="BS32" s="647"/>
      <c r="BT32" s="647"/>
      <c r="BU32" s="647"/>
      <c r="BV32" s="647"/>
      <c r="BW32" s="647"/>
      <c r="BX32" s="638">
        <v>98.1</v>
      </c>
      <c r="BY32" s="647"/>
      <c r="BZ32" s="647"/>
      <c r="CA32" s="647"/>
      <c r="CB32" s="670"/>
      <c r="CD32" s="657"/>
      <c r="CE32" s="658"/>
      <c r="CF32" s="631" t="s">
        <v>320</v>
      </c>
      <c r="CG32" s="632"/>
      <c r="CH32" s="632"/>
      <c r="CI32" s="632"/>
      <c r="CJ32" s="632"/>
      <c r="CK32" s="632"/>
      <c r="CL32" s="632"/>
      <c r="CM32" s="632"/>
      <c r="CN32" s="632"/>
      <c r="CO32" s="632"/>
      <c r="CP32" s="632"/>
      <c r="CQ32" s="633"/>
      <c r="CR32" s="634" t="s">
        <v>242</v>
      </c>
      <c r="CS32" s="635"/>
      <c r="CT32" s="635"/>
      <c r="CU32" s="635"/>
      <c r="CV32" s="635"/>
      <c r="CW32" s="635"/>
      <c r="CX32" s="635"/>
      <c r="CY32" s="636"/>
      <c r="CZ32" s="637" t="s">
        <v>129</v>
      </c>
      <c r="DA32" s="649"/>
      <c r="DB32" s="649"/>
      <c r="DC32" s="650"/>
      <c r="DD32" s="640" t="s">
        <v>242</v>
      </c>
      <c r="DE32" s="635"/>
      <c r="DF32" s="635"/>
      <c r="DG32" s="635"/>
      <c r="DH32" s="635"/>
      <c r="DI32" s="635"/>
      <c r="DJ32" s="635"/>
      <c r="DK32" s="636"/>
      <c r="DL32" s="640" t="s">
        <v>129</v>
      </c>
      <c r="DM32" s="635"/>
      <c r="DN32" s="635"/>
      <c r="DO32" s="635"/>
      <c r="DP32" s="635"/>
      <c r="DQ32" s="635"/>
      <c r="DR32" s="635"/>
      <c r="DS32" s="635"/>
      <c r="DT32" s="635"/>
      <c r="DU32" s="635"/>
      <c r="DV32" s="636"/>
      <c r="DW32" s="637" t="s">
        <v>242</v>
      </c>
      <c r="DX32" s="649"/>
      <c r="DY32" s="649"/>
      <c r="DZ32" s="649"/>
      <c r="EA32" s="649"/>
      <c r="EB32" s="649"/>
      <c r="EC32" s="661"/>
    </row>
    <row r="33" spans="2:133" ht="11.25" customHeight="1" x14ac:dyDescent="0.2">
      <c r="B33" s="631" t="s">
        <v>321</v>
      </c>
      <c r="C33" s="632"/>
      <c r="D33" s="632"/>
      <c r="E33" s="632"/>
      <c r="F33" s="632"/>
      <c r="G33" s="632"/>
      <c r="H33" s="632"/>
      <c r="I33" s="632"/>
      <c r="J33" s="632"/>
      <c r="K33" s="632"/>
      <c r="L33" s="632"/>
      <c r="M33" s="632"/>
      <c r="N33" s="632"/>
      <c r="O33" s="632"/>
      <c r="P33" s="632"/>
      <c r="Q33" s="633"/>
      <c r="R33" s="634">
        <v>10023</v>
      </c>
      <c r="S33" s="635"/>
      <c r="T33" s="635"/>
      <c r="U33" s="635"/>
      <c r="V33" s="635"/>
      <c r="W33" s="635"/>
      <c r="X33" s="635"/>
      <c r="Y33" s="636"/>
      <c r="Z33" s="672">
        <v>0</v>
      </c>
      <c r="AA33" s="672"/>
      <c r="AB33" s="672"/>
      <c r="AC33" s="672"/>
      <c r="AD33" s="673" t="s">
        <v>242</v>
      </c>
      <c r="AE33" s="673"/>
      <c r="AF33" s="673"/>
      <c r="AG33" s="673"/>
      <c r="AH33" s="673"/>
      <c r="AI33" s="673"/>
      <c r="AJ33" s="673"/>
      <c r="AK33" s="673"/>
      <c r="AL33" s="637" t="s">
        <v>176</v>
      </c>
      <c r="AM33" s="638"/>
      <c r="AN33" s="638"/>
      <c r="AO33" s="674"/>
      <c r="AP33" s="677"/>
      <c r="AQ33" s="678"/>
      <c r="AR33" s="678"/>
      <c r="AS33" s="678"/>
      <c r="AT33" s="710"/>
      <c r="AU33" s="211"/>
      <c r="AV33" s="211"/>
      <c r="AW33" s="211"/>
      <c r="AX33" s="615" t="s">
        <v>322</v>
      </c>
      <c r="AY33" s="616"/>
      <c r="AZ33" s="616"/>
      <c r="BA33" s="616"/>
      <c r="BB33" s="616"/>
      <c r="BC33" s="616"/>
      <c r="BD33" s="616"/>
      <c r="BE33" s="616"/>
      <c r="BF33" s="617"/>
      <c r="BG33" s="695">
        <v>99.7</v>
      </c>
      <c r="BH33" s="619"/>
      <c r="BI33" s="619"/>
      <c r="BJ33" s="619"/>
      <c r="BK33" s="619"/>
      <c r="BL33" s="619"/>
      <c r="BM33" s="665">
        <v>99.3</v>
      </c>
      <c r="BN33" s="619"/>
      <c r="BO33" s="619"/>
      <c r="BP33" s="619"/>
      <c r="BQ33" s="682"/>
      <c r="BR33" s="695">
        <v>99.7</v>
      </c>
      <c r="BS33" s="619"/>
      <c r="BT33" s="619"/>
      <c r="BU33" s="619"/>
      <c r="BV33" s="619"/>
      <c r="BW33" s="619"/>
      <c r="BX33" s="665">
        <v>99.4</v>
      </c>
      <c r="BY33" s="619"/>
      <c r="BZ33" s="619"/>
      <c r="CA33" s="619"/>
      <c r="CB33" s="682"/>
      <c r="CD33" s="631" t="s">
        <v>323</v>
      </c>
      <c r="CE33" s="632"/>
      <c r="CF33" s="632"/>
      <c r="CG33" s="632"/>
      <c r="CH33" s="632"/>
      <c r="CI33" s="632"/>
      <c r="CJ33" s="632"/>
      <c r="CK33" s="632"/>
      <c r="CL33" s="632"/>
      <c r="CM33" s="632"/>
      <c r="CN33" s="632"/>
      <c r="CO33" s="632"/>
      <c r="CP33" s="632"/>
      <c r="CQ33" s="633"/>
      <c r="CR33" s="634">
        <v>14539071</v>
      </c>
      <c r="CS33" s="647"/>
      <c r="CT33" s="647"/>
      <c r="CU33" s="647"/>
      <c r="CV33" s="647"/>
      <c r="CW33" s="647"/>
      <c r="CX33" s="647"/>
      <c r="CY33" s="648"/>
      <c r="CZ33" s="637">
        <v>41.3</v>
      </c>
      <c r="DA33" s="649"/>
      <c r="DB33" s="649"/>
      <c r="DC33" s="650"/>
      <c r="DD33" s="640">
        <v>10743993</v>
      </c>
      <c r="DE33" s="647"/>
      <c r="DF33" s="647"/>
      <c r="DG33" s="647"/>
      <c r="DH33" s="647"/>
      <c r="DI33" s="647"/>
      <c r="DJ33" s="647"/>
      <c r="DK33" s="648"/>
      <c r="DL33" s="640">
        <v>6449568</v>
      </c>
      <c r="DM33" s="647"/>
      <c r="DN33" s="647"/>
      <c r="DO33" s="647"/>
      <c r="DP33" s="647"/>
      <c r="DQ33" s="647"/>
      <c r="DR33" s="647"/>
      <c r="DS33" s="647"/>
      <c r="DT33" s="647"/>
      <c r="DU33" s="647"/>
      <c r="DV33" s="648"/>
      <c r="DW33" s="637">
        <v>38.9</v>
      </c>
      <c r="DX33" s="649"/>
      <c r="DY33" s="649"/>
      <c r="DZ33" s="649"/>
      <c r="EA33" s="649"/>
      <c r="EB33" s="649"/>
      <c r="EC33" s="661"/>
    </row>
    <row r="34" spans="2:133" ht="11.25" customHeight="1" x14ac:dyDescent="0.2">
      <c r="B34" s="631" t="s">
        <v>324</v>
      </c>
      <c r="C34" s="632"/>
      <c r="D34" s="632"/>
      <c r="E34" s="632"/>
      <c r="F34" s="632"/>
      <c r="G34" s="632"/>
      <c r="H34" s="632"/>
      <c r="I34" s="632"/>
      <c r="J34" s="632"/>
      <c r="K34" s="632"/>
      <c r="L34" s="632"/>
      <c r="M34" s="632"/>
      <c r="N34" s="632"/>
      <c r="O34" s="632"/>
      <c r="P34" s="632"/>
      <c r="Q34" s="633"/>
      <c r="R34" s="634">
        <v>19641</v>
      </c>
      <c r="S34" s="635"/>
      <c r="T34" s="635"/>
      <c r="U34" s="635"/>
      <c r="V34" s="635"/>
      <c r="W34" s="635"/>
      <c r="X34" s="635"/>
      <c r="Y34" s="636"/>
      <c r="Z34" s="672">
        <v>0.1</v>
      </c>
      <c r="AA34" s="672"/>
      <c r="AB34" s="672"/>
      <c r="AC34" s="672"/>
      <c r="AD34" s="673" t="s">
        <v>242</v>
      </c>
      <c r="AE34" s="673"/>
      <c r="AF34" s="673"/>
      <c r="AG34" s="673"/>
      <c r="AH34" s="673"/>
      <c r="AI34" s="673"/>
      <c r="AJ34" s="673"/>
      <c r="AK34" s="673"/>
      <c r="AL34" s="637" t="s">
        <v>176</v>
      </c>
      <c r="AM34" s="638"/>
      <c r="AN34" s="638"/>
      <c r="AO34" s="674"/>
      <c r="AP34" s="212"/>
      <c r="AQ34" s="213"/>
      <c r="AS34" s="210"/>
      <c r="AT34" s="210"/>
      <c r="AU34" s="210"/>
      <c r="AV34" s="210"/>
      <c r="AW34" s="210"/>
      <c r="AX34" s="210"/>
      <c r="AY34" s="210"/>
      <c r="AZ34" s="210"/>
      <c r="BA34" s="210"/>
      <c r="BB34" s="210"/>
      <c r="BC34" s="210"/>
      <c r="BD34" s="210"/>
      <c r="BE34" s="210"/>
      <c r="BF34" s="210"/>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D34" s="631" t="s">
        <v>325</v>
      </c>
      <c r="CE34" s="632"/>
      <c r="CF34" s="632"/>
      <c r="CG34" s="632"/>
      <c r="CH34" s="632"/>
      <c r="CI34" s="632"/>
      <c r="CJ34" s="632"/>
      <c r="CK34" s="632"/>
      <c r="CL34" s="632"/>
      <c r="CM34" s="632"/>
      <c r="CN34" s="632"/>
      <c r="CO34" s="632"/>
      <c r="CP34" s="632"/>
      <c r="CQ34" s="633"/>
      <c r="CR34" s="634">
        <v>4982552</v>
      </c>
      <c r="CS34" s="635"/>
      <c r="CT34" s="635"/>
      <c r="CU34" s="635"/>
      <c r="CV34" s="635"/>
      <c r="CW34" s="635"/>
      <c r="CX34" s="635"/>
      <c r="CY34" s="636"/>
      <c r="CZ34" s="637">
        <v>14.2</v>
      </c>
      <c r="DA34" s="649"/>
      <c r="DB34" s="649"/>
      <c r="DC34" s="650"/>
      <c r="DD34" s="640">
        <v>3063743</v>
      </c>
      <c r="DE34" s="635"/>
      <c r="DF34" s="635"/>
      <c r="DG34" s="635"/>
      <c r="DH34" s="635"/>
      <c r="DI34" s="635"/>
      <c r="DJ34" s="635"/>
      <c r="DK34" s="636"/>
      <c r="DL34" s="640">
        <v>2727180</v>
      </c>
      <c r="DM34" s="635"/>
      <c r="DN34" s="635"/>
      <c r="DO34" s="635"/>
      <c r="DP34" s="635"/>
      <c r="DQ34" s="635"/>
      <c r="DR34" s="635"/>
      <c r="DS34" s="635"/>
      <c r="DT34" s="635"/>
      <c r="DU34" s="635"/>
      <c r="DV34" s="636"/>
      <c r="DW34" s="637">
        <v>16.399999999999999</v>
      </c>
      <c r="DX34" s="649"/>
      <c r="DY34" s="649"/>
      <c r="DZ34" s="649"/>
      <c r="EA34" s="649"/>
      <c r="EB34" s="649"/>
      <c r="EC34" s="661"/>
    </row>
    <row r="35" spans="2:133" ht="11.25" customHeight="1" x14ac:dyDescent="0.2">
      <c r="B35" s="631" t="s">
        <v>326</v>
      </c>
      <c r="C35" s="632"/>
      <c r="D35" s="632"/>
      <c r="E35" s="632"/>
      <c r="F35" s="632"/>
      <c r="G35" s="632"/>
      <c r="H35" s="632"/>
      <c r="I35" s="632"/>
      <c r="J35" s="632"/>
      <c r="K35" s="632"/>
      <c r="L35" s="632"/>
      <c r="M35" s="632"/>
      <c r="N35" s="632"/>
      <c r="O35" s="632"/>
      <c r="P35" s="632"/>
      <c r="Q35" s="633"/>
      <c r="R35" s="634">
        <v>1545911</v>
      </c>
      <c r="S35" s="635"/>
      <c r="T35" s="635"/>
      <c r="U35" s="635"/>
      <c r="V35" s="635"/>
      <c r="W35" s="635"/>
      <c r="X35" s="635"/>
      <c r="Y35" s="636"/>
      <c r="Z35" s="672">
        <v>4.0999999999999996</v>
      </c>
      <c r="AA35" s="672"/>
      <c r="AB35" s="672"/>
      <c r="AC35" s="672"/>
      <c r="AD35" s="673" t="s">
        <v>242</v>
      </c>
      <c r="AE35" s="673"/>
      <c r="AF35" s="673"/>
      <c r="AG35" s="673"/>
      <c r="AH35" s="673"/>
      <c r="AI35" s="673"/>
      <c r="AJ35" s="673"/>
      <c r="AK35" s="673"/>
      <c r="AL35" s="637" t="s">
        <v>242</v>
      </c>
      <c r="AM35" s="638"/>
      <c r="AN35" s="638"/>
      <c r="AO35" s="674"/>
      <c r="AP35" s="214"/>
      <c r="AQ35" s="686" t="s">
        <v>327</v>
      </c>
      <c r="AR35" s="687"/>
      <c r="AS35" s="687"/>
      <c r="AT35" s="687"/>
      <c r="AU35" s="687"/>
      <c r="AV35" s="687"/>
      <c r="AW35" s="687"/>
      <c r="AX35" s="687"/>
      <c r="AY35" s="687"/>
      <c r="AZ35" s="687"/>
      <c r="BA35" s="687"/>
      <c r="BB35" s="687"/>
      <c r="BC35" s="687"/>
      <c r="BD35" s="687"/>
      <c r="BE35" s="687"/>
      <c r="BF35" s="688"/>
      <c r="BG35" s="686" t="s">
        <v>328</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329</v>
      </c>
      <c r="CE35" s="632"/>
      <c r="CF35" s="632"/>
      <c r="CG35" s="632"/>
      <c r="CH35" s="632"/>
      <c r="CI35" s="632"/>
      <c r="CJ35" s="632"/>
      <c r="CK35" s="632"/>
      <c r="CL35" s="632"/>
      <c r="CM35" s="632"/>
      <c r="CN35" s="632"/>
      <c r="CO35" s="632"/>
      <c r="CP35" s="632"/>
      <c r="CQ35" s="633"/>
      <c r="CR35" s="634">
        <v>52293</v>
      </c>
      <c r="CS35" s="647"/>
      <c r="CT35" s="647"/>
      <c r="CU35" s="647"/>
      <c r="CV35" s="647"/>
      <c r="CW35" s="647"/>
      <c r="CX35" s="647"/>
      <c r="CY35" s="648"/>
      <c r="CZ35" s="637">
        <v>0.1</v>
      </c>
      <c r="DA35" s="649"/>
      <c r="DB35" s="649"/>
      <c r="DC35" s="650"/>
      <c r="DD35" s="640">
        <v>49789</v>
      </c>
      <c r="DE35" s="647"/>
      <c r="DF35" s="647"/>
      <c r="DG35" s="647"/>
      <c r="DH35" s="647"/>
      <c r="DI35" s="647"/>
      <c r="DJ35" s="647"/>
      <c r="DK35" s="648"/>
      <c r="DL35" s="640">
        <v>49789</v>
      </c>
      <c r="DM35" s="647"/>
      <c r="DN35" s="647"/>
      <c r="DO35" s="647"/>
      <c r="DP35" s="647"/>
      <c r="DQ35" s="647"/>
      <c r="DR35" s="647"/>
      <c r="DS35" s="647"/>
      <c r="DT35" s="647"/>
      <c r="DU35" s="647"/>
      <c r="DV35" s="648"/>
      <c r="DW35" s="637">
        <v>0.3</v>
      </c>
      <c r="DX35" s="649"/>
      <c r="DY35" s="649"/>
      <c r="DZ35" s="649"/>
      <c r="EA35" s="649"/>
      <c r="EB35" s="649"/>
      <c r="EC35" s="661"/>
    </row>
    <row r="36" spans="2:133" ht="11.25" customHeight="1" x14ac:dyDescent="0.2">
      <c r="B36" s="631" t="s">
        <v>330</v>
      </c>
      <c r="C36" s="632"/>
      <c r="D36" s="632"/>
      <c r="E36" s="632"/>
      <c r="F36" s="632"/>
      <c r="G36" s="632"/>
      <c r="H36" s="632"/>
      <c r="I36" s="632"/>
      <c r="J36" s="632"/>
      <c r="K36" s="632"/>
      <c r="L36" s="632"/>
      <c r="M36" s="632"/>
      <c r="N36" s="632"/>
      <c r="O36" s="632"/>
      <c r="P36" s="632"/>
      <c r="Q36" s="633"/>
      <c r="R36" s="634">
        <v>2402358</v>
      </c>
      <c r="S36" s="635"/>
      <c r="T36" s="635"/>
      <c r="U36" s="635"/>
      <c r="V36" s="635"/>
      <c r="W36" s="635"/>
      <c r="X36" s="635"/>
      <c r="Y36" s="636"/>
      <c r="Z36" s="672">
        <v>6.4</v>
      </c>
      <c r="AA36" s="672"/>
      <c r="AB36" s="672"/>
      <c r="AC36" s="672"/>
      <c r="AD36" s="673" t="s">
        <v>242</v>
      </c>
      <c r="AE36" s="673"/>
      <c r="AF36" s="673"/>
      <c r="AG36" s="673"/>
      <c r="AH36" s="673"/>
      <c r="AI36" s="673"/>
      <c r="AJ36" s="673"/>
      <c r="AK36" s="673"/>
      <c r="AL36" s="637" t="s">
        <v>242</v>
      </c>
      <c r="AM36" s="638"/>
      <c r="AN36" s="638"/>
      <c r="AO36" s="674"/>
      <c r="AP36" s="214"/>
      <c r="AQ36" s="683" t="s">
        <v>331</v>
      </c>
      <c r="AR36" s="684"/>
      <c r="AS36" s="684"/>
      <c r="AT36" s="684"/>
      <c r="AU36" s="684"/>
      <c r="AV36" s="684"/>
      <c r="AW36" s="684"/>
      <c r="AX36" s="684"/>
      <c r="AY36" s="685"/>
      <c r="AZ36" s="689">
        <v>3703506</v>
      </c>
      <c r="BA36" s="690"/>
      <c r="BB36" s="690"/>
      <c r="BC36" s="690"/>
      <c r="BD36" s="690"/>
      <c r="BE36" s="690"/>
      <c r="BF36" s="691"/>
      <c r="BG36" s="692" t="s">
        <v>332</v>
      </c>
      <c r="BH36" s="693"/>
      <c r="BI36" s="693"/>
      <c r="BJ36" s="693"/>
      <c r="BK36" s="693"/>
      <c r="BL36" s="693"/>
      <c r="BM36" s="693"/>
      <c r="BN36" s="693"/>
      <c r="BO36" s="693"/>
      <c r="BP36" s="693"/>
      <c r="BQ36" s="693"/>
      <c r="BR36" s="693"/>
      <c r="BS36" s="693"/>
      <c r="BT36" s="693"/>
      <c r="BU36" s="694"/>
      <c r="BV36" s="689">
        <v>194783</v>
      </c>
      <c r="BW36" s="690"/>
      <c r="BX36" s="690"/>
      <c r="BY36" s="690"/>
      <c r="BZ36" s="690"/>
      <c r="CA36" s="690"/>
      <c r="CB36" s="691"/>
      <c r="CD36" s="631" t="s">
        <v>333</v>
      </c>
      <c r="CE36" s="632"/>
      <c r="CF36" s="632"/>
      <c r="CG36" s="632"/>
      <c r="CH36" s="632"/>
      <c r="CI36" s="632"/>
      <c r="CJ36" s="632"/>
      <c r="CK36" s="632"/>
      <c r="CL36" s="632"/>
      <c r="CM36" s="632"/>
      <c r="CN36" s="632"/>
      <c r="CO36" s="632"/>
      <c r="CP36" s="632"/>
      <c r="CQ36" s="633"/>
      <c r="CR36" s="634">
        <v>4408153</v>
      </c>
      <c r="CS36" s="635"/>
      <c r="CT36" s="635"/>
      <c r="CU36" s="635"/>
      <c r="CV36" s="635"/>
      <c r="CW36" s="635"/>
      <c r="CX36" s="635"/>
      <c r="CY36" s="636"/>
      <c r="CZ36" s="637">
        <v>12.5</v>
      </c>
      <c r="DA36" s="649"/>
      <c r="DB36" s="649"/>
      <c r="DC36" s="650"/>
      <c r="DD36" s="640">
        <v>3010410</v>
      </c>
      <c r="DE36" s="635"/>
      <c r="DF36" s="635"/>
      <c r="DG36" s="635"/>
      <c r="DH36" s="635"/>
      <c r="DI36" s="635"/>
      <c r="DJ36" s="635"/>
      <c r="DK36" s="636"/>
      <c r="DL36" s="640">
        <v>1400775</v>
      </c>
      <c r="DM36" s="635"/>
      <c r="DN36" s="635"/>
      <c r="DO36" s="635"/>
      <c r="DP36" s="635"/>
      <c r="DQ36" s="635"/>
      <c r="DR36" s="635"/>
      <c r="DS36" s="635"/>
      <c r="DT36" s="635"/>
      <c r="DU36" s="635"/>
      <c r="DV36" s="636"/>
      <c r="DW36" s="637">
        <v>8.4</v>
      </c>
      <c r="DX36" s="649"/>
      <c r="DY36" s="649"/>
      <c r="DZ36" s="649"/>
      <c r="EA36" s="649"/>
      <c r="EB36" s="649"/>
      <c r="EC36" s="661"/>
    </row>
    <row r="37" spans="2:133" ht="11.25" customHeight="1" x14ac:dyDescent="0.2">
      <c r="B37" s="631" t="s">
        <v>334</v>
      </c>
      <c r="C37" s="632"/>
      <c r="D37" s="632"/>
      <c r="E37" s="632"/>
      <c r="F37" s="632"/>
      <c r="G37" s="632"/>
      <c r="H37" s="632"/>
      <c r="I37" s="632"/>
      <c r="J37" s="632"/>
      <c r="K37" s="632"/>
      <c r="L37" s="632"/>
      <c r="M37" s="632"/>
      <c r="N37" s="632"/>
      <c r="O37" s="632"/>
      <c r="P37" s="632"/>
      <c r="Q37" s="633"/>
      <c r="R37" s="634">
        <v>196496</v>
      </c>
      <c r="S37" s="635"/>
      <c r="T37" s="635"/>
      <c r="U37" s="635"/>
      <c r="V37" s="635"/>
      <c r="W37" s="635"/>
      <c r="X37" s="635"/>
      <c r="Y37" s="636"/>
      <c r="Z37" s="672">
        <v>0.5</v>
      </c>
      <c r="AA37" s="672"/>
      <c r="AB37" s="672"/>
      <c r="AC37" s="672"/>
      <c r="AD37" s="673" t="s">
        <v>176</v>
      </c>
      <c r="AE37" s="673"/>
      <c r="AF37" s="673"/>
      <c r="AG37" s="673"/>
      <c r="AH37" s="673"/>
      <c r="AI37" s="673"/>
      <c r="AJ37" s="673"/>
      <c r="AK37" s="673"/>
      <c r="AL37" s="637" t="s">
        <v>176</v>
      </c>
      <c r="AM37" s="638"/>
      <c r="AN37" s="638"/>
      <c r="AO37" s="674"/>
      <c r="AQ37" s="667" t="s">
        <v>335</v>
      </c>
      <c r="AR37" s="668"/>
      <c r="AS37" s="668"/>
      <c r="AT37" s="668"/>
      <c r="AU37" s="668"/>
      <c r="AV37" s="668"/>
      <c r="AW37" s="668"/>
      <c r="AX37" s="668"/>
      <c r="AY37" s="669"/>
      <c r="AZ37" s="634">
        <v>87338</v>
      </c>
      <c r="BA37" s="635"/>
      <c r="BB37" s="635"/>
      <c r="BC37" s="635"/>
      <c r="BD37" s="647"/>
      <c r="BE37" s="647"/>
      <c r="BF37" s="670"/>
      <c r="BG37" s="631" t="s">
        <v>336</v>
      </c>
      <c r="BH37" s="632"/>
      <c r="BI37" s="632"/>
      <c r="BJ37" s="632"/>
      <c r="BK37" s="632"/>
      <c r="BL37" s="632"/>
      <c r="BM37" s="632"/>
      <c r="BN37" s="632"/>
      <c r="BO37" s="632"/>
      <c r="BP37" s="632"/>
      <c r="BQ37" s="632"/>
      <c r="BR37" s="632"/>
      <c r="BS37" s="632"/>
      <c r="BT37" s="632"/>
      <c r="BU37" s="633"/>
      <c r="BV37" s="634">
        <v>-586503</v>
      </c>
      <c r="BW37" s="635"/>
      <c r="BX37" s="635"/>
      <c r="BY37" s="635"/>
      <c r="BZ37" s="635"/>
      <c r="CA37" s="635"/>
      <c r="CB37" s="671"/>
      <c r="CD37" s="631" t="s">
        <v>337</v>
      </c>
      <c r="CE37" s="632"/>
      <c r="CF37" s="632"/>
      <c r="CG37" s="632"/>
      <c r="CH37" s="632"/>
      <c r="CI37" s="632"/>
      <c r="CJ37" s="632"/>
      <c r="CK37" s="632"/>
      <c r="CL37" s="632"/>
      <c r="CM37" s="632"/>
      <c r="CN37" s="632"/>
      <c r="CO37" s="632"/>
      <c r="CP37" s="632"/>
      <c r="CQ37" s="633"/>
      <c r="CR37" s="634">
        <v>465832</v>
      </c>
      <c r="CS37" s="647"/>
      <c r="CT37" s="647"/>
      <c r="CU37" s="647"/>
      <c r="CV37" s="647"/>
      <c r="CW37" s="647"/>
      <c r="CX37" s="647"/>
      <c r="CY37" s="648"/>
      <c r="CZ37" s="637">
        <v>1.3</v>
      </c>
      <c r="DA37" s="649"/>
      <c r="DB37" s="649"/>
      <c r="DC37" s="650"/>
      <c r="DD37" s="640">
        <v>460728</v>
      </c>
      <c r="DE37" s="647"/>
      <c r="DF37" s="647"/>
      <c r="DG37" s="647"/>
      <c r="DH37" s="647"/>
      <c r="DI37" s="647"/>
      <c r="DJ37" s="647"/>
      <c r="DK37" s="648"/>
      <c r="DL37" s="640">
        <v>389264</v>
      </c>
      <c r="DM37" s="647"/>
      <c r="DN37" s="647"/>
      <c r="DO37" s="647"/>
      <c r="DP37" s="647"/>
      <c r="DQ37" s="647"/>
      <c r="DR37" s="647"/>
      <c r="DS37" s="647"/>
      <c r="DT37" s="647"/>
      <c r="DU37" s="647"/>
      <c r="DV37" s="648"/>
      <c r="DW37" s="637">
        <v>2.2999999999999998</v>
      </c>
      <c r="DX37" s="649"/>
      <c r="DY37" s="649"/>
      <c r="DZ37" s="649"/>
      <c r="EA37" s="649"/>
      <c r="EB37" s="649"/>
      <c r="EC37" s="661"/>
    </row>
    <row r="38" spans="2:133" ht="11.25" customHeight="1" x14ac:dyDescent="0.2">
      <c r="B38" s="631" t="s">
        <v>338</v>
      </c>
      <c r="C38" s="632"/>
      <c r="D38" s="632"/>
      <c r="E38" s="632"/>
      <c r="F38" s="632"/>
      <c r="G38" s="632"/>
      <c r="H38" s="632"/>
      <c r="I38" s="632"/>
      <c r="J38" s="632"/>
      <c r="K38" s="632"/>
      <c r="L38" s="632"/>
      <c r="M38" s="632"/>
      <c r="N38" s="632"/>
      <c r="O38" s="632"/>
      <c r="P38" s="632"/>
      <c r="Q38" s="633"/>
      <c r="R38" s="634">
        <v>1351000</v>
      </c>
      <c r="S38" s="635"/>
      <c r="T38" s="635"/>
      <c r="U38" s="635"/>
      <c r="V38" s="635"/>
      <c r="W38" s="635"/>
      <c r="X38" s="635"/>
      <c r="Y38" s="636"/>
      <c r="Z38" s="672">
        <v>3.6</v>
      </c>
      <c r="AA38" s="672"/>
      <c r="AB38" s="672"/>
      <c r="AC38" s="672"/>
      <c r="AD38" s="673" t="s">
        <v>242</v>
      </c>
      <c r="AE38" s="673"/>
      <c r="AF38" s="673"/>
      <c r="AG38" s="673"/>
      <c r="AH38" s="673"/>
      <c r="AI38" s="673"/>
      <c r="AJ38" s="673"/>
      <c r="AK38" s="673"/>
      <c r="AL38" s="637" t="s">
        <v>242</v>
      </c>
      <c r="AM38" s="638"/>
      <c r="AN38" s="638"/>
      <c r="AO38" s="674"/>
      <c r="AQ38" s="667" t="s">
        <v>339</v>
      </c>
      <c r="AR38" s="668"/>
      <c r="AS38" s="668"/>
      <c r="AT38" s="668"/>
      <c r="AU38" s="668"/>
      <c r="AV38" s="668"/>
      <c r="AW38" s="668"/>
      <c r="AX38" s="668"/>
      <c r="AY38" s="669"/>
      <c r="AZ38" s="634">
        <v>61706</v>
      </c>
      <c r="BA38" s="635"/>
      <c r="BB38" s="635"/>
      <c r="BC38" s="635"/>
      <c r="BD38" s="647"/>
      <c r="BE38" s="647"/>
      <c r="BF38" s="670"/>
      <c r="BG38" s="631" t="s">
        <v>340</v>
      </c>
      <c r="BH38" s="632"/>
      <c r="BI38" s="632"/>
      <c r="BJ38" s="632"/>
      <c r="BK38" s="632"/>
      <c r="BL38" s="632"/>
      <c r="BM38" s="632"/>
      <c r="BN38" s="632"/>
      <c r="BO38" s="632"/>
      <c r="BP38" s="632"/>
      <c r="BQ38" s="632"/>
      <c r="BR38" s="632"/>
      <c r="BS38" s="632"/>
      <c r="BT38" s="632"/>
      <c r="BU38" s="633"/>
      <c r="BV38" s="634">
        <v>10087</v>
      </c>
      <c r="BW38" s="635"/>
      <c r="BX38" s="635"/>
      <c r="BY38" s="635"/>
      <c r="BZ38" s="635"/>
      <c r="CA38" s="635"/>
      <c r="CB38" s="671"/>
      <c r="CD38" s="631" t="s">
        <v>341</v>
      </c>
      <c r="CE38" s="632"/>
      <c r="CF38" s="632"/>
      <c r="CG38" s="632"/>
      <c r="CH38" s="632"/>
      <c r="CI38" s="632"/>
      <c r="CJ38" s="632"/>
      <c r="CK38" s="632"/>
      <c r="CL38" s="632"/>
      <c r="CM38" s="632"/>
      <c r="CN38" s="632"/>
      <c r="CO38" s="632"/>
      <c r="CP38" s="632"/>
      <c r="CQ38" s="633"/>
      <c r="CR38" s="634">
        <v>3554462</v>
      </c>
      <c r="CS38" s="635"/>
      <c r="CT38" s="635"/>
      <c r="CU38" s="635"/>
      <c r="CV38" s="635"/>
      <c r="CW38" s="635"/>
      <c r="CX38" s="635"/>
      <c r="CY38" s="636"/>
      <c r="CZ38" s="637">
        <v>10.1</v>
      </c>
      <c r="DA38" s="649"/>
      <c r="DB38" s="649"/>
      <c r="DC38" s="650"/>
      <c r="DD38" s="640">
        <v>3113698</v>
      </c>
      <c r="DE38" s="635"/>
      <c r="DF38" s="635"/>
      <c r="DG38" s="635"/>
      <c r="DH38" s="635"/>
      <c r="DI38" s="635"/>
      <c r="DJ38" s="635"/>
      <c r="DK38" s="636"/>
      <c r="DL38" s="640">
        <v>2259881</v>
      </c>
      <c r="DM38" s="635"/>
      <c r="DN38" s="635"/>
      <c r="DO38" s="635"/>
      <c r="DP38" s="635"/>
      <c r="DQ38" s="635"/>
      <c r="DR38" s="635"/>
      <c r="DS38" s="635"/>
      <c r="DT38" s="635"/>
      <c r="DU38" s="635"/>
      <c r="DV38" s="636"/>
      <c r="DW38" s="637">
        <v>13.6</v>
      </c>
      <c r="DX38" s="649"/>
      <c r="DY38" s="649"/>
      <c r="DZ38" s="649"/>
      <c r="EA38" s="649"/>
      <c r="EB38" s="649"/>
      <c r="EC38" s="661"/>
    </row>
    <row r="39" spans="2:133" ht="11.25" customHeight="1" x14ac:dyDescent="0.2">
      <c r="B39" s="631" t="s">
        <v>342</v>
      </c>
      <c r="C39" s="632"/>
      <c r="D39" s="632"/>
      <c r="E39" s="632"/>
      <c r="F39" s="632"/>
      <c r="G39" s="632"/>
      <c r="H39" s="632"/>
      <c r="I39" s="632"/>
      <c r="J39" s="632"/>
      <c r="K39" s="632"/>
      <c r="L39" s="632"/>
      <c r="M39" s="632"/>
      <c r="N39" s="632"/>
      <c r="O39" s="632"/>
      <c r="P39" s="632"/>
      <c r="Q39" s="633"/>
      <c r="R39" s="634" t="s">
        <v>242</v>
      </c>
      <c r="S39" s="635"/>
      <c r="T39" s="635"/>
      <c r="U39" s="635"/>
      <c r="V39" s="635"/>
      <c r="W39" s="635"/>
      <c r="X39" s="635"/>
      <c r="Y39" s="636"/>
      <c r="Z39" s="672" t="s">
        <v>242</v>
      </c>
      <c r="AA39" s="672"/>
      <c r="AB39" s="672"/>
      <c r="AC39" s="672"/>
      <c r="AD39" s="673" t="s">
        <v>176</v>
      </c>
      <c r="AE39" s="673"/>
      <c r="AF39" s="673"/>
      <c r="AG39" s="673"/>
      <c r="AH39" s="673"/>
      <c r="AI39" s="673"/>
      <c r="AJ39" s="673"/>
      <c r="AK39" s="673"/>
      <c r="AL39" s="637" t="s">
        <v>242</v>
      </c>
      <c r="AM39" s="638"/>
      <c r="AN39" s="638"/>
      <c r="AO39" s="674"/>
      <c r="AQ39" s="667" t="s">
        <v>343</v>
      </c>
      <c r="AR39" s="668"/>
      <c r="AS39" s="668"/>
      <c r="AT39" s="668"/>
      <c r="AU39" s="668"/>
      <c r="AV39" s="668"/>
      <c r="AW39" s="668"/>
      <c r="AX39" s="668"/>
      <c r="AY39" s="669"/>
      <c r="AZ39" s="634" t="s">
        <v>242</v>
      </c>
      <c r="BA39" s="635"/>
      <c r="BB39" s="635"/>
      <c r="BC39" s="635"/>
      <c r="BD39" s="647"/>
      <c r="BE39" s="647"/>
      <c r="BF39" s="670"/>
      <c r="BG39" s="631" t="s">
        <v>344</v>
      </c>
      <c r="BH39" s="632"/>
      <c r="BI39" s="632"/>
      <c r="BJ39" s="632"/>
      <c r="BK39" s="632"/>
      <c r="BL39" s="632"/>
      <c r="BM39" s="632"/>
      <c r="BN39" s="632"/>
      <c r="BO39" s="632"/>
      <c r="BP39" s="632"/>
      <c r="BQ39" s="632"/>
      <c r="BR39" s="632"/>
      <c r="BS39" s="632"/>
      <c r="BT39" s="632"/>
      <c r="BU39" s="633"/>
      <c r="BV39" s="634">
        <v>14922</v>
      </c>
      <c r="BW39" s="635"/>
      <c r="BX39" s="635"/>
      <c r="BY39" s="635"/>
      <c r="BZ39" s="635"/>
      <c r="CA39" s="635"/>
      <c r="CB39" s="671"/>
      <c r="CD39" s="631" t="s">
        <v>345</v>
      </c>
      <c r="CE39" s="632"/>
      <c r="CF39" s="632"/>
      <c r="CG39" s="632"/>
      <c r="CH39" s="632"/>
      <c r="CI39" s="632"/>
      <c r="CJ39" s="632"/>
      <c r="CK39" s="632"/>
      <c r="CL39" s="632"/>
      <c r="CM39" s="632"/>
      <c r="CN39" s="632"/>
      <c r="CO39" s="632"/>
      <c r="CP39" s="632"/>
      <c r="CQ39" s="633"/>
      <c r="CR39" s="634">
        <v>1505939</v>
      </c>
      <c r="CS39" s="647"/>
      <c r="CT39" s="647"/>
      <c r="CU39" s="647"/>
      <c r="CV39" s="647"/>
      <c r="CW39" s="647"/>
      <c r="CX39" s="647"/>
      <c r="CY39" s="648"/>
      <c r="CZ39" s="637">
        <v>4.3</v>
      </c>
      <c r="DA39" s="649"/>
      <c r="DB39" s="649"/>
      <c r="DC39" s="650"/>
      <c r="DD39" s="640">
        <v>1483724</v>
      </c>
      <c r="DE39" s="647"/>
      <c r="DF39" s="647"/>
      <c r="DG39" s="647"/>
      <c r="DH39" s="647"/>
      <c r="DI39" s="647"/>
      <c r="DJ39" s="647"/>
      <c r="DK39" s="648"/>
      <c r="DL39" s="640" t="s">
        <v>242</v>
      </c>
      <c r="DM39" s="647"/>
      <c r="DN39" s="647"/>
      <c r="DO39" s="647"/>
      <c r="DP39" s="647"/>
      <c r="DQ39" s="647"/>
      <c r="DR39" s="647"/>
      <c r="DS39" s="647"/>
      <c r="DT39" s="647"/>
      <c r="DU39" s="647"/>
      <c r="DV39" s="648"/>
      <c r="DW39" s="637" t="s">
        <v>242</v>
      </c>
      <c r="DX39" s="649"/>
      <c r="DY39" s="649"/>
      <c r="DZ39" s="649"/>
      <c r="EA39" s="649"/>
      <c r="EB39" s="649"/>
      <c r="EC39" s="661"/>
    </row>
    <row r="40" spans="2:133" ht="11.25" customHeight="1" x14ac:dyDescent="0.2">
      <c r="B40" s="631" t="s">
        <v>346</v>
      </c>
      <c r="C40" s="632"/>
      <c r="D40" s="632"/>
      <c r="E40" s="632"/>
      <c r="F40" s="632"/>
      <c r="G40" s="632"/>
      <c r="H40" s="632"/>
      <c r="I40" s="632"/>
      <c r="J40" s="632"/>
      <c r="K40" s="632"/>
      <c r="L40" s="632"/>
      <c r="M40" s="632"/>
      <c r="N40" s="632"/>
      <c r="O40" s="632"/>
      <c r="P40" s="632"/>
      <c r="Q40" s="633"/>
      <c r="R40" s="634">
        <v>320000</v>
      </c>
      <c r="S40" s="635"/>
      <c r="T40" s="635"/>
      <c r="U40" s="635"/>
      <c r="V40" s="635"/>
      <c r="W40" s="635"/>
      <c r="X40" s="635"/>
      <c r="Y40" s="636"/>
      <c r="Z40" s="672">
        <v>0.9</v>
      </c>
      <c r="AA40" s="672"/>
      <c r="AB40" s="672"/>
      <c r="AC40" s="672"/>
      <c r="AD40" s="673" t="s">
        <v>242</v>
      </c>
      <c r="AE40" s="673"/>
      <c r="AF40" s="673"/>
      <c r="AG40" s="673"/>
      <c r="AH40" s="673"/>
      <c r="AI40" s="673"/>
      <c r="AJ40" s="673"/>
      <c r="AK40" s="673"/>
      <c r="AL40" s="637" t="s">
        <v>176</v>
      </c>
      <c r="AM40" s="638"/>
      <c r="AN40" s="638"/>
      <c r="AO40" s="674"/>
      <c r="AQ40" s="667" t="s">
        <v>347</v>
      </c>
      <c r="AR40" s="668"/>
      <c r="AS40" s="668"/>
      <c r="AT40" s="668"/>
      <c r="AU40" s="668"/>
      <c r="AV40" s="668"/>
      <c r="AW40" s="668"/>
      <c r="AX40" s="668"/>
      <c r="AY40" s="669"/>
      <c r="AZ40" s="634" t="s">
        <v>176</v>
      </c>
      <c r="BA40" s="635"/>
      <c r="BB40" s="635"/>
      <c r="BC40" s="635"/>
      <c r="BD40" s="647"/>
      <c r="BE40" s="647"/>
      <c r="BF40" s="670"/>
      <c r="BG40" s="675" t="s">
        <v>348</v>
      </c>
      <c r="BH40" s="676"/>
      <c r="BI40" s="676"/>
      <c r="BJ40" s="676"/>
      <c r="BK40" s="676"/>
      <c r="BL40" s="215"/>
      <c r="BM40" s="632" t="s">
        <v>349</v>
      </c>
      <c r="BN40" s="632"/>
      <c r="BO40" s="632"/>
      <c r="BP40" s="632"/>
      <c r="BQ40" s="632"/>
      <c r="BR40" s="632"/>
      <c r="BS40" s="632"/>
      <c r="BT40" s="632"/>
      <c r="BU40" s="633"/>
      <c r="BV40" s="634">
        <v>95</v>
      </c>
      <c r="BW40" s="635"/>
      <c r="BX40" s="635"/>
      <c r="BY40" s="635"/>
      <c r="BZ40" s="635"/>
      <c r="CA40" s="635"/>
      <c r="CB40" s="671"/>
      <c r="CD40" s="631" t="s">
        <v>350</v>
      </c>
      <c r="CE40" s="632"/>
      <c r="CF40" s="632"/>
      <c r="CG40" s="632"/>
      <c r="CH40" s="632"/>
      <c r="CI40" s="632"/>
      <c r="CJ40" s="632"/>
      <c r="CK40" s="632"/>
      <c r="CL40" s="632"/>
      <c r="CM40" s="632"/>
      <c r="CN40" s="632"/>
      <c r="CO40" s="632"/>
      <c r="CP40" s="632"/>
      <c r="CQ40" s="633"/>
      <c r="CR40" s="634">
        <v>35672</v>
      </c>
      <c r="CS40" s="635"/>
      <c r="CT40" s="635"/>
      <c r="CU40" s="635"/>
      <c r="CV40" s="635"/>
      <c r="CW40" s="635"/>
      <c r="CX40" s="635"/>
      <c r="CY40" s="636"/>
      <c r="CZ40" s="637">
        <v>0.1</v>
      </c>
      <c r="DA40" s="649"/>
      <c r="DB40" s="649"/>
      <c r="DC40" s="650"/>
      <c r="DD40" s="640">
        <v>22629</v>
      </c>
      <c r="DE40" s="635"/>
      <c r="DF40" s="635"/>
      <c r="DG40" s="635"/>
      <c r="DH40" s="635"/>
      <c r="DI40" s="635"/>
      <c r="DJ40" s="635"/>
      <c r="DK40" s="636"/>
      <c r="DL40" s="640">
        <v>11943</v>
      </c>
      <c r="DM40" s="635"/>
      <c r="DN40" s="635"/>
      <c r="DO40" s="635"/>
      <c r="DP40" s="635"/>
      <c r="DQ40" s="635"/>
      <c r="DR40" s="635"/>
      <c r="DS40" s="635"/>
      <c r="DT40" s="635"/>
      <c r="DU40" s="635"/>
      <c r="DV40" s="636"/>
      <c r="DW40" s="637">
        <v>0.1</v>
      </c>
      <c r="DX40" s="649"/>
      <c r="DY40" s="649"/>
      <c r="DZ40" s="649"/>
      <c r="EA40" s="649"/>
      <c r="EB40" s="649"/>
      <c r="EC40" s="661"/>
    </row>
    <row r="41" spans="2:133" ht="11.25" customHeight="1" x14ac:dyDescent="0.2">
      <c r="B41" s="615" t="s">
        <v>351</v>
      </c>
      <c r="C41" s="616"/>
      <c r="D41" s="616"/>
      <c r="E41" s="616"/>
      <c r="F41" s="616"/>
      <c r="G41" s="616"/>
      <c r="H41" s="616"/>
      <c r="I41" s="616"/>
      <c r="J41" s="616"/>
      <c r="K41" s="616"/>
      <c r="L41" s="616"/>
      <c r="M41" s="616"/>
      <c r="N41" s="616"/>
      <c r="O41" s="616"/>
      <c r="P41" s="616"/>
      <c r="Q41" s="617"/>
      <c r="R41" s="618">
        <v>37555643</v>
      </c>
      <c r="S41" s="659"/>
      <c r="T41" s="659"/>
      <c r="U41" s="659"/>
      <c r="V41" s="659"/>
      <c r="W41" s="659"/>
      <c r="X41" s="659"/>
      <c r="Y41" s="662"/>
      <c r="Z41" s="663">
        <v>100</v>
      </c>
      <c r="AA41" s="663"/>
      <c r="AB41" s="663"/>
      <c r="AC41" s="663"/>
      <c r="AD41" s="664">
        <v>16274665</v>
      </c>
      <c r="AE41" s="664"/>
      <c r="AF41" s="664"/>
      <c r="AG41" s="664"/>
      <c r="AH41" s="664"/>
      <c r="AI41" s="664"/>
      <c r="AJ41" s="664"/>
      <c r="AK41" s="664"/>
      <c r="AL41" s="621">
        <v>100</v>
      </c>
      <c r="AM41" s="665"/>
      <c r="AN41" s="665"/>
      <c r="AO41" s="666"/>
      <c r="AQ41" s="667" t="s">
        <v>352</v>
      </c>
      <c r="AR41" s="668"/>
      <c r="AS41" s="668"/>
      <c r="AT41" s="668"/>
      <c r="AU41" s="668"/>
      <c r="AV41" s="668"/>
      <c r="AW41" s="668"/>
      <c r="AX41" s="668"/>
      <c r="AY41" s="669"/>
      <c r="AZ41" s="634">
        <v>1255033</v>
      </c>
      <c r="BA41" s="635"/>
      <c r="BB41" s="635"/>
      <c r="BC41" s="635"/>
      <c r="BD41" s="647"/>
      <c r="BE41" s="647"/>
      <c r="BF41" s="670"/>
      <c r="BG41" s="675"/>
      <c r="BH41" s="676"/>
      <c r="BI41" s="676"/>
      <c r="BJ41" s="676"/>
      <c r="BK41" s="676"/>
      <c r="BL41" s="215"/>
      <c r="BM41" s="632" t="s">
        <v>353</v>
      </c>
      <c r="BN41" s="632"/>
      <c r="BO41" s="632"/>
      <c r="BP41" s="632"/>
      <c r="BQ41" s="632"/>
      <c r="BR41" s="632"/>
      <c r="BS41" s="632"/>
      <c r="BT41" s="632"/>
      <c r="BU41" s="633"/>
      <c r="BV41" s="634" t="s">
        <v>129</v>
      </c>
      <c r="BW41" s="635"/>
      <c r="BX41" s="635"/>
      <c r="BY41" s="635"/>
      <c r="BZ41" s="635"/>
      <c r="CA41" s="635"/>
      <c r="CB41" s="671"/>
      <c r="CD41" s="631" t="s">
        <v>354</v>
      </c>
      <c r="CE41" s="632"/>
      <c r="CF41" s="632"/>
      <c r="CG41" s="632"/>
      <c r="CH41" s="632"/>
      <c r="CI41" s="632"/>
      <c r="CJ41" s="632"/>
      <c r="CK41" s="632"/>
      <c r="CL41" s="632"/>
      <c r="CM41" s="632"/>
      <c r="CN41" s="632"/>
      <c r="CO41" s="632"/>
      <c r="CP41" s="632"/>
      <c r="CQ41" s="633"/>
      <c r="CR41" s="634" t="s">
        <v>129</v>
      </c>
      <c r="CS41" s="647"/>
      <c r="CT41" s="647"/>
      <c r="CU41" s="647"/>
      <c r="CV41" s="647"/>
      <c r="CW41" s="647"/>
      <c r="CX41" s="647"/>
      <c r="CY41" s="648"/>
      <c r="CZ41" s="637" t="s">
        <v>129</v>
      </c>
      <c r="DA41" s="649"/>
      <c r="DB41" s="649"/>
      <c r="DC41" s="650"/>
      <c r="DD41" s="640" t="s">
        <v>242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355</v>
      </c>
      <c r="AR42" s="680"/>
      <c r="AS42" s="680"/>
      <c r="AT42" s="680"/>
      <c r="AU42" s="680"/>
      <c r="AV42" s="680"/>
      <c r="AW42" s="680"/>
      <c r="AX42" s="680"/>
      <c r="AY42" s="681"/>
      <c r="AZ42" s="618">
        <v>2299429</v>
      </c>
      <c r="BA42" s="659"/>
      <c r="BB42" s="659"/>
      <c r="BC42" s="659"/>
      <c r="BD42" s="619"/>
      <c r="BE42" s="619"/>
      <c r="BF42" s="682"/>
      <c r="BG42" s="677"/>
      <c r="BH42" s="678"/>
      <c r="BI42" s="678"/>
      <c r="BJ42" s="678"/>
      <c r="BK42" s="678"/>
      <c r="BL42" s="216"/>
      <c r="BM42" s="616" t="s">
        <v>356</v>
      </c>
      <c r="BN42" s="616"/>
      <c r="BO42" s="616"/>
      <c r="BP42" s="616"/>
      <c r="BQ42" s="616"/>
      <c r="BR42" s="616"/>
      <c r="BS42" s="616"/>
      <c r="BT42" s="616"/>
      <c r="BU42" s="617"/>
      <c r="BV42" s="618">
        <v>352</v>
      </c>
      <c r="BW42" s="659"/>
      <c r="BX42" s="659"/>
      <c r="BY42" s="659"/>
      <c r="BZ42" s="659"/>
      <c r="CA42" s="659"/>
      <c r="CB42" s="660"/>
      <c r="CD42" s="631" t="s">
        <v>357</v>
      </c>
      <c r="CE42" s="632"/>
      <c r="CF42" s="632"/>
      <c r="CG42" s="632"/>
      <c r="CH42" s="632"/>
      <c r="CI42" s="632"/>
      <c r="CJ42" s="632"/>
      <c r="CK42" s="632"/>
      <c r="CL42" s="632"/>
      <c r="CM42" s="632"/>
      <c r="CN42" s="632"/>
      <c r="CO42" s="632"/>
      <c r="CP42" s="632"/>
      <c r="CQ42" s="633"/>
      <c r="CR42" s="634">
        <v>2430843</v>
      </c>
      <c r="CS42" s="647"/>
      <c r="CT42" s="647"/>
      <c r="CU42" s="647"/>
      <c r="CV42" s="647"/>
      <c r="CW42" s="647"/>
      <c r="CX42" s="647"/>
      <c r="CY42" s="648"/>
      <c r="CZ42" s="637">
        <v>6.9</v>
      </c>
      <c r="DA42" s="649"/>
      <c r="DB42" s="649"/>
      <c r="DC42" s="650"/>
      <c r="DD42" s="640">
        <v>194370</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6" t="s">
        <v>358</v>
      </c>
      <c r="CD43" s="631" t="s">
        <v>359</v>
      </c>
      <c r="CE43" s="632"/>
      <c r="CF43" s="632"/>
      <c r="CG43" s="632"/>
      <c r="CH43" s="632"/>
      <c r="CI43" s="632"/>
      <c r="CJ43" s="632"/>
      <c r="CK43" s="632"/>
      <c r="CL43" s="632"/>
      <c r="CM43" s="632"/>
      <c r="CN43" s="632"/>
      <c r="CO43" s="632"/>
      <c r="CP43" s="632"/>
      <c r="CQ43" s="633"/>
      <c r="CR43" s="634">
        <v>68726</v>
      </c>
      <c r="CS43" s="647"/>
      <c r="CT43" s="647"/>
      <c r="CU43" s="647"/>
      <c r="CV43" s="647"/>
      <c r="CW43" s="647"/>
      <c r="CX43" s="647"/>
      <c r="CY43" s="648"/>
      <c r="CZ43" s="637">
        <v>0.2</v>
      </c>
      <c r="DA43" s="649"/>
      <c r="DB43" s="649"/>
      <c r="DC43" s="650"/>
      <c r="DD43" s="640">
        <v>68609</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360</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307</v>
      </c>
      <c r="CE44" s="654"/>
      <c r="CF44" s="631" t="s">
        <v>361</v>
      </c>
      <c r="CG44" s="632"/>
      <c r="CH44" s="632"/>
      <c r="CI44" s="632"/>
      <c r="CJ44" s="632"/>
      <c r="CK44" s="632"/>
      <c r="CL44" s="632"/>
      <c r="CM44" s="632"/>
      <c r="CN44" s="632"/>
      <c r="CO44" s="632"/>
      <c r="CP44" s="632"/>
      <c r="CQ44" s="633"/>
      <c r="CR44" s="634">
        <v>2430843</v>
      </c>
      <c r="CS44" s="635"/>
      <c r="CT44" s="635"/>
      <c r="CU44" s="635"/>
      <c r="CV44" s="635"/>
      <c r="CW44" s="635"/>
      <c r="CX44" s="635"/>
      <c r="CY44" s="636"/>
      <c r="CZ44" s="637">
        <v>6.9</v>
      </c>
      <c r="DA44" s="638"/>
      <c r="DB44" s="638"/>
      <c r="DC44" s="639"/>
      <c r="DD44" s="640">
        <v>194370</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362</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363</v>
      </c>
      <c r="CG45" s="632"/>
      <c r="CH45" s="632"/>
      <c r="CI45" s="632"/>
      <c r="CJ45" s="632"/>
      <c r="CK45" s="632"/>
      <c r="CL45" s="632"/>
      <c r="CM45" s="632"/>
      <c r="CN45" s="632"/>
      <c r="CO45" s="632"/>
      <c r="CP45" s="632"/>
      <c r="CQ45" s="633"/>
      <c r="CR45" s="634">
        <v>381160</v>
      </c>
      <c r="CS45" s="647"/>
      <c r="CT45" s="647"/>
      <c r="CU45" s="647"/>
      <c r="CV45" s="647"/>
      <c r="CW45" s="647"/>
      <c r="CX45" s="647"/>
      <c r="CY45" s="648"/>
      <c r="CZ45" s="637">
        <v>1.1000000000000001</v>
      </c>
      <c r="DA45" s="649"/>
      <c r="DB45" s="649"/>
      <c r="DC45" s="650"/>
      <c r="DD45" s="640">
        <v>19646</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7"/>
      <c r="CD46" s="655"/>
      <c r="CE46" s="656"/>
      <c r="CF46" s="631" t="s">
        <v>364</v>
      </c>
      <c r="CG46" s="632"/>
      <c r="CH46" s="632"/>
      <c r="CI46" s="632"/>
      <c r="CJ46" s="632"/>
      <c r="CK46" s="632"/>
      <c r="CL46" s="632"/>
      <c r="CM46" s="632"/>
      <c r="CN46" s="632"/>
      <c r="CO46" s="632"/>
      <c r="CP46" s="632"/>
      <c r="CQ46" s="633"/>
      <c r="CR46" s="634">
        <v>2049683</v>
      </c>
      <c r="CS46" s="635"/>
      <c r="CT46" s="635"/>
      <c r="CU46" s="635"/>
      <c r="CV46" s="635"/>
      <c r="CW46" s="635"/>
      <c r="CX46" s="635"/>
      <c r="CY46" s="636"/>
      <c r="CZ46" s="637">
        <v>5.8</v>
      </c>
      <c r="DA46" s="638"/>
      <c r="DB46" s="638"/>
      <c r="DC46" s="639"/>
      <c r="DD46" s="640">
        <v>174724</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7"/>
      <c r="CD47" s="655"/>
      <c r="CE47" s="656"/>
      <c r="CF47" s="631" t="s">
        <v>365</v>
      </c>
      <c r="CG47" s="632"/>
      <c r="CH47" s="632"/>
      <c r="CI47" s="632"/>
      <c r="CJ47" s="632"/>
      <c r="CK47" s="632"/>
      <c r="CL47" s="632"/>
      <c r="CM47" s="632"/>
      <c r="CN47" s="632"/>
      <c r="CO47" s="632"/>
      <c r="CP47" s="632"/>
      <c r="CQ47" s="633"/>
      <c r="CR47" s="634" t="s">
        <v>129</v>
      </c>
      <c r="CS47" s="647"/>
      <c r="CT47" s="647"/>
      <c r="CU47" s="647"/>
      <c r="CV47" s="647"/>
      <c r="CW47" s="647"/>
      <c r="CX47" s="647"/>
      <c r="CY47" s="648"/>
      <c r="CZ47" s="637" t="s">
        <v>129</v>
      </c>
      <c r="DA47" s="649"/>
      <c r="DB47" s="649"/>
      <c r="DC47" s="650"/>
      <c r="DD47" s="640" t="s">
        <v>242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7"/>
      <c r="CD48" s="657"/>
      <c r="CE48" s="658"/>
      <c r="CF48" s="631" t="s">
        <v>366</v>
      </c>
      <c r="CG48" s="632"/>
      <c r="CH48" s="632"/>
      <c r="CI48" s="632"/>
      <c r="CJ48" s="632"/>
      <c r="CK48" s="632"/>
      <c r="CL48" s="632"/>
      <c r="CM48" s="632"/>
      <c r="CN48" s="632"/>
      <c r="CO48" s="632"/>
      <c r="CP48" s="632"/>
      <c r="CQ48" s="633"/>
      <c r="CR48" s="634" t="s">
        <v>242</v>
      </c>
      <c r="CS48" s="635"/>
      <c r="CT48" s="635"/>
      <c r="CU48" s="635"/>
      <c r="CV48" s="635"/>
      <c r="CW48" s="635"/>
      <c r="CX48" s="635"/>
      <c r="CY48" s="636"/>
      <c r="CZ48" s="637" t="s">
        <v>242</v>
      </c>
      <c r="DA48" s="638"/>
      <c r="DB48" s="638"/>
      <c r="DC48" s="639"/>
      <c r="DD48" s="640" t="s">
        <v>129</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7"/>
      <c r="CD49" s="615" t="s">
        <v>367</v>
      </c>
      <c r="CE49" s="616"/>
      <c r="CF49" s="616"/>
      <c r="CG49" s="616"/>
      <c r="CH49" s="616"/>
      <c r="CI49" s="616"/>
      <c r="CJ49" s="616"/>
      <c r="CK49" s="616"/>
      <c r="CL49" s="616"/>
      <c r="CM49" s="616"/>
      <c r="CN49" s="616"/>
      <c r="CO49" s="616"/>
      <c r="CP49" s="616"/>
      <c r="CQ49" s="617"/>
      <c r="CR49" s="618">
        <v>35177224</v>
      </c>
      <c r="CS49" s="619"/>
      <c r="CT49" s="619"/>
      <c r="CU49" s="619"/>
      <c r="CV49" s="619"/>
      <c r="CW49" s="619"/>
      <c r="CX49" s="619"/>
      <c r="CY49" s="620"/>
      <c r="CZ49" s="621">
        <v>100</v>
      </c>
      <c r="DA49" s="622"/>
      <c r="DB49" s="622"/>
      <c r="DC49" s="623"/>
      <c r="DD49" s="624">
        <v>19898841</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Fw1dfezw8uwCImiH3cE7YUUTeD4IV10/boFURS7FSETD5TpU0y3ct8s5hUzWK3J7UXDXgykGIqSVaz3L/FJHmA==" saltValue="GcXstBqxVfd1EU3DKEpva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23" customWidth="1"/>
    <col min="131" max="131" width="1.6640625" style="223" customWidth="1"/>
    <col min="132" max="16384" width="9" style="223" hidden="1"/>
  </cols>
  <sheetData>
    <row r="1" spans="1:131" ht="11.25" customHeight="1" thickBot="1" x14ac:dyDescent="0.25">
      <c r="A1" s="219"/>
      <c r="B1" s="219"/>
      <c r="C1" s="219"/>
      <c r="D1" s="219"/>
      <c r="E1" s="219"/>
      <c r="F1" s="219"/>
      <c r="G1" s="219"/>
      <c r="H1" s="219"/>
      <c r="I1" s="219"/>
      <c r="J1" s="219"/>
      <c r="K1" s="219"/>
      <c r="L1" s="219"/>
      <c r="M1" s="219"/>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1"/>
      <c r="DR1" s="221"/>
      <c r="DS1" s="221"/>
      <c r="DT1" s="221"/>
      <c r="DU1" s="221"/>
      <c r="DV1" s="221"/>
      <c r="DW1" s="221"/>
      <c r="DX1" s="221"/>
      <c r="DY1" s="221"/>
      <c r="DZ1" s="221"/>
      <c r="EA1" s="222"/>
    </row>
    <row r="2" spans="1:131" ht="26.25" customHeight="1" thickBot="1" x14ac:dyDescent="0.25">
      <c r="A2" s="1101" t="s">
        <v>368</v>
      </c>
      <c r="B2" s="1101"/>
      <c r="C2" s="1101"/>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c r="AD2" s="1101"/>
      <c r="AE2" s="1101"/>
      <c r="AF2" s="1101"/>
      <c r="AG2" s="1101"/>
      <c r="AH2" s="1101"/>
      <c r="AI2" s="1101"/>
      <c r="AJ2" s="1101"/>
      <c r="AK2" s="1101"/>
      <c r="AL2" s="1101"/>
      <c r="AM2" s="1101"/>
      <c r="AN2" s="1101"/>
      <c r="AO2" s="1101"/>
      <c r="AP2" s="1101"/>
      <c r="AQ2" s="1101"/>
      <c r="AR2" s="1101"/>
      <c r="AS2" s="1101"/>
      <c r="AT2" s="1101"/>
      <c r="AU2" s="1101"/>
      <c r="AV2" s="1101"/>
      <c r="AW2" s="1101"/>
      <c r="AX2" s="1101"/>
      <c r="AY2" s="1101"/>
      <c r="AZ2" s="1101"/>
      <c r="BA2" s="1101"/>
      <c r="BB2" s="1101"/>
      <c r="BC2" s="1101"/>
      <c r="BD2" s="1101"/>
      <c r="BE2" s="1101"/>
      <c r="BF2" s="1101"/>
      <c r="BG2" s="1101"/>
      <c r="BH2" s="1101"/>
      <c r="BI2" s="1101"/>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1102" t="s">
        <v>369</v>
      </c>
      <c r="DK2" s="1103"/>
      <c r="DL2" s="1103"/>
      <c r="DM2" s="1103"/>
      <c r="DN2" s="1103"/>
      <c r="DO2" s="1104"/>
      <c r="DP2" s="220"/>
      <c r="DQ2" s="1102" t="s">
        <v>370</v>
      </c>
      <c r="DR2" s="1103"/>
      <c r="DS2" s="1103"/>
      <c r="DT2" s="1103"/>
      <c r="DU2" s="1103"/>
      <c r="DV2" s="1103"/>
      <c r="DW2" s="1103"/>
      <c r="DX2" s="1103"/>
      <c r="DY2" s="1103"/>
      <c r="DZ2" s="1104"/>
      <c r="EA2" s="222"/>
    </row>
    <row r="3" spans="1:131" ht="11.25" customHeight="1" x14ac:dyDescent="0.2">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2"/>
    </row>
    <row r="4" spans="1:131" s="227" customFormat="1" ht="26.25" customHeight="1" thickBot="1" x14ac:dyDescent="0.25">
      <c r="A4" s="1071" t="s">
        <v>371</v>
      </c>
      <c r="B4" s="1071"/>
      <c r="C4" s="1071"/>
      <c r="D4" s="1071"/>
      <c r="E4" s="1071"/>
      <c r="F4" s="1071"/>
      <c r="G4" s="1071"/>
      <c r="H4" s="1071"/>
      <c r="I4" s="1071"/>
      <c r="J4" s="1071"/>
      <c r="K4" s="1071"/>
      <c r="L4" s="1071"/>
      <c r="M4" s="1071"/>
      <c r="N4" s="1071"/>
      <c r="O4" s="1071"/>
      <c r="P4" s="1071"/>
      <c r="Q4" s="1071"/>
      <c r="R4" s="1071"/>
      <c r="S4" s="1071"/>
      <c r="T4" s="1071"/>
      <c r="U4" s="1071"/>
      <c r="V4" s="1071"/>
      <c r="W4" s="1071"/>
      <c r="X4" s="1071"/>
      <c r="Y4" s="1071"/>
      <c r="Z4" s="1071"/>
      <c r="AA4" s="1071"/>
      <c r="AB4" s="1071"/>
      <c r="AC4" s="1071"/>
      <c r="AD4" s="1071"/>
      <c r="AE4" s="1071"/>
      <c r="AF4" s="1071"/>
      <c r="AG4" s="1071"/>
      <c r="AH4" s="1071"/>
      <c r="AI4" s="1071"/>
      <c r="AJ4" s="1071"/>
      <c r="AK4" s="1071"/>
      <c r="AL4" s="1071"/>
      <c r="AM4" s="1071"/>
      <c r="AN4" s="1071"/>
      <c r="AO4" s="1071"/>
      <c r="AP4" s="1071"/>
      <c r="AQ4" s="1071"/>
      <c r="AR4" s="1071"/>
      <c r="AS4" s="1071"/>
      <c r="AT4" s="1071"/>
      <c r="AU4" s="1071"/>
      <c r="AV4" s="1071"/>
      <c r="AW4" s="1071"/>
      <c r="AX4" s="1071"/>
      <c r="AY4" s="1071"/>
      <c r="AZ4" s="224"/>
      <c r="BA4" s="224"/>
      <c r="BB4" s="224"/>
      <c r="BC4" s="224"/>
      <c r="BD4" s="224"/>
      <c r="BE4" s="225"/>
      <c r="BF4" s="225"/>
      <c r="BG4" s="225"/>
      <c r="BH4" s="225"/>
      <c r="BI4" s="225"/>
      <c r="BJ4" s="225"/>
      <c r="BK4" s="225"/>
      <c r="BL4" s="225"/>
      <c r="BM4" s="225"/>
      <c r="BN4" s="225"/>
      <c r="BO4" s="225"/>
      <c r="BP4" s="225"/>
      <c r="BQ4" s="743" t="s">
        <v>372</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6"/>
    </row>
    <row r="5" spans="1:131" s="227" customFormat="1" ht="26.25" customHeight="1" x14ac:dyDescent="0.2">
      <c r="A5" s="1008" t="s">
        <v>373</v>
      </c>
      <c r="B5" s="1009"/>
      <c r="C5" s="1009"/>
      <c r="D5" s="1009"/>
      <c r="E5" s="1009"/>
      <c r="F5" s="1009"/>
      <c r="G5" s="1009"/>
      <c r="H5" s="1009"/>
      <c r="I5" s="1009"/>
      <c r="J5" s="1009"/>
      <c r="K5" s="1009"/>
      <c r="L5" s="1009"/>
      <c r="M5" s="1009"/>
      <c r="N5" s="1009"/>
      <c r="O5" s="1009"/>
      <c r="P5" s="1010"/>
      <c r="Q5" s="1014" t="s">
        <v>374</v>
      </c>
      <c r="R5" s="1015"/>
      <c r="S5" s="1015"/>
      <c r="T5" s="1015"/>
      <c r="U5" s="1016"/>
      <c r="V5" s="1014" t="s">
        <v>375</v>
      </c>
      <c r="W5" s="1015"/>
      <c r="X5" s="1015"/>
      <c r="Y5" s="1015"/>
      <c r="Z5" s="1016"/>
      <c r="AA5" s="1014" t="s">
        <v>376</v>
      </c>
      <c r="AB5" s="1015"/>
      <c r="AC5" s="1015"/>
      <c r="AD5" s="1015"/>
      <c r="AE5" s="1015"/>
      <c r="AF5" s="1105" t="s">
        <v>377</v>
      </c>
      <c r="AG5" s="1015"/>
      <c r="AH5" s="1015"/>
      <c r="AI5" s="1015"/>
      <c r="AJ5" s="1028"/>
      <c r="AK5" s="1015" t="s">
        <v>378</v>
      </c>
      <c r="AL5" s="1015"/>
      <c r="AM5" s="1015"/>
      <c r="AN5" s="1015"/>
      <c r="AO5" s="1016"/>
      <c r="AP5" s="1014" t="s">
        <v>379</v>
      </c>
      <c r="AQ5" s="1015"/>
      <c r="AR5" s="1015"/>
      <c r="AS5" s="1015"/>
      <c r="AT5" s="1016"/>
      <c r="AU5" s="1014" t="s">
        <v>380</v>
      </c>
      <c r="AV5" s="1015"/>
      <c r="AW5" s="1015"/>
      <c r="AX5" s="1015"/>
      <c r="AY5" s="1028"/>
      <c r="AZ5" s="224"/>
      <c r="BA5" s="224"/>
      <c r="BB5" s="224"/>
      <c r="BC5" s="224"/>
      <c r="BD5" s="224"/>
      <c r="BE5" s="225"/>
      <c r="BF5" s="225"/>
      <c r="BG5" s="225"/>
      <c r="BH5" s="225"/>
      <c r="BI5" s="225"/>
      <c r="BJ5" s="225"/>
      <c r="BK5" s="225"/>
      <c r="BL5" s="225"/>
      <c r="BM5" s="225"/>
      <c r="BN5" s="225"/>
      <c r="BO5" s="225"/>
      <c r="BP5" s="225"/>
      <c r="BQ5" s="1008" t="s">
        <v>381</v>
      </c>
      <c r="BR5" s="1009"/>
      <c r="BS5" s="1009"/>
      <c r="BT5" s="1009"/>
      <c r="BU5" s="1009"/>
      <c r="BV5" s="1009"/>
      <c r="BW5" s="1009"/>
      <c r="BX5" s="1009"/>
      <c r="BY5" s="1009"/>
      <c r="BZ5" s="1009"/>
      <c r="CA5" s="1009"/>
      <c r="CB5" s="1009"/>
      <c r="CC5" s="1009"/>
      <c r="CD5" s="1009"/>
      <c r="CE5" s="1009"/>
      <c r="CF5" s="1009"/>
      <c r="CG5" s="1010"/>
      <c r="CH5" s="1014" t="s">
        <v>382</v>
      </c>
      <c r="CI5" s="1015"/>
      <c r="CJ5" s="1015"/>
      <c r="CK5" s="1015"/>
      <c r="CL5" s="1016"/>
      <c r="CM5" s="1014" t="s">
        <v>383</v>
      </c>
      <c r="CN5" s="1015"/>
      <c r="CO5" s="1015"/>
      <c r="CP5" s="1015"/>
      <c r="CQ5" s="1016"/>
      <c r="CR5" s="1014" t="s">
        <v>384</v>
      </c>
      <c r="CS5" s="1015"/>
      <c r="CT5" s="1015"/>
      <c r="CU5" s="1015"/>
      <c r="CV5" s="1016"/>
      <c r="CW5" s="1014" t="s">
        <v>385</v>
      </c>
      <c r="CX5" s="1015"/>
      <c r="CY5" s="1015"/>
      <c r="CZ5" s="1015"/>
      <c r="DA5" s="1016"/>
      <c r="DB5" s="1014" t="s">
        <v>386</v>
      </c>
      <c r="DC5" s="1015"/>
      <c r="DD5" s="1015"/>
      <c r="DE5" s="1015"/>
      <c r="DF5" s="1016"/>
      <c r="DG5" s="1095" t="s">
        <v>387</v>
      </c>
      <c r="DH5" s="1096"/>
      <c r="DI5" s="1096"/>
      <c r="DJ5" s="1096"/>
      <c r="DK5" s="1097"/>
      <c r="DL5" s="1095" t="s">
        <v>388</v>
      </c>
      <c r="DM5" s="1096"/>
      <c r="DN5" s="1096"/>
      <c r="DO5" s="1096"/>
      <c r="DP5" s="1097"/>
      <c r="DQ5" s="1014" t="s">
        <v>389</v>
      </c>
      <c r="DR5" s="1015"/>
      <c r="DS5" s="1015"/>
      <c r="DT5" s="1015"/>
      <c r="DU5" s="1016"/>
      <c r="DV5" s="1014" t="s">
        <v>380</v>
      </c>
      <c r="DW5" s="1015"/>
      <c r="DX5" s="1015"/>
      <c r="DY5" s="1015"/>
      <c r="DZ5" s="1028"/>
      <c r="EA5" s="226"/>
    </row>
    <row r="6" spans="1:131" s="227"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6"/>
      <c r="AG6" s="1018"/>
      <c r="AH6" s="1018"/>
      <c r="AI6" s="1018"/>
      <c r="AJ6" s="1029"/>
      <c r="AK6" s="1018"/>
      <c r="AL6" s="1018"/>
      <c r="AM6" s="1018"/>
      <c r="AN6" s="1018"/>
      <c r="AO6" s="1019"/>
      <c r="AP6" s="1017"/>
      <c r="AQ6" s="1018"/>
      <c r="AR6" s="1018"/>
      <c r="AS6" s="1018"/>
      <c r="AT6" s="1019"/>
      <c r="AU6" s="1017"/>
      <c r="AV6" s="1018"/>
      <c r="AW6" s="1018"/>
      <c r="AX6" s="1018"/>
      <c r="AY6" s="1029"/>
      <c r="AZ6" s="224"/>
      <c r="BA6" s="224"/>
      <c r="BB6" s="224"/>
      <c r="BC6" s="224"/>
      <c r="BD6" s="224"/>
      <c r="BE6" s="225"/>
      <c r="BF6" s="225"/>
      <c r="BG6" s="225"/>
      <c r="BH6" s="225"/>
      <c r="BI6" s="225"/>
      <c r="BJ6" s="225"/>
      <c r="BK6" s="225"/>
      <c r="BL6" s="225"/>
      <c r="BM6" s="225"/>
      <c r="BN6" s="225"/>
      <c r="BO6" s="225"/>
      <c r="BP6" s="225"/>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098"/>
      <c r="DH6" s="1099"/>
      <c r="DI6" s="1099"/>
      <c r="DJ6" s="1099"/>
      <c r="DK6" s="1100"/>
      <c r="DL6" s="1098"/>
      <c r="DM6" s="1099"/>
      <c r="DN6" s="1099"/>
      <c r="DO6" s="1099"/>
      <c r="DP6" s="1100"/>
      <c r="DQ6" s="1017"/>
      <c r="DR6" s="1018"/>
      <c r="DS6" s="1018"/>
      <c r="DT6" s="1018"/>
      <c r="DU6" s="1019"/>
      <c r="DV6" s="1017"/>
      <c r="DW6" s="1018"/>
      <c r="DX6" s="1018"/>
      <c r="DY6" s="1018"/>
      <c r="DZ6" s="1029"/>
      <c r="EA6" s="226"/>
    </row>
    <row r="7" spans="1:131" s="227" customFormat="1" ht="26.25" customHeight="1" thickTop="1" x14ac:dyDescent="0.2">
      <c r="A7" s="228">
        <v>1</v>
      </c>
      <c r="B7" s="1059" t="s">
        <v>390</v>
      </c>
      <c r="C7" s="1060"/>
      <c r="D7" s="1060"/>
      <c r="E7" s="1060"/>
      <c r="F7" s="1060"/>
      <c r="G7" s="1060"/>
      <c r="H7" s="1060"/>
      <c r="I7" s="1060"/>
      <c r="J7" s="1060"/>
      <c r="K7" s="1060"/>
      <c r="L7" s="1060"/>
      <c r="M7" s="1060"/>
      <c r="N7" s="1060"/>
      <c r="O7" s="1060"/>
      <c r="P7" s="1061"/>
      <c r="Q7" s="1113">
        <v>37556</v>
      </c>
      <c r="R7" s="1114"/>
      <c r="S7" s="1114"/>
      <c r="T7" s="1114"/>
      <c r="U7" s="1114"/>
      <c r="V7" s="1114">
        <v>35177</v>
      </c>
      <c r="W7" s="1114"/>
      <c r="X7" s="1114"/>
      <c r="Y7" s="1114"/>
      <c r="Z7" s="1114"/>
      <c r="AA7" s="1114">
        <v>2378</v>
      </c>
      <c r="AB7" s="1114"/>
      <c r="AC7" s="1114"/>
      <c r="AD7" s="1114"/>
      <c r="AE7" s="1115"/>
      <c r="AF7" s="1116">
        <v>2341</v>
      </c>
      <c r="AG7" s="1117"/>
      <c r="AH7" s="1117"/>
      <c r="AI7" s="1117"/>
      <c r="AJ7" s="1118"/>
      <c r="AK7" s="1119">
        <v>1546</v>
      </c>
      <c r="AL7" s="1120"/>
      <c r="AM7" s="1120"/>
      <c r="AN7" s="1120"/>
      <c r="AO7" s="1120"/>
      <c r="AP7" s="1120">
        <v>20938</v>
      </c>
      <c r="AQ7" s="1120"/>
      <c r="AR7" s="1120"/>
      <c r="AS7" s="1120"/>
      <c r="AT7" s="1120"/>
      <c r="AU7" s="1121"/>
      <c r="AV7" s="1121"/>
      <c r="AW7" s="1121"/>
      <c r="AX7" s="1121"/>
      <c r="AY7" s="1122"/>
      <c r="AZ7" s="224"/>
      <c r="BA7" s="224"/>
      <c r="BB7" s="224"/>
      <c r="BC7" s="224"/>
      <c r="BD7" s="224"/>
      <c r="BE7" s="225"/>
      <c r="BF7" s="225"/>
      <c r="BG7" s="225"/>
      <c r="BH7" s="225"/>
      <c r="BI7" s="225"/>
      <c r="BJ7" s="225"/>
      <c r="BK7" s="225"/>
      <c r="BL7" s="225"/>
      <c r="BM7" s="225"/>
      <c r="BN7" s="225"/>
      <c r="BO7" s="225"/>
      <c r="BP7" s="225"/>
      <c r="BQ7" s="228">
        <v>1</v>
      </c>
      <c r="BR7" s="229" t="s">
        <v>597</v>
      </c>
      <c r="BS7" s="1110" t="s">
        <v>598</v>
      </c>
      <c r="BT7" s="1111"/>
      <c r="BU7" s="1111"/>
      <c r="BV7" s="1111"/>
      <c r="BW7" s="1111"/>
      <c r="BX7" s="1111"/>
      <c r="BY7" s="1111"/>
      <c r="BZ7" s="1111"/>
      <c r="CA7" s="1111"/>
      <c r="CB7" s="1111"/>
      <c r="CC7" s="1111"/>
      <c r="CD7" s="1111"/>
      <c r="CE7" s="1111"/>
      <c r="CF7" s="1111"/>
      <c r="CG7" s="1123"/>
      <c r="CH7" s="1107">
        <v>52</v>
      </c>
      <c r="CI7" s="1108"/>
      <c r="CJ7" s="1108"/>
      <c r="CK7" s="1108"/>
      <c r="CL7" s="1109"/>
      <c r="CM7" s="1107">
        <v>2579</v>
      </c>
      <c r="CN7" s="1108"/>
      <c r="CO7" s="1108"/>
      <c r="CP7" s="1108"/>
      <c r="CQ7" s="1109"/>
      <c r="CR7" s="1107">
        <v>1800</v>
      </c>
      <c r="CS7" s="1108"/>
      <c r="CT7" s="1108"/>
      <c r="CU7" s="1108"/>
      <c r="CV7" s="1109"/>
      <c r="CW7" s="1107" t="s">
        <v>580</v>
      </c>
      <c r="CX7" s="1108"/>
      <c r="CY7" s="1108"/>
      <c r="CZ7" s="1108"/>
      <c r="DA7" s="1109"/>
      <c r="DB7" s="1107" t="s">
        <v>580</v>
      </c>
      <c r="DC7" s="1108"/>
      <c r="DD7" s="1108"/>
      <c r="DE7" s="1108"/>
      <c r="DF7" s="1109"/>
      <c r="DG7" s="1107" t="s">
        <v>580</v>
      </c>
      <c r="DH7" s="1108"/>
      <c r="DI7" s="1108"/>
      <c r="DJ7" s="1108"/>
      <c r="DK7" s="1109"/>
      <c r="DL7" s="1107">
        <v>262</v>
      </c>
      <c r="DM7" s="1108"/>
      <c r="DN7" s="1108"/>
      <c r="DO7" s="1108"/>
      <c r="DP7" s="1109"/>
      <c r="DQ7" s="1107">
        <v>26</v>
      </c>
      <c r="DR7" s="1108"/>
      <c r="DS7" s="1108"/>
      <c r="DT7" s="1108"/>
      <c r="DU7" s="1109"/>
      <c r="DV7" s="1110"/>
      <c r="DW7" s="1111"/>
      <c r="DX7" s="1111"/>
      <c r="DY7" s="1111"/>
      <c r="DZ7" s="1112"/>
      <c r="EA7" s="226"/>
    </row>
    <row r="8" spans="1:131" s="227" customFormat="1" ht="26.25" customHeight="1" x14ac:dyDescent="0.2">
      <c r="A8" s="230">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1"/>
      <c r="AL8" s="1092"/>
      <c r="AM8" s="1092"/>
      <c r="AN8" s="1092"/>
      <c r="AO8" s="1092"/>
      <c r="AP8" s="1092"/>
      <c r="AQ8" s="1092"/>
      <c r="AR8" s="1092"/>
      <c r="AS8" s="1092"/>
      <c r="AT8" s="1092"/>
      <c r="AU8" s="1093"/>
      <c r="AV8" s="1093"/>
      <c r="AW8" s="1093"/>
      <c r="AX8" s="1093"/>
      <c r="AY8" s="1094"/>
      <c r="AZ8" s="224"/>
      <c r="BA8" s="224"/>
      <c r="BB8" s="224"/>
      <c r="BC8" s="224"/>
      <c r="BD8" s="224"/>
      <c r="BE8" s="225"/>
      <c r="BF8" s="225"/>
      <c r="BG8" s="225"/>
      <c r="BH8" s="225"/>
      <c r="BI8" s="225"/>
      <c r="BJ8" s="225"/>
      <c r="BK8" s="225"/>
      <c r="BL8" s="225"/>
      <c r="BM8" s="225"/>
      <c r="BN8" s="225"/>
      <c r="BO8" s="225"/>
      <c r="BP8" s="225"/>
      <c r="BQ8" s="230">
        <v>2</v>
      </c>
      <c r="BR8" s="231" t="s">
        <v>597</v>
      </c>
      <c r="BS8" s="1005" t="s">
        <v>599</v>
      </c>
      <c r="BT8" s="1006"/>
      <c r="BU8" s="1006"/>
      <c r="BV8" s="1006"/>
      <c r="BW8" s="1006"/>
      <c r="BX8" s="1006"/>
      <c r="BY8" s="1006"/>
      <c r="BZ8" s="1006"/>
      <c r="CA8" s="1006"/>
      <c r="CB8" s="1006"/>
      <c r="CC8" s="1006"/>
      <c r="CD8" s="1006"/>
      <c r="CE8" s="1006"/>
      <c r="CF8" s="1006"/>
      <c r="CG8" s="1027"/>
      <c r="CH8" s="1002">
        <v>0</v>
      </c>
      <c r="CI8" s="1003"/>
      <c r="CJ8" s="1003"/>
      <c r="CK8" s="1003"/>
      <c r="CL8" s="1004"/>
      <c r="CM8" s="1002">
        <v>10</v>
      </c>
      <c r="CN8" s="1003"/>
      <c r="CO8" s="1003"/>
      <c r="CP8" s="1003"/>
      <c r="CQ8" s="1004"/>
      <c r="CR8" s="1002">
        <v>5</v>
      </c>
      <c r="CS8" s="1003"/>
      <c r="CT8" s="1003"/>
      <c r="CU8" s="1003"/>
      <c r="CV8" s="1004"/>
      <c r="CW8" s="1002" t="s">
        <v>580</v>
      </c>
      <c r="CX8" s="1003"/>
      <c r="CY8" s="1003"/>
      <c r="CZ8" s="1003"/>
      <c r="DA8" s="1004"/>
      <c r="DB8" s="1002" t="s">
        <v>580</v>
      </c>
      <c r="DC8" s="1003"/>
      <c r="DD8" s="1003"/>
      <c r="DE8" s="1003"/>
      <c r="DF8" s="1004"/>
      <c r="DG8" s="1002" t="s">
        <v>580</v>
      </c>
      <c r="DH8" s="1003"/>
      <c r="DI8" s="1003"/>
      <c r="DJ8" s="1003"/>
      <c r="DK8" s="1004"/>
      <c r="DL8" s="1002" t="s">
        <v>580</v>
      </c>
      <c r="DM8" s="1003"/>
      <c r="DN8" s="1003"/>
      <c r="DO8" s="1003"/>
      <c r="DP8" s="1004"/>
      <c r="DQ8" s="1002" t="s">
        <v>580</v>
      </c>
      <c r="DR8" s="1003"/>
      <c r="DS8" s="1003"/>
      <c r="DT8" s="1003"/>
      <c r="DU8" s="1004"/>
      <c r="DV8" s="1005"/>
      <c r="DW8" s="1006"/>
      <c r="DX8" s="1006"/>
      <c r="DY8" s="1006"/>
      <c r="DZ8" s="1007"/>
      <c r="EA8" s="226"/>
    </row>
    <row r="9" spans="1:131" s="227" customFormat="1" ht="26.25" customHeight="1" x14ac:dyDescent="0.2">
      <c r="A9" s="230">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1"/>
      <c r="AL9" s="1092"/>
      <c r="AM9" s="1092"/>
      <c r="AN9" s="1092"/>
      <c r="AO9" s="1092"/>
      <c r="AP9" s="1092"/>
      <c r="AQ9" s="1092"/>
      <c r="AR9" s="1092"/>
      <c r="AS9" s="1092"/>
      <c r="AT9" s="1092"/>
      <c r="AU9" s="1093"/>
      <c r="AV9" s="1093"/>
      <c r="AW9" s="1093"/>
      <c r="AX9" s="1093"/>
      <c r="AY9" s="1094"/>
      <c r="AZ9" s="224"/>
      <c r="BA9" s="224"/>
      <c r="BB9" s="224"/>
      <c r="BC9" s="224"/>
      <c r="BD9" s="224"/>
      <c r="BE9" s="225"/>
      <c r="BF9" s="225"/>
      <c r="BG9" s="225"/>
      <c r="BH9" s="225"/>
      <c r="BI9" s="225"/>
      <c r="BJ9" s="225"/>
      <c r="BK9" s="225"/>
      <c r="BL9" s="225"/>
      <c r="BM9" s="225"/>
      <c r="BN9" s="225"/>
      <c r="BO9" s="225"/>
      <c r="BP9" s="225"/>
      <c r="BQ9" s="230">
        <v>3</v>
      </c>
      <c r="BR9" s="231"/>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6"/>
    </row>
    <row r="10" spans="1:131" s="227" customFormat="1" ht="26.25" customHeight="1" x14ac:dyDescent="0.2">
      <c r="A10" s="230">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1"/>
      <c r="AL10" s="1092"/>
      <c r="AM10" s="1092"/>
      <c r="AN10" s="1092"/>
      <c r="AO10" s="1092"/>
      <c r="AP10" s="1092"/>
      <c r="AQ10" s="1092"/>
      <c r="AR10" s="1092"/>
      <c r="AS10" s="1092"/>
      <c r="AT10" s="1092"/>
      <c r="AU10" s="1093"/>
      <c r="AV10" s="1093"/>
      <c r="AW10" s="1093"/>
      <c r="AX10" s="1093"/>
      <c r="AY10" s="1094"/>
      <c r="AZ10" s="224"/>
      <c r="BA10" s="224"/>
      <c r="BB10" s="224"/>
      <c r="BC10" s="224"/>
      <c r="BD10" s="224"/>
      <c r="BE10" s="225"/>
      <c r="BF10" s="225"/>
      <c r="BG10" s="225"/>
      <c r="BH10" s="225"/>
      <c r="BI10" s="225"/>
      <c r="BJ10" s="225"/>
      <c r="BK10" s="225"/>
      <c r="BL10" s="225"/>
      <c r="BM10" s="225"/>
      <c r="BN10" s="225"/>
      <c r="BO10" s="225"/>
      <c r="BP10" s="225"/>
      <c r="BQ10" s="230">
        <v>4</v>
      </c>
      <c r="BR10" s="231"/>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6"/>
    </row>
    <row r="11" spans="1:131" s="227" customFormat="1" ht="26.25" customHeight="1" x14ac:dyDescent="0.2">
      <c r="A11" s="230">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1"/>
      <c r="AL11" s="1092"/>
      <c r="AM11" s="1092"/>
      <c r="AN11" s="1092"/>
      <c r="AO11" s="1092"/>
      <c r="AP11" s="1092"/>
      <c r="AQ11" s="1092"/>
      <c r="AR11" s="1092"/>
      <c r="AS11" s="1092"/>
      <c r="AT11" s="1092"/>
      <c r="AU11" s="1093"/>
      <c r="AV11" s="1093"/>
      <c r="AW11" s="1093"/>
      <c r="AX11" s="1093"/>
      <c r="AY11" s="1094"/>
      <c r="AZ11" s="224"/>
      <c r="BA11" s="224"/>
      <c r="BB11" s="224"/>
      <c r="BC11" s="224"/>
      <c r="BD11" s="224"/>
      <c r="BE11" s="225"/>
      <c r="BF11" s="225"/>
      <c r="BG11" s="225"/>
      <c r="BH11" s="225"/>
      <c r="BI11" s="225"/>
      <c r="BJ11" s="225"/>
      <c r="BK11" s="225"/>
      <c r="BL11" s="225"/>
      <c r="BM11" s="225"/>
      <c r="BN11" s="225"/>
      <c r="BO11" s="225"/>
      <c r="BP11" s="225"/>
      <c r="BQ11" s="230">
        <v>5</v>
      </c>
      <c r="BR11" s="231"/>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6"/>
    </row>
    <row r="12" spans="1:131" s="227" customFormat="1" ht="26.25" customHeight="1" x14ac:dyDescent="0.2">
      <c r="A12" s="230">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1"/>
      <c r="AL12" s="1092"/>
      <c r="AM12" s="1092"/>
      <c r="AN12" s="1092"/>
      <c r="AO12" s="1092"/>
      <c r="AP12" s="1092"/>
      <c r="AQ12" s="1092"/>
      <c r="AR12" s="1092"/>
      <c r="AS12" s="1092"/>
      <c r="AT12" s="1092"/>
      <c r="AU12" s="1093"/>
      <c r="AV12" s="1093"/>
      <c r="AW12" s="1093"/>
      <c r="AX12" s="1093"/>
      <c r="AY12" s="1094"/>
      <c r="AZ12" s="224"/>
      <c r="BA12" s="224"/>
      <c r="BB12" s="224"/>
      <c r="BC12" s="224"/>
      <c r="BD12" s="224"/>
      <c r="BE12" s="225"/>
      <c r="BF12" s="225"/>
      <c r="BG12" s="225"/>
      <c r="BH12" s="225"/>
      <c r="BI12" s="225"/>
      <c r="BJ12" s="225"/>
      <c r="BK12" s="225"/>
      <c r="BL12" s="225"/>
      <c r="BM12" s="225"/>
      <c r="BN12" s="225"/>
      <c r="BO12" s="225"/>
      <c r="BP12" s="225"/>
      <c r="BQ12" s="230">
        <v>6</v>
      </c>
      <c r="BR12" s="231"/>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6"/>
    </row>
    <row r="13" spans="1:131" s="227" customFormat="1" ht="26.25" customHeight="1" x14ac:dyDescent="0.2">
      <c r="A13" s="230">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1"/>
      <c r="AL13" s="1092"/>
      <c r="AM13" s="1092"/>
      <c r="AN13" s="1092"/>
      <c r="AO13" s="1092"/>
      <c r="AP13" s="1092"/>
      <c r="AQ13" s="1092"/>
      <c r="AR13" s="1092"/>
      <c r="AS13" s="1092"/>
      <c r="AT13" s="1092"/>
      <c r="AU13" s="1093"/>
      <c r="AV13" s="1093"/>
      <c r="AW13" s="1093"/>
      <c r="AX13" s="1093"/>
      <c r="AY13" s="1094"/>
      <c r="AZ13" s="224"/>
      <c r="BA13" s="224"/>
      <c r="BB13" s="224"/>
      <c r="BC13" s="224"/>
      <c r="BD13" s="224"/>
      <c r="BE13" s="225"/>
      <c r="BF13" s="225"/>
      <c r="BG13" s="225"/>
      <c r="BH13" s="225"/>
      <c r="BI13" s="225"/>
      <c r="BJ13" s="225"/>
      <c r="BK13" s="225"/>
      <c r="BL13" s="225"/>
      <c r="BM13" s="225"/>
      <c r="BN13" s="225"/>
      <c r="BO13" s="225"/>
      <c r="BP13" s="225"/>
      <c r="BQ13" s="230">
        <v>7</v>
      </c>
      <c r="BR13" s="231"/>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6"/>
    </row>
    <row r="14" spans="1:131" s="227" customFormat="1" ht="26.25" customHeight="1" x14ac:dyDescent="0.2">
      <c r="A14" s="230">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1"/>
      <c r="AL14" s="1092"/>
      <c r="AM14" s="1092"/>
      <c r="AN14" s="1092"/>
      <c r="AO14" s="1092"/>
      <c r="AP14" s="1092"/>
      <c r="AQ14" s="1092"/>
      <c r="AR14" s="1092"/>
      <c r="AS14" s="1092"/>
      <c r="AT14" s="1092"/>
      <c r="AU14" s="1093"/>
      <c r="AV14" s="1093"/>
      <c r="AW14" s="1093"/>
      <c r="AX14" s="1093"/>
      <c r="AY14" s="1094"/>
      <c r="AZ14" s="224"/>
      <c r="BA14" s="224"/>
      <c r="BB14" s="224"/>
      <c r="BC14" s="224"/>
      <c r="BD14" s="224"/>
      <c r="BE14" s="225"/>
      <c r="BF14" s="225"/>
      <c r="BG14" s="225"/>
      <c r="BH14" s="225"/>
      <c r="BI14" s="225"/>
      <c r="BJ14" s="225"/>
      <c r="BK14" s="225"/>
      <c r="BL14" s="225"/>
      <c r="BM14" s="225"/>
      <c r="BN14" s="225"/>
      <c r="BO14" s="225"/>
      <c r="BP14" s="225"/>
      <c r="BQ14" s="230">
        <v>8</v>
      </c>
      <c r="BR14" s="231"/>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6"/>
    </row>
    <row r="15" spans="1:131" s="227" customFormat="1" ht="26.25" customHeight="1" x14ac:dyDescent="0.2">
      <c r="A15" s="230">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1"/>
      <c r="AL15" s="1092"/>
      <c r="AM15" s="1092"/>
      <c r="AN15" s="1092"/>
      <c r="AO15" s="1092"/>
      <c r="AP15" s="1092"/>
      <c r="AQ15" s="1092"/>
      <c r="AR15" s="1092"/>
      <c r="AS15" s="1092"/>
      <c r="AT15" s="1092"/>
      <c r="AU15" s="1093"/>
      <c r="AV15" s="1093"/>
      <c r="AW15" s="1093"/>
      <c r="AX15" s="1093"/>
      <c r="AY15" s="1094"/>
      <c r="AZ15" s="224"/>
      <c r="BA15" s="224"/>
      <c r="BB15" s="224"/>
      <c r="BC15" s="224"/>
      <c r="BD15" s="224"/>
      <c r="BE15" s="225"/>
      <c r="BF15" s="225"/>
      <c r="BG15" s="225"/>
      <c r="BH15" s="225"/>
      <c r="BI15" s="225"/>
      <c r="BJ15" s="225"/>
      <c r="BK15" s="225"/>
      <c r="BL15" s="225"/>
      <c r="BM15" s="225"/>
      <c r="BN15" s="225"/>
      <c r="BO15" s="225"/>
      <c r="BP15" s="225"/>
      <c r="BQ15" s="230">
        <v>9</v>
      </c>
      <c r="BR15" s="231"/>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6"/>
    </row>
    <row r="16" spans="1:131" s="227" customFormat="1" ht="26.25" customHeight="1" x14ac:dyDescent="0.2">
      <c r="A16" s="230">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1"/>
      <c r="AL16" s="1092"/>
      <c r="AM16" s="1092"/>
      <c r="AN16" s="1092"/>
      <c r="AO16" s="1092"/>
      <c r="AP16" s="1092"/>
      <c r="AQ16" s="1092"/>
      <c r="AR16" s="1092"/>
      <c r="AS16" s="1092"/>
      <c r="AT16" s="1092"/>
      <c r="AU16" s="1093"/>
      <c r="AV16" s="1093"/>
      <c r="AW16" s="1093"/>
      <c r="AX16" s="1093"/>
      <c r="AY16" s="1094"/>
      <c r="AZ16" s="224"/>
      <c r="BA16" s="224"/>
      <c r="BB16" s="224"/>
      <c r="BC16" s="224"/>
      <c r="BD16" s="224"/>
      <c r="BE16" s="225"/>
      <c r="BF16" s="225"/>
      <c r="BG16" s="225"/>
      <c r="BH16" s="225"/>
      <c r="BI16" s="225"/>
      <c r="BJ16" s="225"/>
      <c r="BK16" s="225"/>
      <c r="BL16" s="225"/>
      <c r="BM16" s="225"/>
      <c r="BN16" s="225"/>
      <c r="BO16" s="225"/>
      <c r="BP16" s="225"/>
      <c r="BQ16" s="230">
        <v>10</v>
      </c>
      <c r="BR16" s="231"/>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6"/>
    </row>
    <row r="17" spans="1:131" s="227" customFormat="1" ht="26.25" customHeight="1" x14ac:dyDescent="0.2">
      <c r="A17" s="230">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1"/>
      <c r="AL17" s="1092"/>
      <c r="AM17" s="1092"/>
      <c r="AN17" s="1092"/>
      <c r="AO17" s="1092"/>
      <c r="AP17" s="1092"/>
      <c r="AQ17" s="1092"/>
      <c r="AR17" s="1092"/>
      <c r="AS17" s="1092"/>
      <c r="AT17" s="1092"/>
      <c r="AU17" s="1093"/>
      <c r="AV17" s="1093"/>
      <c r="AW17" s="1093"/>
      <c r="AX17" s="1093"/>
      <c r="AY17" s="1094"/>
      <c r="AZ17" s="224"/>
      <c r="BA17" s="224"/>
      <c r="BB17" s="224"/>
      <c r="BC17" s="224"/>
      <c r="BD17" s="224"/>
      <c r="BE17" s="225"/>
      <c r="BF17" s="225"/>
      <c r="BG17" s="225"/>
      <c r="BH17" s="225"/>
      <c r="BI17" s="225"/>
      <c r="BJ17" s="225"/>
      <c r="BK17" s="225"/>
      <c r="BL17" s="225"/>
      <c r="BM17" s="225"/>
      <c r="BN17" s="225"/>
      <c r="BO17" s="225"/>
      <c r="BP17" s="225"/>
      <c r="BQ17" s="230">
        <v>11</v>
      </c>
      <c r="BR17" s="231"/>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6"/>
    </row>
    <row r="18" spans="1:131" s="227" customFormat="1" ht="26.25" customHeight="1" x14ac:dyDescent="0.2">
      <c r="A18" s="230">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1"/>
      <c r="AL18" s="1092"/>
      <c r="AM18" s="1092"/>
      <c r="AN18" s="1092"/>
      <c r="AO18" s="1092"/>
      <c r="AP18" s="1092"/>
      <c r="AQ18" s="1092"/>
      <c r="AR18" s="1092"/>
      <c r="AS18" s="1092"/>
      <c r="AT18" s="1092"/>
      <c r="AU18" s="1093"/>
      <c r="AV18" s="1093"/>
      <c r="AW18" s="1093"/>
      <c r="AX18" s="1093"/>
      <c r="AY18" s="1094"/>
      <c r="AZ18" s="224"/>
      <c r="BA18" s="224"/>
      <c r="BB18" s="224"/>
      <c r="BC18" s="224"/>
      <c r="BD18" s="224"/>
      <c r="BE18" s="225"/>
      <c r="BF18" s="225"/>
      <c r="BG18" s="225"/>
      <c r="BH18" s="225"/>
      <c r="BI18" s="225"/>
      <c r="BJ18" s="225"/>
      <c r="BK18" s="225"/>
      <c r="BL18" s="225"/>
      <c r="BM18" s="225"/>
      <c r="BN18" s="225"/>
      <c r="BO18" s="225"/>
      <c r="BP18" s="225"/>
      <c r="BQ18" s="230">
        <v>12</v>
      </c>
      <c r="BR18" s="231"/>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6"/>
    </row>
    <row r="19" spans="1:131" s="227" customFormat="1" ht="26.25" customHeight="1" x14ac:dyDescent="0.2">
      <c r="A19" s="230">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1"/>
      <c r="AL19" s="1092"/>
      <c r="AM19" s="1092"/>
      <c r="AN19" s="1092"/>
      <c r="AO19" s="1092"/>
      <c r="AP19" s="1092"/>
      <c r="AQ19" s="1092"/>
      <c r="AR19" s="1092"/>
      <c r="AS19" s="1092"/>
      <c r="AT19" s="1092"/>
      <c r="AU19" s="1093"/>
      <c r="AV19" s="1093"/>
      <c r="AW19" s="1093"/>
      <c r="AX19" s="1093"/>
      <c r="AY19" s="1094"/>
      <c r="AZ19" s="224"/>
      <c r="BA19" s="224"/>
      <c r="BB19" s="224"/>
      <c r="BC19" s="224"/>
      <c r="BD19" s="224"/>
      <c r="BE19" s="225"/>
      <c r="BF19" s="225"/>
      <c r="BG19" s="225"/>
      <c r="BH19" s="225"/>
      <c r="BI19" s="225"/>
      <c r="BJ19" s="225"/>
      <c r="BK19" s="225"/>
      <c r="BL19" s="225"/>
      <c r="BM19" s="225"/>
      <c r="BN19" s="225"/>
      <c r="BO19" s="225"/>
      <c r="BP19" s="225"/>
      <c r="BQ19" s="230">
        <v>13</v>
      </c>
      <c r="BR19" s="231"/>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6"/>
    </row>
    <row r="20" spans="1:131" s="227" customFormat="1" ht="26.25" customHeight="1" x14ac:dyDescent="0.2">
      <c r="A20" s="230">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1"/>
      <c r="AL20" s="1092"/>
      <c r="AM20" s="1092"/>
      <c r="AN20" s="1092"/>
      <c r="AO20" s="1092"/>
      <c r="AP20" s="1092"/>
      <c r="AQ20" s="1092"/>
      <c r="AR20" s="1092"/>
      <c r="AS20" s="1092"/>
      <c r="AT20" s="1092"/>
      <c r="AU20" s="1093"/>
      <c r="AV20" s="1093"/>
      <c r="AW20" s="1093"/>
      <c r="AX20" s="1093"/>
      <c r="AY20" s="1094"/>
      <c r="AZ20" s="224"/>
      <c r="BA20" s="224"/>
      <c r="BB20" s="224"/>
      <c r="BC20" s="224"/>
      <c r="BD20" s="224"/>
      <c r="BE20" s="225"/>
      <c r="BF20" s="225"/>
      <c r="BG20" s="225"/>
      <c r="BH20" s="225"/>
      <c r="BI20" s="225"/>
      <c r="BJ20" s="225"/>
      <c r="BK20" s="225"/>
      <c r="BL20" s="225"/>
      <c r="BM20" s="225"/>
      <c r="BN20" s="225"/>
      <c r="BO20" s="225"/>
      <c r="BP20" s="225"/>
      <c r="BQ20" s="230">
        <v>14</v>
      </c>
      <c r="BR20" s="231"/>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6"/>
    </row>
    <row r="21" spans="1:131" s="227" customFormat="1" ht="26.25" customHeight="1" thickBot="1" x14ac:dyDescent="0.25">
      <c r="A21" s="230">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1"/>
      <c r="AL21" s="1092"/>
      <c r="AM21" s="1092"/>
      <c r="AN21" s="1092"/>
      <c r="AO21" s="1092"/>
      <c r="AP21" s="1092"/>
      <c r="AQ21" s="1092"/>
      <c r="AR21" s="1092"/>
      <c r="AS21" s="1092"/>
      <c r="AT21" s="1092"/>
      <c r="AU21" s="1093"/>
      <c r="AV21" s="1093"/>
      <c r="AW21" s="1093"/>
      <c r="AX21" s="1093"/>
      <c r="AY21" s="1094"/>
      <c r="AZ21" s="224"/>
      <c r="BA21" s="224"/>
      <c r="BB21" s="224"/>
      <c r="BC21" s="224"/>
      <c r="BD21" s="224"/>
      <c r="BE21" s="225"/>
      <c r="BF21" s="225"/>
      <c r="BG21" s="225"/>
      <c r="BH21" s="225"/>
      <c r="BI21" s="225"/>
      <c r="BJ21" s="225"/>
      <c r="BK21" s="225"/>
      <c r="BL21" s="225"/>
      <c r="BM21" s="225"/>
      <c r="BN21" s="225"/>
      <c r="BO21" s="225"/>
      <c r="BP21" s="225"/>
      <c r="BQ21" s="230">
        <v>15</v>
      </c>
      <c r="BR21" s="231"/>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6"/>
    </row>
    <row r="22" spans="1:131" s="227" customFormat="1" ht="26.25" customHeight="1" x14ac:dyDescent="0.2">
      <c r="A22" s="230">
        <v>16</v>
      </c>
      <c r="B22" s="1043"/>
      <c r="C22" s="1044"/>
      <c r="D22" s="1044"/>
      <c r="E22" s="1044"/>
      <c r="F22" s="1044"/>
      <c r="G22" s="1044"/>
      <c r="H22" s="1044"/>
      <c r="I22" s="1044"/>
      <c r="J22" s="1044"/>
      <c r="K22" s="1044"/>
      <c r="L22" s="1044"/>
      <c r="M22" s="1044"/>
      <c r="N22" s="1044"/>
      <c r="O22" s="1044"/>
      <c r="P22" s="1045"/>
      <c r="Q22" s="1084"/>
      <c r="R22" s="1085"/>
      <c r="S22" s="1085"/>
      <c r="T22" s="1085"/>
      <c r="U22" s="1085"/>
      <c r="V22" s="1085"/>
      <c r="W22" s="1085"/>
      <c r="X22" s="1085"/>
      <c r="Y22" s="1085"/>
      <c r="Z22" s="1085"/>
      <c r="AA22" s="1085"/>
      <c r="AB22" s="1085"/>
      <c r="AC22" s="1085"/>
      <c r="AD22" s="1085"/>
      <c r="AE22" s="1086"/>
      <c r="AF22" s="1048"/>
      <c r="AG22" s="1049"/>
      <c r="AH22" s="1049"/>
      <c r="AI22" s="1049"/>
      <c r="AJ22" s="1050"/>
      <c r="AK22" s="1087"/>
      <c r="AL22" s="1088"/>
      <c r="AM22" s="1088"/>
      <c r="AN22" s="1088"/>
      <c r="AO22" s="1088"/>
      <c r="AP22" s="1088"/>
      <c r="AQ22" s="1088"/>
      <c r="AR22" s="1088"/>
      <c r="AS22" s="1088"/>
      <c r="AT22" s="1088"/>
      <c r="AU22" s="1089"/>
      <c r="AV22" s="1089"/>
      <c r="AW22" s="1089"/>
      <c r="AX22" s="1089"/>
      <c r="AY22" s="1090"/>
      <c r="AZ22" s="1041" t="s">
        <v>391</v>
      </c>
      <c r="BA22" s="1041"/>
      <c r="BB22" s="1041"/>
      <c r="BC22" s="1041"/>
      <c r="BD22" s="1042"/>
      <c r="BE22" s="225"/>
      <c r="BF22" s="225"/>
      <c r="BG22" s="225"/>
      <c r="BH22" s="225"/>
      <c r="BI22" s="225"/>
      <c r="BJ22" s="225"/>
      <c r="BK22" s="225"/>
      <c r="BL22" s="225"/>
      <c r="BM22" s="225"/>
      <c r="BN22" s="225"/>
      <c r="BO22" s="225"/>
      <c r="BP22" s="225"/>
      <c r="BQ22" s="230">
        <v>16</v>
      </c>
      <c r="BR22" s="231"/>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6"/>
    </row>
    <row r="23" spans="1:131" s="227" customFormat="1" ht="26.25" customHeight="1" thickBot="1" x14ac:dyDescent="0.25">
      <c r="A23" s="232" t="s">
        <v>392</v>
      </c>
      <c r="B23" s="950" t="s">
        <v>393</v>
      </c>
      <c r="C23" s="951"/>
      <c r="D23" s="951"/>
      <c r="E23" s="951"/>
      <c r="F23" s="951"/>
      <c r="G23" s="951"/>
      <c r="H23" s="951"/>
      <c r="I23" s="951"/>
      <c r="J23" s="951"/>
      <c r="K23" s="951"/>
      <c r="L23" s="951"/>
      <c r="M23" s="951"/>
      <c r="N23" s="951"/>
      <c r="O23" s="951"/>
      <c r="P23" s="961"/>
      <c r="Q23" s="1079">
        <f>Q7</f>
        <v>37556</v>
      </c>
      <c r="R23" s="1073"/>
      <c r="S23" s="1073"/>
      <c r="T23" s="1073"/>
      <c r="U23" s="1073"/>
      <c r="V23" s="1079">
        <f t="shared" ref="V23" si="0">V7</f>
        <v>35177</v>
      </c>
      <c r="W23" s="1073"/>
      <c r="X23" s="1073"/>
      <c r="Y23" s="1073"/>
      <c r="Z23" s="1073"/>
      <c r="AA23" s="1079">
        <f t="shared" ref="AA23" si="1">AA7</f>
        <v>2378</v>
      </c>
      <c r="AB23" s="1073"/>
      <c r="AC23" s="1073"/>
      <c r="AD23" s="1073"/>
      <c r="AE23" s="1073"/>
      <c r="AF23" s="1080">
        <v>2341</v>
      </c>
      <c r="AG23" s="1073"/>
      <c r="AH23" s="1073"/>
      <c r="AI23" s="1073"/>
      <c r="AJ23" s="1081"/>
      <c r="AK23" s="1082"/>
      <c r="AL23" s="1083"/>
      <c r="AM23" s="1083"/>
      <c r="AN23" s="1083"/>
      <c r="AO23" s="1083"/>
      <c r="AP23" s="1073">
        <f>AP7</f>
        <v>20938</v>
      </c>
      <c r="AQ23" s="1073"/>
      <c r="AR23" s="1073"/>
      <c r="AS23" s="1073"/>
      <c r="AT23" s="1073"/>
      <c r="AU23" s="1074"/>
      <c r="AV23" s="1074"/>
      <c r="AW23" s="1074"/>
      <c r="AX23" s="1074"/>
      <c r="AY23" s="1075"/>
      <c r="AZ23" s="1076" t="s">
        <v>394</v>
      </c>
      <c r="BA23" s="1077"/>
      <c r="BB23" s="1077"/>
      <c r="BC23" s="1077"/>
      <c r="BD23" s="1078"/>
      <c r="BE23" s="225"/>
      <c r="BF23" s="225"/>
      <c r="BG23" s="225"/>
      <c r="BH23" s="225"/>
      <c r="BI23" s="225"/>
      <c r="BJ23" s="225"/>
      <c r="BK23" s="225"/>
      <c r="BL23" s="225"/>
      <c r="BM23" s="225"/>
      <c r="BN23" s="225"/>
      <c r="BO23" s="225"/>
      <c r="BP23" s="225"/>
      <c r="BQ23" s="230">
        <v>17</v>
      </c>
      <c r="BR23" s="231"/>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6"/>
    </row>
    <row r="24" spans="1:131" s="227" customFormat="1" ht="26.25" customHeight="1" x14ac:dyDescent="0.2">
      <c r="A24" s="1072" t="s">
        <v>395</v>
      </c>
      <c r="B24" s="1072"/>
      <c r="C24" s="1072"/>
      <c r="D24" s="1072"/>
      <c r="E24" s="1072"/>
      <c r="F24" s="1072"/>
      <c r="G24" s="1072"/>
      <c r="H24" s="1072"/>
      <c r="I24" s="1072"/>
      <c r="J24" s="1072"/>
      <c r="K24" s="1072"/>
      <c r="L24" s="1072"/>
      <c r="M24" s="1072"/>
      <c r="N24" s="1072"/>
      <c r="O24" s="1072"/>
      <c r="P24" s="1072"/>
      <c r="Q24" s="1072"/>
      <c r="R24" s="1072"/>
      <c r="S24" s="1072"/>
      <c r="T24" s="1072"/>
      <c r="U24" s="1072"/>
      <c r="V24" s="1072"/>
      <c r="W24" s="1072"/>
      <c r="X24" s="1072"/>
      <c r="Y24" s="1072"/>
      <c r="Z24" s="1072"/>
      <c r="AA24" s="1072"/>
      <c r="AB24" s="1072"/>
      <c r="AC24" s="1072"/>
      <c r="AD24" s="1072"/>
      <c r="AE24" s="1072"/>
      <c r="AF24" s="1072"/>
      <c r="AG24" s="1072"/>
      <c r="AH24" s="1072"/>
      <c r="AI24" s="1072"/>
      <c r="AJ24" s="1072"/>
      <c r="AK24" s="1072"/>
      <c r="AL24" s="1072"/>
      <c r="AM24" s="1072"/>
      <c r="AN24" s="1072"/>
      <c r="AO24" s="1072"/>
      <c r="AP24" s="1072"/>
      <c r="AQ24" s="1072"/>
      <c r="AR24" s="1072"/>
      <c r="AS24" s="1072"/>
      <c r="AT24" s="1072"/>
      <c r="AU24" s="1072"/>
      <c r="AV24" s="1072"/>
      <c r="AW24" s="1072"/>
      <c r="AX24" s="1072"/>
      <c r="AY24" s="1072"/>
      <c r="AZ24" s="224"/>
      <c r="BA24" s="224"/>
      <c r="BB24" s="224"/>
      <c r="BC24" s="224"/>
      <c r="BD24" s="224"/>
      <c r="BE24" s="225"/>
      <c r="BF24" s="225"/>
      <c r="BG24" s="225"/>
      <c r="BH24" s="225"/>
      <c r="BI24" s="225"/>
      <c r="BJ24" s="225"/>
      <c r="BK24" s="225"/>
      <c r="BL24" s="225"/>
      <c r="BM24" s="225"/>
      <c r="BN24" s="225"/>
      <c r="BO24" s="225"/>
      <c r="BP24" s="225"/>
      <c r="BQ24" s="230">
        <v>18</v>
      </c>
      <c r="BR24" s="231"/>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6"/>
    </row>
    <row r="25" spans="1:131" ht="26.25" customHeight="1" thickBot="1" x14ac:dyDescent="0.25">
      <c r="A25" s="1071" t="s">
        <v>396</v>
      </c>
      <c r="B25" s="1071"/>
      <c r="C25" s="1071"/>
      <c r="D25" s="1071"/>
      <c r="E25" s="1071"/>
      <c r="F25" s="1071"/>
      <c r="G25" s="1071"/>
      <c r="H25" s="1071"/>
      <c r="I25" s="1071"/>
      <c r="J25" s="1071"/>
      <c r="K25" s="1071"/>
      <c r="L25" s="1071"/>
      <c r="M25" s="1071"/>
      <c r="N25" s="1071"/>
      <c r="O25" s="1071"/>
      <c r="P25" s="1071"/>
      <c r="Q25" s="1071"/>
      <c r="R25" s="1071"/>
      <c r="S25" s="1071"/>
      <c r="T25" s="1071"/>
      <c r="U25" s="1071"/>
      <c r="V25" s="1071"/>
      <c r="W25" s="1071"/>
      <c r="X25" s="1071"/>
      <c r="Y25" s="1071"/>
      <c r="Z25" s="1071"/>
      <c r="AA25" s="1071"/>
      <c r="AB25" s="1071"/>
      <c r="AC25" s="1071"/>
      <c r="AD25" s="1071"/>
      <c r="AE25" s="1071"/>
      <c r="AF25" s="1071"/>
      <c r="AG25" s="1071"/>
      <c r="AH25" s="1071"/>
      <c r="AI25" s="1071"/>
      <c r="AJ25" s="1071"/>
      <c r="AK25" s="1071"/>
      <c r="AL25" s="1071"/>
      <c r="AM25" s="1071"/>
      <c r="AN25" s="1071"/>
      <c r="AO25" s="1071"/>
      <c r="AP25" s="1071"/>
      <c r="AQ25" s="1071"/>
      <c r="AR25" s="1071"/>
      <c r="AS25" s="1071"/>
      <c r="AT25" s="1071"/>
      <c r="AU25" s="1071"/>
      <c r="AV25" s="1071"/>
      <c r="AW25" s="1071"/>
      <c r="AX25" s="1071"/>
      <c r="AY25" s="1071"/>
      <c r="AZ25" s="1071"/>
      <c r="BA25" s="1071"/>
      <c r="BB25" s="1071"/>
      <c r="BC25" s="1071"/>
      <c r="BD25" s="1071"/>
      <c r="BE25" s="1071"/>
      <c r="BF25" s="1071"/>
      <c r="BG25" s="1071"/>
      <c r="BH25" s="1071"/>
      <c r="BI25" s="1071"/>
      <c r="BJ25" s="224"/>
      <c r="BK25" s="224"/>
      <c r="BL25" s="224"/>
      <c r="BM25" s="224"/>
      <c r="BN25" s="224"/>
      <c r="BO25" s="233"/>
      <c r="BP25" s="233"/>
      <c r="BQ25" s="230">
        <v>19</v>
      </c>
      <c r="BR25" s="231"/>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2"/>
    </row>
    <row r="26" spans="1:131" ht="26.25" customHeight="1" x14ac:dyDescent="0.2">
      <c r="A26" s="1008" t="s">
        <v>373</v>
      </c>
      <c r="B26" s="1009"/>
      <c r="C26" s="1009"/>
      <c r="D26" s="1009"/>
      <c r="E26" s="1009"/>
      <c r="F26" s="1009"/>
      <c r="G26" s="1009"/>
      <c r="H26" s="1009"/>
      <c r="I26" s="1009"/>
      <c r="J26" s="1009"/>
      <c r="K26" s="1009"/>
      <c r="L26" s="1009"/>
      <c r="M26" s="1009"/>
      <c r="N26" s="1009"/>
      <c r="O26" s="1009"/>
      <c r="P26" s="1010"/>
      <c r="Q26" s="1014" t="s">
        <v>397</v>
      </c>
      <c r="R26" s="1015"/>
      <c r="S26" s="1015"/>
      <c r="T26" s="1015"/>
      <c r="U26" s="1016"/>
      <c r="V26" s="1014" t="s">
        <v>398</v>
      </c>
      <c r="W26" s="1015"/>
      <c r="X26" s="1015"/>
      <c r="Y26" s="1015"/>
      <c r="Z26" s="1016"/>
      <c r="AA26" s="1014" t="s">
        <v>399</v>
      </c>
      <c r="AB26" s="1015"/>
      <c r="AC26" s="1015"/>
      <c r="AD26" s="1015"/>
      <c r="AE26" s="1015"/>
      <c r="AF26" s="1067" t="s">
        <v>400</v>
      </c>
      <c r="AG26" s="1021"/>
      <c r="AH26" s="1021"/>
      <c r="AI26" s="1021"/>
      <c r="AJ26" s="1068"/>
      <c r="AK26" s="1015" t="s">
        <v>401</v>
      </c>
      <c r="AL26" s="1015"/>
      <c r="AM26" s="1015"/>
      <c r="AN26" s="1015"/>
      <c r="AO26" s="1016"/>
      <c r="AP26" s="1014" t="s">
        <v>402</v>
      </c>
      <c r="AQ26" s="1015"/>
      <c r="AR26" s="1015"/>
      <c r="AS26" s="1015"/>
      <c r="AT26" s="1016"/>
      <c r="AU26" s="1014" t="s">
        <v>403</v>
      </c>
      <c r="AV26" s="1015"/>
      <c r="AW26" s="1015"/>
      <c r="AX26" s="1015"/>
      <c r="AY26" s="1016"/>
      <c r="AZ26" s="1014" t="s">
        <v>404</v>
      </c>
      <c r="BA26" s="1015"/>
      <c r="BB26" s="1015"/>
      <c r="BC26" s="1015"/>
      <c r="BD26" s="1016"/>
      <c r="BE26" s="1014" t="s">
        <v>380</v>
      </c>
      <c r="BF26" s="1015"/>
      <c r="BG26" s="1015"/>
      <c r="BH26" s="1015"/>
      <c r="BI26" s="1028"/>
      <c r="BJ26" s="224"/>
      <c r="BK26" s="224"/>
      <c r="BL26" s="224"/>
      <c r="BM26" s="224"/>
      <c r="BN26" s="224"/>
      <c r="BO26" s="233"/>
      <c r="BP26" s="233"/>
      <c r="BQ26" s="230">
        <v>20</v>
      </c>
      <c r="BR26" s="231"/>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2"/>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69"/>
      <c r="AG27" s="1024"/>
      <c r="AH27" s="1024"/>
      <c r="AI27" s="1024"/>
      <c r="AJ27" s="1070"/>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4"/>
      <c r="BK27" s="224"/>
      <c r="BL27" s="224"/>
      <c r="BM27" s="224"/>
      <c r="BN27" s="224"/>
      <c r="BO27" s="233"/>
      <c r="BP27" s="233"/>
      <c r="BQ27" s="230">
        <v>21</v>
      </c>
      <c r="BR27" s="231"/>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2"/>
    </row>
    <row r="28" spans="1:131" ht="26.25" customHeight="1" thickTop="1" x14ac:dyDescent="0.2">
      <c r="A28" s="234">
        <v>1</v>
      </c>
      <c r="B28" s="1059" t="s">
        <v>405</v>
      </c>
      <c r="C28" s="1060"/>
      <c r="D28" s="1060"/>
      <c r="E28" s="1060"/>
      <c r="F28" s="1060"/>
      <c r="G28" s="1060"/>
      <c r="H28" s="1060"/>
      <c r="I28" s="1060"/>
      <c r="J28" s="1060"/>
      <c r="K28" s="1060"/>
      <c r="L28" s="1060"/>
      <c r="M28" s="1060"/>
      <c r="N28" s="1060"/>
      <c r="O28" s="1060"/>
      <c r="P28" s="1061"/>
      <c r="Q28" s="1062">
        <v>8240</v>
      </c>
      <c r="R28" s="1063"/>
      <c r="S28" s="1063"/>
      <c r="T28" s="1063"/>
      <c r="U28" s="1063"/>
      <c r="V28" s="1063">
        <v>8046</v>
      </c>
      <c r="W28" s="1063"/>
      <c r="X28" s="1063"/>
      <c r="Y28" s="1063"/>
      <c r="Z28" s="1063"/>
      <c r="AA28" s="1063">
        <v>195</v>
      </c>
      <c r="AB28" s="1063"/>
      <c r="AC28" s="1063"/>
      <c r="AD28" s="1063"/>
      <c r="AE28" s="1064"/>
      <c r="AF28" s="1065">
        <v>195</v>
      </c>
      <c r="AG28" s="1063"/>
      <c r="AH28" s="1063"/>
      <c r="AI28" s="1063"/>
      <c r="AJ28" s="1066"/>
      <c r="AK28" s="1055">
        <v>1255</v>
      </c>
      <c r="AL28" s="1056"/>
      <c r="AM28" s="1056"/>
      <c r="AN28" s="1056"/>
      <c r="AO28" s="1056"/>
      <c r="AP28" s="1056" t="s">
        <v>586</v>
      </c>
      <c r="AQ28" s="1056"/>
      <c r="AR28" s="1056"/>
      <c r="AS28" s="1056"/>
      <c r="AT28" s="1056"/>
      <c r="AU28" s="1056" t="s">
        <v>586</v>
      </c>
      <c r="AV28" s="1056"/>
      <c r="AW28" s="1056"/>
      <c r="AX28" s="1056"/>
      <c r="AY28" s="1056"/>
      <c r="AZ28" s="1056" t="s">
        <v>586</v>
      </c>
      <c r="BA28" s="1056"/>
      <c r="BB28" s="1056"/>
      <c r="BC28" s="1056"/>
      <c r="BD28" s="1056"/>
      <c r="BE28" s="1057"/>
      <c r="BF28" s="1057"/>
      <c r="BG28" s="1057"/>
      <c r="BH28" s="1057"/>
      <c r="BI28" s="1058"/>
      <c r="BJ28" s="224"/>
      <c r="BK28" s="224"/>
      <c r="BL28" s="224"/>
      <c r="BM28" s="224"/>
      <c r="BN28" s="224"/>
      <c r="BO28" s="233"/>
      <c r="BP28" s="233"/>
      <c r="BQ28" s="230">
        <v>22</v>
      </c>
      <c r="BR28" s="231"/>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2"/>
    </row>
    <row r="29" spans="1:131" ht="26.25" customHeight="1" x14ac:dyDescent="0.2">
      <c r="A29" s="234">
        <v>2</v>
      </c>
      <c r="B29" s="1043" t="s">
        <v>406</v>
      </c>
      <c r="C29" s="1044"/>
      <c r="D29" s="1044"/>
      <c r="E29" s="1044"/>
      <c r="F29" s="1044"/>
      <c r="G29" s="1044"/>
      <c r="H29" s="1044"/>
      <c r="I29" s="1044"/>
      <c r="J29" s="1044"/>
      <c r="K29" s="1044"/>
      <c r="L29" s="1044"/>
      <c r="M29" s="1044"/>
      <c r="N29" s="1044"/>
      <c r="O29" s="1044"/>
      <c r="P29" s="1045"/>
      <c r="Q29" s="1051">
        <v>7677</v>
      </c>
      <c r="R29" s="1052"/>
      <c r="S29" s="1052"/>
      <c r="T29" s="1052"/>
      <c r="U29" s="1052"/>
      <c r="V29" s="1052">
        <v>7298</v>
      </c>
      <c r="W29" s="1052"/>
      <c r="X29" s="1052"/>
      <c r="Y29" s="1052"/>
      <c r="Z29" s="1052"/>
      <c r="AA29" s="1052">
        <v>379</v>
      </c>
      <c r="AB29" s="1052"/>
      <c r="AC29" s="1052"/>
      <c r="AD29" s="1052"/>
      <c r="AE29" s="1053"/>
      <c r="AF29" s="1048">
        <v>379</v>
      </c>
      <c r="AG29" s="1049"/>
      <c r="AH29" s="1049"/>
      <c r="AI29" s="1049"/>
      <c r="AJ29" s="1050"/>
      <c r="AK29" s="993">
        <v>1358</v>
      </c>
      <c r="AL29" s="984"/>
      <c r="AM29" s="984"/>
      <c r="AN29" s="984"/>
      <c r="AO29" s="984"/>
      <c r="AP29" s="984" t="s">
        <v>586</v>
      </c>
      <c r="AQ29" s="984"/>
      <c r="AR29" s="984"/>
      <c r="AS29" s="984"/>
      <c r="AT29" s="984"/>
      <c r="AU29" s="984" t="s">
        <v>586</v>
      </c>
      <c r="AV29" s="984"/>
      <c r="AW29" s="984"/>
      <c r="AX29" s="984"/>
      <c r="AY29" s="984"/>
      <c r="AZ29" s="984" t="s">
        <v>586</v>
      </c>
      <c r="BA29" s="984"/>
      <c r="BB29" s="984"/>
      <c r="BC29" s="984"/>
      <c r="BD29" s="984"/>
      <c r="BE29" s="985"/>
      <c r="BF29" s="985"/>
      <c r="BG29" s="985"/>
      <c r="BH29" s="985"/>
      <c r="BI29" s="986"/>
      <c r="BJ29" s="224"/>
      <c r="BK29" s="224"/>
      <c r="BL29" s="224"/>
      <c r="BM29" s="224"/>
      <c r="BN29" s="224"/>
      <c r="BO29" s="233"/>
      <c r="BP29" s="233"/>
      <c r="BQ29" s="230">
        <v>23</v>
      </c>
      <c r="BR29" s="231"/>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2"/>
    </row>
    <row r="30" spans="1:131" ht="26.25" customHeight="1" x14ac:dyDescent="0.2">
      <c r="A30" s="234">
        <v>3</v>
      </c>
      <c r="B30" s="1043" t="s">
        <v>407</v>
      </c>
      <c r="C30" s="1044"/>
      <c r="D30" s="1044"/>
      <c r="E30" s="1044"/>
      <c r="F30" s="1044"/>
      <c r="G30" s="1044"/>
      <c r="H30" s="1044"/>
      <c r="I30" s="1044"/>
      <c r="J30" s="1044"/>
      <c r="K30" s="1044"/>
      <c r="L30" s="1044"/>
      <c r="M30" s="1044"/>
      <c r="N30" s="1044"/>
      <c r="O30" s="1044"/>
      <c r="P30" s="1045"/>
      <c r="Q30" s="1051">
        <v>2193</v>
      </c>
      <c r="R30" s="1052"/>
      <c r="S30" s="1052"/>
      <c r="T30" s="1052"/>
      <c r="U30" s="1052"/>
      <c r="V30" s="1052">
        <v>2166</v>
      </c>
      <c r="W30" s="1052"/>
      <c r="X30" s="1052"/>
      <c r="Y30" s="1052"/>
      <c r="Z30" s="1052"/>
      <c r="AA30" s="1052">
        <v>27</v>
      </c>
      <c r="AB30" s="1052"/>
      <c r="AC30" s="1052"/>
      <c r="AD30" s="1052"/>
      <c r="AE30" s="1053"/>
      <c r="AF30" s="1048">
        <v>27</v>
      </c>
      <c r="AG30" s="1049"/>
      <c r="AH30" s="1049"/>
      <c r="AI30" s="1049"/>
      <c r="AJ30" s="1050"/>
      <c r="AK30" s="993">
        <v>1095</v>
      </c>
      <c r="AL30" s="984"/>
      <c r="AM30" s="984"/>
      <c r="AN30" s="984"/>
      <c r="AO30" s="984"/>
      <c r="AP30" s="984" t="s">
        <v>586</v>
      </c>
      <c r="AQ30" s="984"/>
      <c r="AR30" s="984"/>
      <c r="AS30" s="984"/>
      <c r="AT30" s="984"/>
      <c r="AU30" s="984" t="s">
        <v>586</v>
      </c>
      <c r="AV30" s="984"/>
      <c r="AW30" s="984"/>
      <c r="AX30" s="984"/>
      <c r="AY30" s="984"/>
      <c r="AZ30" s="984" t="s">
        <v>586</v>
      </c>
      <c r="BA30" s="984"/>
      <c r="BB30" s="984"/>
      <c r="BC30" s="984"/>
      <c r="BD30" s="984"/>
      <c r="BE30" s="985"/>
      <c r="BF30" s="985"/>
      <c r="BG30" s="985"/>
      <c r="BH30" s="985"/>
      <c r="BI30" s="986"/>
      <c r="BJ30" s="224"/>
      <c r="BK30" s="224"/>
      <c r="BL30" s="224"/>
      <c r="BM30" s="224"/>
      <c r="BN30" s="224"/>
      <c r="BO30" s="233"/>
      <c r="BP30" s="233"/>
      <c r="BQ30" s="230">
        <v>24</v>
      </c>
      <c r="BR30" s="231"/>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2"/>
    </row>
    <row r="31" spans="1:131" ht="26.25" customHeight="1" x14ac:dyDescent="0.2">
      <c r="A31" s="234">
        <v>4</v>
      </c>
      <c r="B31" s="1043" t="s">
        <v>408</v>
      </c>
      <c r="C31" s="1044"/>
      <c r="D31" s="1044"/>
      <c r="E31" s="1044"/>
      <c r="F31" s="1044"/>
      <c r="G31" s="1044"/>
      <c r="H31" s="1044"/>
      <c r="I31" s="1044"/>
      <c r="J31" s="1044"/>
      <c r="K31" s="1044"/>
      <c r="L31" s="1044"/>
      <c r="M31" s="1044"/>
      <c r="N31" s="1044"/>
      <c r="O31" s="1044"/>
      <c r="P31" s="1045"/>
      <c r="Q31" s="1051">
        <v>90</v>
      </c>
      <c r="R31" s="1052"/>
      <c r="S31" s="1052"/>
      <c r="T31" s="1052"/>
      <c r="U31" s="1052"/>
      <c r="V31" s="1052">
        <v>86</v>
      </c>
      <c r="W31" s="1052"/>
      <c r="X31" s="1052"/>
      <c r="Y31" s="1052"/>
      <c r="Z31" s="1052"/>
      <c r="AA31" s="1052">
        <v>4</v>
      </c>
      <c r="AB31" s="1052"/>
      <c r="AC31" s="1052"/>
      <c r="AD31" s="1052"/>
      <c r="AE31" s="1053"/>
      <c r="AF31" s="1048">
        <v>4</v>
      </c>
      <c r="AG31" s="1049"/>
      <c r="AH31" s="1049"/>
      <c r="AI31" s="1049"/>
      <c r="AJ31" s="1050"/>
      <c r="AK31" s="993" t="s">
        <v>586</v>
      </c>
      <c r="AL31" s="984"/>
      <c r="AM31" s="984"/>
      <c r="AN31" s="984"/>
      <c r="AO31" s="984"/>
      <c r="AP31" s="984" t="s">
        <v>586</v>
      </c>
      <c r="AQ31" s="984"/>
      <c r="AR31" s="984"/>
      <c r="AS31" s="984"/>
      <c r="AT31" s="984"/>
      <c r="AU31" s="984" t="s">
        <v>586</v>
      </c>
      <c r="AV31" s="984"/>
      <c r="AW31" s="984"/>
      <c r="AX31" s="984"/>
      <c r="AY31" s="984"/>
      <c r="AZ31" s="984" t="s">
        <v>586</v>
      </c>
      <c r="BA31" s="984"/>
      <c r="BB31" s="984"/>
      <c r="BC31" s="984"/>
      <c r="BD31" s="984"/>
      <c r="BE31" s="985"/>
      <c r="BF31" s="985"/>
      <c r="BG31" s="985"/>
      <c r="BH31" s="985"/>
      <c r="BI31" s="986"/>
      <c r="BJ31" s="224"/>
      <c r="BK31" s="224"/>
      <c r="BL31" s="224"/>
      <c r="BM31" s="224"/>
      <c r="BN31" s="224"/>
      <c r="BO31" s="233"/>
      <c r="BP31" s="233"/>
      <c r="BQ31" s="230">
        <v>25</v>
      </c>
      <c r="BR31" s="231"/>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2"/>
    </row>
    <row r="32" spans="1:131" ht="26.25" customHeight="1" x14ac:dyDescent="0.2">
      <c r="A32" s="234">
        <v>5</v>
      </c>
      <c r="B32" s="1043" t="s">
        <v>409</v>
      </c>
      <c r="C32" s="1044"/>
      <c r="D32" s="1044"/>
      <c r="E32" s="1044"/>
      <c r="F32" s="1044"/>
      <c r="G32" s="1044"/>
      <c r="H32" s="1044"/>
      <c r="I32" s="1044"/>
      <c r="J32" s="1044"/>
      <c r="K32" s="1044"/>
      <c r="L32" s="1044"/>
      <c r="M32" s="1044"/>
      <c r="N32" s="1044"/>
      <c r="O32" s="1044"/>
      <c r="P32" s="1045"/>
      <c r="Q32" s="1051">
        <v>1091</v>
      </c>
      <c r="R32" s="1052"/>
      <c r="S32" s="1052"/>
      <c r="T32" s="1052"/>
      <c r="U32" s="1052"/>
      <c r="V32" s="1052">
        <v>975</v>
      </c>
      <c r="W32" s="1052"/>
      <c r="X32" s="1052"/>
      <c r="Y32" s="1052"/>
      <c r="Z32" s="1052"/>
      <c r="AA32" s="1052">
        <v>117</v>
      </c>
      <c r="AB32" s="1052"/>
      <c r="AC32" s="1052"/>
      <c r="AD32" s="1052"/>
      <c r="AE32" s="1053"/>
      <c r="AF32" s="1048">
        <v>528</v>
      </c>
      <c r="AG32" s="1049"/>
      <c r="AH32" s="1049"/>
      <c r="AI32" s="1049"/>
      <c r="AJ32" s="1050"/>
      <c r="AK32" s="993">
        <v>62</v>
      </c>
      <c r="AL32" s="984"/>
      <c r="AM32" s="984"/>
      <c r="AN32" s="984"/>
      <c r="AO32" s="984"/>
      <c r="AP32" s="984">
        <v>3501</v>
      </c>
      <c r="AQ32" s="984"/>
      <c r="AR32" s="984"/>
      <c r="AS32" s="984"/>
      <c r="AT32" s="984"/>
      <c r="AU32" s="984">
        <v>385</v>
      </c>
      <c r="AV32" s="984"/>
      <c r="AW32" s="984"/>
      <c r="AX32" s="984"/>
      <c r="AY32" s="984"/>
      <c r="AZ32" s="984" t="s">
        <v>586</v>
      </c>
      <c r="BA32" s="984"/>
      <c r="BB32" s="984"/>
      <c r="BC32" s="984"/>
      <c r="BD32" s="984"/>
      <c r="BE32" s="985" t="s">
        <v>410</v>
      </c>
      <c r="BF32" s="985"/>
      <c r="BG32" s="985"/>
      <c r="BH32" s="985"/>
      <c r="BI32" s="986"/>
      <c r="BJ32" s="224"/>
      <c r="BK32" s="224"/>
      <c r="BL32" s="224"/>
      <c r="BM32" s="224"/>
      <c r="BN32" s="224"/>
      <c r="BO32" s="233"/>
      <c r="BP32" s="233"/>
      <c r="BQ32" s="230">
        <v>26</v>
      </c>
      <c r="BR32" s="231"/>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2"/>
    </row>
    <row r="33" spans="1:131" ht="26.25" customHeight="1" x14ac:dyDescent="0.2">
      <c r="A33" s="234">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4"/>
      <c r="BK33" s="224"/>
      <c r="BL33" s="224"/>
      <c r="BM33" s="224"/>
      <c r="BN33" s="224"/>
      <c r="BO33" s="233"/>
      <c r="BP33" s="233"/>
      <c r="BQ33" s="230">
        <v>27</v>
      </c>
      <c r="BR33" s="231"/>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2"/>
    </row>
    <row r="34" spans="1:131" ht="26.25" customHeight="1" x14ac:dyDescent="0.2">
      <c r="A34" s="234">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4"/>
      <c r="BK34" s="224"/>
      <c r="BL34" s="224"/>
      <c r="BM34" s="224"/>
      <c r="BN34" s="224"/>
      <c r="BO34" s="233"/>
      <c r="BP34" s="233"/>
      <c r="BQ34" s="230">
        <v>28</v>
      </c>
      <c r="BR34" s="231"/>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2"/>
    </row>
    <row r="35" spans="1:131" ht="26.25" customHeight="1" x14ac:dyDescent="0.2">
      <c r="A35" s="234">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4"/>
      <c r="BK35" s="224"/>
      <c r="BL35" s="224"/>
      <c r="BM35" s="224"/>
      <c r="BN35" s="224"/>
      <c r="BO35" s="233"/>
      <c r="BP35" s="233"/>
      <c r="BQ35" s="230">
        <v>29</v>
      </c>
      <c r="BR35" s="231"/>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2"/>
    </row>
    <row r="36" spans="1:131" ht="26.25" customHeight="1" x14ac:dyDescent="0.2">
      <c r="A36" s="234">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4"/>
      <c r="BK36" s="224"/>
      <c r="BL36" s="224"/>
      <c r="BM36" s="224"/>
      <c r="BN36" s="224"/>
      <c r="BO36" s="233"/>
      <c r="BP36" s="233"/>
      <c r="BQ36" s="230">
        <v>30</v>
      </c>
      <c r="BR36" s="231"/>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2"/>
    </row>
    <row r="37" spans="1:131" ht="26.25" customHeight="1" x14ac:dyDescent="0.2">
      <c r="A37" s="234">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4"/>
      <c r="BK37" s="224"/>
      <c r="BL37" s="224"/>
      <c r="BM37" s="224"/>
      <c r="BN37" s="224"/>
      <c r="BO37" s="233"/>
      <c r="BP37" s="233"/>
      <c r="BQ37" s="230">
        <v>31</v>
      </c>
      <c r="BR37" s="231"/>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2"/>
    </row>
    <row r="38" spans="1:131" ht="26.25" customHeight="1" x14ac:dyDescent="0.2">
      <c r="A38" s="234">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4"/>
      <c r="BK38" s="224"/>
      <c r="BL38" s="224"/>
      <c r="BM38" s="224"/>
      <c r="BN38" s="224"/>
      <c r="BO38" s="233"/>
      <c r="BP38" s="233"/>
      <c r="BQ38" s="230">
        <v>32</v>
      </c>
      <c r="BR38" s="231"/>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2"/>
    </row>
    <row r="39" spans="1:131" ht="26.25" customHeight="1" x14ac:dyDescent="0.2">
      <c r="A39" s="234">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4"/>
      <c r="BK39" s="224"/>
      <c r="BL39" s="224"/>
      <c r="BM39" s="224"/>
      <c r="BN39" s="224"/>
      <c r="BO39" s="233"/>
      <c r="BP39" s="233"/>
      <c r="BQ39" s="230">
        <v>33</v>
      </c>
      <c r="BR39" s="231"/>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2"/>
    </row>
    <row r="40" spans="1:131" ht="26.25" customHeight="1" x14ac:dyDescent="0.2">
      <c r="A40" s="230">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4"/>
      <c r="BK40" s="224"/>
      <c r="BL40" s="224"/>
      <c r="BM40" s="224"/>
      <c r="BN40" s="224"/>
      <c r="BO40" s="233"/>
      <c r="BP40" s="233"/>
      <c r="BQ40" s="230">
        <v>34</v>
      </c>
      <c r="BR40" s="231"/>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2"/>
    </row>
    <row r="41" spans="1:131" ht="26.25" customHeight="1" x14ac:dyDescent="0.2">
      <c r="A41" s="230">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4"/>
      <c r="BK41" s="224"/>
      <c r="BL41" s="224"/>
      <c r="BM41" s="224"/>
      <c r="BN41" s="224"/>
      <c r="BO41" s="233"/>
      <c r="BP41" s="233"/>
      <c r="BQ41" s="230">
        <v>35</v>
      </c>
      <c r="BR41" s="231"/>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2"/>
    </row>
    <row r="42" spans="1:131" ht="26.25" customHeight="1" x14ac:dyDescent="0.2">
      <c r="A42" s="230">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4"/>
      <c r="BK42" s="224"/>
      <c r="BL42" s="224"/>
      <c r="BM42" s="224"/>
      <c r="BN42" s="224"/>
      <c r="BO42" s="233"/>
      <c r="BP42" s="233"/>
      <c r="BQ42" s="230">
        <v>36</v>
      </c>
      <c r="BR42" s="231"/>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2"/>
    </row>
    <row r="43" spans="1:131" ht="26.25" customHeight="1" x14ac:dyDescent="0.2">
      <c r="A43" s="230">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4"/>
      <c r="BK43" s="224"/>
      <c r="BL43" s="224"/>
      <c r="BM43" s="224"/>
      <c r="BN43" s="224"/>
      <c r="BO43" s="233"/>
      <c r="BP43" s="233"/>
      <c r="BQ43" s="230">
        <v>37</v>
      </c>
      <c r="BR43" s="231"/>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2"/>
    </row>
    <row r="44" spans="1:131" ht="26.25" customHeight="1" x14ac:dyDescent="0.2">
      <c r="A44" s="230">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4"/>
      <c r="BK44" s="224"/>
      <c r="BL44" s="224"/>
      <c r="BM44" s="224"/>
      <c r="BN44" s="224"/>
      <c r="BO44" s="233"/>
      <c r="BP44" s="233"/>
      <c r="BQ44" s="230">
        <v>38</v>
      </c>
      <c r="BR44" s="231"/>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2"/>
    </row>
    <row r="45" spans="1:131" ht="26.25" customHeight="1" x14ac:dyDescent="0.2">
      <c r="A45" s="230">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4"/>
      <c r="BK45" s="224"/>
      <c r="BL45" s="224"/>
      <c r="BM45" s="224"/>
      <c r="BN45" s="224"/>
      <c r="BO45" s="233"/>
      <c r="BP45" s="233"/>
      <c r="BQ45" s="230">
        <v>39</v>
      </c>
      <c r="BR45" s="231"/>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2"/>
    </row>
    <row r="46" spans="1:131" ht="26.25" customHeight="1" x14ac:dyDescent="0.2">
      <c r="A46" s="230">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4"/>
      <c r="BK46" s="224"/>
      <c r="BL46" s="224"/>
      <c r="BM46" s="224"/>
      <c r="BN46" s="224"/>
      <c r="BO46" s="233"/>
      <c r="BP46" s="233"/>
      <c r="BQ46" s="230">
        <v>40</v>
      </c>
      <c r="BR46" s="231"/>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2"/>
    </row>
    <row r="47" spans="1:131" ht="26.25" customHeight="1" x14ac:dyDescent="0.2">
      <c r="A47" s="230">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4"/>
      <c r="BK47" s="224"/>
      <c r="BL47" s="224"/>
      <c r="BM47" s="224"/>
      <c r="BN47" s="224"/>
      <c r="BO47" s="233"/>
      <c r="BP47" s="233"/>
      <c r="BQ47" s="230">
        <v>41</v>
      </c>
      <c r="BR47" s="231"/>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2"/>
    </row>
    <row r="48" spans="1:131" ht="26.25" customHeight="1" x14ac:dyDescent="0.2">
      <c r="A48" s="230">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4"/>
      <c r="BK48" s="224"/>
      <c r="BL48" s="224"/>
      <c r="BM48" s="224"/>
      <c r="BN48" s="224"/>
      <c r="BO48" s="233"/>
      <c r="BP48" s="233"/>
      <c r="BQ48" s="230">
        <v>42</v>
      </c>
      <c r="BR48" s="231"/>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2"/>
    </row>
    <row r="49" spans="1:131" ht="26.25" customHeight="1" x14ac:dyDescent="0.2">
      <c r="A49" s="230">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4"/>
      <c r="BK49" s="224"/>
      <c r="BL49" s="224"/>
      <c r="BM49" s="224"/>
      <c r="BN49" s="224"/>
      <c r="BO49" s="233"/>
      <c r="BP49" s="233"/>
      <c r="BQ49" s="230">
        <v>43</v>
      </c>
      <c r="BR49" s="231"/>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2"/>
    </row>
    <row r="50" spans="1:131" ht="26.25" customHeight="1" x14ac:dyDescent="0.2">
      <c r="A50" s="230">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4"/>
      <c r="BK50" s="224"/>
      <c r="BL50" s="224"/>
      <c r="BM50" s="224"/>
      <c r="BN50" s="224"/>
      <c r="BO50" s="233"/>
      <c r="BP50" s="233"/>
      <c r="BQ50" s="230">
        <v>44</v>
      </c>
      <c r="BR50" s="231"/>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2"/>
    </row>
    <row r="51" spans="1:131" ht="26.25" customHeight="1" x14ac:dyDescent="0.2">
      <c r="A51" s="230">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4"/>
      <c r="BK51" s="224"/>
      <c r="BL51" s="224"/>
      <c r="BM51" s="224"/>
      <c r="BN51" s="224"/>
      <c r="BO51" s="233"/>
      <c r="BP51" s="233"/>
      <c r="BQ51" s="230">
        <v>45</v>
      </c>
      <c r="BR51" s="231"/>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2"/>
    </row>
    <row r="52" spans="1:131" ht="26.25" customHeight="1" x14ac:dyDescent="0.2">
      <c r="A52" s="230">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4"/>
      <c r="BK52" s="224"/>
      <c r="BL52" s="224"/>
      <c r="BM52" s="224"/>
      <c r="BN52" s="224"/>
      <c r="BO52" s="233"/>
      <c r="BP52" s="233"/>
      <c r="BQ52" s="230">
        <v>46</v>
      </c>
      <c r="BR52" s="231"/>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2"/>
    </row>
    <row r="53" spans="1:131" ht="26.25" customHeight="1" x14ac:dyDescent="0.2">
      <c r="A53" s="230">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4"/>
      <c r="BK53" s="224"/>
      <c r="BL53" s="224"/>
      <c r="BM53" s="224"/>
      <c r="BN53" s="224"/>
      <c r="BO53" s="233"/>
      <c r="BP53" s="233"/>
      <c r="BQ53" s="230">
        <v>47</v>
      </c>
      <c r="BR53" s="231"/>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2"/>
    </row>
    <row r="54" spans="1:131" ht="26.25" customHeight="1" x14ac:dyDescent="0.2">
      <c r="A54" s="230">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4"/>
      <c r="BK54" s="224"/>
      <c r="BL54" s="224"/>
      <c r="BM54" s="224"/>
      <c r="BN54" s="224"/>
      <c r="BO54" s="233"/>
      <c r="BP54" s="233"/>
      <c r="BQ54" s="230">
        <v>48</v>
      </c>
      <c r="BR54" s="231"/>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2"/>
    </row>
    <row r="55" spans="1:131" ht="26.25" customHeight="1" x14ac:dyDescent="0.2">
      <c r="A55" s="230">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4"/>
      <c r="BK55" s="224"/>
      <c r="BL55" s="224"/>
      <c r="BM55" s="224"/>
      <c r="BN55" s="224"/>
      <c r="BO55" s="233"/>
      <c r="BP55" s="233"/>
      <c r="BQ55" s="230">
        <v>49</v>
      </c>
      <c r="BR55" s="231"/>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2"/>
    </row>
    <row r="56" spans="1:131" ht="26.25" customHeight="1" x14ac:dyDescent="0.2">
      <c r="A56" s="230">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4"/>
      <c r="BK56" s="224"/>
      <c r="BL56" s="224"/>
      <c r="BM56" s="224"/>
      <c r="BN56" s="224"/>
      <c r="BO56" s="233"/>
      <c r="BP56" s="233"/>
      <c r="BQ56" s="230">
        <v>50</v>
      </c>
      <c r="BR56" s="231"/>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2"/>
    </row>
    <row r="57" spans="1:131" ht="26.25" customHeight="1" x14ac:dyDescent="0.2">
      <c r="A57" s="230">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4"/>
      <c r="BK57" s="224"/>
      <c r="BL57" s="224"/>
      <c r="BM57" s="224"/>
      <c r="BN57" s="224"/>
      <c r="BO57" s="233"/>
      <c r="BP57" s="233"/>
      <c r="BQ57" s="230">
        <v>51</v>
      </c>
      <c r="BR57" s="231"/>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2"/>
    </row>
    <row r="58" spans="1:131" ht="26.25" customHeight="1" x14ac:dyDescent="0.2">
      <c r="A58" s="230">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4"/>
      <c r="BK58" s="224"/>
      <c r="BL58" s="224"/>
      <c r="BM58" s="224"/>
      <c r="BN58" s="224"/>
      <c r="BO58" s="233"/>
      <c r="BP58" s="233"/>
      <c r="BQ58" s="230">
        <v>52</v>
      </c>
      <c r="BR58" s="231"/>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2"/>
    </row>
    <row r="59" spans="1:131" ht="26.25" customHeight="1" x14ac:dyDescent="0.2">
      <c r="A59" s="230">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4"/>
      <c r="BK59" s="224"/>
      <c r="BL59" s="224"/>
      <c r="BM59" s="224"/>
      <c r="BN59" s="224"/>
      <c r="BO59" s="233"/>
      <c r="BP59" s="233"/>
      <c r="BQ59" s="230">
        <v>53</v>
      </c>
      <c r="BR59" s="231"/>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2"/>
    </row>
    <row r="60" spans="1:131" ht="26.25" customHeight="1" x14ac:dyDescent="0.2">
      <c r="A60" s="230">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4"/>
      <c r="BK60" s="224"/>
      <c r="BL60" s="224"/>
      <c r="BM60" s="224"/>
      <c r="BN60" s="224"/>
      <c r="BO60" s="233"/>
      <c r="BP60" s="233"/>
      <c r="BQ60" s="230">
        <v>54</v>
      </c>
      <c r="BR60" s="231"/>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2"/>
    </row>
    <row r="61" spans="1:131" ht="26.25" customHeight="1" thickBot="1" x14ac:dyDescent="0.25">
      <c r="A61" s="230">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4"/>
      <c r="BK61" s="224"/>
      <c r="BL61" s="224"/>
      <c r="BM61" s="224"/>
      <c r="BN61" s="224"/>
      <c r="BO61" s="233"/>
      <c r="BP61" s="233"/>
      <c r="BQ61" s="230">
        <v>55</v>
      </c>
      <c r="BR61" s="231"/>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2"/>
    </row>
    <row r="62" spans="1:131" ht="26.25" customHeight="1" x14ac:dyDescent="0.2">
      <c r="A62" s="230">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411</v>
      </c>
      <c r="BK62" s="1041"/>
      <c r="BL62" s="1041"/>
      <c r="BM62" s="1041"/>
      <c r="BN62" s="1042"/>
      <c r="BO62" s="233"/>
      <c r="BP62" s="233"/>
      <c r="BQ62" s="230">
        <v>56</v>
      </c>
      <c r="BR62" s="231"/>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2"/>
    </row>
    <row r="63" spans="1:131" ht="26.25" customHeight="1" thickBot="1" x14ac:dyDescent="0.25">
      <c r="A63" s="232" t="s">
        <v>392</v>
      </c>
      <c r="B63" s="950" t="s">
        <v>412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1133</v>
      </c>
      <c r="AG63" s="972"/>
      <c r="AH63" s="972"/>
      <c r="AI63" s="972"/>
      <c r="AJ63" s="1035"/>
      <c r="AK63" s="1036"/>
      <c r="AL63" s="976"/>
      <c r="AM63" s="976"/>
      <c r="AN63" s="976"/>
      <c r="AO63" s="976"/>
      <c r="AP63" s="972">
        <v>3501</v>
      </c>
      <c r="AQ63" s="972"/>
      <c r="AR63" s="972"/>
      <c r="AS63" s="972"/>
      <c r="AT63" s="972"/>
      <c r="AU63" s="972">
        <v>385</v>
      </c>
      <c r="AV63" s="972"/>
      <c r="AW63" s="972"/>
      <c r="AX63" s="972"/>
      <c r="AY63" s="972"/>
      <c r="AZ63" s="1030"/>
      <c r="BA63" s="1030"/>
      <c r="BB63" s="1030"/>
      <c r="BC63" s="1030"/>
      <c r="BD63" s="1030"/>
      <c r="BE63" s="973"/>
      <c r="BF63" s="973"/>
      <c r="BG63" s="973"/>
      <c r="BH63" s="973"/>
      <c r="BI63" s="974"/>
      <c r="BJ63" s="1031" t="s">
        <v>413</v>
      </c>
      <c r="BK63" s="966"/>
      <c r="BL63" s="966"/>
      <c r="BM63" s="966"/>
      <c r="BN63" s="1032"/>
      <c r="BO63" s="233"/>
      <c r="BP63" s="233"/>
      <c r="BQ63" s="230">
        <v>57</v>
      </c>
      <c r="BR63" s="231"/>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2"/>
    </row>
    <row r="64" spans="1:131" ht="26.25" customHeight="1" x14ac:dyDescent="0.2">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0">
        <v>58</v>
      </c>
      <c r="BR64" s="231"/>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2"/>
    </row>
    <row r="65" spans="1:131" ht="26.25" customHeight="1" thickBot="1" x14ac:dyDescent="0.25">
      <c r="A65" s="224" t="s">
        <v>414</v>
      </c>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33"/>
      <c r="BF65" s="233"/>
      <c r="BG65" s="233"/>
      <c r="BH65" s="233"/>
      <c r="BI65" s="233"/>
      <c r="BJ65" s="233"/>
      <c r="BK65" s="233"/>
      <c r="BL65" s="233"/>
      <c r="BM65" s="233"/>
      <c r="BN65" s="233"/>
      <c r="BO65" s="233"/>
      <c r="BP65" s="233"/>
      <c r="BQ65" s="230">
        <v>59</v>
      </c>
      <c r="BR65" s="231"/>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2"/>
    </row>
    <row r="66" spans="1:131" ht="26.25" customHeight="1" x14ac:dyDescent="0.2">
      <c r="A66" s="1008" t="s">
        <v>415</v>
      </c>
      <c r="B66" s="1009"/>
      <c r="C66" s="1009"/>
      <c r="D66" s="1009"/>
      <c r="E66" s="1009"/>
      <c r="F66" s="1009"/>
      <c r="G66" s="1009"/>
      <c r="H66" s="1009"/>
      <c r="I66" s="1009"/>
      <c r="J66" s="1009"/>
      <c r="K66" s="1009"/>
      <c r="L66" s="1009"/>
      <c r="M66" s="1009"/>
      <c r="N66" s="1009"/>
      <c r="O66" s="1009"/>
      <c r="P66" s="1010"/>
      <c r="Q66" s="1014" t="s">
        <v>397</v>
      </c>
      <c r="R66" s="1015"/>
      <c r="S66" s="1015"/>
      <c r="T66" s="1015"/>
      <c r="U66" s="1016"/>
      <c r="V66" s="1014" t="s">
        <v>416</v>
      </c>
      <c r="W66" s="1015"/>
      <c r="X66" s="1015"/>
      <c r="Y66" s="1015"/>
      <c r="Z66" s="1016"/>
      <c r="AA66" s="1014" t="s">
        <v>417</v>
      </c>
      <c r="AB66" s="1015"/>
      <c r="AC66" s="1015"/>
      <c r="AD66" s="1015"/>
      <c r="AE66" s="1016"/>
      <c r="AF66" s="1020" t="s">
        <v>418</v>
      </c>
      <c r="AG66" s="1021"/>
      <c r="AH66" s="1021"/>
      <c r="AI66" s="1021"/>
      <c r="AJ66" s="1022"/>
      <c r="AK66" s="1014" t="s">
        <v>419</v>
      </c>
      <c r="AL66" s="1009"/>
      <c r="AM66" s="1009"/>
      <c r="AN66" s="1009"/>
      <c r="AO66" s="1010"/>
      <c r="AP66" s="1014" t="s">
        <v>402</v>
      </c>
      <c r="AQ66" s="1015"/>
      <c r="AR66" s="1015"/>
      <c r="AS66" s="1015"/>
      <c r="AT66" s="1016"/>
      <c r="AU66" s="1014" t="s">
        <v>420</v>
      </c>
      <c r="AV66" s="1015"/>
      <c r="AW66" s="1015"/>
      <c r="AX66" s="1015"/>
      <c r="AY66" s="1016"/>
      <c r="AZ66" s="1014" t="s">
        <v>380</v>
      </c>
      <c r="BA66" s="1015"/>
      <c r="BB66" s="1015"/>
      <c r="BC66" s="1015"/>
      <c r="BD66" s="1028"/>
      <c r="BE66" s="233"/>
      <c r="BF66" s="233"/>
      <c r="BG66" s="233"/>
      <c r="BH66" s="233"/>
      <c r="BI66" s="233"/>
      <c r="BJ66" s="233"/>
      <c r="BK66" s="233"/>
      <c r="BL66" s="233"/>
      <c r="BM66" s="233"/>
      <c r="BN66" s="233"/>
      <c r="BO66" s="233"/>
      <c r="BP66" s="233"/>
      <c r="BQ66" s="230">
        <v>60</v>
      </c>
      <c r="BR66" s="235"/>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2"/>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3"/>
      <c r="BF67" s="233"/>
      <c r="BG67" s="233"/>
      <c r="BH67" s="233"/>
      <c r="BI67" s="233"/>
      <c r="BJ67" s="233"/>
      <c r="BK67" s="233"/>
      <c r="BL67" s="233"/>
      <c r="BM67" s="233"/>
      <c r="BN67" s="233"/>
      <c r="BO67" s="233"/>
      <c r="BP67" s="233"/>
      <c r="BQ67" s="230">
        <v>61</v>
      </c>
      <c r="BR67" s="235"/>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2"/>
    </row>
    <row r="68" spans="1:131" ht="26.25" customHeight="1" thickTop="1" x14ac:dyDescent="0.2">
      <c r="A68" s="228">
        <v>1</v>
      </c>
      <c r="B68" s="998" t="s">
        <v>587</v>
      </c>
      <c r="C68" s="999"/>
      <c r="D68" s="999"/>
      <c r="E68" s="999"/>
      <c r="F68" s="999"/>
      <c r="G68" s="999"/>
      <c r="H68" s="999"/>
      <c r="I68" s="999"/>
      <c r="J68" s="999"/>
      <c r="K68" s="999"/>
      <c r="L68" s="999"/>
      <c r="M68" s="999"/>
      <c r="N68" s="999"/>
      <c r="O68" s="999"/>
      <c r="P68" s="1000"/>
      <c r="Q68" s="1001">
        <v>2882</v>
      </c>
      <c r="R68" s="995"/>
      <c r="S68" s="995"/>
      <c r="T68" s="995"/>
      <c r="U68" s="995"/>
      <c r="V68" s="995">
        <v>2442</v>
      </c>
      <c r="W68" s="995"/>
      <c r="X68" s="995"/>
      <c r="Y68" s="995"/>
      <c r="Z68" s="995"/>
      <c r="AA68" s="995">
        <v>441</v>
      </c>
      <c r="AB68" s="995"/>
      <c r="AC68" s="995"/>
      <c r="AD68" s="995"/>
      <c r="AE68" s="995"/>
      <c r="AF68" s="995">
        <v>441</v>
      </c>
      <c r="AG68" s="995"/>
      <c r="AH68" s="995"/>
      <c r="AI68" s="995"/>
      <c r="AJ68" s="995"/>
      <c r="AK68" s="995">
        <v>70</v>
      </c>
      <c r="AL68" s="995"/>
      <c r="AM68" s="995"/>
      <c r="AN68" s="995"/>
      <c r="AO68" s="995"/>
      <c r="AP68" s="995" t="s">
        <v>586</v>
      </c>
      <c r="AQ68" s="995"/>
      <c r="AR68" s="995"/>
      <c r="AS68" s="995"/>
      <c r="AT68" s="995"/>
      <c r="AU68" s="995" t="s">
        <v>586</v>
      </c>
      <c r="AV68" s="995"/>
      <c r="AW68" s="995"/>
      <c r="AX68" s="995"/>
      <c r="AY68" s="995"/>
      <c r="AZ68" s="996"/>
      <c r="BA68" s="996"/>
      <c r="BB68" s="996"/>
      <c r="BC68" s="996"/>
      <c r="BD68" s="997"/>
      <c r="BE68" s="233"/>
      <c r="BF68" s="233"/>
      <c r="BG68" s="233"/>
      <c r="BH68" s="233"/>
      <c r="BI68" s="233"/>
      <c r="BJ68" s="233"/>
      <c r="BK68" s="233"/>
      <c r="BL68" s="233"/>
      <c r="BM68" s="233"/>
      <c r="BN68" s="233"/>
      <c r="BO68" s="233"/>
      <c r="BP68" s="233"/>
      <c r="BQ68" s="230">
        <v>62</v>
      </c>
      <c r="BR68" s="235"/>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2"/>
    </row>
    <row r="69" spans="1:131" ht="26.25" customHeight="1" x14ac:dyDescent="0.2">
      <c r="A69" s="230">
        <v>2</v>
      </c>
      <c r="B69" s="987" t="s">
        <v>588</v>
      </c>
      <c r="C69" s="988"/>
      <c r="D69" s="988"/>
      <c r="E69" s="988"/>
      <c r="F69" s="988"/>
      <c r="G69" s="988"/>
      <c r="H69" s="988"/>
      <c r="I69" s="988"/>
      <c r="J69" s="988"/>
      <c r="K69" s="988"/>
      <c r="L69" s="988"/>
      <c r="M69" s="988"/>
      <c r="N69" s="988"/>
      <c r="O69" s="988"/>
      <c r="P69" s="989"/>
      <c r="Q69" s="990">
        <v>4818</v>
      </c>
      <c r="R69" s="984"/>
      <c r="S69" s="984"/>
      <c r="T69" s="984"/>
      <c r="U69" s="984"/>
      <c r="V69" s="984">
        <v>4560</v>
      </c>
      <c r="W69" s="984"/>
      <c r="X69" s="984"/>
      <c r="Y69" s="984"/>
      <c r="Z69" s="984"/>
      <c r="AA69" s="984">
        <v>258</v>
      </c>
      <c r="AB69" s="984"/>
      <c r="AC69" s="984"/>
      <c r="AD69" s="984"/>
      <c r="AE69" s="984"/>
      <c r="AF69" s="984">
        <v>258</v>
      </c>
      <c r="AG69" s="984"/>
      <c r="AH69" s="984"/>
      <c r="AI69" s="984"/>
      <c r="AJ69" s="984"/>
      <c r="AK69" s="984">
        <v>179</v>
      </c>
      <c r="AL69" s="984"/>
      <c r="AM69" s="984"/>
      <c r="AN69" s="984"/>
      <c r="AO69" s="984"/>
      <c r="AP69" s="984" t="s">
        <v>580</v>
      </c>
      <c r="AQ69" s="984"/>
      <c r="AR69" s="984"/>
      <c r="AS69" s="984"/>
      <c r="AT69" s="984"/>
      <c r="AU69" s="984" t="s">
        <v>580</v>
      </c>
      <c r="AV69" s="984"/>
      <c r="AW69" s="984"/>
      <c r="AX69" s="984"/>
      <c r="AY69" s="984"/>
      <c r="AZ69" s="985"/>
      <c r="BA69" s="985"/>
      <c r="BB69" s="985"/>
      <c r="BC69" s="985"/>
      <c r="BD69" s="986"/>
      <c r="BE69" s="233"/>
      <c r="BF69" s="233"/>
      <c r="BG69" s="233"/>
      <c r="BH69" s="233"/>
      <c r="BI69" s="233"/>
      <c r="BJ69" s="233"/>
      <c r="BK69" s="233"/>
      <c r="BL69" s="233"/>
      <c r="BM69" s="233"/>
      <c r="BN69" s="233"/>
      <c r="BO69" s="233"/>
      <c r="BP69" s="233"/>
      <c r="BQ69" s="230">
        <v>63</v>
      </c>
      <c r="BR69" s="235"/>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2"/>
    </row>
    <row r="70" spans="1:131" ht="26.25" customHeight="1" x14ac:dyDescent="0.2">
      <c r="A70" s="230">
        <v>3</v>
      </c>
      <c r="B70" s="987" t="s">
        <v>589</v>
      </c>
      <c r="C70" s="988"/>
      <c r="D70" s="988"/>
      <c r="E70" s="988"/>
      <c r="F70" s="988"/>
      <c r="G70" s="988"/>
      <c r="H70" s="988"/>
      <c r="I70" s="988"/>
      <c r="J70" s="988"/>
      <c r="K70" s="988"/>
      <c r="L70" s="988"/>
      <c r="M70" s="988"/>
      <c r="N70" s="988"/>
      <c r="O70" s="988"/>
      <c r="P70" s="989"/>
      <c r="Q70" s="990">
        <v>4</v>
      </c>
      <c r="R70" s="984"/>
      <c r="S70" s="984"/>
      <c r="T70" s="984"/>
      <c r="U70" s="984"/>
      <c r="V70" s="984">
        <v>3</v>
      </c>
      <c r="W70" s="984"/>
      <c r="X70" s="984"/>
      <c r="Y70" s="984"/>
      <c r="Z70" s="984"/>
      <c r="AA70" s="984">
        <v>1</v>
      </c>
      <c r="AB70" s="984"/>
      <c r="AC70" s="984"/>
      <c r="AD70" s="984"/>
      <c r="AE70" s="984"/>
      <c r="AF70" s="984">
        <v>1</v>
      </c>
      <c r="AG70" s="984"/>
      <c r="AH70" s="984"/>
      <c r="AI70" s="984"/>
      <c r="AJ70" s="984"/>
      <c r="AK70" s="984" t="s">
        <v>580</v>
      </c>
      <c r="AL70" s="984"/>
      <c r="AM70" s="984"/>
      <c r="AN70" s="984"/>
      <c r="AO70" s="984"/>
      <c r="AP70" s="984" t="s">
        <v>580</v>
      </c>
      <c r="AQ70" s="984"/>
      <c r="AR70" s="984"/>
      <c r="AS70" s="984"/>
      <c r="AT70" s="984"/>
      <c r="AU70" s="984" t="s">
        <v>580</v>
      </c>
      <c r="AV70" s="984"/>
      <c r="AW70" s="984"/>
      <c r="AX70" s="984"/>
      <c r="AY70" s="984"/>
      <c r="AZ70" s="985"/>
      <c r="BA70" s="985"/>
      <c r="BB70" s="985"/>
      <c r="BC70" s="985"/>
      <c r="BD70" s="986"/>
      <c r="BE70" s="233"/>
      <c r="BF70" s="233"/>
      <c r="BG70" s="233"/>
      <c r="BH70" s="233"/>
      <c r="BI70" s="233"/>
      <c r="BJ70" s="233"/>
      <c r="BK70" s="233"/>
      <c r="BL70" s="233"/>
      <c r="BM70" s="233"/>
      <c r="BN70" s="233"/>
      <c r="BO70" s="233"/>
      <c r="BP70" s="233"/>
      <c r="BQ70" s="230">
        <v>64</v>
      </c>
      <c r="BR70" s="235"/>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2"/>
    </row>
    <row r="71" spans="1:131" ht="26.25" customHeight="1" x14ac:dyDescent="0.2">
      <c r="A71" s="230">
        <v>4</v>
      </c>
      <c r="B71" s="987" t="s">
        <v>590</v>
      </c>
      <c r="C71" s="988"/>
      <c r="D71" s="988"/>
      <c r="E71" s="988"/>
      <c r="F71" s="988"/>
      <c r="G71" s="988"/>
      <c r="H71" s="988"/>
      <c r="I71" s="988"/>
      <c r="J71" s="988"/>
      <c r="K71" s="988"/>
      <c r="L71" s="988"/>
      <c r="M71" s="988"/>
      <c r="N71" s="988"/>
      <c r="O71" s="988"/>
      <c r="P71" s="989"/>
      <c r="Q71" s="990">
        <v>9647</v>
      </c>
      <c r="R71" s="984"/>
      <c r="S71" s="984"/>
      <c r="T71" s="984"/>
      <c r="U71" s="984"/>
      <c r="V71" s="984">
        <v>9534</v>
      </c>
      <c r="W71" s="984"/>
      <c r="X71" s="984"/>
      <c r="Y71" s="984"/>
      <c r="Z71" s="984"/>
      <c r="AA71" s="984">
        <v>113</v>
      </c>
      <c r="AB71" s="984"/>
      <c r="AC71" s="984"/>
      <c r="AD71" s="984"/>
      <c r="AE71" s="984"/>
      <c r="AF71" s="984">
        <v>113</v>
      </c>
      <c r="AG71" s="984"/>
      <c r="AH71" s="984"/>
      <c r="AI71" s="984"/>
      <c r="AJ71" s="984"/>
      <c r="AK71" s="984">
        <v>100</v>
      </c>
      <c r="AL71" s="984"/>
      <c r="AM71" s="984"/>
      <c r="AN71" s="984"/>
      <c r="AO71" s="984"/>
      <c r="AP71" s="984">
        <v>190</v>
      </c>
      <c r="AQ71" s="984"/>
      <c r="AR71" s="984"/>
      <c r="AS71" s="984"/>
      <c r="AT71" s="984"/>
      <c r="AU71" s="984">
        <v>4</v>
      </c>
      <c r="AV71" s="984"/>
      <c r="AW71" s="984"/>
      <c r="AX71" s="984"/>
      <c r="AY71" s="984"/>
      <c r="AZ71" s="985"/>
      <c r="BA71" s="985"/>
      <c r="BB71" s="985"/>
      <c r="BC71" s="985"/>
      <c r="BD71" s="986"/>
      <c r="BE71" s="233"/>
      <c r="BF71" s="233"/>
      <c r="BG71" s="233"/>
      <c r="BH71" s="233"/>
      <c r="BI71" s="233"/>
      <c r="BJ71" s="233"/>
      <c r="BK71" s="233"/>
      <c r="BL71" s="233"/>
      <c r="BM71" s="233"/>
      <c r="BN71" s="233"/>
      <c r="BO71" s="233"/>
      <c r="BP71" s="233"/>
      <c r="BQ71" s="230">
        <v>65</v>
      </c>
      <c r="BR71" s="235"/>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2"/>
    </row>
    <row r="72" spans="1:131" ht="26.25" customHeight="1" x14ac:dyDescent="0.2">
      <c r="A72" s="230">
        <v>5</v>
      </c>
      <c r="B72" s="987" t="s">
        <v>591</v>
      </c>
      <c r="C72" s="988"/>
      <c r="D72" s="988"/>
      <c r="E72" s="988"/>
      <c r="F72" s="988"/>
      <c r="G72" s="988"/>
      <c r="H72" s="988"/>
      <c r="I72" s="988"/>
      <c r="J72" s="988"/>
      <c r="K72" s="988"/>
      <c r="L72" s="988"/>
      <c r="M72" s="988"/>
      <c r="N72" s="988"/>
      <c r="O72" s="988"/>
      <c r="P72" s="989"/>
      <c r="Q72" s="990">
        <v>925</v>
      </c>
      <c r="R72" s="984"/>
      <c r="S72" s="984"/>
      <c r="T72" s="984"/>
      <c r="U72" s="984"/>
      <c r="V72" s="984">
        <v>905</v>
      </c>
      <c r="W72" s="984"/>
      <c r="X72" s="984"/>
      <c r="Y72" s="984"/>
      <c r="Z72" s="984"/>
      <c r="AA72" s="984">
        <v>20</v>
      </c>
      <c r="AB72" s="984"/>
      <c r="AC72" s="984"/>
      <c r="AD72" s="984"/>
      <c r="AE72" s="984"/>
      <c r="AF72" s="984">
        <v>20</v>
      </c>
      <c r="AG72" s="984"/>
      <c r="AH72" s="984"/>
      <c r="AI72" s="984"/>
      <c r="AJ72" s="984"/>
      <c r="AK72" s="984">
        <v>45</v>
      </c>
      <c r="AL72" s="984"/>
      <c r="AM72" s="984"/>
      <c r="AN72" s="984"/>
      <c r="AO72" s="984"/>
      <c r="AP72" s="984" t="s">
        <v>580</v>
      </c>
      <c r="AQ72" s="984"/>
      <c r="AR72" s="984"/>
      <c r="AS72" s="984"/>
      <c r="AT72" s="984"/>
      <c r="AU72" s="984" t="s">
        <v>580</v>
      </c>
      <c r="AV72" s="984"/>
      <c r="AW72" s="984"/>
      <c r="AX72" s="984"/>
      <c r="AY72" s="984"/>
      <c r="AZ72" s="985"/>
      <c r="BA72" s="985"/>
      <c r="BB72" s="985"/>
      <c r="BC72" s="985"/>
      <c r="BD72" s="986"/>
      <c r="BE72" s="233"/>
      <c r="BF72" s="233"/>
      <c r="BG72" s="233"/>
      <c r="BH72" s="233"/>
      <c r="BI72" s="233"/>
      <c r="BJ72" s="233"/>
      <c r="BK72" s="233"/>
      <c r="BL72" s="233"/>
      <c r="BM72" s="233"/>
      <c r="BN72" s="233"/>
      <c r="BO72" s="233"/>
      <c r="BP72" s="233"/>
      <c r="BQ72" s="230">
        <v>66</v>
      </c>
      <c r="BR72" s="235"/>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2"/>
    </row>
    <row r="73" spans="1:131" ht="26.25" customHeight="1" x14ac:dyDescent="0.2">
      <c r="A73" s="230">
        <v>6</v>
      </c>
      <c r="B73" s="987" t="s">
        <v>592</v>
      </c>
      <c r="C73" s="988"/>
      <c r="D73" s="988"/>
      <c r="E73" s="988"/>
      <c r="F73" s="988"/>
      <c r="G73" s="988"/>
      <c r="H73" s="988"/>
      <c r="I73" s="988"/>
      <c r="J73" s="988"/>
      <c r="K73" s="988"/>
      <c r="L73" s="988"/>
      <c r="M73" s="988"/>
      <c r="N73" s="988"/>
      <c r="O73" s="988"/>
      <c r="P73" s="989"/>
      <c r="Q73" s="990">
        <v>461</v>
      </c>
      <c r="R73" s="984"/>
      <c r="S73" s="984"/>
      <c r="T73" s="984"/>
      <c r="U73" s="984"/>
      <c r="V73" s="984">
        <v>446</v>
      </c>
      <c r="W73" s="984"/>
      <c r="X73" s="984"/>
      <c r="Y73" s="984"/>
      <c r="Z73" s="984"/>
      <c r="AA73" s="984">
        <v>15</v>
      </c>
      <c r="AB73" s="984"/>
      <c r="AC73" s="984"/>
      <c r="AD73" s="984"/>
      <c r="AE73" s="984"/>
      <c r="AF73" s="984">
        <v>15</v>
      </c>
      <c r="AG73" s="984"/>
      <c r="AH73" s="984"/>
      <c r="AI73" s="984"/>
      <c r="AJ73" s="984"/>
      <c r="AK73" s="984">
        <v>30</v>
      </c>
      <c r="AL73" s="984"/>
      <c r="AM73" s="984"/>
      <c r="AN73" s="984"/>
      <c r="AO73" s="984"/>
      <c r="AP73" s="984">
        <v>336</v>
      </c>
      <c r="AQ73" s="984"/>
      <c r="AR73" s="984"/>
      <c r="AS73" s="984"/>
      <c r="AT73" s="984"/>
      <c r="AU73" s="984">
        <v>43</v>
      </c>
      <c r="AV73" s="984"/>
      <c r="AW73" s="984"/>
      <c r="AX73" s="984"/>
      <c r="AY73" s="984"/>
      <c r="AZ73" s="985"/>
      <c r="BA73" s="985"/>
      <c r="BB73" s="985"/>
      <c r="BC73" s="985"/>
      <c r="BD73" s="986"/>
      <c r="BE73" s="233"/>
      <c r="BF73" s="233"/>
      <c r="BG73" s="233"/>
      <c r="BH73" s="233"/>
      <c r="BI73" s="233"/>
      <c r="BJ73" s="233"/>
      <c r="BK73" s="233"/>
      <c r="BL73" s="233"/>
      <c r="BM73" s="233"/>
      <c r="BN73" s="233"/>
      <c r="BO73" s="233"/>
      <c r="BP73" s="233"/>
      <c r="BQ73" s="230">
        <v>67</v>
      </c>
      <c r="BR73" s="235"/>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2"/>
    </row>
    <row r="74" spans="1:131" ht="26.25" customHeight="1" x14ac:dyDescent="0.2">
      <c r="A74" s="230">
        <v>7</v>
      </c>
      <c r="B74" s="987" t="s">
        <v>593</v>
      </c>
      <c r="C74" s="988"/>
      <c r="D74" s="988"/>
      <c r="E74" s="988"/>
      <c r="F74" s="988"/>
      <c r="G74" s="988"/>
      <c r="H74" s="988"/>
      <c r="I74" s="988"/>
      <c r="J74" s="988"/>
      <c r="K74" s="988"/>
      <c r="L74" s="988"/>
      <c r="M74" s="988"/>
      <c r="N74" s="988"/>
      <c r="O74" s="988"/>
      <c r="P74" s="989"/>
      <c r="Q74" s="990">
        <v>21597</v>
      </c>
      <c r="R74" s="984"/>
      <c r="S74" s="984"/>
      <c r="T74" s="984"/>
      <c r="U74" s="984"/>
      <c r="V74" s="984">
        <v>20387</v>
      </c>
      <c r="W74" s="984"/>
      <c r="X74" s="984"/>
      <c r="Y74" s="984"/>
      <c r="Z74" s="984"/>
      <c r="AA74" s="984">
        <v>1209</v>
      </c>
      <c r="AB74" s="984"/>
      <c r="AC74" s="984"/>
      <c r="AD74" s="984"/>
      <c r="AE74" s="984"/>
      <c r="AF74" s="984">
        <v>10178</v>
      </c>
      <c r="AG74" s="984"/>
      <c r="AH74" s="984"/>
      <c r="AI74" s="984"/>
      <c r="AJ74" s="984"/>
      <c r="AK74" s="984" t="s">
        <v>580</v>
      </c>
      <c r="AL74" s="984"/>
      <c r="AM74" s="984"/>
      <c r="AN74" s="984"/>
      <c r="AO74" s="984"/>
      <c r="AP74" s="984">
        <v>6496</v>
      </c>
      <c r="AQ74" s="984"/>
      <c r="AR74" s="984"/>
      <c r="AS74" s="984"/>
      <c r="AT74" s="984"/>
      <c r="AU74" s="984">
        <v>58</v>
      </c>
      <c r="AV74" s="984"/>
      <c r="AW74" s="984"/>
      <c r="AX74" s="984"/>
      <c r="AY74" s="984"/>
      <c r="AZ74" s="985"/>
      <c r="BA74" s="985"/>
      <c r="BB74" s="985"/>
      <c r="BC74" s="985"/>
      <c r="BD74" s="986"/>
      <c r="BE74" s="233"/>
      <c r="BF74" s="233"/>
      <c r="BG74" s="233"/>
      <c r="BH74" s="233"/>
      <c r="BI74" s="233"/>
      <c r="BJ74" s="233"/>
      <c r="BK74" s="233"/>
      <c r="BL74" s="233"/>
      <c r="BM74" s="233"/>
      <c r="BN74" s="233"/>
      <c r="BO74" s="233"/>
      <c r="BP74" s="233"/>
      <c r="BQ74" s="230">
        <v>68</v>
      </c>
      <c r="BR74" s="235"/>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2"/>
    </row>
    <row r="75" spans="1:131" ht="26.25" customHeight="1" x14ac:dyDescent="0.2">
      <c r="A75" s="230">
        <v>8</v>
      </c>
      <c r="B75" s="987" t="s">
        <v>594</v>
      </c>
      <c r="C75" s="988"/>
      <c r="D75" s="988"/>
      <c r="E75" s="988"/>
      <c r="F75" s="988"/>
      <c r="G75" s="988"/>
      <c r="H75" s="988"/>
      <c r="I75" s="988"/>
      <c r="J75" s="988"/>
      <c r="K75" s="988"/>
      <c r="L75" s="988"/>
      <c r="M75" s="988"/>
      <c r="N75" s="988"/>
      <c r="O75" s="988"/>
      <c r="P75" s="989"/>
      <c r="Q75" s="991">
        <v>7352</v>
      </c>
      <c r="R75" s="992">
        <v>6933</v>
      </c>
      <c r="S75" s="992">
        <v>6933</v>
      </c>
      <c r="T75" s="992">
        <v>6933</v>
      </c>
      <c r="U75" s="993">
        <v>6933</v>
      </c>
      <c r="V75" s="994">
        <v>7276</v>
      </c>
      <c r="W75" s="992">
        <v>6850</v>
      </c>
      <c r="X75" s="992">
        <v>6850</v>
      </c>
      <c r="Y75" s="992">
        <v>6850</v>
      </c>
      <c r="Z75" s="993">
        <v>6850</v>
      </c>
      <c r="AA75" s="994">
        <v>76</v>
      </c>
      <c r="AB75" s="992">
        <v>82</v>
      </c>
      <c r="AC75" s="992">
        <v>82</v>
      </c>
      <c r="AD75" s="992">
        <v>82</v>
      </c>
      <c r="AE75" s="993">
        <v>82</v>
      </c>
      <c r="AF75" s="994">
        <v>76</v>
      </c>
      <c r="AG75" s="992">
        <v>82</v>
      </c>
      <c r="AH75" s="992">
        <v>82</v>
      </c>
      <c r="AI75" s="992">
        <v>82</v>
      </c>
      <c r="AJ75" s="993">
        <v>82</v>
      </c>
      <c r="AK75" s="994">
        <v>3086</v>
      </c>
      <c r="AL75" s="992">
        <v>2485</v>
      </c>
      <c r="AM75" s="992">
        <v>2485</v>
      </c>
      <c r="AN75" s="992">
        <v>2485</v>
      </c>
      <c r="AO75" s="993">
        <v>2485</v>
      </c>
      <c r="AP75" s="994" t="s">
        <v>518</v>
      </c>
      <c r="AQ75" s="992"/>
      <c r="AR75" s="992"/>
      <c r="AS75" s="992"/>
      <c r="AT75" s="993"/>
      <c r="AU75" s="994" t="s">
        <v>518</v>
      </c>
      <c r="AV75" s="992"/>
      <c r="AW75" s="992"/>
      <c r="AX75" s="992"/>
      <c r="AY75" s="993"/>
      <c r="AZ75" s="985"/>
      <c r="BA75" s="985"/>
      <c r="BB75" s="985"/>
      <c r="BC75" s="985"/>
      <c r="BD75" s="986"/>
      <c r="BE75" s="233"/>
      <c r="BF75" s="233"/>
      <c r="BG75" s="233"/>
      <c r="BH75" s="233"/>
      <c r="BI75" s="233"/>
      <c r="BJ75" s="233"/>
      <c r="BK75" s="233"/>
      <c r="BL75" s="233"/>
      <c r="BM75" s="233"/>
      <c r="BN75" s="233"/>
      <c r="BO75" s="233"/>
      <c r="BP75" s="233"/>
      <c r="BQ75" s="230">
        <v>69</v>
      </c>
      <c r="BR75" s="235"/>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2"/>
    </row>
    <row r="76" spans="1:131" ht="26.25" customHeight="1" x14ac:dyDescent="0.2">
      <c r="A76" s="230">
        <v>9</v>
      </c>
      <c r="B76" s="987" t="s">
        <v>595</v>
      </c>
      <c r="C76" s="988"/>
      <c r="D76" s="988"/>
      <c r="E76" s="988"/>
      <c r="F76" s="988"/>
      <c r="G76" s="988"/>
      <c r="H76" s="988"/>
      <c r="I76" s="988"/>
      <c r="J76" s="988"/>
      <c r="K76" s="988"/>
      <c r="L76" s="988"/>
      <c r="M76" s="988"/>
      <c r="N76" s="988"/>
      <c r="O76" s="988"/>
      <c r="P76" s="989"/>
      <c r="Q76" s="991">
        <v>1524702</v>
      </c>
      <c r="R76" s="992">
        <v>1385861</v>
      </c>
      <c r="S76" s="992">
        <v>1385861</v>
      </c>
      <c r="T76" s="992">
        <v>1385861</v>
      </c>
      <c r="U76" s="993">
        <v>1385861</v>
      </c>
      <c r="V76" s="994">
        <v>1496148</v>
      </c>
      <c r="W76" s="992">
        <v>1346246</v>
      </c>
      <c r="X76" s="992">
        <v>1346246</v>
      </c>
      <c r="Y76" s="992">
        <v>1346246</v>
      </c>
      <c r="Z76" s="993">
        <v>1346246</v>
      </c>
      <c r="AA76" s="994">
        <v>28554</v>
      </c>
      <c r="AB76" s="992">
        <v>39615</v>
      </c>
      <c r="AC76" s="992">
        <v>39615</v>
      </c>
      <c r="AD76" s="992">
        <v>39615</v>
      </c>
      <c r="AE76" s="993">
        <v>39615</v>
      </c>
      <c r="AF76" s="994">
        <v>28554</v>
      </c>
      <c r="AG76" s="992">
        <v>39615</v>
      </c>
      <c r="AH76" s="992">
        <v>39615</v>
      </c>
      <c r="AI76" s="992">
        <v>39615</v>
      </c>
      <c r="AJ76" s="993">
        <v>39615</v>
      </c>
      <c r="AK76" s="994">
        <v>15234</v>
      </c>
      <c r="AL76" s="992"/>
      <c r="AM76" s="992"/>
      <c r="AN76" s="992"/>
      <c r="AO76" s="993"/>
      <c r="AP76" s="994" t="s">
        <v>518</v>
      </c>
      <c r="AQ76" s="992"/>
      <c r="AR76" s="992"/>
      <c r="AS76" s="992"/>
      <c r="AT76" s="993"/>
      <c r="AU76" s="994" t="s">
        <v>518</v>
      </c>
      <c r="AV76" s="992"/>
      <c r="AW76" s="992"/>
      <c r="AX76" s="992"/>
      <c r="AY76" s="993"/>
      <c r="AZ76" s="985"/>
      <c r="BA76" s="985"/>
      <c r="BB76" s="985"/>
      <c r="BC76" s="985"/>
      <c r="BD76" s="986"/>
      <c r="BE76" s="233"/>
      <c r="BF76" s="233"/>
      <c r="BG76" s="233"/>
      <c r="BH76" s="233"/>
      <c r="BI76" s="233"/>
      <c r="BJ76" s="233"/>
      <c r="BK76" s="233"/>
      <c r="BL76" s="233"/>
      <c r="BM76" s="233"/>
      <c r="BN76" s="233"/>
      <c r="BO76" s="233"/>
      <c r="BP76" s="233"/>
      <c r="BQ76" s="230">
        <v>70</v>
      </c>
      <c r="BR76" s="235"/>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2"/>
    </row>
    <row r="77" spans="1:131" ht="26.25" customHeight="1" x14ac:dyDescent="0.2">
      <c r="A77" s="230">
        <v>10</v>
      </c>
      <c r="B77" s="987" t="s">
        <v>596</v>
      </c>
      <c r="C77" s="988"/>
      <c r="D77" s="988"/>
      <c r="E77" s="988"/>
      <c r="F77" s="988"/>
      <c r="G77" s="988"/>
      <c r="H77" s="988"/>
      <c r="I77" s="988"/>
      <c r="J77" s="988"/>
      <c r="K77" s="988"/>
      <c r="L77" s="988"/>
      <c r="M77" s="988"/>
      <c r="N77" s="988"/>
      <c r="O77" s="988"/>
      <c r="P77" s="989"/>
      <c r="Q77" s="991">
        <v>267</v>
      </c>
      <c r="R77" s="992"/>
      <c r="S77" s="992"/>
      <c r="T77" s="992"/>
      <c r="U77" s="993"/>
      <c r="V77" s="994">
        <v>178</v>
      </c>
      <c r="W77" s="992"/>
      <c r="X77" s="992"/>
      <c r="Y77" s="992"/>
      <c r="Z77" s="993"/>
      <c r="AA77" s="994">
        <v>89</v>
      </c>
      <c r="AB77" s="992"/>
      <c r="AC77" s="992"/>
      <c r="AD77" s="992"/>
      <c r="AE77" s="993"/>
      <c r="AF77" s="994">
        <v>89</v>
      </c>
      <c r="AG77" s="992"/>
      <c r="AH77" s="992"/>
      <c r="AI77" s="992"/>
      <c r="AJ77" s="993"/>
      <c r="AK77" s="994">
        <v>13</v>
      </c>
      <c r="AL77" s="992"/>
      <c r="AM77" s="992"/>
      <c r="AN77" s="992"/>
      <c r="AO77" s="993"/>
      <c r="AP77" s="994" t="s">
        <v>580</v>
      </c>
      <c r="AQ77" s="992"/>
      <c r="AR77" s="992"/>
      <c r="AS77" s="992"/>
      <c r="AT77" s="993"/>
      <c r="AU77" s="994" t="s">
        <v>580</v>
      </c>
      <c r="AV77" s="992"/>
      <c r="AW77" s="992"/>
      <c r="AX77" s="992"/>
      <c r="AY77" s="993"/>
      <c r="AZ77" s="985"/>
      <c r="BA77" s="985"/>
      <c r="BB77" s="985"/>
      <c r="BC77" s="985"/>
      <c r="BD77" s="986"/>
      <c r="BE77" s="233"/>
      <c r="BF77" s="233"/>
      <c r="BG77" s="233"/>
      <c r="BH77" s="233"/>
      <c r="BI77" s="233"/>
      <c r="BJ77" s="233"/>
      <c r="BK77" s="233"/>
      <c r="BL77" s="233"/>
      <c r="BM77" s="233"/>
      <c r="BN77" s="233"/>
      <c r="BO77" s="233"/>
      <c r="BP77" s="233"/>
      <c r="BQ77" s="230">
        <v>71</v>
      </c>
      <c r="BR77" s="235"/>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2"/>
    </row>
    <row r="78" spans="1:131" ht="26.25" customHeight="1" x14ac:dyDescent="0.2">
      <c r="A78" s="230">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3"/>
      <c r="BF78" s="233"/>
      <c r="BG78" s="233"/>
      <c r="BH78" s="233"/>
      <c r="BI78" s="233"/>
      <c r="BJ78" s="222"/>
      <c r="BK78" s="222"/>
      <c r="BL78" s="222"/>
      <c r="BM78" s="222"/>
      <c r="BN78" s="222"/>
      <c r="BO78" s="233"/>
      <c r="BP78" s="233"/>
      <c r="BQ78" s="230">
        <v>72</v>
      </c>
      <c r="BR78" s="235"/>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2"/>
    </row>
    <row r="79" spans="1:131" ht="26.25" customHeight="1" x14ac:dyDescent="0.2">
      <c r="A79" s="230">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3"/>
      <c r="BF79" s="233"/>
      <c r="BG79" s="233"/>
      <c r="BH79" s="233"/>
      <c r="BI79" s="233"/>
      <c r="BJ79" s="222"/>
      <c r="BK79" s="222"/>
      <c r="BL79" s="222"/>
      <c r="BM79" s="222"/>
      <c r="BN79" s="222"/>
      <c r="BO79" s="233"/>
      <c r="BP79" s="233"/>
      <c r="BQ79" s="230">
        <v>73</v>
      </c>
      <c r="BR79" s="235"/>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2"/>
    </row>
    <row r="80" spans="1:131" ht="26.25" customHeight="1" x14ac:dyDescent="0.2">
      <c r="A80" s="230">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3"/>
      <c r="BF80" s="233"/>
      <c r="BG80" s="233"/>
      <c r="BH80" s="233"/>
      <c r="BI80" s="233"/>
      <c r="BJ80" s="233"/>
      <c r="BK80" s="233"/>
      <c r="BL80" s="233"/>
      <c r="BM80" s="233"/>
      <c r="BN80" s="233"/>
      <c r="BO80" s="233"/>
      <c r="BP80" s="233"/>
      <c r="BQ80" s="230">
        <v>74</v>
      </c>
      <c r="BR80" s="235"/>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2"/>
    </row>
    <row r="81" spans="1:131" ht="26.25" customHeight="1" x14ac:dyDescent="0.2">
      <c r="A81" s="230">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3"/>
      <c r="BF81" s="233"/>
      <c r="BG81" s="233"/>
      <c r="BH81" s="233"/>
      <c r="BI81" s="233"/>
      <c r="BJ81" s="233"/>
      <c r="BK81" s="233"/>
      <c r="BL81" s="233"/>
      <c r="BM81" s="233"/>
      <c r="BN81" s="233"/>
      <c r="BO81" s="233"/>
      <c r="BP81" s="233"/>
      <c r="BQ81" s="230">
        <v>75</v>
      </c>
      <c r="BR81" s="235"/>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2"/>
    </row>
    <row r="82" spans="1:131" ht="26.25" customHeight="1" x14ac:dyDescent="0.2">
      <c r="A82" s="230">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3"/>
      <c r="BF82" s="233"/>
      <c r="BG82" s="233"/>
      <c r="BH82" s="233"/>
      <c r="BI82" s="233"/>
      <c r="BJ82" s="233"/>
      <c r="BK82" s="233"/>
      <c r="BL82" s="233"/>
      <c r="BM82" s="233"/>
      <c r="BN82" s="233"/>
      <c r="BO82" s="233"/>
      <c r="BP82" s="233"/>
      <c r="BQ82" s="230">
        <v>76</v>
      </c>
      <c r="BR82" s="235"/>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2"/>
    </row>
    <row r="83" spans="1:131" ht="26.25" customHeight="1" x14ac:dyDescent="0.2">
      <c r="A83" s="230">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3"/>
      <c r="BF83" s="233"/>
      <c r="BG83" s="233"/>
      <c r="BH83" s="233"/>
      <c r="BI83" s="233"/>
      <c r="BJ83" s="233"/>
      <c r="BK83" s="233"/>
      <c r="BL83" s="233"/>
      <c r="BM83" s="233"/>
      <c r="BN83" s="233"/>
      <c r="BO83" s="233"/>
      <c r="BP83" s="233"/>
      <c r="BQ83" s="230">
        <v>77</v>
      </c>
      <c r="BR83" s="235"/>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2"/>
    </row>
    <row r="84" spans="1:131" ht="26.25" customHeight="1" x14ac:dyDescent="0.2">
      <c r="A84" s="230">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3"/>
      <c r="BF84" s="233"/>
      <c r="BG84" s="233"/>
      <c r="BH84" s="233"/>
      <c r="BI84" s="233"/>
      <c r="BJ84" s="233"/>
      <c r="BK84" s="233"/>
      <c r="BL84" s="233"/>
      <c r="BM84" s="233"/>
      <c r="BN84" s="233"/>
      <c r="BO84" s="233"/>
      <c r="BP84" s="233"/>
      <c r="BQ84" s="230">
        <v>78</v>
      </c>
      <c r="BR84" s="235"/>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2"/>
    </row>
    <row r="85" spans="1:131" ht="26.25" customHeight="1" x14ac:dyDescent="0.2">
      <c r="A85" s="230">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3"/>
      <c r="BF85" s="233"/>
      <c r="BG85" s="233"/>
      <c r="BH85" s="233"/>
      <c r="BI85" s="233"/>
      <c r="BJ85" s="233"/>
      <c r="BK85" s="233"/>
      <c r="BL85" s="233"/>
      <c r="BM85" s="233"/>
      <c r="BN85" s="233"/>
      <c r="BO85" s="233"/>
      <c r="BP85" s="233"/>
      <c r="BQ85" s="230">
        <v>79</v>
      </c>
      <c r="BR85" s="235"/>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2"/>
    </row>
    <row r="86" spans="1:131" ht="26.25" customHeight="1" x14ac:dyDescent="0.2">
      <c r="A86" s="230">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3"/>
      <c r="BF86" s="233"/>
      <c r="BG86" s="233"/>
      <c r="BH86" s="233"/>
      <c r="BI86" s="233"/>
      <c r="BJ86" s="233"/>
      <c r="BK86" s="233"/>
      <c r="BL86" s="233"/>
      <c r="BM86" s="233"/>
      <c r="BN86" s="233"/>
      <c r="BO86" s="233"/>
      <c r="BP86" s="233"/>
      <c r="BQ86" s="230">
        <v>80</v>
      </c>
      <c r="BR86" s="235"/>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2"/>
    </row>
    <row r="87" spans="1:131" ht="26.25" customHeight="1" x14ac:dyDescent="0.2">
      <c r="A87" s="236">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3"/>
      <c r="BF87" s="233"/>
      <c r="BG87" s="233"/>
      <c r="BH87" s="233"/>
      <c r="BI87" s="233"/>
      <c r="BJ87" s="233"/>
      <c r="BK87" s="233"/>
      <c r="BL87" s="233"/>
      <c r="BM87" s="233"/>
      <c r="BN87" s="233"/>
      <c r="BO87" s="233"/>
      <c r="BP87" s="233"/>
      <c r="BQ87" s="230">
        <v>81</v>
      </c>
      <c r="BR87" s="235"/>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2"/>
    </row>
    <row r="88" spans="1:131" ht="26.25" customHeight="1" thickBot="1" x14ac:dyDescent="0.25">
      <c r="A88" s="232" t="s">
        <v>392</v>
      </c>
      <c r="B88" s="950" t="s">
        <v>421</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198533</v>
      </c>
      <c r="AG88" s="972"/>
      <c r="AH88" s="972"/>
      <c r="AI88" s="972"/>
      <c r="AJ88" s="972"/>
      <c r="AK88" s="976"/>
      <c r="AL88" s="976"/>
      <c r="AM88" s="976"/>
      <c r="AN88" s="976"/>
      <c r="AO88" s="976"/>
      <c r="AP88" s="972">
        <v>7022</v>
      </c>
      <c r="AQ88" s="972"/>
      <c r="AR88" s="972"/>
      <c r="AS88" s="972"/>
      <c r="AT88" s="972"/>
      <c r="AU88" s="972">
        <v>105</v>
      </c>
      <c r="AV88" s="972"/>
      <c r="AW88" s="972"/>
      <c r="AX88" s="972"/>
      <c r="AY88" s="972"/>
      <c r="AZ88" s="973"/>
      <c r="BA88" s="973"/>
      <c r="BB88" s="973"/>
      <c r="BC88" s="973"/>
      <c r="BD88" s="974"/>
      <c r="BE88" s="233"/>
      <c r="BF88" s="233"/>
      <c r="BG88" s="233"/>
      <c r="BH88" s="233"/>
      <c r="BI88" s="233"/>
      <c r="BJ88" s="233"/>
      <c r="BK88" s="233"/>
      <c r="BL88" s="233"/>
      <c r="BM88" s="233"/>
      <c r="BN88" s="233"/>
      <c r="BO88" s="233"/>
      <c r="BP88" s="233"/>
      <c r="BQ88" s="230">
        <v>82</v>
      </c>
      <c r="BR88" s="235"/>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2"/>
    </row>
    <row r="89" spans="1:131" ht="26.25" hidden="1" customHeight="1" x14ac:dyDescent="0.2">
      <c r="A89" s="237"/>
      <c r="B89" s="238"/>
      <c r="C89" s="238"/>
      <c r="D89" s="238"/>
      <c r="E89" s="238"/>
      <c r="F89" s="238"/>
      <c r="G89" s="238"/>
      <c r="H89" s="238"/>
      <c r="I89" s="238"/>
      <c r="J89" s="238"/>
      <c r="K89" s="238"/>
      <c r="L89" s="238"/>
      <c r="M89" s="238"/>
      <c r="N89" s="238"/>
      <c r="O89" s="238"/>
      <c r="P89" s="238"/>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40"/>
      <c r="BA89" s="240"/>
      <c r="BB89" s="240"/>
      <c r="BC89" s="240"/>
      <c r="BD89" s="240"/>
      <c r="BE89" s="233"/>
      <c r="BF89" s="233"/>
      <c r="BG89" s="233"/>
      <c r="BH89" s="233"/>
      <c r="BI89" s="233"/>
      <c r="BJ89" s="233"/>
      <c r="BK89" s="233"/>
      <c r="BL89" s="233"/>
      <c r="BM89" s="233"/>
      <c r="BN89" s="233"/>
      <c r="BO89" s="233"/>
      <c r="BP89" s="233"/>
      <c r="BQ89" s="230">
        <v>83</v>
      </c>
      <c r="BR89" s="235"/>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2"/>
    </row>
    <row r="90" spans="1:131" ht="26.25" hidden="1" customHeight="1" x14ac:dyDescent="0.2">
      <c r="A90" s="237"/>
      <c r="B90" s="238"/>
      <c r="C90" s="238"/>
      <c r="D90" s="238"/>
      <c r="E90" s="238"/>
      <c r="F90" s="238"/>
      <c r="G90" s="238"/>
      <c r="H90" s="238"/>
      <c r="I90" s="238"/>
      <c r="J90" s="238"/>
      <c r="K90" s="238"/>
      <c r="L90" s="238"/>
      <c r="M90" s="238"/>
      <c r="N90" s="238"/>
      <c r="O90" s="238"/>
      <c r="P90" s="238"/>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40"/>
      <c r="BA90" s="240"/>
      <c r="BB90" s="240"/>
      <c r="BC90" s="240"/>
      <c r="BD90" s="240"/>
      <c r="BE90" s="233"/>
      <c r="BF90" s="233"/>
      <c r="BG90" s="233"/>
      <c r="BH90" s="233"/>
      <c r="BI90" s="233"/>
      <c r="BJ90" s="233"/>
      <c r="BK90" s="233"/>
      <c r="BL90" s="233"/>
      <c r="BM90" s="233"/>
      <c r="BN90" s="233"/>
      <c r="BO90" s="233"/>
      <c r="BP90" s="233"/>
      <c r="BQ90" s="230">
        <v>84</v>
      </c>
      <c r="BR90" s="235"/>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2"/>
    </row>
    <row r="91" spans="1:131" ht="26.25" hidden="1" customHeight="1" x14ac:dyDescent="0.2">
      <c r="A91" s="237"/>
      <c r="B91" s="238"/>
      <c r="C91" s="238"/>
      <c r="D91" s="238"/>
      <c r="E91" s="238"/>
      <c r="F91" s="238"/>
      <c r="G91" s="238"/>
      <c r="H91" s="238"/>
      <c r="I91" s="238"/>
      <c r="J91" s="238"/>
      <c r="K91" s="238"/>
      <c r="L91" s="238"/>
      <c r="M91" s="238"/>
      <c r="N91" s="238"/>
      <c r="O91" s="238"/>
      <c r="P91" s="238"/>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40"/>
      <c r="BA91" s="240"/>
      <c r="BB91" s="240"/>
      <c r="BC91" s="240"/>
      <c r="BD91" s="240"/>
      <c r="BE91" s="233"/>
      <c r="BF91" s="233"/>
      <c r="BG91" s="233"/>
      <c r="BH91" s="233"/>
      <c r="BI91" s="233"/>
      <c r="BJ91" s="233"/>
      <c r="BK91" s="233"/>
      <c r="BL91" s="233"/>
      <c r="BM91" s="233"/>
      <c r="BN91" s="233"/>
      <c r="BO91" s="233"/>
      <c r="BP91" s="233"/>
      <c r="BQ91" s="230">
        <v>85</v>
      </c>
      <c r="BR91" s="235"/>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2"/>
    </row>
    <row r="92" spans="1:131" ht="26.25" hidden="1" customHeight="1" x14ac:dyDescent="0.2">
      <c r="A92" s="237"/>
      <c r="B92" s="238"/>
      <c r="C92" s="238"/>
      <c r="D92" s="238"/>
      <c r="E92" s="238"/>
      <c r="F92" s="238"/>
      <c r="G92" s="238"/>
      <c r="H92" s="238"/>
      <c r="I92" s="238"/>
      <c r="J92" s="238"/>
      <c r="K92" s="238"/>
      <c r="L92" s="238"/>
      <c r="M92" s="238"/>
      <c r="N92" s="238"/>
      <c r="O92" s="238"/>
      <c r="P92" s="238"/>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40"/>
      <c r="BA92" s="240"/>
      <c r="BB92" s="240"/>
      <c r="BC92" s="240"/>
      <c r="BD92" s="240"/>
      <c r="BE92" s="233"/>
      <c r="BF92" s="233"/>
      <c r="BG92" s="233"/>
      <c r="BH92" s="233"/>
      <c r="BI92" s="233"/>
      <c r="BJ92" s="233"/>
      <c r="BK92" s="233"/>
      <c r="BL92" s="233"/>
      <c r="BM92" s="233"/>
      <c r="BN92" s="233"/>
      <c r="BO92" s="233"/>
      <c r="BP92" s="233"/>
      <c r="BQ92" s="230">
        <v>86</v>
      </c>
      <c r="BR92" s="235"/>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2"/>
    </row>
    <row r="93" spans="1:131" ht="26.25" hidden="1" customHeight="1" x14ac:dyDescent="0.2">
      <c r="A93" s="237"/>
      <c r="B93" s="238"/>
      <c r="C93" s="238"/>
      <c r="D93" s="238"/>
      <c r="E93" s="238"/>
      <c r="F93" s="238"/>
      <c r="G93" s="238"/>
      <c r="H93" s="238"/>
      <c r="I93" s="238"/>
      <c r="J93" s="238"/>
      <c r="K93" s="238"/>
      <c r="L93" s="238"/>
      <c r="M93" s="238"/>
      <c r="N93" s="238"/>
      <c r="O93" s="238"/>
      <c r="P93" s="238"/>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40"/>
      <c r="BA93" s="240"/>
      <c r="BB93" s="240"/>
      <c r="BC93" s="240"/>
      <c r="BD93" s="240"/>
      <c r="BE93" s="233"/>
      <c r="BF93" s="233"/>
      <c r="BG93" s="233"/>
      <c r="BH93" s="233"/>
      <c r="BI93" s="233"/>
      <c r="BJ93" s="233"/>
      <c r="BK93" s="233"/>
      <c r="BL93" s="233"/>
      <c r="BM93" s="233"/>
      <c r="BN93" s="233"/>
      <c r="BO93" s="233"/>
      <c r="BP93" s="233"/>
      <c r="BQ93" s="230">
        <v>87</v>
      </c>
      <c r="BR93" s="235"/>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2"/>
    </row>
    <row r="94" spans="1:131" ht="26.25" hidden="1" customHeight="1" x14ac:dyDescent="0.2">
      <c r="A94" s="237"/>
      <c r="B94" s="238"/>
      <c r="C94" s="238"/>
      <c r="D94" s="238"/>
      <c r="E94" s="238"/>
      <c r="F94" s="238"/>
      <c r="G94" s="238"/>
      <c r="H94" s="238"/>
      <c r="I94" s="238"/>
      <c r="J94" s="238"/>
      <c r="K94" s="238"/>
      <c r="L94" s="238"/>
      <c r="M94" s="238"/>
      <c r="N94" s="238"/>
      <c r="O94" s="238"/>
      <c r="P94" s="238"/>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40"/>
      <c r="BA94" s="240"/>
      <c r="BB94" s="240"/>
      <c r="BC94" s="240"/>
      <c r="BD94" s="240"/>
      <c r="BE94" s="233"/>
      <c r="BF94" s="233"/>
      <c r="BG94" s="233"/>
      <c r="BH94" s="233"/>
      <c r="BI94" s="233"/>
      <c r="BJ94" s="233"/>
      <c r="BK94" s="233"/>
      <c r="BL94" s="233"/>
      <c r="BM94" s="233"/>
      <c r="BN94" s="233"/>
      <c r="BO94" s="233"/>
      <c r="BP94" s="233"/>
      <c r="BQ94" s="230">
        <v>88</v>
      </c>
      <c r="BR94" s="235"/>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2"/>
    </row>
    <row r="95" spans="1:131" ht="26.25" hidden="1" customHeight="1" x14ac:dyDescent="0.2">
      <c r="A95" s="237"/>
      <c r="B95" s="238"/>
      <c r="C95" s="238"/>
      <c r="D95" s="238"/>
      <c r="E95" s="238"/>
      <c r="F95" s="238"/>
      <c r="G95" s="238"/>
      <c r="H95" s="238"/>
      <c r="I95" s="238"/>
      <c r="J95" s="238"/>
      <c r="K95" s="238"/>
      <c r="L95" s="238"/>
      <c r="M95" s="238"/>
      <c r="N95" s="238"/>
      <c r="O95" s="238"/>
      <c r="P95" s="238"/>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40"/>
      <c r="BA95" s="240"/>
      <c r="BB95" s="240"/>
      <c r="BC95" s="240"/>
      <c r="BD95" s="240"/>
      <c r="BE95" s="233"/>
      <c r="BF95" s="233"/>
      <c r="BG95" s="233"/>
      <c r="BH95" s="233"/>
      <c r="BI95" s="233"/>
      <c r="BJ95" s="233"/>
      <c r="BK95" s="233"/>
      <c r="BL95" s="233"/>
      <c r="BM95" s="233"/>
      <c r="BN95" s="233"/>
      <c r="BO95" s="233"/>
      <c r="BP95" s="233"/>
      <c r="BQ95" s="230">
        <v>89</v>
      </c>
      <c r="BR95" s="235"/>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2"/>
    </row>
    <row r="96" spans="1:131" ht="26.25" hidden="1" customHeight="1" x14ac:dyDescent="0.2">
      <c r="A96" s="237"/>
      <c r="B96" s="238"/>
      <c r="C96" s="238"/>
      <c r="D96" s="238"/>
      <c r="E96" s="238"/>
      <c r="F96" s="238"/>
      <c r="G96" s="238"/>
      <c r="H96" s="238"/>
      <c r="I96" s="238"/>
      <c r="J96" s="238"/>
      <c r="K96" s="238"/>
      <c r="L96" s="238"/>
      <c r="M96" s="238"/>
      <c r="N96" s="238"/>
      <c r="O96" s="238"/>
      <c r="P96" s="238"/>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40"/>
      <c r="BA96" s="240"/>
      <c r="BB96" s="240"/>
      <c r="BC96" s="240"/>
      <c r="BD96" s="240"/>
      <c r="BE96" s="233"/>
      <c r="BF96" s="233"/>
      <c r="BG96" s="233"/>
      <c r="BH96" s="233"/>
      <c r="BI96" s="233"/>
      <c r="BJ96" s="233"/>
      <c r="BK96" s="233"/>
      <c r="BL96" s="233"/>
      <c r="BM96" s="233"/>
      <c r="BN96" s="233"/>
      <c r="BO96" s="233"/>
      <c r="BP96" s="233"/>
      <c r="BQ96" s="230">
        <v>90</v>
      </c>
      <c r="BR96" s="235"/>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2"/>
    </row>
    <row r="97" spans="1:131" ht="26.25" hidden="1" customHeight="1" x14ac:dyDescent="0.2">
      <c r="A97" s="237"/>
      <c r="B97" s="238"/>
      <c r="C97" s="238"/>
      <c r="D97" s="238"/>
      <c r="E97" s="238"/>
      <c r="F97" s="238"/>
      <c r="G97" s="238"/>
      <c r="H97" s="238"/>
      <c r="I97" s="238"/>
      <c r="J97" s="238"/>
      <c r="K97" s="238"/>
      <c r="L97" s="238"/>
      <c r="M97" s="238"/>
      <c r="N97" s="238"/>
      <c r="O97" s="238"/>
      <c r="P97" s="238"/>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40"/>
      <c r="BA97" s="240"/>
      <c r="BB97" s="240"/>
      <c r="BC97" s="240"/>
      <c r="BD97" s="240"/>
      <c r="BE97" s="233"/>
      <c r="BF97" s="233"/>
      <c r="BG97" s="233"/>
      <c r="BH97" s="233"/>
      <c r="BI97" s="233"/>
      <c r="BJ97" s="233"/>
      <c r="BK97" s="233"/>
      <c r="BL97" s="233"/>
      <c r="BM97" s="233"/>
      <c r="BN97" s="233"/>
      <c r="BO97" s="233"/>
      <c r="BP97" s="233"/>
      <c r="BQ97" s="230">
        <v>91</v>
      </c>
      <c r="BR97" s="235"/>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2"/>
    </row>
    <row r="98" spans="1:131" ht="26.25" hidden="1" customHeight="1" x14ac:dyDescent="0.2">
      <c r="A98" s="237"/>
      <c r="B98" s="238"/>
      <c r="C98" s="238"/>
      <c r="D98" s="238"/>
      <c r="E98" s="238"/>
      <c r="F98" s="238"/>
      <c r="G98" s="238"/>
      <c r="H98" s="238"/>
      <c r="I98" s="238"/>
      <c r="J98" s="238"/>
      <c r="K98" s="238"/>
      <c r="L98" s="238"/>
      <c r="M98" s="238"/>
      <c r="N98" s="238"/>
      <c r="O98" s="238"/>
      <c r="P98" s="238"/>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40"/>
      <c r="BA98" s="240"/>
      <c r="BB98" s="240"/>
      <c r="BC98" s="240"/>
      <c r="BD98" s="240"/>
      <c r="BE98" s="233"/>
      <c r="BF98" s="233"/>
      <c r="BG98" s="233"/>
      <c r="BH98" s="233"/>
      <c r="BI98" s="233"/>
      <c r="BJ98" s="233"/>
      <c r="BK98" s="233"/>
      <c r="BL98" s="233"/>
      <c r="BM98" s="233"/>
      <c r="BN98" s="233"/>
      <c r="BO98" s="233"/>
      <c r="BP98" s="233"/>
      <c r="BQ98" s="230">
        <v>92</v>
      </c>
      <c r="BR98" s="235"/>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2"/>
    </row>
    <row r="99" spans="1:131" ht="26.25" hidden="1" customHeight="1" x14ac:dyDescent="0.2">
      <c r="A99" s="237"/>
      <c r="B99" s="238"/>
      <c r="C99" s="238"/>
      <c r="D99" s="238"/>
      <c r="E99" s="238"/>
      <c r="F99" s="238"/>
      <c r="G99" s="238"/>
      <c r="H99" s="238"/>
      <c r="I99" s="238"/>
      <c r="J99" s="238"/>
      <c r="K99" s="238"/>
      <c r="L99" s="238"/>
      <c r="M99" s="238"/>
      <c r="N99" s="238"/>
      <c r="O99" s="238"/>
      <c r="P99" s="238"/>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40"/>
      <c r="BA99" s="240"/>
      <c r="BB99" s="240"/>
      <c r="BC99" s="240"/>
      <c r="BD99" s="240"/>
      <c r="BE99" s="233"/>
      <c r="BF99" s="233"/>
      <c r="BG99" s="233"/>
      <c r="BH99" s="233"/>
      <c r="BI99" s="233"/>
      <c r="BJ99" s="233"/>
      <c r="BK99" s="233"/>
      <c r="BL99" s="233"/>
      <c r="BM99" s="233"/>
      <c r="BN99" s="233"/>
      <c r="BO99" s="233"/>
      <c r="BP99" s="233"/>
      <c r="BQ99" s="230">
        <v>93</v>
      </c>
      <c r="BR99" s="235"/>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2"/>
    </row>
    <row r="100" spans="1:131" ht="26.25" hidden="1" customHeight="1" x14ac:dyDescent="0.2">
      <c r="A100" s="237"/>
      <c r="B100" s="238"/>
      <c r="C100" s="238"/>
      <c r="D100" s="238"/>
      <c r="E100" s="238"/>
      <c r="F100" s="238"/>
      <c r="G100" s="238"/>
      <c r="H100" s="238"/>
      <c r="I100" s="238"/>
      <c r="J100" s="238"/>
      <c r="K100" s="238"/>
      <c r="L100" s="238"/>
      <c r="M100" s="238"/>
      <c r="N100" s="238"/>
      <c r="O100" s="238"/>
      <c r="P100" s="238"/>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40"/>
      <c r="BA100" s="240"/>
      <c r="BB100" s="240"/>
      <c r="BC100" s="240"/>
      <c r="BD100" s="240"/>
      <c r="BE100" s="233"/>
      <c r="BF100" s="233"/>
      <c r="BG100" s="233"/>
      <c r="BH100" s="233"/>
      <c r="BI100" s="233"/>
      <c r="BJ100" s="233"/>
      <c r="BK100" s="233"/>
      <c r="BL100" s="233"/>
      <c r="BM100" s="233"/>
      <c r="BN100" s="233"/>
      <c r="BO100" s="233"/>
      <c r="BP100" s="233"/>
      <c r="BQ100" s="230">
        <v>94</v>
      </c>
      <c r="BR100" s="235"/>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2"/>
    </row>
    <row r="101" spans="1:131" ht="26.25" hidden="1" customHeight="1" x14ac:dyDescent="0.2">
      <c r="A101" s="237"/>
      <c r="B101" s="238"/>
      <c r="C101" s="238"/>
      <c r="D101" s="238"/>
      <c r="E101" s="238"/>
      <c r="F101" s="238"/>
      <c r="G101" s="238"/>
      <c r="H101" s="238"/>
      <c r="I101" s="238"/>
      <c r="J101" s="238"/>
      <c r="K101" s="238"/>
      <c r="L101" s="238"/>
      <c r="M101" s="238"/>
      <c r="N101" s="238"/>
      <c r="O101" s="238"/>
      <c r="P101" s="238"/>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40"/>
      <c r="BA101" s="240"/>
      <c r="BB101" s="240"/>
      <c r="BC101" s="240"/>
      <c r="BD101" s="240"/>
      <c r="BE101" s="233"/>
      <c r="BF101" s="233"/>
      <c r="BG101" s="233"/>
      <c r="BH101" s="233"/>
      <c r="BI101" s="233"/>
      <c r="BJ101" s="233"/>
      <c r="BK101" s="233"/>
      <c r="BL101" s="233"/>
      <c r="BM101" s="233"/>
      <c r="BN101" s="233"/>
      <c r="BO101" s="233"/>
      <c r="BP101" s="233"/>
      <c r="BQ101" s="230">
        <v>95</v>
      </c>
      <c r="BR101" s="235"/>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2"/>
    </row>
    <row r="102" spans="1:131" ht="26.25" customHeight="1" thickBot="1" x14ac:dyDescent="0.25">
      <c r="A102" s="237"/>
      <c r="B102" s="238"/>
      <c r="C102" s="238"/>
      <c r="D102" s="238"/>
      <c r="E102" s="238"/>
      <c r="F102" s="238"/>
      <c r="G102" s="238"/>
      <c r="H102" s="238"/>
      <c r="I102" s="238"/>
      <c r="J102" s="238"/>
      <c r="K102" s="238"/>
      <c r="L102" s="238"/>
      <c r="M102" s="238"/>
      <c r="N102" s="238"/>
      <c r="O102" s="238"/>
      <c r="P102" s="238"/>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40"/>
      <c r="BA102" s="240"/>
      <c r="BB102" s="240"/>
      <c r="BC102" s="240"/>
      <c r="BD102" s="240"/>
      <c r="BE102" s="233"/>
      <c r="BF102" s="233"/>
      <c r="BG102" s="233"/>
      <c r="BH102" s="233"/>
      <c r="BI102" s="233"/>
      <c r="BJ102" s="233"/>
      <c r="BK102" s="233"/>
      <c r="BL102" s="233"/>
      <c r="BM102" s="233"/>
      <c r="BN102" s="233"/>
      <c r="BO102" s="233"/>
      <c r="BP102" s="233"/>
      <c r="BQ102" s="232" t="s">
        <v>392</v>
      </c>
      <c r="BR102" s="950" t="s">
        <v>422</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1805</v>
      </c>
      <c r="CS102" s="966"/>
      <c r="CT102" s="966"/>
      <c r="CU102" s="966"/>
      <c r="CV102" s="967"/>
      <c r="CW102" s="965" t="s">
        <v>580</v>
      </c>
      <c r="CX102" s="966"/>
      <c r="CY102" s="966"/>
      <c r="CZ102" s="966"/>
      <c r="DA102" s="967"/>
      <c r="DB102" s="965" t="s">
        <v>580</v>
      </c>
      <c r="DC102" s="966"/>
      <c r="DD102" s="966"/>
      <c r="DE102" s="966"/>
      <c r="DF102" s="967"/>
      <c r="DG102" s="965" t="s">
        <v>580</v>
      </c>
      <c r="DH102" s="966"/>
      <c r="DI102" s="966"/>
      <c r="DJ102" s="966"/>
      <c r="DK102" s="967"/>
      <c r="DL102" s="965">
        <v>262</v>
      </c>
      <c r="DM102" s="966"/>
      <c r="DN102" s="966"/>
      <c r="DO102" s="966"/>
      <c r="DP102" s="967"/>
      <c r="DQ102" s="965">
        <v>26</v>
      </c>
      <c r="DR102" s="966"/>
      <c r="DS102" s="966"/>
      <c r="DT102" s="966"/>
      <c r="DU102" s="967"/>
      <c r="DV102" s="950"/>
      <c r="DW102" s="951"/>
      <c r="DX102" s="951"/>
      <c r="DY102" s="951"/>
      <c r="DZ102" s="952"/>
      <c r="EA102" s="222"/>
    </row>
    <row r="103" spans="1:131" ht="26.25" customHeight="1" x14ac:dyDescent="0.2">
      <c r="A103" s="237"/>
      <c r="B103" s="238"/>
      <c r="C103" s="238"/>
      <c r="D103" s="238"/>
      <c r="E103" s="238"/>
      <c r="F103" s="238"/>
      <c r="G103" s="238"/>
      <c r="H103" s="238"/>
      <c r="I103" s="238"/>
      <c r="J103" s="238"/>
      <c r="K103" s="238"/>
      <c r="L103" s="238"/>
      <c r="M103" s="238"/>
      <c r="N103" s="238"/>
      <c r="O103" s="238"/>
      <c r="P103" s="238"/>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40"/>
      <c r="BA103" s="240"/>
      <c r="BB103" s="240"/>
      <c r="BC103" s="240"/>
      <c r="BD103" s="240"/>
      <c r="BE103" s="233"/>
      <c r="BF103" s="233"/>
      <c r="BG103" s="233"/>
      <c r="BH103" s="233"/>
      <c r="BI103" s="233"/>
      <c r="BJ103" s="233"/>
      <c r="BK103" s="233"/>
      <c r="BL103" s="233"/>
      <c r="BM103" s="233"/>
      <c r="BN103" s="233"/>
      <c r="BO103" s="233"/>
      <c r="BP103" s="233"/>
      <c r="BQ103" s="953" t="s">
        <v>423</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2"/>
    </row>
    <row r="104" spans="1:131" ht="26.25" customHeight="1" x14ac:dyDescent="0.2">
      <c r="A104" s="237"/>
      <c r="B104" s="238"/>
      <c r="C104" s="238"/>
      <c r="D104" s="238"/>
      <c r="E104" s="238"/>
      <c r="F104" s="238"/>
      <c r="G104" s="238"/>
      <c r="H104" s="238"/>
      <c r="I104" s="238"/>
      <c r="J104" s="238"/>
      <c r="K104" s="238"/>
      <c r="L104" s="238"/>
      <c r="M104" s="238"/>
      <c r="N104" s="238"/>
      <c r="O104" s="238"/>
      <c r="P104" s="238"/>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40"/>
      <c r="BA104" s="240"/>
      <c r="BB104" s="240"/>
      <c r="BC104" s="240"/>
      <c r="BD104" s="240"/>
      <c r="BE104" s="233"/>
      <c r="BF104" s="233"/>
      <c r="BG104" s="233"/>
      <c r="BH104" s="233"/>
      <c r="BI104" s="233"/>
      <c r="BJ104" s="233"/>
      <c r="BK104" s="233"/>
      <c r="BL104" s="233"/>
      <c r="BM104" s="233"/>
      <c r="BN104" s="233"/>
      <c r="BO104" s="233"/>
      <c r="BP104" s="233"/>
      <c r="BQ104" s="954" t="s">
        <v>424</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2"/>
    </row>
    <row r="105" spans="1:131" ht="11.25" customHeight="1" x14ac:dyDescent="0.2">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222"/>
      <c r="DL105" s="222"/>
      <c r="DM105" s="222"/>
      <c r="DN105" s="222"/>
      <c r="DO105" s="222"/>
      <c r="DP105" s="222"/>
      <c r="DQ105" s="222"/>
      <c r="DR105" s="222"/>
      <c r="DS105" s="222"/>
      <c r="DT105" s="222"/>
      <c r="DU105" s="222"/>
      <c r="DV105" s="222"/>
      <c r="DW105" s="222"/>
      <c r="DX105" s="222"/>
      <c r="DY105" s="222"/>
      <c r="DZ105" s="222"/>
      <c r="EA105" s="222"/>
    </row>
    <row r="106" spans="1:131" ht="11.25" customHeight="1" x14ac:dyDescent="0.2">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222"/>
      <c r="DL106" s="222"/>
      <c r="DM106" s="222"/>
      <c r="DN106" s="222"/>
      <c r="DO106" s="222"/>
      <c r="DP106" s="222"/>
      <c r="DQ106" s="222"/>
      <c r="DR106" s="222"/>
      <c r="DS106" s="222"/>
      <c r="DT106" s="222"/>
      <c r="DU106" s="222"/>
      <c r="DV106" s="222"/>
      <c r="DW106" s="222"/>
      <c r="DX106" s="222"/>
      <c r="DY106" s="222"/>
      <c r="DZ106" s="222"/>
      <c r="EA106" s="222"/>
    </row>
    <row r="107" spans="1:131" s="222" customFormat="1" ht="26.25" customHeight="1" thickBot="1" x14ac:dyDescent="0.25">
      <c r="A107" s="241" t="s">
        <v>425</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1" t="s">
        <v>426</v>
      </c>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c r="DQ107" s="242"/>
      <c r="DR107" s="242"/>
      <c r="DS107" s="242"/>
      <c r="DT107" s="242"/>
      <c r="DU107" s="242"/>
      <c r="DV107" s="242"/>
      <c r="DW107" s="242"/>
      <c r="DX107" s="242"/>
      <c r="DY107" s="242"/>
      <c r="DZ107" s="242"/>
    </row>
    <row r="108" spans="1:131" s="222" customFormat="1" ht="26.25" customHeight="1" x14ac:dyDescent="0.2">
      <c r="A108" s="955" t="s">
        <v>427</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428</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2" customFormat="1" ht="26.25" customHeight="1" x14ac:dyDescent="0.2">
      <c r="A109" s="908" t="s">
        <v>429</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430</v>
      </c>
      <c r="AB109" s="909"/>
      <c r="AC109" s="909"/>
      <c r="AD109" s="909"/>
      <c r="AE109" s="910"/>
      <c r="AF109" s="911" t="s">
        <v>431</v>
      </c>
      <c r="AG109" s="909"/>
      <c r="AH109" s="909"/>
      <c r="AI109" s="909"/>
      <c r="AJ109" s="910"/>
      <c r="AK109" s="911" t="s">
        <v>310</v>
      </c>
      <c r="AL109" s="909"/>
      <c r="AM109" s="909"/>
      <c r="AN109" s="909"/>
      <c r="AO109" s="910"/>
      <c r="AP109" s="911" t="s">
        <v>432</v>
      </c>
      <c r="AQ109" s="909"/>
      <c r="AR109" s="909"/>
      <c r="AS109" s="909"/>
      <c r="AT109" s="942"/>
      <c r="AU109" s="908" t="s">
        <v>429</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430</v>
      </c>
      <c r="BR109" s="909"/>
      <c r="BS109" s="909"/>
      <c r="BT109" s="909"/>
      <c r="BU109" s="910"/>
      <c r="BV109" s="911" t="s">
        <v>431</v>
      </c>
      <c r="BW109" s="909"/>
      <c r="BX109" s="909"/>
      <c r="BY109" s="909"/>
      <c r="BZ109" s="910"/>
      <c r="CA109" s="911" t="s">
        <v>310</v>
      </c>
      <c r="CB109" s="909"/>
      <c r="CC109" s="909"/>
      <c r="CD109" s="909"/>
      <c r="CE109" s="910"/>
      <c r="CF109" s="949" t="s">
        <v>432</v>
      </c>
      <c r="CG109" s="949"/>
      <c r="CH109" s="949"/>
      <c r="CI109" s="949"/>
      <c r="CJ109" s="949"/>
      <c r="CK109" s="911" t="s">
        <v>433</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430</v>
      </c>
      <c r="DH109" s="909"/>
      <c r="DI109" s="909"/>
      <c r="DJ109" s="909"/>
      <c r="DK109" s="910"/>
      <c r="DL109" s="911" t="s">
        <v>431</v>
      </c>
      <c r="DM109" s="909"/>
      <c r="DN109" s="909"/>
      <c r="DO109" s="909"/>
      <c r="DP109" s="910"/>
      <c r="DQ109" s="911" t="s">
        <v>310</v>
      </c>
      <c r="DR109" s="909"/>
      <c r="DS109" s="909"/>
      <c r="DT109" s="909"/>
      <c r="DU109" s="910"/>
      <c r="DV109" s="911" t="s">
        <v>432</v>
      </c>
      <c r="DW109" s="909"/>
      <c r="DX109" s="909"/>
      <c r="DY109" s="909"/>
      <c r="DZ109" s="942"/>
    </row>
    <row r="110" spans="1:131" s="222" customFormat="1" ht="26.25" customHeight="1" x14ac:dyDescent="0.2">
      <c r="A110" s="820" t="s">
        <v>434</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1912739</v>
      </c>
      <c r="AB110" s="902"/>
      <c r="AC110" s="902"/>
      <c r="AD110" s="902"/>
      <c r="AE110" s="903"/>
      <c r="AF110" s="904">
        <v>1945567</v>
      </c>
      <c r="AG110" s="902"/>
      <c r="AH110" s="902"/>
      <c r="AI110" s="902"/>
      <c r="AJ110" s="903"/>
      <c r="AK110" s="904">
        <v>1947178</v>
      </c>
      <c r="AL110" s="902"/>
      <c r="AM110" s="902"/>
      <c r="AN110" s="902"/>
      <c r="AO110" s="903"/>
      <c r="AP110" s="905">
        <v>13.1</v>
      </c>
      <c r="AQ110" s="906"/>
      <c r="AR110" s="906"/>
      <c r="AS110" s="906"/>
      <c r="AT110" s="907"/>
      <c r="AU110" s="943" t="s">
        <v>75</v>
      </c>
      <c r="AV110" s="944"/>
      <c r="AW110" s="944"/>
      <c r="AX110" s="944"/>
      <c r="AY110" s="944"/>
      <c r="AZ110" s="873" t="s">
        <v>435</v>
      </c>
      <c r="BA110" s="821"/>
      <c r="BB110" s="821"/>
      <c r="BC110" s="821"/>
      <c r="BD110" s="821"/>
      <c r="BE110" s="821"/>
      <c r="BF110" s="821"/>
      <c r="BG110" s="821"/>
      <c r="BH110" s="821"/>
      <c r="BI110" s="821"/>
      <c r="BJ110" s="821"/>
      <c r="BK110" s="821"/>
      <c r="BL110" s="821"/>
      <c r="BM110" s="821"/>
      <c r="BN110" s="821"/>
      <c r="BO110" s="821"/>
      <c r="BP110" s="822"/>
      <c r="BQ110" s="874">
        <v>21335703</v>
      </c>
      <c r="BR110" s="855"/>
      <c r="BS110" s="855"/>
      <c r="BT110" s="855"/>
      <c r="BU110" s="855"/>
      <c r="BV110" s="855">
        <v>21462919</v>
      </c>
      <c r="BW110" s="855"/>
      <c r="BX110" s="855"/>
      <c r="BY110" s="855"/>
      <c r="BZ110" s="855"/>
      <c r="CA110" s="855">
        <v>20937567</v>
      </c>
      <c r="CB110" s="855"/>
      <c r="CC110" s="855"/>
      <c r="CD110" s="855"/>
      <c r="CE110" s="855"/>
      <c r="CF110" s="879">
        <v>141</v>
      </c>
      <c r="CG110" s="880"/>
      <c r="CH110" s="880"/>
      <c r="CI110" s="880"/>
      <c r="CJ110" s="880"/>
      <c r="CK110" s="939" t="s">
        <v>436</v>
      </c>
      <c r="CL110" s="832"/>
      <c r="CM110" s="873" t="s">
        <v>437</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438</v>
      </c>
      <c r="DH110" s="855"/>
      <c r="DI110" s="855"/>
      <c r="DJ110" s="855"/>
      <c r="DK110" s="855"/>
      <c r="DL110" s="855" t="s">
        <v>439</v>
      </c>
      <c r="DM110" s="855"/>
      <c r="DN110" s="855"/>
      <c r="DO110" s="855"/>
      <c r="DP110" s="855"/>
      <c r="DQ110" s="855" t="s">
        <v>440</v>
      </c>
      <c r="DR110" s="855"/>
      <c r="DS110" s="855"/>
      <c r="DT110" s="855"/>
      <c r="DU110" s="855"/>
      <c r="DV110" s="856" t="s">
        <v>394</v>
      </c>
      <c r="DW110" s="856"/>
      <c r="DX110" s="856"/>
      <c r="DY110" s="856"/>
      <c r="DZ110" s="857"/>
    </row>
    <row r="111" spans="1:131" s="222" customFormat="1" ht="26.25" customHeight="1" x14ac:dyDescent="0.2">
      <c r="A111" s="787" t="s">
        <v>441</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394</v>
      </c>
      <c r="AB111" s="932"/>
      <c r="AC111" s="932"/>
      <c r="AD111" s="932"/>
      <c r="AE111" s="933"/>
      <c r="AF111" s="934" t="s">
        <v>442</v>
      </c>
      <c r="AG111" s="932"/>
      <c r="AH111" s="932"/>
      <c r="AI111" s="932"/>
      <c r="AJ111" s="933"/>
      <c r="AK111" s="934" t="s">
        <v>394</v>
      </c>
      <c r="AL111" s="932"/>
      <c r="AM111" s="932"/>
      <c r="AN111" s="932"/>
      <c r="AO111" s="933"/>
      <c r="AP111" s="935" t="s">
        <v>438</v>
      </c>
      <c r="AQ111" s="936"/>
      <c r="AR111" s="936"/>
      <c r="AS111" s="936"/>
      <c r="AT111" s="937"/>
      <c r="AU111" s="945"/>
      <c r="AV111" s="946"/>
      <c r="AW111" s="946"/>
      <c r="AX111" s="946"/>
      <c r="AY111" s="946"/>
      <c r="AZ111" s="828" t="s">
        <v>443</v>
      </c>
      <c r="BA111" s="765"/>
      <c r="BB111" s="765"/>
      <c r="BC111" s="765"/>
      <c r="BD111" s="765"/>
      <c r="BE111" s="765"/>
      <c r="BF111" s="765"/>
      <c r="BG111" s="765"/>
      <c r="BH111" s="765"/>
      <c r="BI111" s="765"/>
      <c r="BJ111" s="765"/>
      <c r="BK111" s="765"/>
      <c r="BL111" s="765"/>
      <c r="BM111" s="765"/>
      <c r="BN111" s="765"/>
      <c r="BO111" s="765"/>
      <c r="BP111" s="766"/>
      <c r="BQ111" s="829">
        <v>1561239</v>
      </c>
      <c r="BR111" s="830"/>
      <c r="BS111" s="830"/>
      <c r="BT111" s="830"/>
      <c r="BU111" s="830"/>
      <c r="BV111" s="830">
        <v>2139119</v>
      </c>
      <c r="BW111" s="830"/>
      <c r="BX111" s="830"/>
      <c r="BY111" s="830"/>
      <c r="BZ111" s="830"/>
      <c r="CA111" s="830">
        <v>2431046</v>
      </c>
      <c r="CB111" s="830"/>
      <c r="CC111" s="830"/>
      <c r="CD111" s="830"/>
      <c r="CE111" s="830"/>
      <c r="CF111" s="888">
        <v>16.399999999999999</v>
      </c>
      <c r="CG111" s="889"/>
      <c r="CH111" s="889"/>
      <c r="CI111" s="889"/>
      <c r="CJ111" s="889"/>
      <c r="CK111" s="940"/>
      <c r="CL111" s="834"/>
      <c r="CM111" s="828" t="s">
        <v>444</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442</v>
      </c>
      <c r="DH111" s="830"/>
      <c r="DI111" s="830"/>
      <c r="DJ111" s="830"/>
      <c r="DK111" s="830"/>
      <c r="DL111" s="830" t="s">
        <v>442</v>
      </c>
      <c r="DM111" s="830"/>
      <c r="DN111" s="830"/>
      <c r="DO111" s="830"/>
      <c r="DP111" s="830"/>
      <c r="DQ111" s="830" t="s">
        <v>438</v>
      </c>
      <c r="DR111" s="830"/>
      <c r="DS111" s="830"/>
      <c r="DT111" s="830"/>
      <c r="DU111" s="830"/>
      <c r="DV111" s="807" t="s">
        <v>394</v>
      </c>
      <c r="DW111" s="807"/>
      <c r="DX111" s="807"/>
      <c r="DY111" s="807"/>
      <c r="DZ111" s="808"/>
    </row>
    <row r="112" spans="1:131" s="222" customFormat="1" ht="26.25" customHeight="1" x14ac:dyDescent="0.2">
      <c r="A112" s="925" t="s">
        <v>445</v>
      </c>
      <c r="B112" s="926"/>
      <c r="C112" s="765" t="s">
        <v>446</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438</v>
      </c>
      <c r="AB112" s="793"/>
      <c r="AC112" s="793"/>
      <c r="AD112" s="793"/>
      <c r="AE112" s="794"/>
      <c r="AF112" s="795" t="s">
        <v>439</v>
      </c>
      <c r="AG112" s="793"/>
      <c r="AH112" s="793"/>
      <c r="AI112" s="793"/>
      <c r="AJ112" s="794"/>
      <c r="AK112" s="795" t="s">
        <v>438</v>
      </c>
      <c r="AL112" s="793"/>
      <c r="AM112" s="793"/>
      <c r="AN112" s="793"/>
      <c r="AO112" s="794"/>
      <c r="AP112" s="837" t="s">
        <v>394</v>
      </c>
      <c r="AQ112" s="838"/>
      <c r="AR112" s="838"/>
      <c r="AS112" s="838"/>
      <c r="AT112" s="839"/>
      <c r="AU112" s="945"/>
      <c r="AV112" s="946"/>
      <c r="AW112" s="946"/>
      <c r="AX112" s="946"/>
      <c r="AY112" s="946"/>
      <c r="AZ112" s="828" t="s">
        <v>447</v>
      </c>
      <c r="BA112" s="765"/>
      <c r="BB112" s="765"/>
      <c r="BC112" s="765"/>
      <c r="BD112" s="765"/>
      <c r="BE112" s="765"/>
      <c r="BF112" s="765"/>
      <c r="BG112" s="765"/>
      <c r="BH112" s="765"/>
      <c r="BI112" s="765"/>
      <c r="BJ112" s="765"/>
      <c r="BK112" s="765"/>
      <c r="BL112" s="765"/>
      <c r="BM112" s="765"/>
      <c r="BN112" s="765"/>
      <c r="BO112" s="765"/>
      <c r="BP112" s="766"/>
      <c r="BQ112" s="829">
        <v>295021</v>
      </c>
      <c r="BR112" s="830"/>
      <c r="BS112" s="830"/>
      <c r="BT112" s="830"/>
      <c r="BU112" s="830"/>
      <c r="BV112" s="830">
        <v>350384</v>
      </c>
      <c r="BW112" s="830"/>
      <c r="BX112" s="830"/>
      <c r="BY112" s="830"/>
      <c r="BZ112" s="830"/>
      <c r="CA112" s="830">
        <v>385144</v>
      </c>
      <c r="CB112" s="830"/>
      <c r="CC112" s="830"/>
      <c r="CD112" s="830"/>
      <c r="CE112" s="830"/>
      <c r="CF112" s="888">
        <v>2.6</v>
      </c>
      <c r="CG112" s="889"/>
      <c r="CH112" s="889"/>
      <c r="CI112" s="889"/>
      <c r="CJ112" s="889"/>
      <c r="CK112" s="940"/>
      <c r="CL112" s="834"/>
      <c r="CM112" s="828" t="s">
        <v>448</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449</v>
      </c>
      <c r="DH112" s="830"/>
      <c r="DI112" s="830"/>
      <c r="DJ112" s="830"/>
      <c r="DK112" s="830"/>
      <c r="DL112" s="830" t="s">
        <v>438</v>
      </c>
      <c r="DM112" s="830"/>
      <c r="DN112" s="830"/>
      <c r="DO112" s="830"/>
      <c r="DP112" s="830"/>
      <c r="DQ112" s="830" t="s">
        <v>438</v>
      </c>
      <c r="DR112" s="830"/>
      <c r="DS112" s="830"/>
      <c r="DT112" s="830"/>
      <c r="DU112" s="830"/>
      <c r="DV112" s="807" t="s">
        <v>439</v>
      </c>
      <c r="DW112" s="807"/>
      <c r="DX112" s="807"/>
      <c r="DY112" s="807"/>
      <c r="DZ112" s="808"/>
    </row>
    <row r="113" spans="1:130" s="222" customFormat="1" ht="26.25" customHeight="1" x14ac:dyDescent="0.2">
      <c r="A113" s="927"/>
      <c r="B113" s="928"/>
      <c r="C113" s="765" t="s">
        <v>450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37919</v>
      </c>
      <c r="AB113" s="932"/>
      <c r="AC113" s="932"/>
      <c r="AD113" s="932"/>
      <c r="AE113" s="933"/>
      <c r="AF113" s="934">
        <v>33390</v>
      </c>
      <c r="AG113" s="932"/>
      <c r="AH113" s="932"/>
      <c r="AI113" s="932"/>
      <c r="AJ113" s="933"/>
      <c r="AK113" s="934">
        <v>37865</v>
      </c>
      <c r="AL113" s="932"/>
      <c r="AM113" s="932"/>
      <c r="AN113" s="932"/>
      <c r="AO113" s="933"/>
      <c r="AP113" s="935">
        <v>0.3</v>
      </c>
      <c r="AQ113" s="936"/>
      <c r="AR113" s="936"/>
      <c r="AS113" s="936"/>
      <c r="AT113" s="937"/>
      <c r="AU113" s="945"/>
      <c r="AV113" s="946"/>
      <c r="AW113" s="946"/>
      <c r="AX113" s="946"/>
      <c r="AY113" s="946"/>
      <c r="AZ113" s="828" t="s">
        <v>451</v>
      </c>
      <c r="BA113" s="765"/>
      <c r="BB113" s="765"/>
      <c r="BC113" s="765"/>
      <c r="BD113" s="765"/>
      <c r="BE113" s="765"/>
      <c r="BF113" s="765"/>
      <c r="BG113" s="765"/>
      <c r="BH113" s="765"/>
      <c r="BI113" s="765"/>
      <c r="BJ113" s="765"/>
      <c r="BK113" s="765"/>
      <c r="BL113" s="765"/>
      <c r="BM113" s="765"/>
      <c r="BN113" s="765"/>
      <c r="BO113" s="765"/>
      <c r="BP113" s="766"/>
      <c r="BQ113" s="829">
        <v>147883</v>
      </c>
      <c r="BR113" s="830"/>
      <c r="BS113" s="830"/>
      <c r="BT113" s="830"/>
      <c r="BU113" s="830"/>
      <c r="BV113" s="830">
        <v>119392</v>
      </c>
      <c r="BW113" s="830"/>
      <c r="BX113" s="830"/>
      <c r="BY113" s="830"/>
      <c r="BZ113" s="830"/>
      <c r="CA113" s="830">
        <v>106201</v>
      </c>
      <c r="CB113" s="830"/>
      <c r="CC113" s="830"/>
      <c r="CD113" s="830"/>
      <c r="CE113" s="830"/>
      <c r="CF113" s="888">
        <v>0.7</v>
      </c>
      <c r="CG113" s="889"/>
      <c r="CH113" s="889"/>
      <c r="CI113" s="889"/>
      <c r="CJ113" s="889"/>
      <c r="CK113" s="940"/>
      <c r="CL113" s="834"/>
      <c r="CM113" s="828" t="s">
        <v>452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440</v>
      </c>
      <c r="DH113" s="793"/>
      <c r="DI113" s="793"/>
      <c r="DJ113" s="793"/>
      <c r="DK113" s="794"/>
      <c r="DL113" s="795" t="s">
        <v>449</v>
      </c>
      <c r="DM113" s="793"/>
      <c r="DN113" s="793"/>
      <c r="DO113" s="793"/>
      <c r="DP113" s="794"/>
      <c r="DQ113" s="795" t="s">
        <v>394</v>
      </c>
      <c r="DR113" s="793"/>
      <c r="DS113" s="793"/>
      <c r="DT113" s="793"/>
      <c r="DU113" s="794"/>
      <c r="DV113" s="837" t="s">
        <v>438</v>
      </c>
      <c r="DW113" s="838"/>
      <c r="DX113" s="838"/>
      <c r="DY113" s="838"/>
      <c r="DZ113" s="839"/>
    </row>
    <row r="114" spans="1:130" s="222" customFormat="1" ht="26.25" customHeight="1" x14ac:dyDescent="0.2">
      <c r="A114" s="927"/>
      <c r="B114" s="928"/>
      <c r="C114" s="765" t="s">
        <v>453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42163</v>
      </c>
      <c r="AB114" s="793"/>
      <c r="AC114" s="793"/>
      <c r="AD114" s="793"/>
      <c r="AE114" s="794"/>
      <c r="AF114" s="795">
        <v>22397</v>
      </c>
      <c r="AG114" s="793"/>
      <c r="AH114" s="793"/>
      <c r="AI114" s="793"/>
      <c r="AJ114" s="794"/>
      <c r="AK114" s="795">
        <v>14041</v>
      </c>
      <c r="AL114" s="793"/>
      <c r="AM114" s="793"/>
      <c r="AN114" s="793"/>
      <c r="AO114" s="794"/>
      <c r="AP114" s="837">
        <v>0.1</v>
      </c>
      <c r="AQ114" s="838"/>
      <c r="AR114" s="838"/>
      <c r="AS114" s="838"/>
      <c r="AT114" s="839"/>
      <c r="AU114" s="945"/>
      <c r="AV114" s="946"/>
      <c r="AW114" s="946"/>
      <c r="AX114" s="946"/>
      <c r="AY114" s="946"/>
      <c r="AZ114" s="828" t="s">
        <v>454</v>
      </c>
      <c r="BA114" s="765"/>
      <c r="BB114" s="765"/>
      <c r="BC114" s="765"/>
      <c r="BD114" s="765"/>
      <c r="BE114" s="765"/>
      <c r="BF114" s="765"/>
      <c r="BG114" s="765"/>
      <c r="BH114" s="765"/>
      <c r="BI114" s="765"/>
      <c r="BJ114" s="765"/>
      <c r="BK114" s="765"/>
      <c r="BL114" s="765"/>
      <c r="BM114" s="765"/>
      <c r="BN114" s="765"/>
      <c r="BO114" s="765"/>
      <c r="BP114" s="766"/>
      <c r="BQ114" s="829">
        <v>4327677</v>
      </c>
      <c r="BR114" s="830"/>
      <c r="BS114" s="830"/>
      <c r="BT114" s="830"/>
      <c r="BU114" s="830"/>
      <c r="BV114" s="830">
        <v>4259135</v>
      </c>
      <c r="BW114" s="830"/>
      <c r="BX114" s="830"/>
      <c r="BY114" s="830"/>
      <c r="BZ114" s="830"/>
      <c r="CA114" s="830">
        <v>4166636</v>
      </c>
      <c r="CB114" s="830"/>
      <c r="CC114" s="830"/>
      <c r="CD114" s="830"/>
      <c r="CE114" s="830"/>
      <c r="CF114" s="888">
        <v>28.1</v>
      </c>
      <c r="CG114" s="889"/>
      <c r="CH114" s="889"/>
      <c r="CI114" s="889"/>
      <c r="CJ114" s="889"/>
      <c r="CK114" s="940"/>
      <c r="CL114" s="834"/>
      <c r="CM114" s="828" t="s">
        <v>455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394</v>
      </c>
      <c r="DH114" s="793"/>
      <c r="DI114" s="793"/>
      <c r="DJ114" s="793"/>
      <c r="DK114" s="794"/>
      <c r="DL114" s="795" t="s">
        <v>394</v>
      </c>
      <c r="DM114" s="793"/>
      <c r="DN114" s="793"/>
      <c r="DO114" s="793"/>
      <c r="DP114" s="794"/>
      <c r="DQ114" s="795" t="s">
        <v>439</v>
      </c>
      <c r="DR114" s="793"/>
      <c r="DS114" s="793"/>
      <c r="DT114" s="793"/>
      <c r="DU114" s="794"/>
      <c r="DV114" s="837" t="s">
        <v>456</v>
      </c>
      <c r="DW114" s="838"/>
      <c r="DX114" s="838"/>
      <c r="DY114" s="838"/>
      <c r="DZ114" s="839"/>
    </row>
    <row r="115" spans="1:130" s="222" customFormat="1" ht="26.25" customHeight="1" x14ac:dyDescent="0.2">
      <c r="A115" s="927"/>
      <c r="B115" s="928"/>
      <c r="C115" s="765" t="s">
        <v>457</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3692</v>
      </c>
      <c r="AB115" s="932"/>
      <c r="AC115" s="932"/>
      <c r="AD115" s="932"/>
      <c r="AE115" s="933"/>
      <c r="AF115" s="934">
        <v>2641</v>
      </c>
      <c r="AG115" s="932"/>
      <c r="AH115" s="932"/>
      <c r="AI115" s="932"/>
      <c r="AJ115" s="933"/>
      <c r="AK115" s="934">
        <v>2263</v>
      </c>
      <c r="AL115" s="932"/>
      <c r="AM115" s="932"/>
      <c r="AN115" s="932"/>
      <c r="AO115" s="933"/>
      <c r="AP115" s="935">
        <v>0</v>
      </c>
      <c r="AQ115" s="936"/>
      <c r="AR115" s="936"/>
      <c r="AS115" s="936"/>
      <c r="AT115" s="937"/>
      <c r="AU115" s="945"/>
      <c r="AV115" s="946"/>
      <c r="AW115" s="946"/>
      <c r="AX115" s="946"/>
      <c r="AY115" s="946"/>
      <c r="AZ115" s="828" t="s">
        <v>458</v>
      </c>
      <c r="BA115" s="765"/>
      <c r="BB115" s="765"/>
      <c r="BC115" s="765"/>
      <c r="BD115" s="765"/>
      <c r="BE115" s="765"/>
      <c r="BF115" s="765"/>
      <c r="BG115" s="765"/>
      <c r="BH115" s="765"/>
      <c r="BI115" s="765"/>
      <c r="BJ115" s="765"/>
      <c r="BK115" s="765"/>
      <c r="BL115" s="765"/>
      <c r="BM115" s="765"/>
      <c r="BN115" s="765"/>
      <c r="BO115" s="765"/>
      <c r="BP115" s="766"/>
      <c r="BQ115" s="829">
        <v>198736</v>
      </c>
      <c r="BR115" s="830"/>
      <c r="BS115" s="830"/>
      <c r="BT115" s="830"/>
      <c r="BU115" s="830"/>
      <c r="BV115" s="830">
        <v>29749</v>
      </c>
      <c r="BW115" s="830"/>
      <c r="BX115" s="830"/>
      <c r="BY115" s="830"/>
      <c r="BZ115" s="830"/>
      <c r="CA115" s="830">
        <v>26249</v>
      </c>
      <c r="CB115" s="830"/>
      <c r="CC115" s="830"/>
      <c r="CD115" s="830"/>
      <c r="CE115" s="830"/>
      <c r="CF115" s="888">
        <v>0.2</v>
      </c>
      <c r="CG115" s="889"/>
      <c r="CH115" s="889"/>
      <c r="CI115" s="889"/>
      <c r="CJ115" s="889"/>
      <c r="CK115" s="940"/>
      <c r="CL115" s="834"/>
      <c r="CM115" s="828" t="s">
        <v>459</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1538739</v>
      </c>
      <c r="DH115" s="793"/>
      <c r="DI115" s="793"/>
      <c r="DJ115" s="793"/>
      <c r="DK115" s="794"/>
      <c r="DL115" s="795">
        <v>2126619</v>
      </c>
      <c r="DM115" s="793"/>
      <c r="DN115" s="793"/>
      <c r="DO115" s="793"/>
      <c r="DP115" s="794"/>
      <c r="DQ115" s="795">
        <v>2421046</v>
      </c>
      <c r="DR115" s="793"/>
      <c r="DS115" s="793"/>
      <c r="DT115" s="793"/>
      <c r="DU115" s="794"/>
      <c r="DV115" s="837">
        <v>16.3</v>
      </c>
      <c r="DW115" s="838"/>
      <c r="DX115" s="838"/>
      <c r="DY115" s="838"/>
      <c r="DZ115" s="839"/>
    </row>
    <row r="116" spans="1:130" s="222" customFormat="1" ht="26.25" customHeight="1" x14ac:dyDescent="0.2">
      <c r="A116" s="929"/>
      <c r="B116" s="930"/>
      <c r="C116" s="852" t="s">
        <v>460</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v>768</v>
      </c>
      <c r="AB116" s="793"/>
      <c r="AC116" s="793"/>
      <c r="AD116" s="793"/>
      <c r="AE116" s="794"/>
      <c r="AF116" s="795">
        <v>25</v>
      </c>
      <c r="AG116" s="793"/>
      <c r="AH116" s="793"/>
      <c r="AI116" s="793"/>
      <c r="AJ116" s="794"/>
      <c r="AK116" s="795" t="s">
        <v>440</v>
      </c>
      <c r="AL116" s="793"/>
      <c r="AM116" s="793"/>
      <c r="AN116" s="793"/>
      <c r="AO116" s="794"/>
      <c r="AP116" s="837" t="s">
        <v>439</v>
      </c>
      <c r="AQ116" s="838"/>
      <c r="AR116" s="838"/>
      <c r="AS116" s="838"/>
      <c r="AT116" s="839"/>
      <c r="AU116" s="945"/>
      <c r="AV116" s="946"/>
      <c r="AW116" s="946"/>
      <c r="AX116" s="946"/>
      <c r="AY116" s="946"/>
      <c r="AZ116" s="922" t="s">
        <v>461</v>
      </c>
      <c r="BA116" s="923"/>
      <c r="BB116" s="923"/>
      <c r="BC116" s="923"/>
      <c r="BD116" s="923"/>
      <c r="BE116" s="923"/>
      <c r="BF116" s="923"/>
      <c r="BG116" s="923"/>
      <c r="BH116" s="923"/>
      <c r="BI116" s="923"/>
      <c r="BJ116" s="923"/>
      <c r="BK116" s="923"/>
      <c r="BL116" s="923"/>
      <c r="BM116" s="923"/>
      <c r="BN116" s="923"/>
      <c r="BO116" s="923"/>
      <c r="BP116" s="924"/>
      <c r="BQ116" s="829" t="s">
        <v>440</v>
      </c>
      <c r="BR116" s="830"/>
      <c r="BS116" s="830"/>
      <c r="BT116" s="830"/>
      <c r="BU116" s="830"/>
      <c r="BV116" s="830" t="s">
        <v>394</v>
      </c>
      <c r="BW116" s="830"/>
      <c r="BX116" s="830"/>
      <c r="BY116" s="830"/>
      <c r="BZ116" s="830"/>
      <c r="CA116" s="830" t="s">
        <v>394</v>
      </c>
      <c r="CB116" s="830"/>
      <c r="CC116" s="830"/>
      <c r="CD116" s="830"/>
      <c r="CE116" s="830"/>
      <c r="CF116" s="888" t="s">
        <v>438</v>
      </c>
      <c r="CG116" s="889"/>
      <c r="CH116" s="889"/>
      <c r="CI116" s="889"/>
      <c r="CJ116" s="889"/>
      <c r="CK116" s="940"/>
      <c r="CL116" s="834"/>
      <c r="CM116" s="828" t="s">
        <v>462</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22500</v>
      </c>
      <c r="DH116" s="793"/>
      <c r="DI116" s="793"/>
      <c r="DJ116" s="793"/>
      <c r="DK116" s="794"/>
      <c r="DL116" s="795">
        <v>12500</v>
      </c>
      <c r="DM116" s="793"/>
      <c r="DN116" s="793"/>
      <c r="DO116" s="793"/>
      <c r="DP116" s="794"/>
      <c r="DQ116" s="795">
        <v>10000</v>
      </c>
      <c r="DR116" s="793"/>
      <c r="DS116" s="793"/>
      <c r="DT116" s="793"/>
      <c r="DU116" s="794"/>
      <c r="DV116" s="837">
        <v>0.1</v>
      </c>
      <c r="DW116" s="838"/>
      <c r="DX116" s="838"/>
      <c r="DY116" s="838"/>
      <c r="DZ116" s="839"/>
    </row>
    <row r="117" spans="1:130" s="222" customFormat="1" ht="26.25" customHeight="1" x14ac:dyDescent="0.2">
      <c r="A117" s="908" t="s">
        <v>189</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463</v>
      </c>
      <c r="Z117" s="910"/>
      <c r="AA117" s="915">
        <v>1997281</v>
      </c>
      <c r="AB117" s="916"/>
      <c r="AC117" s="916"/>
      <c r="AD117" s="916"/>
      <c r="AE117" s="917"/>
      <c r="AF117" s="918">
        <v>2004020</v>
      </c>
      <c r="AG117" s="916"/>
      <c r="AH117" s="916"/>
      <c r="AI117" s="916"/>
      <c r="AJ117" s="917"/>
      <c r="AK117" s="918">
        <v>2001347</v>
      </c>
      <c r="AL117" s="916"/>
      <c r="AM117" s="916"/>
      <c r="AN117" s="916"/>
      <c r="AO117" s="917"/>
      <c r="AP117" s="919"/>
      <c r="AQ117" s="920"/>
      <c r="AR117" s="920"/>
      <c r="AS117" s="920"/>
      <c r="AT117" s="921"/>
      <c r="AU117" s="945"/>
      <c r="AV117" s="946"/>
      <c r="AW117" s="946"/>
      <c r="AX117" s="946"/>
      <c r="AY117" s="946"/>
      <c r="AZ117" s="876" t="s">
        <v>464</v>
      </c>
      <c r="BA117" s="877"/>
      <c r="BB117" s="877"/>
      <c r="BC117" s="877"/>
      <c r="BD117" s="877"/>
      <c r="BE117" s="877"/>
      <c r="BF117" s="877"/>
      <c r="BG117" s="877"/>
      <c r="BH117" s="877"/>
      <c r="BI117" s="877"/>
      <c r="BJ117" s="877"/>
      <c r="BK117" s="877"/>
      <c r="BL117" s="877"/>
      <c r="BM117" s="877"/>
      <c r="BN117" s="877"/>
      <c r="BO117" s="877"/>
      <c r="BP117" s="878"/>
      <c r="BQ117" s="829" t="s">
        <v>439</v>
      </c>
      <c r="BR117" s="830"/>
      <c r="BS117" s="830"/>
      <c r="BT117" s="830"/>
      <c r="BU117" s="830"/>
      <c r="BV117" s="830" t="s">
        <v>438</v>
      </c>
      <c r="BW117" s="830"/>
      <c r="BX117" s="830"/>
      <c r="BY117" s="830"/>
      <c r="BZ117" s="830"/>
      <c r="CA117" s="830" t="s">
        <v>456</v>
      </c>
      <c r="CB117" s="830"/>
      <c r="CC117" s="830"/>
      <c r="CD117" s="830"/>
      <c r="CE117" s="830"/>
      <c r="CF117" s="888" t="s">
        <v>439</v>
      </c>
      <c r="CG117" s="889"/>
      <c r="CH117" s="889"/>
      <c r="CI117" s="889"/>
      <c r="CJ117" s="889"/>
      <c r="CK117" s="940"/>
      <c r="CL117" s="834"/>
      <c r="CM117" s="828" t="s">
        <v>465</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456</v>
      </c>
      <c r="DH117" s="793"/>
      <c r="DI117" s="793"/>
      <c r="DJ117" s="793"/>
      <c r="DK117" s="794"/>
      <c r="DL117" s="795" t="s">
        <v>440</v>
      </c>
      <c r="DM117" s="793"/>
      <c r="DN117" s="793"/>
      <c r="DO117" s="793"/>
      <c r="DP117" s="794"/>
      <c r="DQ117" s="795" t="s">
        <v>439</v>
      </c>
      <c r="DR117" s="793"/>
      <c r="DS117" s="793"/>
      <c r="DT117" s="793"/>
      <c r="DU117" s="794"/>
      <c r="DV117" s="837" t="s">
        <v>456</v>
      </c>
      <c r="DW117" s="838"/>
      <c r="DX117" s="838"/>
      <c r="DY117" s="838"/>
      <c r="DZ117" s="839"/>
    </row>
    <row r="118" spans="1:130" s="222" customFormat="1" ht="26.25" customHeight="1" x14ac:dyDescent="0.2">
      <c r="A118" s="908" t="s">
        <v>433</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430</v>
      </c>
      <c r="AB118" s="909"/>
      <c r="AC118" s="909"/>
      <c r="AD118" s="909"/>
      <c r="AE118" s="910"/>
      <c r="AF118" s="911" t="s">
        <v>431</v>
      </c>
      <c r="AG118" s="909"/>
      <c r="AH118" s="909"/>
      <c r="AI118" s="909"/>
      <c r="AJ118" s="910"/>
      <c r="AK118" s="911" t="s">
        <v>310</v>
      </c>
      <c r="AL118" s="909"/>
      <c r="AM118" s="909"/>
      <c r="AN118" s="909"/>
      <c r="AO118" s="910"/>
      <c r="AP118" s="912" t="s">
        <v>432</v>
      </c>
      <c r="AQ118" s="913"/>
      <c r="AR118" s="913"/>
      <c r="AS118" s="913"/>
      <c r="AT118" s="914"/>
      <c r="AU118" s="945"/>
      <c r="AV118" s="946"/>
      <c r="AW118" s="946"/>
      <c r="AX118" s="946"/>
      <c r="AY118" s="946"/>
      <c r="AZ118" s="851" t="s">
        <v>466</v>
      </c>
      <c r="BA118" s="852"/>
      <c r="BB118" s="852"/>
      <c r="BC118" s="852"/>
      <c r="BD118" s="852"/>
      <c r="BE118" s="852"/>
      <c r="BF118" s="852"/>
      <c r="BG118" s="852"/>
      <c r="BH118" s="852"/>
      <c r="BI118" s="852"/>
      <c r="BJ118" s="852"/>
      <c r="BK118" s="852"/>
      <c r="BL118" s="852"/>
      <c r="BM118" s="852"/>
      <c r="BN118" s="852"/>
      <c r="BO118" s="852"/>
      <c r="BP118" s="853"/>
      <c r="BQ118" s="892" t="s">
        <v>438</v>
      </c>
      <c r="BR118" s="858"/>
      <c r="BS118" s="858"/>
      <c r="BT118" s="858"/>
      <c r="BU118" s="858"/>
      <c r="BV118" s="858" t="s">
        <v>439</v>
      </c>
      <c r="BW118" s="858"/>
      <c r="BX118" s="858"/>
      <c r="BY118" s="858"/>
      <c r="BZ118" s="858"/>
      <c r="CA118" s="858" t="s">
        <v>456</v>
      </c>
      <c r="CB118" s="858"/>
      <c r="CC118" s="858"/>
      <c r="CD118" s="858"/>
      <c r="CE118" s="858"/>
      <c r="CF118" s="888" t="s">
        <v>439</v>
      </c>
      <c r="CG118" s="889"/>
      <c r="CH118" s="889"/>
      <c r="CI118" s="889"/>
      <c r="CJ118" s="889"/>
      <c r="CK118" s="940"/>
      <c r="CL118" s="834"/>
      <c r="CM118" s="828" t="s">
        <v>467</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438</v>
      </c>
      <c r="DH118" s="793"/>
      <c r="DI118" s="793"/>
      <c r="DJ118" s="793"/>
      <c r="DK118" s="794"/>
      <c r="DL118" s="795" t="s">
        <v>439</v>
      </c>
      <c r="DM118" s="793"/>
      <c r="DN118" s="793"/>
      <c r="DO118" s="793"/>
      <c r="DP118" s="794"/>
      <c r="DQ118" s="795" t="s">
        <v>438</v>
      </c>
      <c r="DR118" s="793"/>
      <c r="DS118" s="793"/>
      <c r="DT118" s="793"/>
      <c r="DU118" s="794"/>
      <c r="DV118" s="837" t="s">
        <v>394</v>
      </c>
      <c r="DW118" s="838"/>
      <c r="DX118" s="838"/>
      <c r="DY118" s="838"/>
      <c r="DZ118" s="839"/>
    </row>
    <row r="119" spans="1:130" s="222" customFormat="1" ht="26.25" customHeight="1" x14ac:dyDescent="0.2">
      <c r="A119" s="831" t="s">
        <v>436</v>
      </c>
      <c r="B119" s="832"/>
      <c r="C119" s="873" t="s">
        <v>437</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438</v>
      </c>
      <c r="AB119" s="902"/>
      <c r="AC119" s="902"/>
      <c r="AD119" s="902"/>
      <c r="AE119" s="903"/>
      <c r="AF119" s="904" t="s">
        <v>438</v>
      </c>
      <c r="AG119" s="902"/>
      <c r="AH119" s="902"/>
      <c r="AI119" s="902"/>
      <c r="AJ119" s="903"/>
      <c r="AK119" s="904" t="s">
        <v>439</v>
      </c>
      <c r="AL119" s="902"/>
      <c r="AM119" s="902"/>
      <c r="AN119" s="902"/>
      <c r="AO119" s="903"/>
      <c r="AP119" s="905" t="s">
        <v>439</v>
      </c>
      <c r="AQ119" s="906"/>
      <c r="AR119" s="906"/>
      <c r="AS119" s="906"/>
      <c r="AT119" s="907"/>
      <c r="AU119" s="947"/>
      <c r="AV119" s="948"/>
      <c r="AW119" s="948"/>
      <c r="AX119" s="948"/>
      <c r="AY119" s="948"/>
      <c r="AZ119" s="243" t="s">
        <v>189</v>
      </c>
      <c r="BA119" s="243"/>
      <c r="BB119" s="243"/>
      <c r="BC119" s="243"/>
      <c r="BD119" s="243"/>
      <c r="BE119" s="243"/>
      <c r="BF119" s="243"/>
      <c r="BG119" s="243"/>
      <c r="BH119" s="243"/>
      <c r="BI119" s="243"/>
      <c r="BJ119" s="243"/>
      <c r="BK119" s="243"/>
      <c r="BL119" s="243"/>
      <c r="BM119" s="243"/>
      <c r="BN119" s="243"/>
      <c r="BO119" s="890" t="s">
        <v>468</v>
      </c>
      <c r="BP119" s="891"/>
      <c r="BQ119" s="892">
        <v>27866259</v>
      </c>
      <c r="BR119" s="858"/>
      <c r="BS119" s="858"/>
      <c r="BT119" s="858"/>
      <c r="BU119" s="858"/>
      <c r="BV119" s="858">
        <v>28360698</v>
      </c>
      <c r="BW119" s="858"/>
      <c r="BX119" s="858"/>
      <c r="BY119" s="858"/>
      <c r="BZ119" s="858"/>
      <c r="CA119" s="858">
        <v>28052843</v>
      </c>
      <c r="CB119" s="858"/>
      <c r="CC119" s="858"/>
      <c r="CD119" s="858"/>
      <c r="CE119" s="858"/>
      <c r="CF119" s="761"/>
      <c r="CG119" s="762"/>
      <c r="CH119" s="762"/>
      <c r="CI119" s="762"/>
      <c r="CJ119" s="847"/>
      <c r="CK119" s="941"/>
      <c r="CL119" s="836"/>
      <c r="CM119" s="851" t="s">
        <v>469</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438</v>
      </c>
      <c r="DH119" s="777"/>
      <c r="DI119" s="777"/>
      <c r="DJ119" s="777"/>
      <c r="DK119" s="778"/>
      <c r="DL119" s="779" t="s">
        <v>438</v>
      </c>
      <c r="DM119" s="777"/>
      <c r="DN119" s="777"/>
      <c r="DO119" s="777"/>
      <c r="DP119" s="778"/>
      <c r="DQ119" s="779" t="s">
        <v>439</v>
      </c>
      <c r="DR119" s="777"/>
      <c r="DS119" s="777"/>
      <c r="DT119" s="777"/>
      <c r="DU119" s="778"/>
      <c r="DV119" s="861" t="s">
        <v>438</v>
      </c>
      <c r="DW119" s="862"/>
      <c r="DX119" s="862"/>
      <c r="DY119" s="862"/>
      <c r="DZ119" s="863"/>
    </row>
    <row r="120" spans="1:130" s="222" customFormat="1" ht="26.25" customHeight="1" x14ac:dyDescent="0.2">
      <c r="A120" s="833"/>
      <c r="B120" s="834"/>
      <c r="C120" s="828" t="s">
        <v>444</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440</v>
      </c>
      <c r="AB120" s="793"/>
      <c r="AC120" s="793"/>
      <c r="AD120" s="793"/>
      <c r="AE120" s="794"/>
      <c r="AF120" s="795" t="s">
        <v>456</v>
      </c>
      <c r="AG120" s="793"/>
      <c r="AH120" s="793"/>
      <c r="AI120" s="793"/>
      <c r="AJ120" s="794"/>
      <c r="AK120" s="795" t="s">
        <v>394</v>
      </c>
      <c r="AL120" s="793"/>
      <c r="AM120" s="793"/>
      <c r="AN120" s="793"/>
      <c r="AO120" s="794"/>
      <c r="AP120" s="837" t="s">
        <v>439</v>
      </c>
      <c r="AQ120" s="838"/>
      <c r="AR120" s="838"/>
      <c r="AS120" s="838"/>
      <c r="AT120" s="839"/>
      <c r="AU120" s="893" t="s">
        <v>470</v>
      </c>
      <c r="AV120" s="894"/>
      <c r="AW120" s="894"/>
      <c r="AX120" s="894"/>
      <c r="AY120" s="895"/>
      <c r="AZ120" s="873" t="s">
        <v>471</v>
      </c>
      <c r="BA120" s="821"/>
      <c r="BB120" s="821"/>
      <c r="BC120" s="821"/>
      <c r="BD120" s="821"/>
      <c r="BE120" s="821"/>
      <c r="BF120" s="821"/>
      <c r="BG120" s="821"/>
      <c r="BH120" s="821"/>
      <c r="BI120" s="821"/>
      <c r="BJ120" s="821"/>
      <c r="BK120" s="821"/>
      <c r="BL120" s="821"/>
      <c r="BM120" s="821"/>
      <c r="BN120" s="821"/>
      <c r="BO120" s="821"/>
      <c r="BP120" s="822"/>
      <c r="BQ120" s="874">
        <v>3963823</v>
      </c>
      <c r="BR120" s="855"/>
      <c r="BS120" s="855"/>
      <c r="BT120" s="855"/>
      <c r="BU120" s="855"/>
      <c r="BV120" s="855">
        <v>4160140</v>
      </c>
      <c r="BW120" s="855"/>
      <c r="BX120" s="855"/>
      <c r="BY120" s="855"/>
      <c r="BZ120" s="855"/>
      <c r="CA120" s="855">
        <v>4406221</v>
      </c>
      <c r="CB120" s="855"/>
      <c r="CC120" s="855"/>
      <c r="CD120" s="855"/>
      <c r="CE120" s="855"/>
      <c r="CF120" s="879">
        <v>29.7</v>
      </c>
      <c r="CG120" s="880"/>
      <c r="CH120" s="880"/>
      <c r="CI120" s="880"/>
      <c r="CJ120" s="880"/>
      <c r="CK120" s="881" t="s">
        <v>472</v>
      </c>
      <c r="CL120" s="865"/>
      <c r="CM120" s="865"/>
      <c r="CN120" s="865"/>
      <c r="CO120" s="866"/>
      <c r="CP120" s="885" t="s">
        <v>409</v>
      </c>
      <c r="CQ120" s="886"/>
      <c r="CR120" s="886"/>
      <c r="CS120" s="886"/>
      <c r="CT120" s="886"/>
      <c r="CU120" s="886"/>
      <c r="CV120" s="886"/>
      <c r="CW120" s="886"/>
      <c r="CX120" s="886"/>
      <c r="CY120" s="886"/>
      <c r="CZ120" s="886"/>
      <c r="DA120" s="886"/>
      <c r="DB120" s="886"/>
      <c r="DC120" s="886"/>
      <c r="DD120" s="886"/>
      <c r="DE120" s="886"/>
      <c r="DF120" s="887"/>
      <c r="DG120" s="874">
        <v>295021</v>
      </c>
      <c r="DH120" s="855"/>
      <c r="DI120" s="855"/>
      <c r="DJ120" s="855"/>
      <c r="DK120" s="855"/>
      <c r="DL120" s="855">
        <v>350384</v>
      </c>
      <c r="DM120" s="855"/>
      <c r="DN120" s="855"/>
      <c r="DO120" s="855"/>
      <c r="DP120" s="855"/>
      <c r="DQ120" s="855">
        <v>385144</v>
      </c>
      <c r="DR120" s="855"/>
      <c r="DS120" s="855"/>
      <c r="DT120" s="855"/>
      <c r="DU120" s="855"/>
      <c r="DV120" s="856">
        <v>2.6</v>
      </c>
      <c r="DW120" s="856"/>
      <c r="DX120" s="856"/>
      <c r="DY120" s="856"/>
      <c r="DZ120" s="857"/>
    </row>
    <row r="121" spans="1:130" s="222" customFormat="1" ht="26.25" customHeight="1" x14ac:dyDescent="0.2">
      <c r="A121" s="833"/>
      <c r="B121" s="834"/>
      <c r="C121" s="876" t="s">
        <v>473</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439</v>
      </c>
      <c r="AB121" s="793"/>
      <c r="AC121" s="793"/>
      <c r="AD121" s="793"/>
      <c r="AE121" s="794"/>
      <c r="AF121" s="795" t="s">
        <v>439</v>
      </c>
      <c r="AG121" s="793"/>
      <c r="AH121" s="793"/>
      <c r="AI121" s="793"/>
      <c r="AJ121" s="794"/>
      <c r="AK121" s="795" t="s">
        <v>438</v>
      </c>
      <c r="AL121" s="793"/>
      <c r="AM121" s="793"/>
      <c r="AN121" s="793"/>
      <c r="AO121" s="794"/>
      <c r="AP121" s="837" t="s">
        <v>438</v>
      </c>
      <c r="AQ121" s="838"/>
      <c r="AR121" s="838"/>
      <c r="AS121" s="838"/>
      <c r="AT121" s="839"/>
      <c r="AU121" s="896"/>
      <c r="AV121" s="897"/>
      <c r="AW121" s="897"/>
      <c r="AX121" s="897"/>
      <c r="AY121" s="898"/>
      <c r="AZ121" s="828" t="s">
        <v>474</v>
      </c>
      <c r="BA121" s="765"/>
      <c r="BB121" s="765"/>
      <c r="BC121" s="765"/>
      <c r="BD121" s="765"/>
      <c r="BE121" s="765"/>
      <c r="BF121" s="765"/>
      <c r="BG121" s="765"/>
      <c r="BH121" s="765"/>
      <c r="BI121" s="765"/>
      <c r="BJ121" s="765"/>
      <c r="BK121" s="765"/>
      <c r="BL121" s="765"/>
      <c r="BM121" s="765"/>
      <c r="BN121" s="765"/>
      <c r="BO121" s="765"/>
      <c r="BP121" s="766"/>
      <c r="BQ121" s="829">
        <v>1315034</v>
      </c>
      <c r="BR121" s="830"/>
      <c r="BS121" s="830"/>
      <c r="BT121" s="830"/>
      <c r="BU121" s="830"/>
      <c r="BV121" s="830">
        <v>1967649</v>
      </c>
      <c r="BW121" s="830"/>
      <c r="BX121" s="830"/>
      <c r="BY121" s="830"/>
      <c r="BZ121" s="830"/>
      <c r="CA121" s="830">
        <v>2383838</v>
      </c>
      <c r="CB121" s="830"/>
      <c r="CC121" s="830"/>
      <c r="CD121" s="830"/>
      <c r="CE121" s="830"/>
      <c r="CF121" s="888">
        <v>16.100000000000001</v>
      </c>
      <c r="CG121" s="889"/>
      <c r="CH121" s="889"/>
      <c r="CI121" s="889"/>
      <c r="CJ121" s="889"/>
      <c r="CK121" s="882"/>
      <c r="CL121" s="868"/>
      <c r="CM121" s="868"/>
      <c r="CN121" s="868"/>
      <c r="CO121" s="869"/>
      <c r="CP121" s="848" t="s">
        <v>475</v>
      </c>
      <c r="CQ121" s="849"/>
      <c r="CR121" s="849"/>
      <c r="CS121" s="849"/>
      <c r="CT121" s="849"/>
      <c r="CU121" s="849"/>
      <c r="CV121" s="849"/>
      <c r="CW121" s="849"/>
      <c r="CX121" s="849"/>
      <c r="CY121" s="849"/>
      <c r="CZ121" s="849"/>
      <c r="DA121" s="849"/>
      <c r="DB121" s="849"/>
      <c r="DC121" s="849"/>
      <c r="DD121" s="849"/>
      <c r="DE121" s="849"/>
      <c r="DF121" s="850"/>
      <c r="DG121" s="829" t="s">
        <v>438</v>
      </c>
      <c r="DH121" s="830"/>
      <c r="DI121" s="830"/>
      <c r="DJ121" s="830"/>
      <c r="DK121" s="830"/>
      <c r="DL121" s="830" t="s">
        <v>440</v>
      </c>
      <c r="DM121" s="830"/>
      <c r="DN121" s="830"/>
      <c r="DO121" s="830"/>
      <c r="DP121" s="830"/>
      <c r="DQ121" s="830" t="s">
        <v>438</v>
      </c>
      <c r="DR121" s="830"/>
      <c r="DS121" s="830"/>
      <c r="DT121" s="830"/>
      <c r="DU121" s="830"/>
      <c r="DV121" s="807" t="s">
        <v>438</v>
      </c>
      <c r="DW121" s="807"/>
      <c r="DX121" s="807"/>
      <c r="DY121" s="807"/>
      <c r="DZ121" s="808"/>
    </row>
    <row r="122" spans="1:130" s="222" customFormat="1" ht="26.25" customHeight="1" x14ac:dyDescent="0.2">
      <c r="A122" s="833"/>
      <c r="B122" s="834"/>
      <c r="C122" s="828" t="s">
        <v>455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456</v>
      </c>
      <c r="AB122" s="793"/>
      <c r="AC122" s="793"/>
      <c r="AD122" s="793"/>
      <c r="AE122" s="794"/>
      <c r="AF122" s="795" t="s">
        <v>440</v>
      </c>
      <c r="AG122" s="793"/>
      <c r="AH122" s="793"/>
      <c r="AI122" s="793"/>
      <c r="AJ122" s="794"/>
      <c r="AK122" s="795" t="s">
        <v>439</v>
      </c>
      <c r="AL122" s="793"/>
      <c r="AM122" s="793"/>
      <c r="AN122" s="793"/>
      <c r="AO122" s="794"/>
      <c r="AP122" s="837" t="s">
        <v>456</v>
      </c>
      <c r="AQ122" s="838"/>
      <c r="AR122" s="838"/>
      <c r="AS122" s="838"/>
      <c r="AT122" s="839"/>
      <c r="AU122" s="896"/>
      <c r="AV122" s="897"/>
      <c r="AW122" s="897"/>
      <c r="AX122" s="897"/>
      <c r="AY122" s="898"/>
      <c r="AZ122" s="851" t="s">
        <v>476</v>
      </c>
      <c r="BA122" s="852"/>
      <c r="BB122" s="852"/>
      <c r="BC122" s="852"/>
      <c r="BD122" s="852"/>
      <c r="BE122" s="852"/>
      <c r="BF122" s="852"/>
      <c r="BG122" s="852"/>
      <c r="BH122" s="852"/>
      <c r="BI122" s="852"/>
      <c r="BJ122" s="852"/>
      <c r="BK122" s="852"/>
      <c r="BL122" s="852"/>
      <c r="BM122" s="852"/>
      <c r="BN122" s="852"/>
      <c r="BO122" s="852"/>
      <c r="BP122" s="853"/>
      <c r="BQ122" s="892">
        <v>16565908</v>
      </c>
      <c r="BR122" s="858"/>
      <c r="BS122" s="858"/>
      <c r="BT122" s="858"/>
      <c r="BU122" s="858"/>
      <c r="BV122" s="858">
        <v>16557148</v>
      </c>
      <c r="BW122" s="858"/>
      <c r="BX122" s="858"/>
      <c r="BY122" s="858"/>
      <c r="BZ122" s="858"/>
      <c r="CA122" s="858">
        <v>15869368</v>
      </c>
      <c r="CB122" s="858"/>
      <c r="CC122" s="858"/>
      <c r="CD122" s="858"/>
      <c r="CE122" s="858"/>
      <c r="CF122" s="859">
        <v>106.8</v>
      </c>
      <c r="CG122" s="860"/>
      <c r="CH122" s="860"/>
      <c r="CI122" s="860"/>
      <c r="CJ122" s="860"/>
      <c r="CK122" s="882"/>
      <c r="CL122" s="868"/>
      <c r="CM122" s="868"/>
      <c r="CN122" s="868"/>
      <c r="CO122" s="869"/>
      <c r="CP122" s="848" t="s">
        <v>477</v>
      </c>
      <c r="CQ122" s="849"/>
      <c r="CR122" s="849"/>
      <c r="CS122" s="849"/>
      <c r="CT122" s="849"/>
      <c r="CU122" s="849"/>
      <c r="CV122" s="849"/>
      <c r="CW122" s="849"/>
      <c r="CX122" s="849"/>
      <c r="CY122" s="849"/>
      <c r="CZ122" s="849"/>
      <c r="DA122" s="849"/>
      <c r="DB122" s="849"/>
      <c r="DC122" s="849"/>
      <c r="DD122" s="849"/>
      <c r="DE122" s="849"/>
      <c r="DF122" s="850"/>
      <c r="DG122" s="829" t="s">
        <v>442</v>
      </c>
      <c r="DH122" s="830"/>
      <c r="DI122" s="830"/>
      <c r="DJ122" s="830"/>
      <c r="DK122" s="830"/>
      <c r="DL122" s="830" t="s">
        <v>394</v>
      </c>
      <c r="DM122" s="830"/>
      <c r="DN122" s="830"/>
      <c r="DO122" s="830"/>
      <c r="DP122" s="830"/>
      <c r="DQ122" s="830" t="s">
        <v>440</v>
      </c>
      <c r="DR122" s="830"/>
      <c r="DS122" s="830"/>
      <c r="DT122" s="830"/>
      <c r="DU122" s="830"/>
      <c r="DV122" s="807" t="s">
        <v>438</v>
      </c>
      <c r="DW122" s="807"/>
      <c r="DX122" s="807"/>
      <c r="DY122" s="807"/>
      <c r="DZ122" s="808"/>
    </row>
    <row r="123" spans="1:130" s="222" customFormat="1" ht="26.25" customHeight="1" x14ac:dyDescent="0.2">
      <c r="A123" s="833"/>
      <c r="B123" s="834"/>
      <c r="C123" s="828" t="s">
        <v>462</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1606</v>
      </c>
      <c r="AB123" s="793"/>
      <c r="AC123" s="793"/>
      <c r="AD123" s="793"/>
      <c r="AE123" s="794"/>
      <c r="AF123" s="795">
        <v>1100</v>
      </c>
      <c r="AG123" s="793"/>
      <c r="AH123" s="793"/>
      <c r="AI123" s="793"/>
      <c r="AJ123" s="794"/>
      <c r="AK123" s="795">
        <v>100</v>
      </c>
      <c r="AL123" s="793"/>
      <c r="AM123" s="793"/>
      <c r="AN123" s="793"/>
      <c r="AO123" s="794"/>
      <c r="AP123" s="837">
        <v>0</v>
      </c>
      <c r="AQ123" s="838"/>
      <c r="AR123" s="838"/>
      <c r="AS123" s="838"/>
      <c r="AT123" s="839"/>
      <c r="AU123" s="899"/>
      <c r="AV123" s="900"/>
      <c r="AW123" s="900"/>
      <c r="AX123" s="900"/>
      <c r="AY123" s="900"/>
      <c r="AZ123" s="243" t="s">
        <v>189</v>
      </c>
      <c r="BA123" s="243"/>
      <c r="BB123" s="243"/>
      <c r="BC123" s="243"/>
      <c r="BD123" s="243"/>
      <c r="BE123" s="243"/>
      <c r="BF123" s="243"/>
      <c r="BG123" s="243"/>
      <c r="BH123" s="243"/>
      <c r="BI123" s="243"/>
      <c r="BJ123" s="243"/>
      <c r="BK123" s="243"/>
      <c r="BL123" s="243"/>
      <c r="BM123" s="243"/>
      <c r="BN123" s="243"/>
      <c r="BO123" s="890" t="s">
        <v>478</v>
      </c>
      <c r="BP123" s="891"/>
      <c r="BQ123" s="845">
        <v>21844765</v>
      </c>
      <c r="BR123" s="846"/>
      <c r="BS123" s="846"/>
      <c r="BT123" s="846"/>
      <c r="BU123" s="846"/>
      <c r="BV123" s="846">
        <v>22684937</v>
      </c>
      <c r="BW123" s="846"/>
      <c r="BX123" s="846"/>
      <c r="BY123" s="846"/>
      <c r="BZ123" s="846"/>
      <c r="CA123" s="846">
        <v>22659427</v>
      </c>
      <c r="CB123" s="846"/>
      <c r="CC123" s="846"/>
      <c r="CD123" s="846"/>
      <c r="CE123" s="846"/>
      <c r="CF123" s="761"/>
      <c r="CG123" s="762"/>
      <c r="CH123" s="762"/>
      <c r="CI123" s="762"/>
      <c r="CJ123" s="847"/>
      <c r="CK123" s="882"/>
      <c r="CL123" s="868"/>
      <c r="CM123" s="868"/>
      <c r="CN123" s="868"/>
      <c r="CO123" s="869"/>
      <c r="CP123" s="848" t="s">
        <v>479</v>
      </c>
      <c r="CQ123" s="849"/>
      <c r="CR123" s="849"/>
      <c r="CS123" s="849"/>
      <c r="CT123" s="849"/>
      <c r="CU123" s="849"/>
      <c r="CV123" s="849"/>
      <c r="CW123" s="849"/>
      <c r="CX123" s="849"/>
      <c r="CY123" s="849"/>
      <c r="CZ123" s="849"/>
      <c r="DA123" s="849"/>
      <c r="DB123" s="849"/>
      <c r="DC123" s="849"/>
      <c r="DD123" s="849"/>
      <c r="DE123" s="849"/>
      <c r="DF123" s="850"/>
      <c r="DG123" s="792" t="s">
        <v>394</v>
      </c>
      <c r="DH123" s="793"/>
      <c r="DI123" s="793"/>
      <c r="DJ123" s="793"/>
      <c r="DK123" s="794"/>
      <c r="DL123" s="795" t="s">
        <v>438</v>
      </c>
      <c r="DM123" s="793"/>
      <c r="DN123" s="793"/>
      <c r="DO123" s="793"/>
      <c r="DP123" s="794"/>
      <c r="DQ123" s="795" t="s">
        <v>438</v>
      </c>
      <c r="DR123" s="793"/>
      <c r="DS123" s="793"/>
      <c r="DT123" s="793"/>
      <c r="DU123" s="794"/>
      <c r="DV123" s="837" t="s">
        <v>440</v>
      </c>
      <c r="DW123" s="838"/>
      <c r="DX123" s="838"/>
      <c r="DY123" s="838"/>
      <c r="DZ123" s="839"/>
    </row>
    <row r="124" spans="1:130" s="222" customFormat="1" ht="26.25" customHeight="1" thickBot="1" x14ac:dyDescent="0.25">
      <c r="A124" s="833"/>
      <c r="B124" s="834"/>
      <c r="C124" s="828" t="s">
        <v>465</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440</v>
      </c>
      <c r="AB124" s="793"/>
      <c r="AC124" s="793"/>
      <c r="AD124" s="793"/>
      <c r="AE124" s="794"/>
      <c r="AF124" s="795" t="s">
        <v>438</v>
      </c>
      <c r="AG124" s="793"/>
      <c r="AH124" s="793"/>
      <c r="AI124" s="793"/>
      <c r="AJ124" s="794"/>
      <c r="AK124" s="795" t="s">
        <v>456</v>
      </c>
      <c r="AL124" s="793"/>
      <c r="AM124" s="793"/>
      <c r="AN124" s="793"/>
      <c r="AO124" s="794"/>
      <c r="AP124" s="837" t="s">
        <v>440</v>
      </c>
      <c r="AQ124" s="838"/>
      <c r="AR124" s="838"/>
      <c r="AS124" s="838"/>
      <c r="AT124" s="839"/>
      <c r="AU124" s="840" t="s">
        <v>480</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41.9</v>
      </c>
      <c r="BR124" s="844"/>
      <c r="BS124" s="844"/>
      <c r="BT124" s="844"/>
      <c r="BU124" s="844"/>
      <c r="BV124" s="844">
        <v>37.200000000000003</v>
      </c>
      <c r="BW124" s="844"/>
      <c r="BX124" s="844"/>
      <c r="BY124" s="844"/>
      <c r="BZ124" s="844"/>
      <c r="CA124" s="844">
        <v>36.299999999999997</v>
      </c>
      <c r="CB124" s="844"/>
      <c r="CC124" s="844"/>
      <c r="CD124" s="844"/>
      <c r="CE124" s="844"/>
      <c r="CF124" s="739"/>
      <c r="CG124" s="740"/>
      <c r="CH124" s="740"/>
      <c r="CI124" s="740"/>
      <c r="CJ124" s="875"/>
      <c r="CK124" s="883"/>
      <c r="CL124" s="883"/>
      <c r="CM124" s="883"/>
      <c r="CN124" s="883"/>
      <c r="CO124" s="884"/>
      <c r="CP124" s="848" t="s">
        <v>481</v>
      </c>
      <c r="CQ124" s="849"/>
      <c r="CR124" s="849"/>
      <c r="CS124" s="849"/>
      <c r="CT124" s="849"/>
      <c r="CU124" s="849"/>
      <c r="CV124" s="849"/>
      <c r="CW124" s="849"/>
      <c r="CX124" s="849"/>
      <c r="CY124" s="849"/>
      <c r="CZ124" s="849"/>
      <c r="DA124" s="849"/>
      <c r="DB124" s="849"/>
      <c r="DC124" s="849"/>
      <c r="DD124" s="849"/>
      <c r="DE124" s="849"/>
      <c r="DF124" s="850"/>
      <c r="DG124" s="776" t="s">
        <v>442</v>
      </c>
      <c r="DH124" s="777"/>
      <c r="DI124" s="777"/>
      <c r="DJ124" s="777"/>
      <c r="DK124" s="778"/>
      <c r="DL124" s="779" t="s">
        <v>440</v>
      </c>
      <c r="DM124" s="777"/>
      <c r="DN124" s="777"/>
      <c r="DO124" s="777"/>
      <c r="DP124" s="778"/>
      <c r="DQ124" s="779" t="s">
        <v>438</v>
      </c>
      <c r="DR124" s="777"/>
      <c r="DS124" s="777"/>
      <c r="DT124" s="777"/>
      <c r="DU124" s="778"/>
      <c r="DV124" s="861" t="s">
        <v>440</v>
      </c>
      <c r="DW124" s="862"/>
      <c r="DX124" s="862"/>
      <c r="DY124" s="862"/>
      <c r="DZ124" s="863"/>
    </row>
    <row r="125" spans="1:130" s="222" customFormat="1" ht="26.25" customHeight="1" x14ac:dyDescent="0.2">
      <c r="A125" s="833"/>
      <c r="B125" s="834"/>
      <c r="C125" s="828" t="s">
        <v>467</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440</v>
      </c>
      <c r="AB125" s="793"/>
      <c r="AC125" s="793"/>
      <c r="AD125" s="793"/>
      <c r="AE125" s="794"/>
      <c r="AF125" s="795" t="s">
        <v>442</v>
      </c>
      <c r="AG125" s="793"/>
      <c r="AH125" s="793"/>
      <c r="AI125" s="793"/>
      <c r="AJ125" s="794"/>
      <c r="AK125" s="795" t="s">
        <v>442</v>
      </c>
      <c r="AL125" s="793"/>
      <c r="AM125" s="793"/>
      <c r="AN125" s="793"/>
      <c r="AO125" s="794"/>
      <c r="AP125" s="837" t="s">
        <v>440</v>
      </c>
      <c r="AQ125" s="838"/>
      <c r="AR125" s="838"/>
      <c r="AS125" s="838"/>
      <c r="AT125" s="839"/>
      <c r="AU125" s="244"/>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24"/>
      <c r="BR125" s="224"/>
      <c r="BS125" s="224"/>
      <c r="BT125" s="224"/>
      <c r="BU125" s="224"/>
      <c r="BV125" s="224"/>
      <c r="BW125" s="224"/>
      <c r="BX125" s="224"/>
      <c r="BY125" s="224"/>
      <c r="BZ125" s="224"/>
      <c r="CA125" s="224"/>
      <c r="CB125" s="224"/>
      <c r="CC125" s="224"/>
      <c r="CD125" s="224"/>
      <c r="CE125" s="224"/>
      <c r="CF125" s="224"/>
      <c r="CG125" s="224"/>
      <c r="CH125" s="224"/>
      <c r="CI125" s="224"/>
      <c r="CJ125" s="246"/>
      <c r="CK125" s="864" t="s">
        <v>482</v>
      </c>
      <c r="CL125" s="865"/>
      <c r="CM125" s="865"/>
      <c r="CN125" s="865"/>
      <c r="CO125" s="866"/>
      <c r="CP125" s="873" t="s">
        <v>483</v>
      </c>
      <c r="CQ125" s="821"/>
      <c r="CR125" s="821"/>
      <c r="CS125" s="821"/>
      <c r="CT125" s="821"/>
      <c r="CU125" s="821"/>
      <c r="CV125" s="821"/>
      <c r="CW125" s="821"/>
      <c r="CX125" s="821"/>
      <c r="CY125" s="821"/>
      <c r="CZ125" s="821"/>
      <c r="DA125" s="821"/>
      <c r="DB125" s="821"/>
      <c r="DC125" s="821"/>
      <c r="DD125" s="821"/>
      <c r="DE125" s="821"/>
      <c r="DF125" s="822"/>
      <c r="DG125" s="874" t="s">
        <v>440</v>
      </c>
      <c r="DH125" s="855"/>
      <c r="DI125" s="855"/>
      <c r="DJ125" s="855"/>
      <c r="DK125" s="855"/>
      <c r="DL125" s="855" t="s">
        <v>442</v>
      </c>
      <c r="DM125" s="855"/>
      <c r="DN125" s="855"/>
      <c r="DO125" s="855"/>
      <c r="DP125" s="855"/>
      <c r="DQ125" s="855" t="s">
        <v>440</v>
      </c>
      <c r="DR125" s="855"/>
      <c r="DS125" s="855"/>
      <c r="DT125" s="855"/>
      <c r="DU125" s="855"/>
      <c r="DV125" s="856" t="s">
        <v>440</v>
      </c>
      <c r="DW125" s="856"/>
      <c r="DX125" s="856"/>
      <c r="DY125" s="856"/>
      <c r="DZ125" s="857"/>
    </row>
    <row r="126" spans="1:130" s="222" customFormat="1" ht="26.25" customHeight="1" thickBot="1" x14ac:dyDescent="0.25">
      <c r="A126" s="833"/>
      <c r="B126" s="834"/>
      <c r="C126" s="828" t="s">
        <v>469</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442</v>
      </c>
      <c r="AB126" s="793"/>
      <c r="AC126" s="793"/>
      <c r="AD126" s="793"/>
      <c r="AE126" s="794"/>
      <c r="AF126" s="795" t="s">
        <v>442</v>
      </c>
      <c r="AG126" s="793"/>
      <c r="AH126" s="793"/>
      <c r="AI126" s="793"/>
      <c r="AJ126" s="794"/>
      <c r="AK126" s="795" t="s">
        <v>440</v>
      </c>
      <c r="AL126" s="793"/>
      <c r="AM126" s="793"/>
      <c r="AN126" s="793"/>
      <c r="AO126" s="794"/>
      <c r="AP126" s="837" t="s">
        <v>442</v>
      </c>
      <c r="AQ126" s="838"/>
      <c r="AR126" s="838"/>
      <c r="AS126" s="838"/>
      <c r="AT126" s="839"/>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47"/>
      <c r="CE126" s="247"/>
      <c r="CF126" s="247"/>
      <c r="CG126" s="224"/>
      <c r="CH126" s="224"/>
      <c r="CI126" s="224"/>
      <c r="CJ126" s="246"/>
      <c r="CK126" s="867"/>
      <c r="CL126" s="868"/>
      <c r="CM126" s="868"/>
      <c r="CN126" s="868"/>
      <c r="CO126" s="869"/>
      <c r="CP126" s="828" t="s">
        <v>484</v>
      </c>
      <c r="CQ126" s="765"/>
      <c r="CR126" s="765"/>
      <c r="CS126" s="765"/>
      <c r="CT126" s="765"/>
      <c r="CU126" s="765"/>
      <c r="CV126" s="765"/>
      <c r="CW126" s="765"/>
      <c r="CX126" s="765"/>
      <c r="CY126" s="765"/>
      <c r="CZ126" s="765"/>
      <c r="DA126" s="765"/>
      <c r="DB126" s="765"/>
      <c r="DC126" s="765"/>
      <c r="DD126" s="765"/>
      <c r="DE126" s="765"/>
      <c r="DF126" s="766"/>
      <c r="DG126" s="829">
        <v>165486</v>
      </c>
      <c r="DH126" s="830"/>
      <c r="DI126" s="830"/>
      <c r="DJ126" s="830"/>
      <c r="DK126" s="830"/>
      <c r="DL126" s="830" t="s">
        <v>440</v>
      </c>
      <c r="DM126" s="830"/>
      <c r="DN126" s="830"/>
      <c r="DO126" s="830"/>
      <c r="DP126" s="830"/>
      <c r="DQ126" s="830" t="s">
        <v>442</v>
      </c>
      <c r="DR126" s="830"/>
      <c r="DS126" s="830"/>
      <c r="DT126" s="830"/>
      <c r="DU126" s="830"/>
      <c r="DV126" s="807" t="s">
        <v>442</v>
      </c>
      <c r="DW126" s="807"/>
      <c r="DX126" s="807"/>
      <c r="DY126" s="807"/>
      <c r="DZ126" s="808"/>
    </row>
    <row r="127" spans="1:130" s="222" customFormat="1" ht="26.25" customHeight="1" x14ac:dyDescent="0.2">
      <c r="A127" s="835"/>
      <c r="B127" s="836"/>
      <c r="C127" s="851" t="s">
        <v>485</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2086</v>
      </c>
      <c r="AB127" s="793"/>
      <c r="AC127" s="793"/>
      <c r="AD127" s="793"/>
      <c r="AE127" s="794"/>
      <c r="AF127" s="795">
        <v>1541</v>
      </c>
      <c r="AG127" s="793"/>
      <c r="AH127" s="793"/>
      <c r="AI127" s="793"/>
      <c r="AJ127" s="794"/>
      <c r="AK127" s="795">
        <v>2163</v>
      </c>
      <c r="AL127" s="793"/>
      <c r="AM127" s="793"/>
      <c r="AN127" s="793"/>
      <c r="AO127" s="794"/>
      <c r="AP127" s="837">
        <v>0</v>
      </c>
      <c r="AQ127" s="838"/>
      <c r="AR127" s="838"/>
      <c r="AS127" s="838"/>
      <c r="AT127" s="839"/>
      <c r="AU127" s="224"/>
      <c r="AV127" s="224"/>
      <c r="AW127" s="224"/>
      <c r="AX127" s="854" t="s">
        <v>486</v>
      </c>
      <c r="AY127" s="825"/>
      <c r="AZ127" s="825"/>
      <c r="BA127" s="825"/>
      <c r="BB127" s="825"/>
      <c r="BC127" s="825"/>
      <c r="BD127" s="825"/>
      <c r="BE127" s="826"/>
      <c r="BF127" s="824" t="s">
        <v>487</v>
      </c>
      <c r="BG127" s="825"/>
      <c r="BH127" s="825"/>
      <c r="BI127" s="825"/>
      <c r="BJ127" s="825"/>
      <c r="BK127" s="825"/>
      <c r="BL127" s="826"/>
      <c r="BM127" s="824" t="s">
        <v>488</v>
      </c>
      <c r="BN127" s="825"/>
      <c r="BO127" s="825"/>
      <c r="BP127" s="825"/>
      <c r="BQ127" s="825"/>
      <c r="BR127" s="825"/>
      <c r="BS127" s="826"/>
      <c r="BT127" s="824" t="s">
        <v>489</v>
      </c>
      <c r="BU127" s="825"/>
      <c r="BV127" s="825"/>
      <c r="BW127" s="825"/>
      <c r="BX127" s="825"/>
      <c r="BY127" s="825"/>
      <c r="BZ127" s="827"/>
      <c r="CA127" s="224"/>
      <c r="CB127" s="224"/>
      <c r="CC127" s="224"/>
      <c r="CD127" s="247"/>
      <c r="CE127" s="247"/>
      <c r="CF127" s="247"/>
      <c r="CG127" s="224"/>
      <c r="CH127" s="224"/>
      <c r="CI127" s="224"/>
      <c r="CJ127" s="246"/>
      <c r="CK127" s="867"/>
      <c r="CL127" s="868"/>
      <c r="CM127" s="868"/>
      <c r="CN127" s="868"/>
      <c r="CO127" s="869"/>
      <c r="CP127" s="828" t="s">
        <v>490</v>
      </c>
      <c r="CQ127" s="765"/>
      <c r="CR127" s="765"/>
      <c r="CS127" s="765"/>
      <c r="CT127" s="765"/>
      <c r="CU127" s="765"/>
      <c r="CV127" s="765"/>
      <c r="CW127" s="765"/>
      <c r="CX127" s="765"/>
      <c r="CY127" s="765"/>
      <c r="CZ127" s="765"/>
      <c r="DA127" s="765"/>
      <c r="DB127" s="765"/>
      <c r="DC127" s="765"/>
      <c r="DD127" s="765"/>
      <c r="DE127" s="765"/>
      <c r="DF127" s="766"/>
      <c r="DG127" s="829" t="s">
        <v>442</v>
      </c>
      <c r="DH127" s="830"/>
      <c r="DI127" s="830"/>
      <c r="DJ127" s="830"/>
      <c r="DK127" s="830"/>
      <c r="DL127" s="830" t="s">
        <v>440</v>
      </c>
      <c r="DM127" s="830"/>
      <c r="DN127" s="830"/>
      <c r="DO127" s="830"/>
      <c r="DP127" s="830"/>
      <c r="DQ127" s="830" t="s">
        <v>442</v>
      </c>
      <c r="DR127" s="830"/>
      <c r="DS127" s="830"/>
      <c r="DT127" s="830"/>
      <c r="DU127" s="830"/>
      <c r="DV127" s="807" t="s">
        <v>440</v>
      </c>
      <c r="DW127" s="807"/>
      <c r="DX127" s="807"/>
      <c r="DY127" s="807"/>
      <c r="DZ127" s="808"/>
    </row>
    <row r="128" spans="1:130" s="222" customFormat="1" ht="26.25" customHeight="1" thickBot="1" x14ac:dyDescent="0.25">
      <c r="A128" s="809" t="s">
        <v>491</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492</v>
      </c>
      <c r="X128" s="811"/>
      <c r="Y128" s="811"/>
      <c r="Z128" s="812"/>
      <c r="AA128" s="813">
        <v>72725</v>
      </c>
      <c r="AB128" s="814"/>
      <c r="AC128" s="814"/>
      <c r="AD128" s="814"/>
      <c r="AE128" s="815"/>
      <c r="AF128" s="816">
        <v>95500</v>
      </c>
      <c r="AG128" s="814"/>
      <c r="AH128" s="814"/>
      <c r="AI128" s="814"/>
      <c r="AJ128" s="815"/>
      <c r="AK128" s="816">
        <v>88854</v>
      </c>
      <c r="AL128" s="814"/>
      <c r="AM128" s="814"/>
      <c r="AN128" s="814"/>
      <c r="AO128" s="815"/>
      <c r="AP128" s="817"/>
      <c r="AQ128" s="818"/>
      <c r="AR128" s="818"/>
      <c r="AS128" s="818"/>
      <c r="AT128" s="819"/>
      <c r="AU128" s="224"/>
      <c r="AV128" s="224"/>
      <c r="AW128" s="224"/>
      <c r="AX128" s="820" t="s">
        <v>493</v>
      </c>
      <c r="AY128" s="821"/>
      <c r="AZ128" s="821"/>
      <c r="BA128" s="821"/>
      <c r="BB128" s="821"/>
      <c r="BC128" s="821"/>
      <c r="BD128" s="821"/>
      <c r="BE128" s="822"/>
      <c r="BF128" s="799" t="s">
        <v>438</v>
      </c>
      <c r="BG128" s="800"/>
      <c r="BH128" s="800"/>
      <c r="BI128" s="800"/>
      <c r="BJ128" s="800"/>
      <c r="BK128" s="800"/>
      <c r="BL128" s="823"/>
      <c r="BM128" s="799">
        <v>12.7</v>
      </c>
      <c r="BN128" s="800"/>
      <c r="BO128" s="800"/>
      <c r="BP128" s="800"/>
      <c r="BQ128" s="800"/>
      <c r="BR128" s="800"/>
      <c r="BS128" s="823"/>
      <c r="BT128" s="799">
        <v>20</v>
      </c>
      <c r="BU128" s="800"/>
      <c r="BV128" s="800"/>
      <c r="BW128" s="800"/>
      <c r="BX128" s="800"/>
      <c r="BY128" s="800"/>
      <c r="BZ128" s="801"/>
      <c r="CA128" s="247"/>
      <c r="CB128" s="247"/>
      <c r="CC128" s="247"/>
      <c r="CD128" s="247"/>
      <c r="CE128" s="247"/>
      <c r="CF128" s="247"/>
      <c r="CG128" s="224"/>
      <c r="CH128" s="224"/>
      <c r="CI128" s="224"/>
      <c r="CJ128" s="246"/>
      <c r="CK128" s="870"/>
      <c r="CL128" s="871"/>
      <c r="CM128" s="871"/>
      <c r="CN128" s="871"/>
      <c r="CO128" s="872"/>
      <c r="CP128" s="802" t="s">
        <v>494</v>
      </c>
      <c r="CQ128" s="743"/>
      <c r="CR128" s="743"/>
      <c r="CS128" s="743"/>
      <c r="CT128" s="743"/>
      <c r="CU128" s="743"/>
      <c r="CV128" s="743"/>
      <c r="CW128" s="743"/>
      <c r="CX128" s="743"/>
      <c r="CY128" s="743"/>
      <c r="CZ128" s="743"/>
      <c r="DA128" s="743"/>
      <c r="DB128" s="743"/>
      <c r="DC128" s="743"/>
      <c r="DD128" s="743"/>
      <c r="DE128" s="743"/>
      <c r="DF128" s="744"/>
      <c r="DG128" s="803">
        <v>33250</v>
      </c>
      <c r="DH128" s="804"/>
      <c r="DI128" s="804"/>
      <c r="DJ128" s="804"/>
      <c r="DK128" s="804"/>
      <c r="DL128" s="804">
        <v>29749</v>
      </c>
      <c r="DM128" s="804"/>
      <c r="DN128" s="804"/>
      <c r="DO128" s="804"/>
      <c r="DP128" s="804"/>
      <c r="DQ128" s="804">
        <v>26249</v>
      </c>
      <c r="DR128" s="804"/>
      <c r="DS128" s="804"/>
      <c r="DT128" s="804"/>
      <c r="DU128" s="804"/>
      <c r="DV128" s="805">
        <v>0.2</v>
      </c>
      <c r="DW128" s="805"/>
      <c r="DX128" s="805"/>
      <c r="DY128" s="805"/>
      <c r="DZ128" s="806"/>
    </row>
    <row r="129" spans="1:131" s="222" customFormat="1" ht="26.25" customHeight="1" x14ac:dyDescent="0.2">
      <c r="A129" s="787" t="s">
        <v>109</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495</v>
      </c>
      <c r="X129" s="790"/>
      <c r="Y129" s="790"/>
      <c r="Z129" s="791"/>
      <c r="AA129" s="792">
        <v>15656677</v>
      </c>
      <c r="AB129" s="793"/>
      <c r="AC129" s="793"/>
      <c r="AD129" s="793"/>
      <c r="AE129" s="794"/>
      <c r="AF129" s="795">
        <v>16549111</v>
      </c>
      <c r="AG129" s="793"/>
      <c r="AH129" s="793"/>
      <c r="AI129" s="793"/>
      <c r="AJ129" s="794"/>
      <c r="AK129" s="795">
        <v>16177296</v>
      </c>
      <c r="AL129" s="793"/>
      <c r="AM129" s="793"/>
      <c r="AN129" s="793"/>
      <c r="AO129" s="794"/>
      <c r="AP129" s="796"/>
      <c r="AQ129" s="797"/>
      <c r="AR129" s="797"/>
      <c r="AS129" s="797"/>
      <c r="AT129" s="798"/>
      <c r="AU129" s="225"/>
      <c r="AV129" s="225"/>
      <c r="AW129" s="225"/>
      <c r="AX129" s="764" t="s">
        <v>496</v>
      </c>
      <c r="AY129" s="765"/>
      <c r="AZ129" s="765"/>
      <c r="BA129" s="765"/>
      <c r="BB129" s="765"/>
      <c r="BC129" s="765"/>
      <c r="BD129" s="765"/>
      <c r="BE129" s="766"/>
      <c r="BF129" s="783" t="s">
        <v>497</v>
      </c>
      <c r="BG129" s="784"/>
      <c r="BH129" s="784"/>
      <c r="BI129" s="784"/>
      <c r="BJ129" s="784"/>
      <c r="BK129" s="784"/>
      <c r="BL129" s="785"/>
      <c r="BM129" s="783">
        <v>17.7</v>
      </c>
      <c r="BN129" s="784"/>
      <c r="BO129" s="784"/>
      <c r="BP129" s="784"/>
      <c r="BQ129" s="784"/>
      <c r="BR129" s="784"/>
      <c r="BS129" s="785"/>
      <c r="BT129" s="783">
        <v>30</v>
      </c>
      <c r="BU129" s="784"/>
      <c r="BV129" s="784"/>
      <c r="BW129" s="784"/>
      <c r="BX129" s="784"/>
      <c r="BY129" s="784"/>
      <c r="BZ129" s="786"/>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248"/>
      <c r="DL129" s="248"/>
      <c r="DM129" s="248"/>
      <c r="DN129" s="248"/>
      <c r="DO129" s="248"/>
      <c r="DP129" s="225"/>
      <c r="DQ129" s="225"/>
      <c r="DR129" s="225"/>
      <c r="DS129" s="225"/>
      <c r="DT129" s="225"/>
      <c r="DU129" s="225"/>
      <c r="DV129" s="225"/>
      <c r="DW129" s="225"/>
      <c r="DX129" s="225"/>
      <c r="DY129" s="225"/>
      <c r="DZ129" s="225"/>
    </row>
    <row r="130" spans="1:131" s="222" customFormat="1" ht="26.25" customHeight="1" x14ac:dyDescent="0.2">
      <c r="A130" s="787" t="s">
        <v>498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499</v>
      </c>
      <c r="X130" s="790"/>
      <c r="Y130" s="790"/>
      <c r="Z130" s="791"/>
      <c r="AA130" s="792">
        <v>1299199</v>
      </c>
      <c r="AB130" s="793"/>
      <c r="AC130" s="793"/>
      <c r="AD130" s="793"/>
      <c r="AE130" s="794"/>
      <c r="AF130" s="795">
        <v>1311477</v>
      </c>
      <c r="AG130" s="793"/>
      <c r="AH130" s="793"/>
      <c r="AI130" s="793"/>
      <c r="AJ130" s="794"/>
      <c r="AK130" s="795">
        <v>1324787</v>
      </c>
      <c r="AL130" s="793"/>
      <c r="AM130" s="793"/>
      <c r="AN130" s="793"/>
      <c r="AO130" s="794"/>
      <c r="AP130" s="796"/>
      <c r="AQ130" s="797"/>
      <c r="AR130" s="797"/>
      <c r="AS130" s="797"/>
      <c r="AT130" s="798"/>
      <c r="AU130" s="225"/>
      <c r="AV130" s="225"/>
      <c r="AW130" s="225"/>
      <c r="AX130" s="764" t="s">
        <v>500</v>
      </c>
      <c r="AY130" s="765"/>
      <c r="AZ130" s="765"/>
      <c r="BA130" s="765"/>
      <c r="BB130" s="765"/>
      <c r="BC130" s="765"/>
      <c r="BD130" s="765"/>
      <c r="BE130" s="766"/>
      <c r="BF130" s="767">
        <v>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248"/>
      <c r="DL130" s="248"/>
      <c r="DM130" s="248"/>
      <c r="DN130" s="248"/>
      <c r="DO130" s="248"/>
      <c r="DP130" s="225"/>
      <c r="DQ130" s="225"/>
      <c r="DR130" s="225"/>
      <c r="DS130" s="225"/>
      <c r="DT130" s="225"/>
      <c r="DU130" s="225"/>
      <c r="DV130" s="225"/>
      <c r="DW130" s="225"/>
      <c r="DX130" s="225"/>
      <c r="DY130" s="225"/>
      <c r="DZ130" s="225"/>
    </row>
    <row r="131" spans="1:131" s="222"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501</v>
      </c>
      <c r="X131" s="774"/>
      <c r="Y131" s="774"/>
      <c r="Z131" s="775"/>
      <c r="AA131" s="776">
        <v>14357478</v>
      </c>
      <c r="AB131" s="777"/>
      <c r="AC131" s="777"/>
      <c r="AD131" s="777"/>
      <c r="AE131" s="778"/>
      <c r="AF131" s="779">
        <v>15237634</v>
      </c>
      <c r="AG131" s="777"/>
      <c r="AH131" s="777"/>
      <c r="AI131" s="777"/>
      <c r="AJ131" s="778"/>
      <c r="AK131" s="779">
        <v>14852509</v>
      </c>
      <c r="AL131" s="777"/>
      <c r="AM131" s="777"/>
      <c r="AN131" s="777"/>
      <c r="AO131" s="778"/>
      <c r="AP131" s="780"/>
      <c r="AQ131" s="781"/>
      <c r="AR131" s="781"/>
      <c r="AS131" s="781"/>
      <c r="AT131" s="782"/>
      <c r="AU131" s="225"/>
      <c r="AV131" s="225"/>
      <c r="AW131" s="225"/>
      <c r="AX131" s="742" t="s">
        <v>502</v>
      </c>
      <c r="AY131" s="743"/>
      <c r="AZ131" s="743"/>
      <c r="BA131" s="743"/>
      <c r="BB131" s="743"/>
      <c r="BC131" s="743"/>
      <c r="BD131" s="743"/>
      <c r="BE131" s="744"/>
      <c r="BF131" s="745">
        <v>36.299999999999997</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248"/>
      <c r="DL131" s="248"/>
      <c r="DM131" s="248"/>
      <c r="DN131" s="248"/>
      <c r="DO131" s="248"/>
      <c r="DP131" s="225"/>
      <c r="DQ131" s="225"/>
      <c r="DR131" s="225"/>
      <c r="DS131" s="225"/>
      <c r="DT131" s="225"/>
      <c r="DU131" s="225"/>
      <c r="DV131" s="225"/>
      <c r="DW131" s="225"/>
      <c r="DX131" s="225"/>
      <c r="DY131" s="225"/>
      <c r="DZ131" s="225"/>
    </row>
    <row r="132" spans="1:131" s="222" customFormat="1" ht="26.25" customHeight="1" x14ac:dyDescent="0.2">
      <c r="A132" s="751" t="s">
        <v>503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504</v>
      </c>
      <c r="W132" s="755"/>
      <c r="X132" s="755"/>
      <c r="Y132" s="755"/>
      <c r="Z132" s="756"/>
      <c r="AA132" s="757">
        <v>4.3556187240000002</v>
      </c>
      <c r="AB132" s="758"/>
      <c r="AC132" s="758"/>
      <c r="AD132" s="758"/>
      <c r="AE132" s="759"/>
      <c r="AF132" s="760">
        <v>3.9182132869999999</v>
      </c>
      <c r="AG132" s="758"/>
      <c r="AH132" s="758"/>
      <c r="AI132" s="758"/>
      <c r="AJ132" s="759"/>
      <c r="AK132" s="760">
        <v>3.9569476109999999</v>
      </c>
      <c r="AL132" s="758"/>
      <c r="AM132" s="758"/>
      <c r="AN132" s="758"/>
      <c r="AO132" s="759"/>
      <c r="AP132" s="761"/>
      <c r="AQ132" s="762"/>
      <c r="AR132" s="762"/>
      <c r="AS132" s="762"/>
      <c r="AT132" s="763"/>
      <c r="AU132" s="249"/>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6"/>
      <c r="BT132" s="225"/>
      <c r="BU132" s="225"/>
      <c r="BV132" s="225"/>
      <c r="BW132" s="225"/>
      <c r="BX132" s="225"/>
      <c r="BY132" s="225"/>
      <c r="BZ132" s="225"/>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248"/>
      <c r="DL132" s="248"/>
      <c r="DM132" s="248"/>
      <c r="DN132" s="248"/>
      <c r="DO132" s="248"/>
      <c r="DP132" s="225"/>
      <c r="DQ132" s="225"/>
      <c r="DR132" s="225"/>
      <c r="DS132" s="225"/>
      <c r="DT132" s="225"/>
      <c r="DU132" s="225"/>
      <c r="DV132" s="225"/>
      <c r="DW132" s="225"/>
      <c r="DX132" s="225"/>
      <c r="DY132" s="225"/>
      <c r="DZ132" s="225"/>
    </row>
    <row r="133" spans="1:131" s="222"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505</v>
      </c>
      <c r="W133" s="734"/>
      <c r="X133" s="734"/>
      <c r="Y133" s="734"/>
      <c r="Z133" s="735"/>
      <c r="AA133" s="736">
        <v>3.7</v>
      </c>
      <c r="AB133" s="737"/>
      <c r="AC133" s="737"/>
      <c r="AD133" s="737"/>
      <c r="AE133" s="738"/>
      <c r="AF133" s="736">
        <v>3.9</v>
      </c>
      <c r="AG133" s="737"/>
      <c r="AH133" s="737"/>
      <c r="AI133" s="737"/>
      <c r="AJ133" s="738"/>
      <c r="AK133" s="736">
        <v>4</v>
      </c>
      <c r="AL133" s="737"/>
      <c r="AM133" s="737"/>
      <c r="AN133" s="737"/>
      <c r="AO133" s="738"/>
      <c r="AP133" s="739"/>
      <c r="AQ133" s="740"/>
      <c r="AR133" s="740"/>
      <c r="AS133" s="740"/>
      <c r="AT133" s="741"/>
      <c r="AU133" s="225"/>
      <c r="AV133" s="225"/>
      <c r="AW133" s="225"/>
      <c r="AX133" s="225"/>
      <c r="AY133" s="225"/>
      <c r="AZ133" s="225"/>
      <c r="BA133" s="225"/>
      <c r="BB133" s="225"/>
      <c r="BC133" s="225"/>
      <c r="BD133" s="225"/>
      <c r="BE133" s="225"/>
      <c r="BF133" s="225"/>
      <c r="BG133" s="225"/>
      <c r="BH133" s="225"/>
      <c r="BI133" s="225"/>
      <c r="BJ133" s="225"/>
      <c r="BK133" s="225"/>
      <c r="BL133" s="225"/>
      <c r="BM133" s="225"/>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248"/>
      <c r="DL133" s="248"/>
      <c r="DM133" s="248"/>
      <c r="DN133" s="248"/>
      <c r="DO133" s="248"/>
      <c r="DP133" s="225"/>
      <c r="DQ133" s="225"/>
      <c r="DR133" s="225"/>
      <c r="DS133" s="225"/>
      <c r="DT133" s="225"/>
      <c r="DU133" s="225"/>
      <c r="DV133" s="225"/>
      <c r="DW133" s="225"/>
      <c r="DX133" s="225"/>
      <c r="DY133" s="225"/>
      <c r="DZ133" s="225"/>
    </row>
    <row r="134" spans="1:131" ht="11.25" customHeight="1" x14ac:dyDescent="0.2">
      <c r="A134" s="250"/>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25"/>
      <c r="AV134" s="225"/>
      <c r="AW134" s="225"/>
      <c r="AX134" s="225"/>
      <c r="AY134" s="225"/>
      <c r="AZ134" s="225"/>
      <c r="BA134" s="225"/>
      <c r="BB134" s="225"/>
      <c r="BC134" s="225"/>
      <c r="BD134" s="225"/>
      <c r="BE134" s="225"/>
      <c r="BF134" s="225"/>
      <c r="BG134" s="225"/>
      <c r="BH134" s="225"/>
      <c r="BI134" s="225"/>
      <c r="BJ134" s="225"/>
      <c r="BK134" s="225"/>
      <c r="BL134" s="225"/>
      <c r="BM134" s="225"/>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248"/>
      <c r="DL134" s="248"/>
      <c r="DM134" s="248"/>
      <c r="DN134" s="248"/>
      <c r="DO134" s="248"/>
      <c r="DP134" s="225"/>
      <c r="DQ134" s="225"/>
      <c r="DR134" s="225"/>
      <c r="DS134" s="225"/>
      <c r="DT134" s="225"/>
      <c r="DU134" s="225"/>
      <c r="DV134" s="225"/>
      <c r="DW134" s="225"/>
      <c r="DX134" s="225"/>
      <c r="DY134" s="225"/>
      <c r="DZ134" s="225"/>
      <c r="EA134" s="222"/>
    </row>
    <row r="135" spans="1:131" ht="14.4" hidden="1" x14ac:dyDescent="0.2">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0"/>
      <c r="DL135" s="250"/>
      <c r="DM135" s="250"/>
      <c r="DN135" s="250"/>
      <c r="DO135" s="250"/>
      <c r="DP135" s="250"/>
      <c r="DQ135" s="250"/>
      <c r="DR135" s="250"/>
      <c r="DS135" s="250"/>
      <c r="DT135" s="250"/>
      <c r="DU135" s="250"/>
      <c r="DV135" s="250"/>
      <c r="DW135" s="250"/>
      <c r="DX135" s="250"/>
      <c r="DY135" s="250"/>
      <c r="DZ135" s="250"/>
    </row>
  </sheetData>
  <sheetProtection algorithmName="SHA-512" hashValue="r1qOm3Cs8ZT4hHRFgoIQK3rzR2tfs3fJ/1BOSKPd0NLn0315B4ShKEvU7Cz5wutNAma7mJZfWOdGRhRmt4l/Cw==" saltValue="wTSXv5/TQT4Ie6yXdtsJ5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70" workbookViewId="0"/>
  </sheetViews>
  <sheetFormatPr defaultColWidth="0" defaultRowHeight="13.5" customHeight="1" zeroHeight="1" x14ac:dyDescent="0.2"/>
  <cols>
    <col min="1" max="120" width="2.77734375" style="252" customWidth="1"/>
    <col min="121" max="121" width="0" style="251" hidden="1" customWidth="1"/>
    <col min="122" max="16384" width="9" style="251" hidden="1"/>
  </cols>
  <sheetData>
    <row r="1" spans="1:120" ht="13.2"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1"/>
    </row>
    <row r="17" spans="119:120" ht="13.2" x14ac:dyDescent="0.2">
      <c r="DP17" s="251"/>
    </row>
    <row r="18" spans="119:120" ht="13.2" x14ac:dyDescent="0.2"/>
    <row r="19" spans="119:120" ht="13.2" x14ac:dyDescent="0.2"/>
    <row r="20" spans="119:120" ht="13.2" x14ac:dyDescent="0.2">
      <c r="DO20" s="251"/>
      <c r="DP20" s="251"/>
    </row>
    <row r="21" spans="119:120" ht="13.2" x14ac:dyDescent="0.2">
      <c r="DP21" s="251"/>
    </row>
    <row r="22" spans="119:120" ht="13.2" x14ac:dyDescent="0.2"/>
    <row r="23" spans="119:120" ht="13.2" x14ac:dyDescent="0.2">
      <c r="DO23" s="251"/>
      <c r="DP23" s="251"/>
    </row>
    <row r="24" spans="119:120" ht="13.2" x14ac:dyDescent="0.2">
      <c r="DP24" s="251"/>
    </row>
    <row r="25" spans="119:120" ht="13.2" x14ac:dyDescent="0.2">
      <c r="DP25" s="251"/>
    </row>
    <row r="26" spans="119:120" ht="13.2" x14ac:dyDescent="0.2">
      <c r="DO26" s="251"/>
      <c r="DP26" s="251"/>
    </row>
    <row r="27" spans="119:120" ht="13.2" x14ac:dyDescent="0.2"/>
    <row r="28" spans="119:120" ht="13.2" x14ac:dyDescent="0.2">
      <c r="DO28" s="251"/>
      <c r="DP28" s="251"/>
    </row>
    <row r="29" spans="119:120" ht="13.2" x14ac:dyDescent="0.2">
      <c r="DP29" s="251"/>
    </row>
    <row r="30" spans="119:120" ht="13.2" x14ac:dyDescent="0.2"/>
    <row r="31" spans="119:120" ht="13.2" x14ac:dyDescent="0.2">
      <c r="DO31" s="251"/>
      <c r="DP31" s="251"/>
    </row>
    <row r="32" spans="119:120" ht="13.2" x14ac:dyDescent="0.2"/>
    <row r="33" spans="98:120" ht="13.2" x14ac:dyDescent="0.2">
      <c r="DO33" s="251"/>
      <c r="DP33" s="251"/>
    </row>
    <row r="34" spans="98:120" ht="13.2" x14ac:dyDescent="0.2">
      <c r="DM34" s="251"/>
    </row>
    <row r="35" spans="98:120" ht="13.2" x14ac:dyDescent="0.2">
      <c r="CT35" s="251"/>
      <c r="CU35" s="251"/>
      <c r="CV35" s="251"/>
      <c r="CY35" s="251"/>
      <c r="CZ35" s="251"/>
      <c r="DA35" s="251"/>
      <c r="DD35" s="251"/>
      <c r="DE35" s="251"/>
      <c r="DF35" s="251"/>
      <c r="DI35" s="251"/>
      <c r="DJ35" s="251"/>
      <c r="DK35" s="251"/>
      <c r="DM35" s="251"/>
      <c r="DN35" s="251"/>
      <c r="DO35" s="251"/>
      <c r="DP35" s="251"/>
    </row>
    <row r="36" spans="98:120" ht="13.2" x14ac:dyDescent="0.2"/>
    <row r="37" spans="98:120" ht="13.2" x14ac:dyDescent="0.2">
      <c r="CW37" s="251"/>
      <c r="DB37" s="251"/>
      <c r="DG37" s="251"/>
      <c r="DL37" s="251"/>
      <c r="DP37" s="251"/>
    </row>
    <row r="38" spans="98:120" ht="13.2" x14ac:dyDescent="0.2">
      <c r="CT38" s="251"/>
      <c r="CU38" s="251"/>
      <c r="CV38" s="251"/>
      <c r="CW38" s="251"/>
      <c r="CY38" s="251"/>
      <c r="CZ38" s="251"/>
      <c r="DA38" s="251"/>
      <c r="DB38" s="251"/>
      <c r="DD38" s="251"/>
      <c r="DE38" s="251"/>
      <c r="DF38" s="251"/>
      <c r="DG38" s="251"/>
      <c r="DI38" s="251"/>
      <c r="DJ38" s="251"/>
      <c r="DK38" s="251"/>
      <c r="DL38" s="251"/>
      <c r="DN38" s="251"/>
      <c r="DO38" s="251"/>
      <c r="DP38" s="25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1"/>
      <c r="DO49" s="251"/>
      <c r="DP49" s="25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1"/>
      <c r="CS63" s="251"/>
      <c r="CX63" s="251"/>
      <c r="DC63" s="251"/>
      <c r="DH63" s="251"/>
    </row>
    <row r="64" spans="22:120" ht="13.2" x14ac:dyDescent="0.2">
      <c r="V64" s="251"/>
    </row>
    <row r="65" spans="15:120" ht="13.2" x14ac:dyDescent="0.2">
      <c r="X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U65" s="251"/>
      <c r="CZ65" s="251"/>
      <c r="DE65" s="251"/>
      <c r="DJ65" s="251"/>
    </row>
    <row r="66" spans="15:120" ht="13.2" x14ac:dyDescent="0.2">
      <c r="Q66" s="251"/>
      <c r="S66" s="251"/>
      <c r="U66" s="251"/>
      <c r="DM66" s="251"/>
    </row>
    <row r="67" spans="15:120" ht="13.2" x14ac:dyDescent="0.2">
      <c r="O67" s="251"/>
      <c r="P67" s="251"/>
      <c r="R67" s="251"/>
      <c r="T67" s="251"/>
      <c r="Y67" s="251"/>
      <c r="CT67" s="251"/>
      <c r="CV67" s="251"/>
      <c r="CW67" s="251"/>
      <c r="CY67" s="251"/>
      <c r="DA67" s="251"/>
      <c r="DB67" s="251"/>
      <c r="DD67" s="251"/>
      <c r="DF67" s="251"/>
      <c r="DG67" s="251"/>
      <c r="DI67" s="251"/>
      <c r="DK67" s="251"/>
      <c r="DL67" s="251"/>
      <c r="DN67" s="251"/>
      <c r="DO67" s="251"/>
      <c r="DP67" s="251"/>
    </row>
    <row r="68" spans="15:120" ht="13.2" x14ac:dyDescent="0.2"/>
    <row r="69" spans="15:120" ht="13.2" x14ac:dyDescent="0.2"/>
    <row r="70" spans="15:120" ht="13.2" x14ac:dyDescent="0.2"/>
    <row r="71" spans="15:120" ht="13.2" x14ac:dyDescent="0.2"/>
    <row r="72" spans="15:120" ht="13.2" x14ac:dyDescent="0.2">
      <c r="DP72" s="251"/>
    </row>
    <row r="73" spans="15:120" ht="13.2" x14ac:dyDescent="0.2">
      <c r="DP73" s="25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1"/>
      <c r="CX96" s="251"/>
      <c r="DC96" s="251"/>
      <c r="DH96" s="251"/>
    </row>
    <row r="97" spans="24:120" ht="13.2" x14ac:dyDescent="0.2">
      <c r="CS97" s="251"/>
      <c r="CX97" s="251"/>
      <c r="DC97" s="251"/>
      <c r="DH97" s="251"/>
      <c r="DP97" s="252" t="s">
        <v>506</v>
      </c>
    </row>
    <row r="98" spans="24:120" ht="13.2" hidden="1" x14ac:dyDescent="0.2">
      <c r="CS98" s="251"/>
      <c r="CX98" s="251"/>
      <c r="DC98" s="251"/>
      <c r="DH98" s="251"/>
    </row>
    <row r="99" spans="24:120" ht="13.2" hidden="1" x14ac:dyDescent="0.2">
      <c r="CS99" s="251"/>
      <c r="CX99" s="251"/>
      <c r="DC99" s="251"/>
      <c r="DH99" s="251"/>
    </row>
    <row r="101" spans="24:120" ht="12" hidden="1" customHeight="1" x14ac:dyDescent="0.2">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1"/>
      <c r="BA101" s="251"/>
      <c r="BB101" s="251"/>
      <c r="BC101" s="251"/>
      <c r="BD101" s="251"/>
      <c r="BE101" s="251"/>
      <c r="BF101" s="251"/>
      <c r="BG101" s="251"/>
      <c r="BH101" s="251"/>
      <c r="BI101" s="251"/>
      <c r="BJ101" s="251"/>
      <c r="BK101" s="251"/>
      <c r="BL101" s="251"/>
      <c r="BM101" s="251"/>
      <c r="BN101" s="251"/>
      <c r="BO101" s="251"/>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51"/>
      <c r="CR101" s="251"/>
      <c r="CU101" s="251"/>
      <c r="CZ101" s="251"/>
      <c r="DE101" s="251"/>
      <c r="DJ101" s="251"/>
    </row>
    <row r="102" spans="24:120" ht="1.5" hidden="1" customHeight="1" x14ac:dyDescent="0.2">
      <c r="CU102" s="251"/>
      <c r="CZ102" s="251"/>
      <c r="DE102" s="251"/>
      <c r="DJ102" s="251"/>
      <c r="DM102" s="251"/>
    </row>
    <row r="103" spans="24:120" ht="13.2" hidden="1" x14ac:dyDescent="0.2">
      <c r="CT103" s="251"/>
      <c r="CV103" s="251"/>
      <c r="CW103" s="251"/>
      <c r="CY103" s="251"/>
      <c r="DA103" s="251"/>
      <c r="DB103" s="251"/>
      <c r="DD103" s="251"/>
      <c r="DF103" s="251"/>
      <c r="DG103" s="251"/>
      <c r="DI103" s="251"/>
      <c r="DK103" s="251"/>
      <c r="DL103" s="251"/>
      <c r="DM103" s="251"/>
      <c r="DN103" s="251"/>
      <c r="DO103" s="251"/>
      <c r="DP103" s="251"/>
    </row>
    <row r="104" spans="24:120" ht="13.2" hidden="1" x14ac:dyDescent="0.2">
      <c r="CV104" s="251"/>
      <c r="CW104" s="251"/>
      <c r="DA104" s="251"/>
      <c r="DB104" s="251"/>
      <c r="DF104" s="251"/>
      <c r="DG104" s="251"/>
      <c r="DK104" s="251"/>
      <c r="DL104" s="251"/>
      <c r="DN104" s="251"/>
      <c r="DO104" s="251"/>
      <c r="DP104" s="251"/>
    </row>
    <row r="105" spans="24:120" ht="12.75" hidden="1" customHeight="1" x14ac:dyDescent="0.2"/>
  </sheetData>
  <sheetProtection algorithmName="SHA-512" hashValue="s34R4t5tt52rBB8Ib6gXXikTrvE0daIERJIP94zjrIt9CIKveSHEdAsZlCcMqobfmDGOLnJzZld4UI+qd3oj1w==" saltValue="vnfZ+8ABPLoMPjw8OXHls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2" customWidth="1"/>
    <col min="117" max="16384" width="9" style="251" hidden="1"/>
  </cols>
  <sheetData>
    <row r="1" spans="2:116" ht="13.2"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row>
    <row r="2" spans="2:116" ht="13.2" x14ac:dyDescent="0.2"/>
    <row r="3" spans="2:116" ht="13.2" x14ac:dyDescent="0.2"/>
    <row r="4" spans="2:116" ht="13.2" x14ac:dyDescent="0.2">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row>
    <row r="5" spans="2:116" ht="13.2" x14ac:dyDescent="0.2">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row>
    <row r="19" spans="9:116" ht="13.2" x14ac:dyDescent="0.2"/>
    <row r="20" spans="9:116" ht="13.2" x14ac:dyDescent="0.2"/>
    <row r="21" spans="9:116" ht="13.2" x14ac:dyDescent="0.2">
      <c r="DL21" s="251"/>
    </row>
    <row r="22" spans="9:116" ht="13.2" x14ac:dyDescent="0.2">
      <c r="DI22" s="251"/>
      <c r="DJ22" s="251"/>
      <c r="DK22" s="251"/>
      <c r="DL22" s="251"/>
    </row>
    <row r="23" spans="9:116" ht="13.2" x14ac:dyDescent="0.2">
      <c r="CY23" s="251"/>
      <c r="CZ23" s="251"/>
      <c r="DA23" s="251"/>
      <c r="DB23" s="251"/>
      <c r="DC23" s="251"/>
      <c r="DD23" s="251"/>
      <c r="DE23" s="251"/>
      <c r="DF23" s="251"/>
      <c r="DG23" s="251"/>
      <c r="DH23" s="251"/>
      <c r="DI23" s="251"/>
      <c r="DJ23" s="251"/>
      <c r="DK23" s="251"/>
      <c r="DL23" s="25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1"/>
      <c r="DA35" s="251"/>
      <c r="DB35" s="251"/>
      <c r="DC35" s="251"/>
      <c r="DD35" s="251"/>
      <c r="DE35" s="251"/>
      <c r="DF35" s="251"/>
      <c r="DG35" s="251"/>
      <c r="DH35" s="251"/>
      <c r="DI35" s="251"/>
      <c r="DJ35" s="251"/>
      <c r="DK35" s="251"/>
      <c r="DL35" s="251"/>
    </row>
    <row r="36" spans="15:116" ht="13.2" x14ac:dyDescent="0.2"/>
    <row r="37" spans="15:116" ht="13.2" x14ac:dyDescent="0.2">
      <c r="DL37" s="251"/>
    </row>
    <row r="38" spans="15:116" ht="13.2" x14ac:dyDescent="0.2">
      <c r="DI38" s="251"/>
      <c r="DJ38" s="251"/>
      <c r="DK38" s="251"/>
      <c r="DL38" s="251"/>
    </row>
    <row r="39" spans="15:116" ht="13.2" x14ac:dyDescent="0.2"/>
    <row r="40" spans="15:116" ht="13.2" x14ac:dyDescent="0.2"/>
    <row r="41" spans="15:116" ht="13.2" x14ac:dyDescent="0.2"/>
    <row r="42" spans="15:116" ht="13.2" x14ac:dyDescent="0.2"/>
    <row r="43" spans="15:116" ht="13.2" x14ac:dyDescent="0.2">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row>
    <row r="44" spans="15:116" ht="13.2" x14ac:dyDescent="0.2">
      <c r="DL44" s="251"/>
    </row>
    <row r="45" spans="15:116" ht="13.2" x14ac:dyDescent="0.2"/>
    <row r="46" spans="15:116" ht="13.2" x14ac:dyDescent="0.2">
      <c r="DA46" s="251"/>
      <c r="DB46" s="251"/>
      <c r="DC46" s="251"/>
      <c r="DD46" s="251"/>
      <c r="DE46" s="251"/>
      <c r="DF46" s="251"/>
      <c r="DG46" s="251"/>
      <c r="DH46" s="251"/>
      <c r="DI46" s="251"/>
      <c r="DJ46" s="251"/>
      <c r="DK46" s="251"/>
      <c r="DL46" s="251"/>
    </row>
    <row r="47" spans="15:116" ht="13.2" x14ac:dyDescent="0.2"/>
    <row r="48" spans="15:116" ht="13.2" x14ac:dyDescent="0.2"/>
    <row r="49" spans="104:116" ht="13.2" x14ac:dyDescent="0.2"/>
    <row r="50" spans="104:116" ht="13.2" x14ac:dyDescent="0.2">
      <c r="CZ50" s="251"/>
      <c r="DA50" s="251"/>
      <c r="DB50" s="251"/>
      <c r="DC50" s="251"/>
      <c r="DD50" s="251"/>
      <c r="DE50" s="251"/>
      <c r="DF50" s="251"/>
      <c r="DG50" s="251"/>
      <c r="DH50" s="251"/>
      <c r="DI50" s="251"/>
      <c r="DJ50" s="251"/>
      <c r="DK50" s="251"/>
      <c r="DL50" s="251"/>
    </row>
    <row r="51" spans="104:116" ht="13.2" x14ac:dyDescent="0.2"/>
    <row r="52" spans="104:116" ht="13.2" x14ac:dyDescent="0.2"/>
    <row r="53" spans="104:116" ht="13.2" x14ac:dyDescent="0.2">
      <c r="DL53" s="25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1"/>
      <c r="DD67" s="251"/>
      <c r="DE67" s="251"/>
      <c r="DF67" s="251"/>
      <c r="DG67" s="251"/>
      <c r="DH67" s="251"/>
      <c r="DI67" s="251"/>
      <c r="DJ67" s="251"/>
      <c r="DK67" s="251"/>
      <c r="DL67" s="25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8DYwDlLvAMQqcpzrvNg/DCd6+M6ORbIpFIohPUzFyg4HW3h6I5cOUAL2TIfpAGLnt2xEpIg2q7wkol+sO3MoQ==" saltValue="jPryctPI6A5ptewbrlRX2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3" customWidth="1"/>
    <col min="37" max="44" width="17" style="253" customWidth="1"/>
    <col min="45" max="45" width="6.109375" style="259" customWidth="1"/>
    <col min="46" max="46" width="3" style="257" customWidth="1"/>
    <col min="47" max="47" width="19.109375" style="253" hidden="1" customWidth="1"/>
    <col min="48" max="52" width="12.6640625" style="253" hidden="1" customWidth="1"/>
    <col min="53" max="16384" width="8.6640625" style="253" hidden="1"/>
  </cols>
  <sheetData>
    <row r="1" spans="1:46" ht="13.2" x14ac:dyDescent="0.2">
      <c r="AS1" s="253"/>
      <c r="AT1" s="253"/>
    </row>
    <row r="2" spans="1:46" ht="13.2" x14ac:dyDescent="0.2">
      <c r="AS2" s="253"/>
      <c r="AT2" s="253"/>
    </row>
    <row r="3" spans="1:46" ht="13.2" x14ac:dyDescent="0.2">
      <c r="AS3" s="253"/>
      <c r="AT3" s="253"/>
    </row>
    <row r="4" spans="1:46" ht="13.2" x14ac:dyDescent="0.2">
      <c r="AS4" s="253"/>
      <c r="AT4" s="253"/>
    </row>
    <row r="5" spans="1:46" ht="16.2" x14ac:dyDescent="0.2">
      <c r="A5" s="254" t="s">
        <v>507</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x14ac:dyDescent="0.2">
      <c r="A6" s="257"/>
      <c r="AK6" s="258" t="s">
        <v>508</v>
      </c>
      <c r="AL6" s="258"/>
      <c r="AM6" s="258"/>
      <c r="AN6" s="258"/>
    </row>
    <row r="7" spans="1:46" ht="13.5" customHeight="1" x14ac:dyDescent="0.2">
      <c r="A7" s="257"/>
      <c r="AK7" s="260"/>
      <c r="AL7" s="261"/>
      <c r="AM7" s="261"/>
      <c r="AN7" s="262"/>
      <c r="AO7" s="1129" t="s">
        <v>509</v>
      </c>
      <c r="AP7" s="263"/>
      <c r="AQ7" s="264" t="s">
        <v>510</v>
      </c>
      <c r="AR7" s="265"/>
    </row>
    <row r="8" spans="1:46" ht="13.2" x14ac:dyDescent="0.2">
      <c r="A8" s="257"/>
      <c r="AK8" s="266"/>
      <c r="AL8" s="267"/>
      <c r="AM8" s="267"/>
      <c r="AN8" s="268"/>
      <c r="AO8" s="1130"/>
      <c r="AP8" s="269" t="s">
        <v>511</v>
      </c>
      <c r="AQ8" s="270" t="s">
        <v>512</v>
      </c>
      <c r="AR8" s="271" t="s">
        <v>513</v>
      </c>
    </row>
    <row r="9" spans="1:46" ht="13.2" x14ac:dyDescent="0.2">
      <c r="A9" s="257"/>
      <c r="AK9" s="1141" t="s">
        <v>514</v>
      </c>
      <c r="AL9" s="1142"/>
      <c r="AM9" s="1142"/>
      <c r="AN9" s="1143"/>
      <c r="AO9" s="272">
        <v>4718987</v>
      </c>
      <c r="AP9" s="272">
        <v>63171</v>
      </c>
      <c r="AQ9" s="273">
        <v>65316</v>
      </c>
      <c r="AR9" s="274">
        <v>-3.3</v>
      </c>
    </row>
    <row r="10" spans="1:46" ht="13.5" customHeight="1" x14ac:dyDescent="0.2">
      <c r="A10" s="257"/>
      <c r="AK10" s="1141" t="s">
        <v>515</v>
      </c>
      <c r="AL10" s="1142"/>
      <c r="AM10" s="1142"/>
      <c r="AN10" s="1143"/>
      <c r="AO10" s="275">
        <v>72361</v>
      </c>
      <c r="AP10" s="275">
        <v>969</v>
      </c>
      <c r="AQ10" s="276">
        <v>6075</v>
      </c>
      <c r="AR10" s="277">
        <v>-84</v>
      </c>
    </row>
    <row r="11" spans="1:46" ht="13.5" customHeight="1" x14ac:dyDescent="0.2">
      <c r="A11" s="257"/>
      <c r="AK11" s="1141" t="s">
        <v>516</v>
      </c>
      <c r="AL11" s="1142"/>
      <c r="AM11" s="1142"/>
      <c r="AN11" s="1143"/>
      <c r="AO11" s="275">
        <v>59869</v>
      </c>
      <c r="AP11" s="275">
        <v>801</v>
      </c>
      <c r="AQ11" s="276">
        <v>1232</v>
      </c>
      <c r="AR11" s="277">
        <v>-35</v>
      </c>
    </row>
    <row r="12" spans="1:46" ht="13.5" customHeight="1" x14ac:dyDescent="0.2">
      <c r="A12" s="257"/>
      <c r="AK12" s="1141" t="s">
        <v>517</v>
      </c>
      <c r="AL12" s="1142"/>
      <c r="AM12" s="1142"/>
      <c r="AN12" s="1143"/>
      <c r="AO12" s="275" t="s">
        <v>518</v>
      </c>
      <c r="AP12" s="275" t="s">
        <v>518</v>
      </c>
      <c r="AQ12" s="276">
        <v>18</v>
      </c>
      <c r="AR12" s="277" t="s">
        <v>518</v>
      </c>
    </row>
    <row r="13" spans="1:46" ht="13.5" customHeight="1" x14ac:dyDescent="0.2">
      <c r="A13" s="257"/>
      <c r="AK13" s="1141" t="s">
        <v>519</v>
      </c>
      <c r="AL13" s="1142"/>
      <c r="AM13" s="1142"/>
      <c r="AN13" s="1143"/>
      <c r="AO13" s="275">
        <v>234640</v>
      </c>
      <c r="AP13" s="275">
        <v>3141</v>
      </c>
      <c r="AQ13" s="276">
        <v>2791</v>
      </c>
      <c r="AR13" s="277">
        <v>12.5</v>
      </c>
    </row>
    <row r="14" spans="1:46" ht="13.5" customHeight="1" x14ac:dyDescent="0.2">
      <c r="A14" s="257"/>
      <c r="AK14" s="1141" t="s">
        <v>520</v>
      </c>
      <c r="AL14" s="1142"/>
      <c r="AM14" s="1142"/>
      <c r="AN14" s="1143"/>
      <c r="AO14" s="275">
        <v>68726</v>
      </c>
      <c r="AP14" s="275">
        <v>920</v>
      </c>
      <c r="AQ14" s="276">
        <v>1364</v>
      </c>
      <c r="AR14" s="277">
        <v>-32.6</v>
      </c>
    </row>
    <row r="15" spans="1:46" ht="13.5" customHeight="1" x14ac:dyDescent="0.2">
      <c r="A15" s="257"/>
      <c r="AK15" s="1144" t="s">
        <v>521</v>
      </c>
      <c r="AL15" s="1145"/>
      <c r="AM15" s="1145"/>
      <c r="AN15" s="1146"/>
      <c r="AO15" s="275">
        <v>-291137</v>
      </c>
      <c r="AP15" s="275">
        <v>-3897</v>
      </c>
      <c r="AQ15" s="276">
        <v>-4006</v>
      </c>
      <c r="AR15" s="277">
        <v>-2.7</v>
      </c>
    </row>
    <row r="16" spans="1:46" ht="13.2" x14ac:dyDescent="0.2">
      <c r="A16" s="257"/>
      <c r="AK16" s="1144" t="s">
        <v>189</v>
      </c>
      <c r="AL16" s="1145"/>
      <c r="AM16" s="1145"/>
      <c r="AN16" s="1146"/>
      <c r="AO16" s="275">
        <v>4863446</v>
      </c>
      <c r="AP16" s="275">
        <v>65105</v>
      </c>
      <c r="AQ16" s="276">
        <v>72790</v>
      </c>
      <c r="AR16" s="277">
        <v>-10.6</v>
      </c>
    </row>
    <row r="17" spans="1:46" ht="13.2" x14ac:dyDescent="0.2">
      <c r="A17" s="257"/>
    </row>
    <row r="18" spans="1:46" ht="13.2" x14ac:dyDescent="0.2">
      <c r="A18" s="257"/>
      <c r="AQ18" s="278"/>
      <c r="AR18" s="278"/>
    </row>
    <row r="19" spans="1:46" ht="13.2" x14ac:dyDescent="0.2">
      <c r="A19" s="257"/>
      <c r="AK19" s="253" t="s">
        <v>522</v>
      </c>
    </row>
    <row r="20" spans="1:46" ht="13.2" x14ac:dyDescent="0.2">
      <c r="A20" s="257"/>
      <c r="AK20" s="279"/>
      <c r="AL20" s="280"/>
      <c r="AM20" s="280"/>
      <c r="AN20" s="281"/>
      <c r="AO20" s="282" t="s">
        <v>523</v>
      </c>
      <c r="AP20" s="283" t="s">
        <v>524</v>
      </c>
      <c r="AQ20" s="284" t="s">
        <v>525</v>
      </c>
      <c r="AR20" s="285"/>
    </row>
    <row r="21" spans="1:46" s="258" customFormat="1" ht="13.2" x14ac:dyDescent="0.2">
      <c r="A21" s="286"/>
      <c r="AK21" s="1147" t="s">
        <v>526</v>
      </c>
      <c r="AL21" s="1148"/>
      <c r="AM21" s="1148"/>
      <c r="AN21" s="1149"/>
      <c r="AO21" s="287">
        <v>5.48</v>
      </c>
      <c r="AP21" s="288">
        <v>6.54</v>
      </c>
      <c r="AQ21" s="289">
        <v>-1.06</v>
      </c>
      <c r="AS21" s="290"/>
      <c r="AT21" s="286"/>
    </row>
    <row r="22" spans="1:46" s="258" customFormat="1" ht="13.2" x14ac:dyDescent="0.2">
      <c r="A22" s="286"/>
      <c r="AK22" s="1147" t="s">
        <v>527</v>
      </c>
      <c r="AL22" s="1148"/>
      <c r="AM22" s="1148"/>
      <c r="AN22" s="1149"/>
      <c r="AO22" s="291">
        <v>100.3</v>
      </c>
      <c r="AP22" s="292">
        <v>98.3</v>
      </c>
      <c r="AQ22" s="293">
        <v>2</v>
      </c>
      <c r="AR22" s="278"/>
      <c r="AS22" s="290"/>
      <c r="AT22" s="286"/>
    </row>
    <row r="23" spans="1:46" s="258" customFormat="1" ht="13.2" x14ac:dyDescent="0.2">
      <c r="A23" s="286"/>
      <c r="AP23" s="278"/>
      <c r="AQ23" s="278"/>
      <c r="AR23" s="278"/>
      <c r="AS23" s="290"/>
      <c r="AT23" s="286"/>
    </row>
    <row r="24" spans="1:46" s="258" customFormat="1" ht="13.2" x14ac:dyDescent="0.2">
      <c r="A24" s="286"/>
      <c r="AP24" s="278"/>
      <c r="AQ24" s="278"/>
      <c r="AR24" s="278"/>
      <c r="AS24" s="290"/>
      <c r="AT24" s="286"/>
    </row>
    <row r="25" spans="1:46" s="258" customFormat="1" ht="13.2" x14ac:dyDescent="0.2">
      <c r="A25" s="294"/>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6"/>
      <c r="AQ25" s="296"/>
      <c r="AR25" s="296"/>
      <c r="AS25" s="297"/>
      <c r="AT25" s="286"/>
    </row>
    <row r="26" spans="1:46" s="258" customFormat="1" ht="13.2" x14ac:dyDescent="0.2">
      <c r="A26" s="1140" t="s">
        <v>528</v>
      </c>
      <c r="B26" s="1140"/>
      <c r="C26" s="1140"/>
      <c r="D26" s="1140"/>
      <c r="E26" s="1140"/>
      <c r="F26" s="1140"/>
      <c r="G26" s="1140"/>
      <c r="H26" s="1140"/>
      <c r="I26" s="1140"/>
      <c r="J26" s="1140"/>
      <c r="K26" s="1140"/>
      <c r="L26" s="1140"/>
      <c r="M26" s="1140"/>
      <c r="N26" s="1140"/>
      <c r="O26" s="1140"/>
      <c r="P26" s="1140"/>
      <c r="Q26" s="1140"/>
      <c r="R26" s="1140"/>
      <c r="S26" s="1140"/>
      <c r="T26" s="1140"/>
      <c r="U26" s="1140"/>
      <c r="V26" s="1140"/>
      <c r="W26" s="1140"/>
      <c r="X26" s="1140"/>
      <c r="Y26" s="1140"/>
      <c r="Z26" s="1140"/>
      <c r="AA26" s="1140"/>
      <c r="AB26" s="1140"/>
      <c r="AC26" s="1140"/>
      <c r="AD26" s="1140"/>
      <c r="AE26" s="1140"/>
      <c r="AF26" s="1140"/>
      <c r="AG26" s="1140"/>
      <c r="AH26" s="1140"/>
      <c r="AI26" s="1140"/>
      <c r="AJ26" s="1140"/>
      <c r="AK26" s="1140"/>
      <c r="AL26" s="1140"/>
      <c r="AM26" s="1140"/>
      <c r="AN26" s="1140"/>
      <c r="AO26" s="1140"/>
      <c r="AP26" s="1140"/>
      <c r="AQ26" s="1140"/>
      <c r="AR26" s="1140"/>
      <c r="AS26" s="1140"/>
    </row>
    <row r="27" spans="1:46" ht="13.2" x14ac:dyDescent="0.2">
      <c r="A27" s="298"/>
      <c r="AS27" s="253"/>
      <c r="AT27" s="253"/>
    </row>
    <row r="28" spans="1:46" ht="16.2" x14ac:dyDescent="0.2">
      <c r="A28" s="254" t="s">
        <v>529</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99"/>
    </row>
    <row r="29" spans="1:46" ht="13.2" x14ac:dyDescent="0.2">
      <c r="A29" s="257"/>
      <c r="AK29" s="258" t="s">
        <v>530</v>
      </c>
      <c r="AL29" s="258"/>
      <c r="AM29" s="258"/>
      <c r="AN29" s="258"/>
      <c r="AS29" s="300"/>
    </row>
    <row r="30" spans="1:46" ht="13.5" customHeight="1" x14ac:dyDescent="0.2">
      <c r="A30" s="257"/>
      <c r="AK30" s="260"/>
      <c r="AL30" s="261"/>
      <c r="AM30" s="261"/>
      <c r="AN30" s="262"/>
      <c r="AO30" s="1129" t="s">
        <v>509</v>
      </c>
      <c r="AP30" s="263"/>
      <c r="AQ30" s="264" t="s">
        <v>510</v>
      </c>
      <c r="AR30" s="265"/>
    </row>
    <row r="31" spans="1:46" ht="13.2" x14ac:dyDescent="0.2">
      <c r="A31" s="257"/>
      <c r="AK31" s="266"/>
      <c r="AL31" s="267"/>
      <c r="AM31" s="267"/>
      <c r="AN31" s="268"/>
      <c r="AO31" s="1130"/>
      <c r="AP31" s="269" t="s">
        <v>511</v>
      </c>
      <c r="AQ31" s="270" t="s">
        <v>512</v>
      </c>
      <c r="AR31" s="271" t="s">
        <v>513</v>
      </c>
    </row>
    <row r="32" spans="1:46" ht="27" customHeight="1" x14ac:dyDescent="0.2">
      <c r="A32" s="257"/>
      <c r="AK32" s="1131" t="s">
        <v>531</v>
      </c>
      <c r="AL32" s="1132"/>
      <c r="AM32" s="1132"/>
      <c r="AN32" s="1133"/>
      <c r="AO32" s="301">
        <v>1947178</v>
      </c>
      <c r="AP32" s="301">
        <v>26066</v>
      </c>
      <c r="AQ32" s="302">
        <v>35011</v>
      </c>
      <c r="AR32" s="303">
        <v>-25.5</v>
      </c>
    </row>
    <row r="33" spans="1:46" ht="13.5" customHeight="1" x14ac:dyDescent="0.2">
      <c r="A33" s="257"/>
      <c r="AK33" s="1131" t="s">
        <v>532</v>
      </c>
      <c r="AL33" s="1132"/>
      <c r="AM33" s="1132"/>
      <c r="AN33" s="1133"/>
      <c r="AO33" s="301" t="s">
        <v>518</v>
      </c>
      <c r="AP33" s="301" t="s">
        <v>518</v>
      </c>
      <c r="AQ33" s="302" t="s">
        <v>518</v>
      </c>
      <c r="AR33" s="303" t="s">
        <v>518</v>
      </c>
    </row>
    <row r="34" spans="1:46" ht="27" customHeight="1" x14ac:dyDescent="0.2">
      <c r="A34" s="257"/>
      <c r="AK34" s="1131" t="s">
        <v>533</v>
      </c>
      <c r="AL34" s="1132"/>
      <c r="AM34" s="1132"/>
      <c r="AN34" s="1133"/>
      <c r="AO34" s="301" t="s">
        <v>518</v>
      </c>
      <c r="AP34" s="301" t="s">
        <v>518</v>
      </c>
      <c r="AQ34" s="302">
        <v>4</v>
      </c>
      <c r="AR34" s="303" t="s">
        <v>518</v>
      </c>
    </row>
    <row r="35" spans="1:46" ht="27" customHeight="1" x14ac:dyDescent="0.2">
      <c r="A35" s="257"/>
      <c r="AK35" s="1131" t="s">
        <v>534</v>
      </c>
      <c r="AL35" s="1132"/>
      <c r="AM35" s="1132"/>
      <c r="AN35" s="1133"/>
      <c r="AO35" s="301">
        <v>37865</v>
      </c>
      <c r="AP35" s="301">
        <v>507</v>
      </c>
      <c r="AQ35" s="302">
        <v>8351</v>
      </c>
      <c r="AR35" s="303">
        <v>-93.9</v>
      </c>
    </row>
    <row r="36" spans="1:46" ht="27" customHeight="1" x14ac:dyDescent="0.2">
      <c r="A36" s="257"/>
      <c r="AK36" s="1131" t="s">
        <v>535</v>
      </c>
      <c r="AL36" s="1132"/>
      <c r="AM36" s="1132"/>
      <c r="AN36" s="1133"/>
      <c r="AO36" s="301">
        <v>14041</v>
      </c>
      <c r="AP36" s="301">
        <v>188</v>
      </c>
      <c r="AQ36" s="302">
        <v>1645</v>
      </c>
      <c r="AR36" s="303">
        <v>-88.6</v>
      </c>
    </row>
    <row r="37" spans="1:46" ht="13.5" customHeight="1" x14ac:dyDescent="0.2">
      <c r="A37" s="257"/>
      <c r="AK37" s="1131" t="s">
        <v>536</v>
      </c>
      <c r="AL37" s="1132"/>
      <c r="AM37" s="1132"/>
      <c r="AN37" s="1133"/>
      <c r="AO37" s="301">
        <v>2263</v>
      </c>
      <c r="AP37" s="301">
        <v>30</v>
      </c>
      <c r="AQ37" s="302">
        <v>1050</v>
      </c>
      <c r="AR37" s="303">
        <v>-97.1</v>
      </c>
    </row>
    <row r="38" spans="1:46" ht="27" customHeight="1" x14ac:dyDescent="0.2">
      <c r="A38" s="257"/>
      <c r="AK38" s="1134" t="s">
        <v>537</v>
      </c>
      <c r="AL38" s="1135"/>
      <c r="AM38" s="1135"/>
      <c r="AN38" s="1136"/>
      <c r="AO38" s="304" t="s">
        <v>518</v>
      </c>
      <c r="AP38" s="304" t="s">
        <v>518</v>
      </c>
      <c r="AQ38" s="305">
        <v>1</v>
      </c>
      <c r="AR38" s="293" t="s">
        <v>518</v>
      </c>
      <c r="AS38" s="300"/>
    </row>
    <row r="39" spans="1:46" ht="13.2" x14ac:dyDescent="0.2">
      <c r="A39" s="257"/>
      <c r="AK39" s="1134" t="s">
        <v>538</v>
      </c>
      <c r="AL39" s="1135"/>
      <c r="AM39" s="1135"/>
      <c r="AN39" s="1136"/>
      <c r="AO39" s="301">
        <v>-88854</v>
      </c>
      <c r="AP39" s="301">
        <v>-1189</v>
      </c>
      <c r="AQ39" s="302">
        <v>-5851</v>
      </c>
      <c r="AR39" s="303">
        <v>-79.7</v>
      </c>
      <c r="AS39" s="300"/>
    </row>
    <row r="40" spans="1:46" ht="27" customHeight="1" x14ac:dyDescent="0.2">
      <c r="A40" s="257"/>
      <c r="AK40" s="1131" t="s">
        <v>539</v>
      </c>
      <c r="AL40" s="1132"/>
      <c r="AM40" s="1132"/>
      <c r="AN40" s="1133"/>
      <c r="AO40" s="301">
        <v>-1324787</v>
      </c>
      <c r="AP40" s="301">
        <v>-17734</v>
      </c>
      <c r="AQ40" s="302">
        <v>-27858</v>
      </c>
      <c r="AR40" s="303">
        <v>-36.299999999999997</v>
      </c>
      <c r="AS40" s="300"/>
    </row>
    <row r="41" spans="1:46" ht="13.2" x14ac:dyDescent="0.2">
      <c r="A41" s="257"/>
      <c r="AK41" s="1137" t="s">
        <v>302</v>
      </c>
      <c r="AL41" s="1138"/>
      <c r="AM41" s="1138"/>
      <c r="AN41" s="1139"/>
      <c r="AO41" s="301">
        <v>587706</v>
      </c>
      <c r="AP41" s="301">
        <v>7867</v>
      </c>
      <c r="AQ41" s="302">
        <v>12351</v>
      </c>
      <c r="AR41" s="303">
        <v>-36.299999999999997</v>
      </c>
      <c r="AS41" s="300"/>
    </row>
    <row r="42" spans="1:46" ht="13.2" x14ac:dyDescent="0.2">
      <c r="A42" s="257"/>
      <c r="AK42" s="306" t="s">
        <v>540</v>
      </c>
      <c r="AQ42" s="278"/>
      <c r="AR42" s="278"/>
      <c r="AS42" s="300"/>
    </row>
    <row r="43" spans="1:46" ht="13.2" x14ac:dyDescent="0.2">
      <c r="A43" s="257"/>
      <c r="AP43" s="307"/>
      <c r="AQ43" s="278"/>
      <c r="AS43" s="300"/>
    </row>
    <row r="44" spans="1:46" ht="13.2" x14ac:dyDescent="0.2">
      <c r="A44" s="257"/>
      <c r="AQ44" s="278"/>
    </row>
    <row r="45" spans="1:46" ht="13.2"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08"/>
      <c r="AR45" s="255"/>
      <c r="AS45" s="255"/>
      <c r="AT45" s="253"/>
    </row>
    <row r="46" spans="1:46" ht="13.2" x14ac:dyDescent="0.2">
      <c r="A46" s="309"/>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253"/>
    </row>
    <row r="47" spans="1:46" ht="17.25" customHeight="1" x14ac:dyDescent="0.2">
      <c r="A47" s="310" t="s">
        <v>541</v>
      </c>
    </row>
    <row r="48" spans="1:46" ht="13.2" x14ac:dyDescent="0.2">
      <c r="A48" s="257"/>
      <c r="AK48" s="311" t="s">
        <v>542</v>
      </c>
      <c r="AL48" s="311"/>
      <c r="AM48" s="311"/>
      <c r="AN48" s="311"/>
      <c r="AO48" s="311"/>
      <c r="AP48" s="311"/>
      <c r="AQ48" s="312"/>
      <c r="AR48" s="311"/>
    </row>
    <row r="49" spans="1:44" ht="13.5" customHeight="1" x14ac:dyDescent="0.2">
      <c r="A49" s="257"/>
      <c r="AK49" s="313"/>
      <c r="AL49" s="314"/>
      <c r="AM49" s="1124" t="s">
        <v>509</v>
      </c>
      <c r="AN49" s="1126" t="s">
        <v>543</v>
      </c>
      <c r="AO49" s="1127"/>
      <c r="AP49" s="1127"/>
      <c r="AQ49" s="1127"/>
      <c r="AR49" s="1128"/>
    </row>
    <row r="50" spans="1:44" ht="13.2" x14ac:dyDescent="0.2">
      <c r="A50" s="257"/>
      <c r="AK50" s="315"/>
      <c r="AL50" s="316"/>
      <c r="AM50" s="1125"/>
      <c r="AN50" s="317" t="s">
        <v>544</v>
      </c>
      <c r="AO50" s="318" t="s">
        <v>545</v>
      </c>
      <c r="AP50" s="319" t="s">
        <v>546</v>
      </c>
      <c r="AQ50" s="320" t="s">
        <v>547</v>
      </c>
      <c r="AR50" s="321" t="s">
        <v>548</v>
      </c>
    </row>
    <row r="51" spans="1:44" ht="13.2" x14ac:dyDescent="0.2">
      <c r="A51" s="257"/>
      <c r="AK51" s="313" t="s">
        <v>549</v>
      </c>
      <c r="AL51" s="314"/>
      <c r="AM51" s="322">
        <v>2395001</v>
      </c>
      <c r="AN51" s="323">
        <v>32046</v>
      </c>
      <c r="AO51" s="324">
        <v>-0.6</v>
      </c>
      <c r="AP51" s="325">
        <v>41934</v>
      </c>
      <c r="AQ51" s="326">
        <v>-12.3</v>
      </c>
      <c r="AR51" s="327">
        <v>11.7</v>
      </c>
    </row>
    <row r="52" spans="1:44" ht="13.2" x14ac:dyDescent="0.2">
      <c r="A52" s="257"/>
      <c r="AK52" s="328"/>
      <c r="AL52" s="329" t="s">
        <v>550</v>
      </c>
      <c r="AM52" s="330">
        <v>1567651</v>
      </c>
      <c r="AN52" s="331">
        <v>20976</v>
      </c>
      <c r="AO52" s="332">
        <v>-5.5</v>
      </c>
      <c r="AP52" s="333">
        <v>23352</v>
      </c>
      <c r="AQ52" s="334">
        <v>-9.6999999999999993</v>
      </c>
      <c r="AR52" s="335">
        <v>4.2</v>
      </c>
    </row>
    <row r="53" spans="1:44" ht="13.2" x14ac:dyDescent="0.2">
      <c r="A53" s="257"/>
      <c r="AK53" s="313" t="s">
        <v>551</v>
      </c>
      <c r="AL53" s="314"/>
      <c r="AM53" s="322">
        <v>2813122</v>
      </c>
      <c r="AN53" s="323">
        <v>37691</v>
      </c>
      <c r="AO53" s="324">
        <v>17.600000000000001</v>
      </c>
      <c r="AP53" s="325">
        <v>45588</v>
      </c>
      <c r="AQ53" s="326">
        <v>8.6999999999999993</v>
      </c>
      <c r="AR53" s="327">
        <v>8.9</v>
      </c>
    </row>
    <row r="54" spans="1:44" ht="13.2" x14ac:dyDescent="0.2">
      <c r="A54" s="257"/>
      <c r="AK54" s="328"/>
      <c r="AL54" s="329" t="s">
        <v>550</v>
      </c>
      <c r="AM54" s="330">
        <v>2462549</v>
      </c>
      <c r="AN54" s="331">
        <v>32994</v>
      </c>
      <c r="AO54" s="332">
        <v>57.3</v>
      </c>
      <c r="AP54" s="333">
        <v>24150</v>
      </c>
      <c r="AQ54" s="334">
        <v>3.4</v>
      </c>
      <c r="AR54" s="335">
        <v>53.9</v>
      </c>
    </row>
    <row r="55" spans="1:44" ht="13.2" x14ac:dyDescent="0.2">
      <c r="A55" s="257"/>
      <c r="AK55" s="313" t="s">
        <v>552</v>
      </c>
      <c r="AL55" s="314"/>
      <c r="AM55" s="322">
        <v>5392952</v>
      </c>
      <c r="AN55" s="323">
        <v>71997</v>
      </c>
      <c r="AO55" s="324">
        <v>91</v>
      </c>
      <c r="AP55" s="325">
        <v>45483</v>
      </c>
      <c r="AQ55" s="326">
        <v>-0.2</v>
      </c>
      <c r="AR55" s="327">
        <v>91.2</v>
      </c>
    </row>
    <row r="56" spans="1:44" ht="13.2" x14ac:dyDescent="0.2">
      <c r="A56" s="257"/>
      <c r="AK56" s="328"/>
      <c r="AL56" s="329" t="s">
        <v>550</v>
      </c>
      <c r="AM56" s="330">
        <v>4831934</v>
      </c>
      <c r="AN56" s="331">
        <v>64507</v>
      </c>
      <c r="AO56" s="332">
        <v>95.5</v>
      </c>
      <c r="AP56" s="333">
        <v>24241</v>
      </c>
      <c r="AQ56" s="334">
        <v>0.4</v>
      </c>
      <c r="AR56" s="335">
        <v>95.1</v>
      </c>
    </row>
    <row r="57" spans="1:44" ht="13.2" x14ac:dyDescent="0.2">
      <c r="A57" s="257"/>
      <c r="AK57" s="313" t="s">
        <v>553</v>
      </c>
      <c r="AL57" s="314"/>
      <c r="AM57" s="322">
        <v>2593450</v>
      </c>
      <c r="AN57" s="323">
        <v>34603</v>
      </c>
      <c r="AO57" s="324">
        <v>-51.9</v>
      </c>
      <c r="AP57" s="325">
        <v>45945</v>
      </c>
      <c r="AQ57" s="326">
        <v>1</v>
      </c>
      <c r="AR57" s="327">
        <v>-52.9</v>
      </c>
    </row>
    <row r="58" spans="1:44" ht="13.2" x14ac:dyDescent="0.2">
      <c r="A58" s="257"/>
      <c r="AK58" s="328"/>
      <c r="AL58" s="329" t="s">
        <v>550</v>
      </c>
      <c r="AM58" s="330">
        <v>2053636</v>
      </c>
      <c r="AN58" s="331">
        <v>27401</v>
      </c>
      <c r="AO58" s="332">
        <v>-57.5</v>
      </c>
      <c r="AP58" s="333">
        <v>25180</v>
      </c>
      <c r="AQ58" s="334">
        <v>3.9</v>
      </c>
      <c r="AR58" s="335">
        <v>-61.4</v>
      </c>
    </row>
    <row r="59" spans="1:44" ht="13.2" x14ac:dyDescent="0.2">
      <c r="A59" s="257"/>
      <c r="AK59" s="313" t="s">
        <v>554</v>
      </c>
      <c r="AL59" s="314"/>
      <c r="AM59" s="322">
        <v>2430843</v>
      </c>
      <c r="AN59" s="323">
        <v>32541</v>
      </c>
      <c r="AO59" s="324">
        <v>-6</v>
      </c>
      <c r="AP59" s="325">
        <v>44475</v>
      </c>
      <c r="AQ59" s="326">
        <v>-3.2</v>
      </c>
      <c r="AR59" s="327">
        <v>-2.8</v>
      </c>
    </row>
    <row r="60" spans="1:44" ht="13.2" x14ac:dyDescent="0.2">
      <c r="A60" s="257"/>
      <c r="AK60" s="328"/>
      <c r="AL60" s="329" t="s">
        <v>550</v>
      </c>
      <c r="AM60" s="330">
        <v>2049683</v>
      </c>
      <c r="AN60" s="331">
        <v>27438</v>
      </c>
      <c r="AO60" s="332">
        <v>0.1</v>
      </c>
      <c r="AP60" s="333">
        <v>24780</v>
      </c>
      <c r="AQ60" s="334">
        <v>-1.6</v>
      </c>
      <c r="AR60" s="335">
        <v>1.7</v>
      </c>
    </row>
    <row r="61" spans="1:44" ht="13.2" x14ac:dyDescent="0.2">
      <c r="A61" s="257"/>
      <c r="AK61" s="313" t="s">
        <v>555</v>
      </c>
      <c r="AL61" s="336"/>
      <c r="AM61" s="322">
        <v>3125074</v>
      </c>
      <c r="AN61" s="323">
        <v>41776</v>
      </c>
      <c r="AO61" s="324">
        <v>10</v>
      </c>
      <c r="AP61" s="325">
        <v>44685</v>
      </c>
      <c r="AQ61" s="337">
        <v>-1.2</v>
      </c>
      <c r="AR61" s="327">
        <v>11.2</v>
      </c>
    </row>
    <row r="62" spans="1:44" ht="13.2" x14ac:dyDescent="0.2">
      <c r="A62" s="257"/>
      <c r="AK62" s="328"/>
      <c r="AL62" s="329" t="s">
        <v>550</v>
      </c>
      <c r="AM62" s="330">
        <v>2593091</v>
      </c>
      <c r="AN62" s="331">
        <v>34663</v>
      </c>
      <c r="AO62" s="332">
        <v>18</v>
      </c>
      <c r="AP62" s="333">
        <v>24341</v>
      </c>
      <c r="AQ62" s="334">
        <v>-0.7</v>
      </c>
      <c r="AR62" s="335">
        <v>18.7</v>
      </c>
    </row>
    <row r="63" spans="1:44" ht="13.2" x14ac:dyDescent="0.2">
      <c r="A63" s="257"/>
    </row>
    <row r="64" spans="1:44" ht="13.2" x14ac:dyDescent="0.2">
      <c r="A64" s="257"/>
    </row>
    <row r="65" spans="1:46" ht="13.2" x14ac:dyDescent="0.2">
      <c r="A65" s="257"/>
    </row>
    <row r="66" spans="1:46" ht="13.2" x14ac:dyDescent="0.2">
      <c r="A66" s="338"/>
      <c r="B66" s="309"/>
      <c r="C66" s="309"/>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39"/>
    </row>
    <row r="67" spans="1:46" ht="13.5" hidden="1" customHeight="1" x14ac:dyDescent="0.2">
      <c r="AS67" s="253"/>
      <c r="AT67" s="253"/>
    </row>
    <row r="70" spans="1:46" ht="13.2" hidden="1" x14ac:dyDescent="0.2"/>
    <row r="71" spans="1:46" ht="13.2" hidden="1" x14ac:dyDescent="0.2"/>
    <row r="72" spans="1:46" ht="13.2" hidden="1" x14ac:dyDescent="0.2"/>
    <row r="73" spans="1:46" ht="13.2" hidden="1" x14ac:dyDescent="0.2"/>
  </sheetData>
  <sheetProtection algorithmName="SHA-512" hashValue="qCr1KcZpiBzvt7D/SBmjk6M4cuVi6PvAVfgoJXeCEeC4oABIFmOJJOrC9f8y8QRfgZ81N0O6ndxZll+9xMwWxw==" saltValue="ADW1DfsU0slDz43Pzp81/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2" customWidth="1"/>
    <col min="126" max="16384" width="9" style="251" hidden="1"/>
  </cols>
  <sheetData>
    <row r="1" spans="2:125"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2:125" ht="13.2" x14ac:dyDescent="0.2">
      <c r="B2" s="251"/>
      <c r="DG2" s="251"/>
    </row>
    <row r="3" spans="2:125" ht="13.2" x14ac:dyDescent="0.2">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H3" s="251"/>
      <c r="DI3" s="251"/>
      <c r="DJ3" s="251"/>
      <c r="DK3" s="251"/>
      <c r="DL3" s="251"/>
      <c r="DM3" s="251"/>
      <c r="DN3" s="251"/>
      <c r="DO3" s="251"/>
      <c r="DP3" s="251"/>
      <c r="DQ3" s="251"/>
      <c r="DR3" s="251"/>
      <c r="DS3" s="251"/>
      <c r="DT3" s="251"/>
      <c r="DU3" s="251"/>
    </row>
    <row r="4" spans="2:125" ht="13.2" x14ac:dyDescent="0.2"/>
    <row r="5" spans="2:125" ht="13.2" x14ac:dyDescent="0.2"/>
    <row r="6" spans="2:125" ht="13.2" x14ac:dyDescent="0.2"/>
    <row r="7" spans="2:125" ht="13.2" x14ac:dyDescent="0.2"/>
    <row r="8" spans="2:125" ht="13.2" x14ac:dyDescent="0.2"/>
    <row r="9" spans="2:125" ht="13.2" x14ac:dyDescent="0.2">
      <c r="DU9" s="25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1"/>
    </row>
    <row r="18" spans="125:125" ht="13.2" x14ac:dyDescent="0.2"/>
    <row r="19" spans="125:125" ht="13.2" x14ac:dyDescent="0.2"/>
    <row r="20" spans="125:125" ht="13.2" x14ac:dyDescent="0.2">
      <c r="DU20" s="251"/>
    </row>
    <row r="21" spans="125:125" ht="13.2" x14ac:dyDescent="0.2">
      <c r="DU21" s="25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1"/>
    </row>
    <row r="29" spans="125:125" ht="13.2" x14ac:dyDescent="0.2"/>
    <row r="30" spans="125:125" ht="13.2" x14ac:dyDescent="0.2"/>
    <row r="31" spans="125:125" ht="13.2" x14ac:dyDescent="0.2"/>
    <row r="32" spans="125:125" ht="13.2" x14ac:dyDescent="0.2"/>
    <row r="33" spans="2:125" ht="13.2" x14ac:dyDescent="0.2">
      <c r="B33" s="251"/>
      <c r="G33" s="251"/>
      <c r="I33" s="251"/>
    </row>
    <row r="34" spans="2:125" ht="13.2" x14ac:dyDescent="0.2">
      <c r="C34" s="251"/>
      <c r="P34" s="251"/>
      <c r="DE34" s="251"/>
      <c r="DH34" s="251"/>
    </row>
    <row r="35" spans="2:125" ht="13.2" x14ac:dyDescent="0.2">
      <c r="D35" s="251"/>
      <c r="E35" s="251"/>
      <c r="DG35" s="251"/>
      <c r="DJ35" s="251"/>
      <c r="DP35" s="251"/>
      <c r="DQ35" s="251"/>
      <c r="DR35" s="251"/>
      <c r="DS35" s="251"/>
      <c r="DT35" s="251"/>
      <c r="DU35" s="251"/>
    </row>
    <row r="36" spans="2:125" ht="13.2" x14ac:dyDescent="0.2">
      <c r="F36" s="251"/>
      <c r="H36" s="251"/>
      <c r="J36" s="251"/>
      <c r="K36" s="251"/>
      <c r="L36" s="251"/>
      <c r="M36" s="251"/>
      <c r="N36" s="251"/>
      <c r="O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F36" s="251"/>
      <c r="DI36" s="251"/>
      <c r="DK36" s="251"/>
      <c r="DL36" s="251"/>
      <c r="DM36" s="251"/>
      <c r="DN36" s="251"/>
      <c r="DO36" s="251"/>
      <c r="DP36" s="251"/>
      <c r="DQ36" s="251"/>
      <c r="DR36" s="251"/>
      <c r="DS36" s="251"/>
      <c r="DT36" s="251"/>
      <c r="DU36" s="251"/>
    </row>
    <row r="37" spans="2:125" ht="13.2" x14ac:dyDescent="0.2">
      <c r="DU37" s="251"/>
    </row>
    <row r="38" spans="2:125" ht="13.2" x14ac:dyDescent="0.2">
      <c r="DT38" s="251"/>
      <c r="DU38" s="251"/>
    </row>
    <row r="39" spans="2:125" ht="13.2" x14ac:dyDescent="0.2"/>
    <row r="40" spans="2:125" ht="13.2" x14ac:dyDescent="0.2">
      <c r="DH40" s="251"/>
    </row>
    <row r="41" spans="2:125" ht="13.2" x14ac:dyDescent="0.2">
      <c r="DE41" s="251"/>
    </row>
    <row r="42" spans="2:125" ht="13.2" x14ac:dyDescent="0.2">
      <c r="DG42" s="251"/>
      <c r="DJ42" s="251"/>
    </row>
    <row r="43" spans="2:125" ht="13.2" x14ac:dyDescent="0.2">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F43" s="251"/>
      <c r="DI43" s="251"/>
      <c r="DK43" s="251"/>
      <c r="DL43" s="251"/>
      <c r="DM43" s="251"/>
      <c r="DN43" s="251"/>
      <c r="DO43" s="251"/>
      <c r="DP43" s="251"/>
      <c r="DQ43" s="251"/>
      <c r="DR43" s="251"/>
      <c r="DS43" s="251"/>
      <c r="DT43" s="251"/>
      <c r="DU43" s="251"/>
    </row>
    <row r="44" spans="2:125" ht="13.2" x14ac:dyDescent="0.2">
      <c r="DU44" s="251"/>
    </row>
    <row r="45" spans="2:125" ht="13.2" x14ac:dyDescent="0.2"/>
    <row r="46" spans="2:125" ht="13.2" x14ac:dyDescent="0.2"/>
    <row r="47" spans="2:125" ht="13.2" x14ac:dyDescent="0.2"/>
    <row r="48" spans="2:125" ht="13.2" x14ac:dyDescent="0.2">
      <c r="DT48" s="251"/>
      <c r="DU48" s="251"/>
    </row>
    <row r="49" spans="120:125" ht="13.2" x14ac:dyDescent="0.2">
      <c r="DU49" s="251"/>
    </row>
    <row r="50" spans="120:125" ht="13.2" x14ac:dyDescent="0.2">
      <c r="DU50" s="251"/>
    </row>
    <row r="51" spans="120:125" ht="13.2" x14ac:dyDescent="0.2">
      <c r="DP51" s="251"/>
      <c r="DQ51" s="251"/>
      <c r="DR51" s="251"/>
      <c r="DS51" s="251"/>
      <c r="DT51" s="251"/>
      <c r="DU51" s="251"/>
    </row>
    <row r="52" spans="120:125" ht="13.2" x14ac:dyDescent="0.2"/>
    <row r="53" spans="120:125" ht="13.2" x14ac:dyDescent="0.2"/>
    <row r="54" spans="120:125" ht="13.2" x14ac:dyDescent="0.2">
      <c r="DU54" s="251"/>
    </row>
    <row r="55" spans="120:125" ht="13.2" x14ac:dyDescent="0.2"/>
    <row r="56" spans="120:125" ht="13.2" x14ac:dyDescent="0.2"/>
    <row r="57" spans="120:125" ht="13.2" x14ac:dyDescent="0.2"/>
    <row r="58" spans="120:125" ht="13.2" x14ac:dyDescent="0.2">
      <c r="DU58" s="251"/>
    </row>
    <row r="59" spans="120:125" ht="13.2" x14ac:dyDescent="0.2"/>
    <row r="60" spans="120:125" ht="13.2" x14ac:dyDescent="0.2"/>
    <row r="61" spans="120:125" ht="13.2" x14ac:dyDescent="0.2"/>
    <row r="62" spans="120:125" ht="13.2" x14ac:dyDescent="0.2"/>
    <row r="63" spans="120:125" ht="13.2" x14ac:dyDescent="0.2">
      <c r="DU63" s="251"/>
    </row>
    <row r="64" spans="120:125" ht="13.2" x14ac:dyDescent="0.2">
      <c r="DT64" s="251"/>
      <c r="DU64" s="251"/>
    </row>
    <row r="65" spans="123:125" ht="13.2" x14ac:dyDescent="0.2"/>
    <row r="66" spans="123:125" ht="13.2" x14ac:dyDescent="0.2"/>
    <row r="67" spans="123:125" ht="13.2" x14ac:dyDescent="0.2"/>
    <row r="68" spans="123:125" ht="13.2" x14ac:dyDescent="0.2"/>
    <row r="69" spans="123:125" ht="13.2" x14ac:dyDescent="0.2">
      <c r="DS69" s="251"/>
      <c r="DT69" s="251"/>
      <c r="DU69" s="25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1"/>
    </row>
    <row r="83" spans="116:125" ht="13.2" x14ac:dyDescent="0.2">
      <c r="DM83" s="251"/>
      <c r="DN83" s="251"/>
      <c r="DO83" s="251"/>
      <c r="DP83" s="251"/>
      <c r="DQ83" s="251"/>
      <c r="DR83" s="251"/>
      <c r="DS83" s="251"/>
      <c r="DT83" s="251"/>
      <c r="DU83" s="251"/>
    </row>
    <row r="84" spans="116:125" ht="13.2" x14ac:dyDescent="0.2"/>
    <row r="85" spans="116:125" ht="13.2" x14ac:dyDescent="0.2"/>
    <row r="86" spans="116:125" ht="13.2" x14ac:dyDescent="0.2"/>
    <row r="87" spans="116:125" ht="13.2" x14ac:dyDescent="0.2"/>
    <row r="88" spans="116:125" ht="13.2" x14ac:dyDescent="0.2">
      <c r="DU88" s="25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1"/>
      <c r="DT94" s="251"/>
      <c r="DU94" s="251"/>
    </row>
    <row r="95" spans="116:125" ht="13.5" customHeight="1" x14ac:dyDescent="0.2">
      <c r="DU95" s="25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1"/>
    </row>
    <row r="102" spans="124:125" ht="13.5" customHeight="1" x14ac:dyDescent="0.2"/>
    <row r="103" spans="124:125" ht="13.5" customHeight="1" x14ac:dyDescent="0.2"/>
    <row r="104" spans="124:125" ht="13.5" customHeight="1" x14ac:dyDescent="0.2">
      <c r="DT104" s="251"/>
      <c r="DU104" s="25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557</v>
      </c>
    </row>
    <row r="121" spans="125:125" ht="13.5" hidden="1" customHeight="1" x14ac:dyDescent="0.2">
      <c r="DU121" s="251"/>
    </row>
  </sheetData>
  <sheetProtection algorithmName="SHA-512" hashValue="oWJ5uGsuIbe6BZzkrUughCmZu69ZJhVOau2TpdxBQMjeVmXIGgnmJJZKBGMk2iE8flNrIwJ90u87PZASK/CJtQ==" saltValue="gjc5ztx/cOEP6BwkRBV2/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2" customWidth="1"/>
    <col min="126" max="142" width="0" style="251" hidden="1" customWidth="1"/>
    <col min="143" max="16384" width="9" style="251" hidden="1"/>
  </cols>
  <sheetData>
    <row r="1" spans="1:125"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1:125" ht="13.2" x14ac:dyDescent="0.2">
      <c r="B2" s="251"/>
      <c r="T2" s="251"/>
    </row>
    <row r="3" spans="1:125"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1"/>
      <c r="G33" s="251"/>
      <c r="I33" s="251"/>
    </row>
    <row r="34" spans="2:125" ht="13.2" x14ac:dyDescent="0.2">
      <c r="C34" s="251"/>
      <c r="P34" s="251"/>
      <c r="R34" s="251"/>
      <c r="U34" s="251"/>
    </row>
    <row r="35" spans="2:125" ht="13.2" x14ac:dyDescent="0.2">
      <c r="D35" s="251"/>
      <c r="E35" s="251"/>
      <c r="T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row>
    <row r="36" spans="2:125" ht="13.2" x14ac:dyDescent="0.2">
      <c r="F36" s="251"/>
      <c r="H36" s="251"/>
      <c r="J36" s="251"/>
      <c r="K36" s="251"/>
      <c r="L36" s="251"/>
      <c r="M36" s="251"/>
      <c r="N36" s="251"/>
      <c r="O36" s="251"/>
      <c r="Q36" s="251"/>
      <c r="S36" s="251"/>
      <c r="V36" s="251"/>
    </row>
    <row r="37" spans="2:125" ht="13.2" x14ac:dyDescent="0.2"/>
    <row r="38" spans="2:125" ht="13.2" x14ac:dyDescent="0.2"/>
    <row r="39" spans="2:125" ht="13.2" x14ac:dyDescent="0.2"/>
    <row r="40" spans="2:125" ht="13.2" x14ac:dyDescent="0.2">
      <c r="U40" s="251"/>
    </row>
    <row r="41" spans="2:125" ht="13.2" x14ac:dyDescent="0.2">
      <c r="R41" s="251"/>
    </row>
    <row r="42" spans="2:125" ht="13.2" x14ac:dyDescent="0.2">
      <c r="T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row>
    <row r="43" spans="2:125" ht="13.2" x14ac:dyDescent="0.2">
      <c r="Q43" s="251"/>
      <c r="S43" s="251"/>
      <c r="V43" s="25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558</v>
      </c>
    </row>
  </sheetData>
  <sheetProtection algorithmName="SHA-512" hashValue="/vPbEN2RqlURP/We3mB2+gSVm3jLrt/TCzDC0qkrxDPnKUZnsXo1RWgb+pC6uDVeUxSlqAK1RFg1IkK/XbuP3w==" saltValue="fEdZMK/kfmBTGvrJpMt+x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2">
      <c r="B47" s="10"/>
      <c r="C47" s="1150" t="s">
        <v>3</v>
      </c>
      <c r="D47" s="1150"/>
      <c r="E47" s="1151"/>
      <c r="F47" s="11">
        <v>9.8000000000000007</v>
      </c>
      <c r="G47" s="12">
        <v>9.6999999999999993</v>
      </c>
      <c r="H47" s="12">
        <v>8.14</v>
      </c>
      <c r="I47" s="12">
        <v>7.16</v>
      </c>
      <c r="J47" s="13">
        <v>7.73</v>
      </c>
    </row>
    <row r="48" spans="2:10" ht="57.75" customHeight="1" x14ac:dyDescent="0.2">
      <c r="B48" s="14"/>
      <c r="C48" s="1152" t="s">
        <v>4</v>
      </c>
      <c r="D48" s="1152"/>
      <c r="E48" s="1153"/>
      <c r="F48" s="15">
        <v>5.55</v>
      </c>
      <c r="G48" s="16">
        <v>4.45</v>
      </c>
      <c r="H48" s="16">
        <v>7.44</v>
      </c>
      <c r="I48" s="16">
        <v>12.81</v>
      </c>
      <c r="J48" s="17">
        <v>14.47</v>
      </c>
    </row>
    <row r="49" spans="2:10" ht="57.75" customHeight="1" thickBot="1" x14ac:dyDescent="0.25">
      <c r="B49" s="18"/>
      <c r="C49" s="1154" t="s">
        <v>5</v>
      </c>
      <c r="D49" s="1154"/>
      <c r="E49" s="1155"/>
      <c r="F49" s="19" t="s">
        <v>564</v>
      </c>
      <c r="G49" s="20" t="s">
        <v>565</v>
      </c>
      <c r="H49" s="20">
        <v>1.46</v>
      </c>
      <c r="I49" s="20">
        <v>4.91</v>
      </c>
      <c r="J49" s="21">
        <v>1.78</v>
      </c>
    </row>
    <row r="50" spans="2:10" ht="13.2" x14ac:dyDescent="0.2"/>
  </sheetData>
  <sheetProtection algorithmName="SHA-512" hashValue="2KCxHFTnDKjJUEhO8NrfKVywafnkxXHwzuuO1tXtS5/6/Y5azDhyyqg4ZXEr1VGRduywWlllWqN2cYD4dtibxg==" saltValue="FczuzZ/auq6aiE0KDiBV8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2024-03-12T00:25:17Z</cp:lastPrinted>
  <dcterms:created xsi:type="dcterms:W3CDTF">2024-02-05T00:55:59Z</dcterms:created>
  <dcterms:modified xsi:type="dcterms:W3CDTF">2025-09-28T07:16:09Z</dcterms:modified>
  <cp:category/>
</cp:coreProperties>
</file>