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5_完成版\"/>
    </mc:Choice>
  </mc:AlternateContent>
  <xr:revisionPtr revIDLastSave="0" documentId="13_ncr:1_{D321BD91-AFEF-427B-952E-8DDE752447FF}" xr6:coauthVersionLast="47" xr6:coauthVersionMax="47" xr10:uidLastSave="{00000000-0000-0000-0000-000000000000}"/>
  <bookViews>
    <workbookView xWindow="2868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基金残高に係る経年分析" sheetId="8" r:id="rId11"/>
    <sheet name="実質公債費比率（分子）の構造" sheetId="6" r:id="rId12"/>
    <sheet name="将来負担比率（分子）の構造" sheetId="7"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U88" i="12" l="1"/>
  <c r="AP88" i="12"/>
  <c r="AF88" i="12"/>
  <c r="AA71" i="12"/>
  <c r="AA72" i="12"/>
  <c r="AA73" i="12"/>
  <c r="AA76" i="12"/>
  <c r="AA31" i="12"/>
  <c r="AA32" i="12"/>
  <c r="CW102" i="12" l="1"/>
  <c r="DB102" i="12"/>
  <c r="DG102" i="12"/>
  <c r="DQ102" i="12"/>
  <c r="CR102" i="12"/>
  <c r="DQ7" i="12"/>
  <c r="AA69" i="12" l="1"/>
  <c r="AA68" i="12"/>
  <c r="AU63" i="12"/>
  <c r="AP63" i="12"/>
  <c r="AA30" i="12"/>
  <c r="AA29" i="12"/>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BE37" i="10"/>
  <c r="AM37" i="10"/>
  <c r="U37" i="10"/>
  <c r="C37" i="10"/>
  <c r="BE36" i="10"/>
  <c r="AM36" i="10"/>
  <c r="C36" i="10"/>
  <c r="BE35" i="10"/>
  <c r="BE34" i="10"/>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s="1"/>
  <c r="U36" i="10" l="1"/>
  <c r="AM34" i="10"/>
  <c r="AM35" i="10" s="1"/>
  <c r="BW34" i="10"/>
  <c r="BW35" i="10" s="1"/>
  <c r="BW36" i="10" s="1"/>
  <c r="BW37" i="10" s="1"/>
  <c r="BW38" i="10" s="1"/>
  <c r="BW39" i="10" s="1"/>
  <c r="BW40" i="10" s="1"/>
  <c r="BW41" i="10" s="1"/>
  <c r="BW42" i="10" s="1"/>
  <c r="CO34" i="10" l="1"/>
  <c r="CO35" i="10" s="1"/>
  <c r="CO36" i="10" s="1"/>
  <c r="CO37" i="10" s="1"/>
</calcChain>
</file>

<file path=xl/sharedStrings.xml><?xml version="1.0" encoding="utf-8"?>
<sst xmlns="http://schemas.openxmlformats.org/spreadsheetml/2006/main" count="1102" uniqueCount="578">
  <si>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</si>
  <si>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</si>
  <si>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</si>
  <si>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</si>
  <si>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</si>
  <si>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</si>
  <si>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</si>
  <si>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</si>
  <si>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</si>
  <si>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</si>
  <si>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</si>
  <si>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</si>
  <si>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</si>
  <si>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</si>
  <si>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</si>
  <si>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</si>
  <si>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</si>
  <si>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</si>
  <si>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</si>
  <si>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</si>
  <si>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</si>
  <si>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</si>
  <si>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</si>
  <si>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</si>
  <si>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</si>
  <si>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</si>
  <si>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</si>
  <si>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</si>
  <si>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</si>
  <si>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</si>
  <si>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</si>
  <si>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</si>
  <si>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</si>
  <si>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</si>
  <si>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</si>
  <si>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</si>
  <si>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</si>
  <si>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</si>
  <si>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</si>
  <si>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</si>
  <si>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</si>
  <si>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</si>
  <si>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</si>
  <si>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</si>
  <si>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</si>
  <si>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</si>
  <si>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</si>
  <si>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</si>
  <si>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</si>
  <si>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</si>
  <si>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</si>
  <si>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</si>
  <si>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</si>
  <si>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</si>
  <si>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</si>
  <si>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</si>
  <si>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</si>
  <si>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</si>
  <si>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</si>
  <si>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</si>
  <si>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</si>
  <si>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</si>
  <si>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</si>
  <si>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</si>
  <si>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</si>
  <si>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</si>
  <si>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</si>
  <si>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</si>
  <si>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</si>
  <si>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</si>
  <si>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</si>
  <si>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</si>
  <si>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</si>
  <si>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</si>
  <si>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</si>
  <si>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</si>
  <si>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</si>
  <si>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</si>
  <si>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</si>
  <si>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</si>
  <si>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</si>
  <si>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</si>
  <si>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</si>
  <si>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</si>
  <si>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</si>
  <si>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</si>
  <si>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</si>
  <si>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</si>
  <si>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</si>
  <si>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</si>
  <si>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</si>
  <si>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</si>
  <si>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</si>
  <si>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</si>
  <si>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日野市</t>
    <phoneticPr fontId="5"/>
  </si>
  <si>
    <t>地方交付税種地</t>
    <rPh sb="0" eb="2">
      <t>チホウ</t>
    </rPh>
    <rPh sb="2" eb="5">
      <t>コウフゼイ</t>
    </rPh>
    <rPh sb="5" eb="6">
      <t>シュ</t>
    </rPh>
    <rPh sb="6" eb="7">
      <t>チ</t>
    </rPh>
    <phoneticPr fontId="5"/>
  </si>
  <si>
    <t>2-9</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</si>
  <si>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</si>
  <si>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</si>
  <si>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</si>
  <si>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</si>
  <si>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</si>
  <si>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</si>
  <si>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</si>
  <si>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</si>
  <si>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</si>
  <si>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</si>
  <si>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</si>
  <si>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</si>
  <si>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</si>
  <si>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</si>
  <si>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</si>
  <si>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</si>
  <si>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</si>
  <si>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</si>
  <si>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</si>
  <si>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</si>
  <si>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</si>
  <si>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2.2</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</si>
  <si>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</si>
  <si>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</si>
  <si>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</si>
  <si>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</si>
  <si>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</si>
  <si>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</si>
  <si>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</si>
  <si>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</si>
  <si>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</si>
  <si>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</si>
  <si>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</si>
  <si>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</si>
  <si>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</si>
  <si>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</si>
  <si>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</si>
  <si>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</si>
  <si>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</si>
  <si>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</si>
  <si>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</si>
  <si>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</si>
  <si>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</si>
  <si>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</si>
  <si>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</si>
  <si>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6"/>
  </si>
  <si>
    <t>うち日本人(％)</t>
    <phoneticPr fontId="5"/>
  </si>
  <si>
    <t>-0.0</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</si>
  <si>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</si>
  <si>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</si>
  <si>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</si>
  <si>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</si>
  <si>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</si>
  <si>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</si>
  <si>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</si>
  <si>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</si>
  <si>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</si>
  <si>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</si>
  <si>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</si>
  <si>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</si>
  <si>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</si>
  <si>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</si>
  <si>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</si>
  <si>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</si>
  <si>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</si>
  <si>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</si>
  <si>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</si>
  <si>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</si>
  <si>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</si>
  <si>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</si>
  <si>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</si>
  <si>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</si>
  <si>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</si>
  <si>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</si>
  <si>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</si>
  <si>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</si>
  <si>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</si>
  <si>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</si>
  <si>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</si>
  <si>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</si>
  <si>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</si>
  <si>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</si>
  <si>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</si>
  <si>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</si>
  <si>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</si>
  <si>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</si>
  <si>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</si>
  <si>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</si>
  <si>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</si>
  <si>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</si>
  <si>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</si>
  <si>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</si>
  <si>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</si>
  <si>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</si>
  <si>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</si>
  <si>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</si>
  <si>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</si>
  <si>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</si>
  <si>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</si>
  <si>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</si>
  <si>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</si>
  <si>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</si>
  <si>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</si>
  <si>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</si>
  <si>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</si>
  <si>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</si>
  <si>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東京都日野市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</si>
  <si>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</si>
  <si>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</si>
  <si>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</si>
  <si>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</si>
  <si>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</si>
  <si>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</si>
  <si>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</si>
  <si>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</si>
  <si>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</si>
  <si>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</si>
  <si>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</si>
  <si>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</si>
  <si>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</si>
  <si>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</si>
  <si>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</si>
  <si>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</si>
  <si>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</si>
  <si>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</si>
  <si>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</si>
  <si>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</si>
  <si>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</si>
  <si>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</si>
  <si>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</si>
  <si>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</si>
  <si>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</si>
  <si>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</si>
  <si>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</si>
  <si>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</si>
  <si>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</si>
  <si>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</si>
  <si>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</si>
  <si>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</si>
  <si>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</si>
  <si>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</si>
  <si>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</si>
  <si>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</si>
  <si>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</si>
  <si>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</si>
  <si>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</si>
  <si>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</si>
  <si>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</si>
  <si>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</si>
  <si>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</si>
  <si>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</si>
  <si>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</si>
  <si>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</si>
  <si>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</si>
  <si>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</si>
  <si>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</si>
  <si>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</si>
  <si>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</si>
  <si>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</si>
  <si>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</si>
  <si>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</si>
  <si>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</si>
  <si>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</si>
  <si>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</si>
  <si>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</si>
  <si>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</si>
  <si>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</si>
  <si>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</si>
  <si>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</si>
  <si>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</si>
  <si>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</si>
  <si>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</si>
  <si>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</si>
  <si>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</si>
  <si>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</si>
  <si>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</si>
  <si>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</si>
  <si>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</si>
  <si>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</si>
  <si>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</si>
  <si>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</si>
  <si>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</si>
  <si>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</si>
  <si>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</si>
  <si>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</si>
  <si>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</si>
  <si>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</si>
  <si>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</si>
  <si>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</si>
  <si>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</si>
  <si>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</si>
  <si>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</si>
  <si>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</si>
  <si>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</si>
  <si>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</si>
  <si>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</si>
  <si>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</si>
  <si>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</si>
  <si>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</si>
  <si>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</si>
  <si>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</si>
  <si>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</si>
  <si>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</si>
  <si>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</si>
  <si>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</si>
  <si>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</si>
  <si>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</si>
  <si>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</si>
  <si>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</si>
  <si>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</si>
  <si>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</si>
  <si>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</si>
  <si>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</si>
  <si>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</si>
  <si>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</si>
  <si>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</si>
  <si>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</si>
  <si>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</si>
  <si>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</si>
  <si>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</si>
  <si>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</si>
  <si>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</si>
  <si>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</si>
  <si>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</si>
  <si>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</si>
  <si>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</si>
  <si>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</si>
  <si>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</si>
  <si>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</si>
  <si>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</si>
  <si>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</si>
  <si>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</si>
  <si>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</si>
  <si>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</si>
  <si>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</si>
  <si>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</si>
  <si>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</si>
  <si>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</si>
  <si>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</si>
  <si>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</si>
  <si>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</si>
  <si>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</si>
  <si>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</si>
  <si>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</si>
  <si>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</si>
  <si>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</si>
  <si>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</si>
  <si>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</si>
  <si>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</si>
  <si>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</si>
  <si>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</si>
  <si>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</si>
  <si>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</si>
  <si>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</si>
  <si>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</si>
  <si>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</si>
  <si>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</si>
  <si>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東京都日野市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</si>
  <si>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</si>
  <si>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</si>
  <si>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</si>
  <si>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</si>
  <si>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</si>
  <si>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</si>
  <si>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</si>
  <si>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</si>
  <si>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</si>
  <si>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</si>
  <si>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</si>
  <si>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</si>
  <si>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</si>
  <si>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</si>
  <si>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</si>
  <si>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</si>
  <si>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</si>
  <si>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</si>
  <si>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</si>
  <si>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</si>
  <si>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土地区画整理事業特別会計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</si>
  <si>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</si>
  <si>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</si>
  <si>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</si>
  <si>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</si>
  <si>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</si>
  <si>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</si>
  <si>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</si>
  <si>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</si>
  <si>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</si>
  <si>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</si>
  <si>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</si>
  <si>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</si>
  <si>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</si>
  <si>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</si>
  <si>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</si>
  <si>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</si>
  <si>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下水道事業会計</t>
    <phoneticPr fontId="5"/>
  </si>
  <si>
    <t>法適用企業</t>
    <phoneticPr fontId="5"/>
  </si>
  <si>
    <t>市立病院事業会計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</si>
  <si>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</si>
  <si>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</si>
  <si>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</si>
  <si>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</si>
  <si>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</si>
  <si>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</si>
  <si>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</si>
  <si>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</si>
  <si>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</si>
  <si>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</si>
  <si>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</si>
  <si>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</si>
  <si>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</si>
  <si>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</si>
  <si>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</si>
  <si>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</si>
  <si>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</si>
  <si>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</si>
  <si>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</si>
  <si>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</si>
  <si>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</si>
  <si>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</si>
  <si>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</si>
  <si>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</si>
  <si>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</si>
  <si>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</si>
  <si>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</si>
  <si>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</si>
  <si>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</si>
  <si>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</si>
  <si>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</si>
  <si>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</si>
  <si>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</si>
  <si>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</si>
  <si>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</si>
  <si>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</si>
  <si>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</si>
  <si>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</si>
  <si>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</si>
  <si>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</si>
  <si>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</si>
  <si>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</si>
  <si>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</si>
  <si>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</si>
  <si>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</si>
  <si>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</si>
  <si>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</si>
  <si>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</si>
  <si>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</si>
  <si>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</si>
  <si>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</si>
  <si>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</si>
  <si>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</si>
  <si>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</si>
  <si>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</si>
  <si>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</si>
  <si>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</si>
  <si>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</si>
  <si>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</si>
  <si>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</si>
  <si>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</si>
  <si>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</si>
  <si>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</si>
  <si>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</si>
  <si>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</si>
  <si>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</si>
  <si>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</si>
  <si>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</si>
  <si>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</si>
  <si>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</si>
  <si>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</si>
  <si>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</si>
  <si>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</si>
  <si>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</si>
  <si>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</si>
  <si>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</si>
  <si>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</si>
  <si>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</si>
  <si>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</si>
  <si>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</si>
  <si>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</si>
  <si>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</si>
  <si>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</si>
  <si>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</si>
  <si>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</si>
  <si>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</si>
  <si>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</si>
  <si>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</si>
  <si>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</si>
  <si>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</si>
  <si>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</si>
  <si>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</si>
  <si>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</si>
  <si>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</si>
  <si>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</si>
  <si>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</si>
  <si>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</si>
  <si>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</si>
  <si>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</si>
  <si>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</si>
  <si>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</si>
  <si>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</si>
  <si>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</si>
  <si>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</si>
  <si>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</si>
  <si>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</si>
  <si>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</si>
  <si>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</si>
  <si>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</si>
  <si>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</si>
  <si>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</si>
  <si>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</si>
  <si>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</si>
  <si>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</si>
  <si>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</si>
  <si>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</si>
  <si>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</si>
  <si>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</si>
  <si>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</si>
  <si>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</si>
  <si>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</si>
  <si>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</si>
  <si>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</si>
  <si>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</si>
  <si>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</si>
  <si>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</si>
  <si>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</si>
  <si>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</si>
  <si>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</si>
  <si>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</si>
  <si>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</si>
  <si>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</si>
  <si>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</si>
  <si>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</si>
  <si>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</si>
  <si>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0.07</t>
  </si>
  <si>
    <t>▲ 2.23</t>
  </si>
  <si>
    <t>一般会計</t>
  </si>
  <si>
    <t>市立病院事業会計</t>
  </si>
  <si>
    <t>下水道事業会計</t>
  </si>
  <si>
    <t>土地区画整理事業特別会計</t>
  </si>
  <si>
    <t>国民健康保険特別会計</t>
  </si>
  <si>
    <t>介護保険特別会計</t>
  </si>
  <si>
    <t>後期高齢者医療特別会計</t>
  </si>
  <si>
    <t>その他会計（赤字）</t>
  </si>
  <si>
    <t>その他会計（黒字）</t>
  </si>
  <si>
    <t>R01</t>
    <phoneticPr fontId="5"/>
  </si>
  <si>
    <t>R02</t>
    <phoneticPr fontId="5"/>
  </si>
  <si>
    <t>R03</t>
    <phoneticPr fontId="5"/>
  </si>
  <si>
    <t>R04</t>
    <phoneticPr fontId="5"/>
  </si>
  <si>
    <t>R05</t>
    <phoneticPr fontId="5"/>
  </si>
  <si>
    <t>-</t>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</si>
  <si>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5"/>
  </si>
  <si>
    <t>東京市町村総合事務組合（東京都市町村民交通災害共済事業特別会計）</t>
    <rPh sb="0" eb="2">
      <t>トウキョウ</t>
    </rPh>
    <rPh sb="2" eb="5">
      <t>シチョウソン</t>
    </rPh>
    <rPh sb="5" eb="7">
      <t>ソウゴウ</t>
    </rPh>
    <rPh sb="7" eb="9">
      <t>ジム</t>
    </rPh>
    <rPh sb="9" eb="11">
      <t>クミアイ</t>
    </rPh>
    <rPh sb="12" eb="15">
      <t>トウキョウト</t>
    </rPh>
    <rPh sb="15" eb="18">
      <t>シチョウソン</t>
    </rPh>
    <rPh sb="18" eb="19">
      <t>ミン</t>
    </rPh>
    <rPh sb="19" eb="21">
      <t>コウツウ</t>
    </rPh>
    <rPh sb="21" eb="23">
      <t>サイガイ</t>
    </rPh>
    <rPh sb="23" eb="25">
      <t>キョウサイ</t>
    </rPh>
    <rPh sb="25" eb="27">
      <t>ジギョウ</t>
    </rPh>
    <rPh sb="27" eb="29">
      <t>トクベツ</t>
    </rPh>
    <rPh sb="29" eb="31">
      <t>カイケイ</t>
    </rPh>
    <phoneticPr fontId="5"/>
  </si>
  <si>
    <t>東京都十一市競輪事業組合</t>
    <rPh sb="0" eb="3">
      <t>トウキョウト</t>
    </rPh>
    <rPh sb="3" eb="5">
      <t>ジュウイチ</t>
    </rPh>
    <rPh sb="5" eb="6">
      <t>シ</t>
    </rPh>
    <rPh sb="6" eb="8">
      <t>ケイリン</t>
    </rPh>
    <rPh sb="8" eb="10">
      <t>ジギョウ</t>
    </rPh>
    <rPh sb="10" eb="12">
      <t>クミアイ</t>
    </rPh>
    <phoneticPr fontId="5"/>
  </si>
  <si>
    <t>東京都四市競艇事業組合</t>
    <rPh sb="0" eb="3">
      <t>トウキョウト</t>
    </rPh>
    <rPh sb="3" eb="4">
      <t>ヨン</t>
    </rPh>
    <rPh sb="4" eb="5">
      <t>シ</t>
    </rPh>
    <rPh sb="5" eb="7">
      <t>キョウテイ</t>
    </rPh>
    <rPh sb="7" eb="9">
      <t>ジギョウ</t>
    </rPh>
    <rPh sb="9" eb="11">
      <t>クミアイ</t>
    </rPh>
    <phoneticPr fontId="5"/>
  </si>
  <si>
    <t>東京たま広域資源循環組合</t>
    <rPh sb="0" eb="2">
      <t>トウキョウ</t>
    </rPh>
    <rPh sb="4" eb="6">
      <t>コウイキ</t>
    </rPh>
    <rPh sb="6" eb="8">
      <t>シゲン</t>
    </rPh>
    <rPh sb="8" eb="10">
      <t>ジュンカン</t>
    </rPh>
    <rPh sb="10" eb="12">
      <t>クミアイ</t>
    </rPh>
    <phoneticPr fontId="5"/>
  </si>
  <si>
    <t>南多摩斎場組合</t>
    <rPh sb="0" eb="3">
      <t>ミナミタマ</t>
    </rPh>
    <rPh sb="3" eb="5">
      <t>サイジョウ</t>
    </rPh>
    <rPh sb="5" eb="7">
      <t>クミアイ</t>
    </rPh>
    <phoneticPr fontId="5"/>
  </si>
  <si>
    <t>東京都後期高齢者医療広域連合（一般会計）</t>
  </si>
  <si>
    <t>東京都後期高齢者医療広域連合（後期高齢者医療特別会計）</t>
  </si>
  <si>
    <t>浅川清流環境組合</t>
    <rPh sb="0" eb="2">
      <t>アサカワ</t>
    </rPh>
    <rPh sb="2" eb="4">
      <t>セイリュウ</t>
    </rPh>
    <rPh sb="4" eb="6">
      <t>カンキョウ</t>
    </rPh>
    <rPh sb="6" eb="8">
      <t>クミアイ</t>
    </rPh>
    <phoneticPr fontId="11"/>
  </si>
  <si>
    <t>〇</t>
    <phoneticPr fontId="10"/>
  </si>
  <si>
    <t>日野市土地開発公社</t>
    <rPh sb="0" eb="3">
      <t>ヒノシ</t>
    </rPh>
    <rPh sb="3" eb="5">
      <t>トチ</t>
    </rPh>
    <rPh sb="5" eb="7">
      <t>カイハツ</t>
    </rPh>
    <rPh sb="7" eb="9">
      <t>コウシャ</t>
    </rPh>
    <phoneticPr fontId="5"/>
  </si>
  <si>
    <t>-</t>
    <phoneticPr fontId="10"/>
  </si>
  <si>
    <t>株式会社日野市企業公社</t>
    <rPh sb="0" eb="2">
      <t>カブシキ</t>
    </rPh>
    <rPh sb="2" eb="4">
      <t>カイシャ</t>
    </rPh>
    <rPh sb="4" eb="7">
      <t>ヒノシ</t>
    </rPh>
    <rPh sb="7" eb="9">
      <t>キギョウ</t>
    </rPh>
    <rPh sb="9" eb="11">
      <t>コウシャ</t>
    </rPh>
    <phoneticPr fontId="5"/>
  </si>
  <si>
    <t>公益財団法人日野市環境緑化協会</t>
    <rPh sb="0" eb="2">
      <t>コウエキ</t>
    </rPh>
    <rPh sb="2" eb="3">
      <t>ザイ</t>
    </rPh>
    <rPh sb="3" eb="4">
      <t>ダン</t>
    </rPh>
    <rPh sb="4" eb="6">
      <t>ホウジン</t>
    </rPh>
    <rPh sb="6" eb="9">
      <t>ヒノシ</t>
    </rPh>
    <rPh sb="9" eb="11">
      <t>カンキョウ</t>
    </rPh>
    <rPh sb="11" eb="13">
      <t>リョクカ</t>
    </rPh>
    <rPh sb="13" eb="15">
      <t>キョウカイ</t>
    </rPh>
    <phoneticPr fontId="5"/>
  </si>
  <si>
    <t>多摩都市モノレール株式会社</t>
    <rPh sb="0" eb="2">
      <t>タマ</t>
    </rPh>
    <rPh sb="2" eb="4">
      <t>トシ</t>
    </rPh>
    <rPh sb="9" eb="11">
      <t>カブシキ</t>
    </rPh>
    <rPh sb="11" eb="13">
      <t>カイシャ</t>
    </rPh>
    <phoneticPr fontId="5"/>
  </si>
  <si>
    <t>公共施設等整備基金</t>
    <rPh sb="0" eb="4">
      <t>コウキョウシセツ</t>
    </rPh>
    <rPh sb="4" eb="5">
      <t>ナド</t>
    </rPh>
    <rPh sb="5" eb="9">
      <t>セイビキキン</t>
    </rPh>
    <phoneticPr fontId="5"/>
  </si>
  <si>
    <t>職員退職手当基金</t>
    <rPh sb="0" eb="8">
      <t>ショクインタイショクテアテキキン</t>
    </rPh>
    <phoneticPr fontId="2"/>
  </si>
  <si>
    <t>ごみ処理関連施設及び周辺環境整備基金</t>
    <rPh sb="2" eb="4">
      <t>ショリ</t>
    </rPh>
    <rPh sb="4" eb="6">
      <t>カンレン</t>
    </rPh>
    <rPh sb="6" eb="8">
      <t>シセツ</t>
    </rPh>
    <rPh sb="8" eb="9">
      <t>オヨ</t>
    </rPh>
    <rPh sb="10" eb="18">
      <t>シュウヘンカンキョウセイビキキン</t>
    </rPh>
    <phoneticPr fontId="2"/>
  </si>
  <si>
    <t>環境緑化基金</t>
    <rPh sb="0" eb="4">
      <t>カンキョウリョッカ</t>
    </rPh>
    <rPh sb="4" eb="6">
      <t>キキン</t>
    </rPh>
    <phoneticPr fontId="2"/>
  </si>
  <si>
    <t>土地区画整理事業基金</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</si>
  <si>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</si>
  <si>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</si>
  <si>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類似団体との比較では、将来負担比率については平均より高く、有形固定資産減価償却率は同水準という状況となった。
今後も老朽化した公共施設の更新事業に伴う借り入れの増などが想定され、将来負担比率の増、有形固定資産減価償却率の減を見込んでいる。
公共施設の老朽化対策は必要であるが、過度な将来負担比率とならないように留意しながら、長期的な視点を持って進めていく。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</si>
  <si>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</si>
  <si>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</si>
  <si>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</si>
  <si>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</si>
  <si>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</si>
  <si>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</si>
  <si>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</si>
  <si>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将来負担比率は6.4ポイントの増、実質公債費比率は1.0ポイントの増となった。将来負担比率増の主な要因は、地方債償還の進捗によるものである。
今後は公共施設の老朽化対策などにより市債残高の増加が見込まれており、実質公債費比率の上昇も懸念される。
このため、本指標の他団体比較や経年比較を参考に、公債費負担が課題とならないよう留意しながら公共施設等の総合的な管理に取り組んでいく。</t>
    <rPh sb="45" eb="46">
      <t>ゾウ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</si>
</sst>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1" fillId="0" borderId="0" xfId="13" applyProtection="1">
      <alignment vertical="center"/>
      <protection locked="0"/>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7" fillId="0" borderId="41" xfId="16" applyBorder="1" applyAlignment="1" applyProtection="1">
      <alignment horizontal="left" vertical="top" wrapText="1"/>
      <protection locked="0"/>
    </xf>
    <xf numFmtId="0" fontId="17" fillId="0" borderId="12" xfId="16" applyBorder="1" applyAlignment="1" applyProtection="1">
      <alignment horizontal="left" vertical="top" wrapText="1"/>
      <protection locked="0"/>
    </xf>
    <xf numFmtId="0" fontId="17" fillId="0" borderId="51" xfId="16" applyBorder="1" applyAlignment="1" applyProtection="1">
      <alignment horizontal="left" vertical="top" wrapText="1"/>
      <protection locked="0"/>
    </xf>
    <xf numFmtId="0" fontId="17" fillId="0" borderId="65" xfId="16" applyBorder="1" applyAlignment="1" applyProtection="1">
      <alignment horizontal="left" vertical="top" wrapText="1"/>
      <protection locked="0"/>
    </xf>
    <xf numFmtId="0" fontId="17" fillId="0" borderId="0" xfId="16" applyAlignment="1" applyProtection="1">
      <alignment horizontal="left" vertical="top" wrapText="1"/>
      <protection locked="0"/>
    </xf>
    <xf numFmtId="0" fontId="17" fillId="0" borderId="38" xfId="16" applyBorder="1" applyAlignment="1" applyProtection="1">
      <alignment horizontal="left" vertical="top" wrapText="1"/>
      <protection locked="0"/>
    </xf>
    <xf numFmtId="0" fontId="17" fillId="0" borderId="37" xfId="16" applyBorder="1" applyAlignment="1" applyProtection="1">
      <alignment horizontal="left" vertical="top" wrapText="1"/>
      <protection locked="0"/>
    </xf>
    <xf numFmtId="0" fontId="17" fillId="0" borderId="56" xfId="16" applyBorder="1" applyAlignment="1" applyProtection="1">
      <alignment horizontal="left" vertical="top" wrapText="1"/>
      <protection locked="0"/>
    </xf>
    <xf numFmtId="0" fontId="17" fillId="0" borderId="40" xfId="16"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7"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5AA17286-6DE0-4DA5-999B-AC369FBC7A63}"/>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37644</c:v>
                </c:pt>
                <c:pt idx="1">
                  <c:v>39221</c:v>
                </c:pt>
                <c:pt idx="2">
                  <c:v>38566</c:v>
                </c:pt>
                <c:pt idx="3">
                  <c:v>35156</c:v>
                </c:pt>
                <c:pt idx="4">
                  <c:v>37029</c:v>
                </c:pt>
              </c:numCache>
            </c:numRef>
          </c:val>
          <c:smooth val="0"/>
          <c:extLst>
            <c:ext xmlns:c16="http://schemas.microsoft.com/office/drawing/2014/chart" uri="{C3380CC4-5D6E-409C-BE32-E72D297353CC}">
              <c16:uniqueId val="{00000000-6B1D-4161-BD9B-CF2B75CA5AD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54007</c:v>
                </c:pt>
                <c:pt idx="1">
                  <c:v>39439</c:v>
                </c:pt>
                <c:pt idx="2">
                  <c:v>35747</c:v>
                </c:pt>
                <c:pt idx="3">
                  <c:v>18451</c:v>
                </c:pt>
                <c:pt idx="4">
                  <c:v>22514</c:v>
                </c:pt>
              </c:numCache>
            </c:numRef>
          </c:val>
          <c:smooth val="0"/>
          <c:extLst>
            <c:ext xmlns:c16="http://schemas.microsoft.com/office/drawing/2014/chart" uri="{C3380CC4-5D6E-409C-BE32-E72D297353CC}">
              <c16:uniqueId val="{00000001-6B1D-4161-BD9B-CF2B75CA5ADF}"/>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5.63</c:v>
                </c:pt>
                <c:pt idx="1">
                  <c:v>8.3000000000000007</c:v>
                </c:pt>
                <c:pt idx="2">
                  <c:v>13.91</c:v>
                </c:pt>
                <c:pt idx="3">
                  <c:v>7.41</c:v>
                </c:pt>
                <c:pt idx="4">
                  <c:v>10.87</c:v>
                </c:pt>
              </c:numCache>
            </c:numRef>
          </c:val>
          <c:extLst>
            <c:ext xmlns:c16="http://schemas.microsoft.com/office/drawing/2014/chart" uri="{C3380CC4-5D6E-409C-BE32-E72D297353CC}">
              <c16:uniqueId val="{00000000-B2F2-4F7F-8BD1-015A9E682D0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11.23</c:v>
                </c:pt>
                <c:pt idx="1">
                  <c:v>10.220000000000001</c:v>
                </c:pt>
                <c:pt idx="2">
                  <c:v>11.57</c:v>
                </c:pt>
                <c:pt idx="3">
                  <c:v>16.32</c:v>
                </c:pt>
                <c:pt idx="4">
                  <c:v>14.94</c:v>
                </c:pt>
              </c:numCache>
            </c:numRef>
          </c:val>
          <c:extLst>
            <c:ext xmlns:c16="http://schemas.microsoft.com/office/drawing/2014/chart" uri="{C3380CC4-5D6E-409C-BE32-E72D297353CC}">
              <c16:uniqueId val="{00000001-B2F2-4F7F-8BD1-015A9E682D06}"/>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-7.0000000000000007E-2</c:v>
                </c:pt>
                <c:pt idx="1">
                  <c:v>2.17</c:v>
                </c:pt>
                <c:pt idx="2">
                  <c:v>7.78</c:v>
                </c:pt>
                <c:pt idx="3">
                  <c:v>-2.23</c:v>
                </c:pt>
                <c:pt idx="4">
                  <c:v>2.62</c:v>
                </c:pt>
              </c:numCache>
            </c:numRef>
          </c:val>
          <c:smooth val="0"/>
          <c:extLst>
            <c:ext xmlns:c16="http://schemas.microsoft.com/office/drawing/2014/chart" uri="{C3380CC4-5D6E-409C-BE32-E72D297353CC}">
              <c16:uniqueId val="{00000002-B2F2-4F7F-8BD1-015A9E682D06}"/>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0.21</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AC5B-4090-BB2A-EA61D1102C2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C5B-4090-BB2A-EA61D1102C23}"/>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AC5B-4090-BB2A-EA61D1102C23}"/>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0.04</c:v>
                </c:pt>
                <c:pt idx="2">
                  <c:v>#N/A</c:v>
                </c:pt>
                <c:pt idx="3">
                  <c:v>0</c:v>
                </c:pt>
                <c:pt idx="4">
                  <c:v>#N/A</c:v>
                </c:pt>
                <c:pt idx="5">
                  <c:v>0.01</c:v>
                </c:pt>
                <c:pt idx="6">
                  <c:v>#N/A</c:v>
                </c:pt>
                <c:pt idx="7">
                  <c:v>0.1</c:v>
                </c:pt>
                <c:pt idx="8">
                  <c:v>#N/A</c:v>
                </c:pt>
                <c:pt idx="9">
                  <c:v>0.08</c:v>
                </c:pt>
              </c:numCache>
            </c:numRef>
          </c:val>
          <c:extLst>
            <c:ext xmlns:c16="http://schemas.microsoft.com/office/drawing/2014/chart" uri="{C3380CC4-5D6E-409C-BE32-E72D297353CC}">
              <c16:uniqueId val="{00000003-AC5B-4090-BB2A-EA61D1102C23}"/>
            </c:ext>
          </c:extLst>
        </c:ser>
        <c:ser>
          <c:idx val="4"/>
          <c:order val="4"/>
          <c:tx>
            <c:strRef>
              <c:f>データシート!$A$31</c:f>
              <c:strCache>
                <c:ptCount val="1"/>
                <c:pt idx="0">
                  <c:v>介護保険特別会計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0.16</c:v>
                </c:pt>
                <c:pt idx="2">
                  <c:v>#N/A</c:v>
                </c:pt>
                <c:pt idx="3">
                  <c:v>0.04</c:v>
                </c:pt>
                <c:pt idx="4">
                  <c:v>#N/A</c:v>
                </c:pt>
                <c:pt idx="5">
                  <c:v>0.78</c:v>
                </c:pt>
                <c:pt idx="6">
                  <c:v>#N/A</c:v>
                </c:pt>
                <c:pt idx="7">
                  <c:v>0.89</c:v>
                </c:pt>
                <c:pt idx="8">
                  <c:v>#N/A</c:v>
                </c:pt>
                <c:pt idx="9">
                  <c:v>0.45</c:v>
                </c:pt>
              </c:numCache>
            </c:numRef>
          </c:val>
          <c:extLst>
            <c:ext xmlns:c16="http://schemas.microsoft.com/office/drawing/2014/chart" uri="{C3380CC4-5D6E-409C-BE32-E72D297353CC}">
              <c16:uniqueId val="{00000004-AC5B-4090-BB2A-EA61D1102C23}"/>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0.17</c:v>
                </c:pt>
                <c:pt idx="2">
                  <c:v>#N/A</c:v>
                </c:pt>
                <c:pt idx="3">
                  <c:v>0.39</c:v>
                </c:pt>
                <c:pt idx="4">
                  <c:v>#N/A</c:v>
                </c:pt>
                <c:pt idx="5">
                  <c:v>0.4</c:v>
                </c:pt>
                <c:pt idx="6">
                  <c:v>#N/A</c:v>
                </c:pt>
                <c:pt idx="7">
                  <c:v>0.31</c:v>
                </c:pt>
                <c:pt idx="8">
                  <c:v>#N/A</c:v>
                </c:pt>
                <c:pt idx="9">
                  <c:v>0.53</c:v>
                </c:pt>
              </c:numCache>
            </c:numRef>
          </c:val>
          <c:extLst>
            <c:ext xmlns:c16="http://schemas.microsoft.com/office/drawing/2014/chart" uri="{C3380CC4-5D6E-409C-BE32-E72D297353CC}">
              <c16:uniqueId val="{00000005-AC5B-4090-BB2A-EA61D1102C23}"/>
            </c:ext>
          </c:extLst>
        </c:ser>
        <c:ser>
          <c:idx val="6"/>
          <c:order val="6"/>
          <c:tx>
            <c:strRef>
              <c:f>データシート!$A$33</c:f>
              <c:strCache>
                <c:ptCount val="1"/>
                <c:pt idx="0">
                  <c:v>土地区画整理事業特別会計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0.27</c:v>
                </c:pt>
                <c:pt idx="2">
                  <c:v>#N/A</c:v>
                </c:pt>
                <c:pt idx="3">
                  <c:v>0.31</c:v>
                </c:pt>
                <c:pt idx="4">
                  <c:v>#N/A</c:v>
                </c:pt>
                <c:pt idx="5">
                  <c:v>0.21</c:v>
                </c:pt>
                <c:pt idx="6">
                  <c:v>#N/A</c:v>
                </c:pt>
                <c:pt idx="7">
                  <c:v>0.44</c:v>
                </c:pt>
                <c:pt idx="8">
                  <c:v>#N/A</c:v>
                </c:pt>
                <c:pt idx="9">
                  <c:v>0.87</c:v>
                </c:pt>
              </c:numCache>
            </c:numRef>
          </c:val>
          <c:extLst>
            <c:ext xmlns:c16="http://schemas.microsoft.com/office/drawing/2014/chart" uri="{C3380CC4-5D6E-409C-BE32-E72D297353CC}">
              <c16:uniqueId val="{00000006-AC5B-4090-BB2A-EA61D1102C23}"/>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0</c:v>
                </c:pt>
                <c:pt idx="1">
                  <c:v>0</c:v>
                </c:pt>
                <c:pt idx="2">
                  <c:v>#N/A</c:v>
                </c:pt>
                <c:pt idx="3">
                  <c:v>0</c:v>
                </c:pt>
                <c:pt idx="4">
                  <c:v>#N/A</c:v>
                </c:pt>
                <c:pt idx="5">
                  <c:v>0.79</c:v>
                </c:pt>
                <c:pt idx="6">
                  <c:v>#N/A</c:v>
                </c:pt>
                <c:pt idx="7">
                  <c:v>1.65</c:v>
                </c:pt>
                <c:pt idx="8">
                  <c:v>#N/A</c:v>
                </c:pt>
                <c:pt idx="9">
                  <c:v>2.0099999999999998</c:v>
                </c:pt>
              </c:numCache>
            </c:numRef>
          </c:val>
          <c:extLst>
            <c:ext xmlns:c16="http://schemas.microsoft.com/office/drawing/2014/chart" uri="{C3380CC4-5D6E-409C-BE32-E72D297353CC}">
              <c16:uniqueId val="{00000007-AC5B-4090-BB2A-EA61D1102C23}"/>
            </c:ext>
          </c:extLst>
        </c:ser>
        <c:ser>
          <c:idx val="8"/>
          <c:order val="8"/>
          <c:tx>
            <c:strRef>
              <c:f>データシート!$A$35</c:f>
              <c:strCache>
                <c:ptCount val="1"/>
                <c:pt idx="0">
                  <c:v>市立病院事業会計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2.63</c:v>
                </c:pt>
                <c:pt idx="2">
                  <c:v>#N/A</c:v>
                </c:pt>
                <c:pt idx="3">
                  <c:v>5</c:v>
                </c:pt>
                <c:pt idx="4">
                  <c:v>#N/A</c:v>
                </c:pt>
                <c:pt idx="5">
                  <c:v>6.92</c:v>
                </c:pt>
                <c:pt idx="6">
                  <c:v>#N/A</c:v>
                </c:pt>
                <c:pt idx="7">
                  <c:v>7.39</c:v>
                </c:pt>
                <c:pt idx="8">
                  <c:v>#N/A</c:v>
                </c:pt>
                <c:pt idx="9">
                  <c:v>4.79</c:v>
                </c:pt>
              </c:numCache>
            </c:numRef>
          </c:val>
          <c:extLst>
            <c:ext xmlns:c16="http://schemas.microsoft.com/office/drawing/2014/chart" uri="{C3380CC4-5D6E-409C-BE32-E72D297353CC}">
              <c16:uniqueId val="{00000008-AC5B-4090-BB2A-EA61D1102C23}"/>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5.35</c:v>
                </c:pt>
                <c:pt idx="2">
                  <c:v>#N/A</c:v>
                </c:pt>
                <c:pt idx="3">
                  <c:v>7.98</c:v>
                </c:pt>
                <c:pt idx="4">
                  <c:v>#N/A</c:v>
                </c:pt>
                <c:pt idx="5">
                  <c:v>13.69</c:v>
                </c:pt>
                <c:pt idx="6">
                  <c:v>#N/A</c:v>
                </c:pt>
                <c:pt idx="7">
                  <c:v>7.19</c:v>
                </c:pt>
                <c:pt idx="8">
                  <c:v>#N/A</c:v>
                </c:pt>
                <c:pt idx="9">
                  <c:v>9.99</c:v>
                </c:pt>
              </c:numCache>
            </c:numRef>
          </c:val>
          <c:extLst>
            <c:ext xmlns:c16="http://schemas.microsoft.com/office/drawing/2014/chart" uri="{C3380CC4-5D6E-409C-BE32-E72D297353CC}">
              <c16:uniqueId val="{00000009-AC5B-4090-BB2A-EA61D1102C2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4323</c:v>
                </c:pt>
                <c:pt idx="1">
                  <c:v>5986</c:v>
                </c:pt>
                <c:pt idx="2">
                  <c:v>5606</c:v>
                </c:pt>
              </c:numCache>
            </c:numRef>
          </c:val>
          <c:extLst>
            <c:ext xmlns:c16="http://schemas.microsoft.com/office/drawing/2014/chart" uri="{C3380CC4-5D6E-409C-BE32-E72D297353CC}">
              <c16:uniqueId val="{00000000-D022-4D1F-A342-A0BACE55F3D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327</c:v>
                </c:pt>
                <c:pt idx="1">
                  <c:v>327</c:v>
                </c:pt>
                <c:pt idx="2">
                  <c:v>328</c:v>
                </c:pt>
              </c:numCache>
            </c:numRef>
          </c:val>
          <c:extLst>
            <c:ext xmlns:c16="http://schemas.microsoft.com/office/drawing/2014/chart" uri="{C3380CC4-5D6E-409C-BE32-E72D297353CC}">
              <c16:uniqueId val="{00000001-D022-4D1F-A342-A0BACE55F3D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7197</c:v>
                </c:pt>
                <c:pt idx="1">
                  <c:v>8892</c:v>
                </c:pt>
                <c:pt idx="2">
                  <c:v>10195</c:v>
                </c:pt>
              </c:numCache>
            </c:numRef>
          </c:val>
          <c:extLst>
            <c:ext xmlns:c16="http://schemas.microsoft.com/office/drawing/2014/chart" uri="{C3380CC4-5D6E-409C-BE32-E72D297353CC}">
              <c16:uniqueId val="{00000002-D022-4D1F-A342-A0BACE55F3D7}"/>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5396</c:v>
                </c:pt>
                <c:pt idx="5">
                  <c:v>5385</c:v>
                </c:pt>
                <c:pt idx="8">
                  <c:v>5390</c:v>
                </c:pt>
                <c:pt idx="11">
                  <c:v>5168</c:v>
                </c:pt>
                <c:pt idx="14">
                  <c:v>4951</c:v>
                </c:pt>
              </c:numCache>
            </c:numRef>
          </c:val>
          <c:extLst>
            <c:ext xmlns:c16="http://schemas.microsoft.com/office/drawing/2014/chart" uri="{C3380CC4-5D6E-409C-BE32-E72D297353CC}">
              <c16:uniqueId val="{00000000-CCC5-4840-A805-C4D22DC1B4C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CCC5-4840-A805-C4D22DC1B4C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125</c:v>
                </c:pt>
                <c:pt idx="3">
                  <c:v>96</c:v>
                </c:pt>
                <c:pt idx="6">
                  <c:v>96</c:v>
                </c:pt>
                <c:pt idx="9">
                  <c:v>96</c:v>
                </c:pt>
                <c:pt idx="12">
                  <c:v>115</c:v>
                </c:pt>
              </c:numCache>
            </c:numRef>
          </c:val>
          <c:extLst>
            <c:ext xmlns:c16="http://schemas.microsoft.com/office/drawing/2014/chart" uri="{C3380CC4-5D6E-409C-BE32-E72D297353CC}">
              <c16:uniqueId val="{00000002-CCC5-4840-A805-C4D22DC1B4C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56</c:v>
                </c:pt>
                <c:pt idx="3">
                  <c:v>29</c:v>
                </c:pt>
                <c:pt idx="6">
                  <c:v>13</c:v>
                </c:pt>
                <c:pt idx="9">
                  <c:v>90</c:v>
                </c:pt>
                <c:pt idx="12">
                  <c:v>347</c:v>
                </c:pt>
              </c:numCache>
            </c:numRef>
          </c:val>
          <c:extLst>
            <c:ext xmlns:c16="http://schemas.microsoft.com/office/drawing/2014/chart" uri="{C3380CC4-5D6E-409C-BE32-E72D297353CC}">
              <c16:uniqueId val="{00000003-CCC5-4840-A805-C4D22DC1B4C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1454</c:v>
                </c:pt>
                <c:pt idx="3">
                  <c:v>1041</c:v>
                </c:pt>
                <c:pt idx="6">
                  <c:v>933</c:v>
                </c:pt>
                <c:pt idx="9">
                  <c:v>832</c:v>
                </c:pt>
                <c:pt idx="12">
                  <c:v>1025</c:v>
                </c:pt>
              </c:numCache>
            </c:numRef>
          </c:val>
          <c:extLst>
            <c:ext xmlns:c16="http://schemas.microsoft.com/office/drawing/2014/chart" uri="{C3380CC4-5D6E-409C-BE32-E72D297353CC}">
              <c16:uniqueId val="{00000004-CCC5-4840-A805-C4D22DC1B4C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CC5-4840-A805-C4D22DC1B4C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CC5-4840-A805-C4D22DC1B4C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3216</c:v>
                </c:pt>
                <c:pt idx="3">
                  <c:v>3319</c:v>
                </c:pt>
                <c:pt idx="6">
                  <c:v>3397</c:v>
                </c:pt>
                <c:pt idx="9">
                  <c:v>3512</c:v>
                </c:pt>
                <c:pt idx="12">
                  <c:v>3580</c:v>
                </c:pt>
              </c:numCache>
            </c:numRef>
          </c:val>
          <c:extLst>
            <c:ext xmlns:c16="http://schemas.microsoft.com/office/drawing/2014/chart" uri="{C3380CC4-5D6E-409C-BE32-E72D297353CC}">
              <c16:uniqueId val="{00000007-CCC5-4840-A805-C4D22DC1B4C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-545</c:v>
                </c:pt>
                <c:pt idx="2">
                  <c:v>#N/A</c:v>
                </c:pt>
                <c:pt idx="3">
                  <c:v>#N/A</c:v>
                </c:pt>
                <c:pt idx="4">
                  <c:v>-900</c:v>
                </c:pt>
                <c:pt idx="5">
                  <c:v>#N/A</c:v>
                </c:pt>
                <c:pt idx="6">
                  <c:v>#N/A</c:v>
                </c:pt>
                <c:pt idx="7">
                  <c:v>-951</c:v>
                </c:pt>
                <c:pt idx="8">
                  <c:v>#N/A</c:v>
                </c:pt>
                <c:pt idx="9">
                  <c:v>#N/A</c:v>
                </c:pt>
                <c:pt idx="10">
                  <c:v>-638</c:v>
                </c:pt>
                <c:pt idx="11">
                  <c:v>#N/A</c:v>
                </c:pt>
                <c:pt idx="12">
                  <c:v>#N/A</c:v>
                </c:pt>
                <c:pt idx="13">
                  <c:v>116</c:v>
                </c:pt>
                <c:pt idx="14">
                  <c:v>#N/A</c:v>
                </c:pt>
              </c:numCache>
            </c:numRef>
          </c:val>
          <c:smooth val="0"/>
          <c:extLst>
            <c:ext xmlns:c16="http://schemas.microsoft.com/office/drawing/2014/chart" uri="{C3380CC4-5D6E-409C-BE32-E72D297353CC}">
              <c16:uniqueId val="{00000008-CCC5-4840-A805-C4D22DC1B4C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34282</c:v>
                </c:pt>
                <c:pt idx="5">
                  <c:v>33473</c:v>
                </c:pt>
                <c:pt idx="8">
                  <c:v>32877</c:v>
                </c:pt>
                <c:pt idx="11">
                  <c:v>30793</c:v>
                </c:pt>
                <c:pt idx="14">
                  <c:v>28302</c:v>
                </c:pt>
              </c:numCache>
            </c:numRef>
          </c:val>
          <c:extLst>
            <c:ext xmlns:c16="http://schemas.microsoft.com/office/drawing/2014/chart" uri="{C3380CC4-5D6E-409C-BE32-E72D297353CC}">
              <c16:uniqueId val="{00000000-3281-408B-91DD-5292F8CC280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16799</c:v>
                </c:pt>
                <c:pt idx="5">
                  <c:v>15306</c:v>
                </c:pt>
                <c:pt idx="8">
                  <c:v>14590</c:v>
                </c:pt>
                <c:pt idx="11">
                  <c:v>15410</c:v>
                </c:pt>
                <c:pt idx="14">
                  <c:v>11646</c:v>
                </c:pt>
              </c:numCache>
            </c:numRef>
          </c:val>
          <c:extLst>
            <c:ext xmlns:c16="http://schemas.microsoft.com/office/drawing/2014/chart" uri="{C3380CC4-5D6E-409C-BE32-E72D297353CC}">
              <c16:uniqueId val="{00000001-3281-408B-91DD-5292F8CC280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12386</c:v>
                </c:pt>
                <c:pt idx="5">
                  <c:v>10902</c:v>
                </c:pt>
                <c:pt idx="8">
                  <c:v>11847</c:v>
                </c:pt>
                <c:pt idx="11">
                  <c:v>15204</c:v>
                </c:pt>
                <c:pt idx="14">
                  <c:v>15929</c:v>
                </c:pt>
              </c:numCache>
            </c:numRef>
          </c:val>
          <c:extLst>
            <c:ext xmlns:c16="http://schemas.microsoft.com/office/drawing/2014/chart" uri="{C3380CC4-5D6E-409C-BE32-E72D297353CC}">
              <c16:uniqueId val="{00000002-3281-408B-91DD-5292F8CC280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281-408B-91DD-5292F8CC280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281-408B-91DD-5292F8CC280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927</c:v>
                </c:pt>
                <c:pt idx="3">
                  <c:v>870</c:v>
                </c:pt>
                <c:pt idx="6">
                  <c:v>819</c:v>
                </c:pt>
                <c:pt idx="9">
                  <c:v>766</c:v>
                </c:pt>
                <c:pt idx="12">
                  <c:v>713</c:v>
                </c:pt>
              </c:numCache>
            </c:numRef>
          </c:val>
          <c:extLst>
            <c:ext xmlns:c16="http://schemas.microsoft.com/office/drawing/2014/chart" uri="{C3380CC4-5D6E-409C-BE32-E72D297353CC}">
              <c16:uniqueId val="{00000005-3281-408B-91DD-5292F8CC280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9023</c:v>
                </c:pt>
                <c:pt idx="3">
                  <c:v>8540</c:v>
                </c:pt>
                <c:pt idx="6">
                  <c:v>8437</c:v>
                </c:pt>
                <c:pt idx="9">
                  <c:v>8245</c:v>
                </c:pt>
                <c:pt idx="12">
                  <c:v>8493</c:v>
                </c:pt>
              </c:numCache>
            </c:numRef>
          </c:val>
          <c:extLst>
            <c:ext xmlns:c16="http://schemas.microsoft.com/office/drawing/2014/chart" uri="{C3380CC4-5D6E-409C-BE32-E72D297353CC}">
              <c16:uniqueId val="{00000006-3281-408B-91DD-5292F8CC280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3851</c:v>
                </c:pt>
                <c:pt idx="3">
                  <c:v>3826</c:v>
                </c:pt>
                <c:pt idx="6">
                  <c:v>3817</c:v>
                </c:pt>
                <c:pt idx="9">
                  <c:v>3739</c:v>
                </c:pt>
                <c:pt idx="12">
                  <c:v>3422</c:v>
                </c:pt>
              </c:numCache>
            </c:numRef>
          </c:val>
          <c:extLst>
            <c:ext xmlns:c16="http://schemas.microsoft.com/office/drawing/2014/chart" uri="{C3380CC4-5D6E-409C-BE32-E72D297353CC}">
              <c16:uniqueId val="{00000007-3281-408B-91DD-5292F8CC280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10301</c:v>
                </c:pt>
                <c:pt idx="3">
                  <c:v>9036</c:v>
                </c:pt>
                <c:pt idx="6">
                  <c:v>7654</c:v>
                </c:pt>
                <c:pt idx="9">
                  <c:v>6272</c:v>
                </c:pt>
                <c:pt idx="12">
                  <c:v>6457</c:v>
                </c:pt>
              </c:numCache>
            </c:numRef>
          </c:val>
          <c:extLst>
            <c:ext xmlns:c16="http://schemas.microsoft.com/office/drawing/2014/chart" uri="{C3380CC4-5D6E-409C-BE32-E72D297353CC}">
              <c16:uniqueId val="{00000008-3281-408B-91DD-5292F8CC280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7583</c:v>
                </c:pt>
                <c:pt idx="3">
                  <c:v>7304</c:v>
                </c:pt>
                <c:pt idx="6">
                  <c:v>7144</c:v>
                </c:pt>
                <c:pt idx="9">
                  <c:v>6566</c:v>
                </c:pt>
                <c:pt idx="12">
                  <c:v>6790</c:v>
                </c:pt>
              </c:numCache>
            </c:numRef>
          </c:val>
          <c:extLst>
            <c:ext xmlns:c16="http://schemas.microsoft.com/office/drawing/2014/chart" uri="{C3380CC4-5D6E-409C-BE32-E72D297353CC}">
              <c16:uniqueId val="{00000009-3281-408B-91DD-5292F8CC280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35894</c:v>
                </c:pt>
                <c:pt idx="3">
                  <c:v>36566</c:v>
                </c:pt>
                <c:pt idx="6">
                  <c:v>36172</c:v>
                </c:pt>
                <c:pt idx="9">
                  <c:v>34145</c:v>
                </c:pt>
                <c:pt idx="12">
                  <c:v>32216</c:v>
                </c:pt>
              </c:numCache>
            </c:numRef>
          </c:val>
          <c:extLst>
            <c:ext xmlns:c16="http://schemas.microsoft.com/office/drawing/2014/chart" uri="{C3380CC4-5D6E-409C-BE32-E72D297353CC}">
              <c16:uniqueId val="{0000000A-3281-408B-91DD-5292F8CC280F}"/>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4112</c:v>
                </c:pt>
                <c:pt idx="2">
                  <c:v>#N/A</c:v>
                </c:pt>
                <c:pt idx="3">
                  <c:v>#N/A</c:v>
                </c:pt>
                <c:pt idx="4">
                  <c:v>6460</c:v>
                </c:pt>
                <c:pt idx="5">
                  <c:v>#N/A</c:v>
                </c:pt>
                <c:pt idx="6">
                  <c:v>#N/A</c:v>
                </c:pt>
                <c:pt idx="7">
                  <c:v>4729</c:v>
                </c:pt>
                <c:pt idx="8">
                  <c:v>#N/A</c:v>
                </c:pt>
                <c:pt idx="9">
                  <c:v>#N/A</c:v>
                </c:pt>
                <c:pt idx="10">
                  <c:v>0</c:v>
                </c:pt>
                <c:pt idx="11">
                  <c:v>#N/A</c:v>
                </c:pt>
                <c:pt idx="12">
                  <c:v>#N/A</c:v>
                </c:pt>
                <c:pt idx="13">
                  <c:v>2213</c:v>
                </c:pt>
                <c:pt idx="14">
                  <c:v>#N/A</c:v>
                </c:pt>
              </c:numCache>
            </c:numRef>
          </c:val>
          <c:smooth val="0"/>
          <c:extLst>
            <c:ext xmlns:c16="http://schemas.microsoft.com/office/drawing/2014/chart" uri="{C3380CC4-5D6E-409C-BE32-E72D297353CC}">
              <c16:uniqueId val="{0000000B-3281-408B-91DD-5292F8CC280F}"/>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manualLayout>
                  <c:x val="-3.9411791087503707E-2"/>
                  <c:y val="-7.7542449195775173E-2"/>
                </c:manualLayout>
              </c:layout>
              <c:tx>
                <c:strRef>
                  <c:f>公会計指標分析・財政指標組合せ分析表!$BP$50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{06C2785D-2FAD-4222-98B5-C52AD0E16ECE}</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A395-421F-A61B-8D1B97C82E8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{29AA487F-0356-4CF8-9925-B48B8B35D9C1}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395-421F-A61B-8D1B97C82E8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{DF935961-88AB-48BF-A3F4-3585E6D4DD91}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395-421F-A61B-8D1B97C82E8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{09634635-DEDA-477F-AA21-89CF166BA374}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395-421F-A61B-8D1B97C82E8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{91B94448-FA54-4E8E-94B3-CB04C68A81DE}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395-421F-A61B-8D1B97C82E84}"/>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{EC3ED358-12D1-4D65-8D69-643AAAC806A3}</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A395-421F-A61B-8D1B97C82E84}"/>
                </c:ext>
              </c:extLst>
            </c:dLbl>
            <c:dLbl>
              <c:idx val="16"/>
              <c:layout>
                <c:manualLayout>
                  <c:x val="-2.4619710212964746E-2"/>
                  <c:y val="-5.1935635015955189E-2"/>
                </c:manualLayout>
              </c:layout>
              <c:tx>
                <c:strRef>
                  <c:f>公会計指標分析・財政指標組合せ分析表!$CF$50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{78005273-300F-4318-B868-A1E2B06771D7}</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A395-421F-A61B-8D1B97C82E84}"/>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{B41C2587-0AFE-4BFE-9DEA-ED8D5E7D8804}</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A395-421F-A61B-8D1B97C82E84}"/>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{2A423489-B8CE-4A41-A7EA-96BEC7DEAEF6}</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A395-421F-A61B-8D1B97C82E8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61.2</c:v>
                </c:pt>
                <c:pt idx="8">
                  <c:v>65</c:v>
                </c:pt>
                <c:pt idx="16">
                  <c:v>61.1</c:v>
                </c:pt>
                <c:pt idx="24">
                  <c:v>63</c:v>
                </c:pt>
                <c:pt idx="32">
                  <c:v>64.2</c:v>
                </c:pt>
              </c:numCache>
            </c:numRef>
          </c:xVal>
          <c:yVal>
            <c:numRef>
              <c:f>公会計指標分析・財政指標組合せ分析表!$BP$51:$DC$51</c:f>
              <c:numCache>
                <c:formatCode>#,##0.0;"▲ "#,##0.0</c:formatCode>
                <c:ptCount val="40"/>
                <c:pt idx="0">
                  <c:v>13.1</c:v>
                </c:pt>
                <c:pt idx="8">
                  <c:v>19.899999999999999</c:v>
                </c:pt>
                <c:pt idx="16">
                  <c:v>13.8</c:v>
                </c:pt>
                <c:pt idx="32">
                  <c:v>6.4</c:v>
                </c:pt>
              </c:numCache>
            </c:numRef>
          </c:yVal>
          <c:smooth val="0"/>
          <c:extLst>
            <c:ext xmlns:c16="http://schemas.microsoft.com/office/drawing/2014/chart" uri="{C3380CC4-5D6E-409C-BE32-E72D297353CC}">
              <c16:uniqueId val="{00000009-A395-421F-A61B-8D1B97C82E84}"/>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{9B22F33E-3AAF-4E33-A8B8-76BAA9271699}</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A395-421F-A61B-8D1B97C82E84}"/>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{D34757AA-2DC3-417B-87D8-2695CB149D60}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395-421F-A61B-8D1B97C82E8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{A1D9614C-8A08-4AAE-9DC7-C17EED2C5189}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395-421F-A61B-8D1B97C82E8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{C55D7CAF-CAB4-4415-9A89-2F08F40A70B2}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395-421F-A61B-8D1B97C82E8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{18C10367-7C09-4034-B814-D09BE1687280}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395-421F-A61B-8D1B97C82E84}"/>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{76D87DB5-4650-48F5-A15A-7FDB5A665F74}</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A395-421F-A61B-8D1B97C82E84}"/>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{5786E9E8-73A5-4DB9-99B5-689524097A97}</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A395-421F-A61B-8D1B97C82E84}"/>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{8E58D2F2-5D14-4E08-9A61-4399C70C7592}</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A395-421F-A61B-8D1B97C82E84}"/>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{C4166293-49CD-420B-A2F4-23F6E205FAAB}</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A395-421F-A61B-8D1B97C82E8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60.2</c:v>
                </c:pt>
                <c:pt idx="8">
                  <c:v>61</c:v>
                </c:pt>
                <c:pt idx="16">
                  <c:v>62.1</c:v>
                </c:pt>
                <c:pt idx="24">
                  <c:v>62.9</c:v>
                </c:pt>
                <c:pt idx="32">
                  <c:v>64.2</c:v>
                </c:pt>
              </c:numCache>
            </c:numRef>
          </c:xVal>
          <c:yVal>
            <c:numRef>
              <c:f>公会計指標分析・財政指標組合せ分析表!$BP$55:$DC$55</c:f>
              <c:numCache>
                <c:formatCode>#,##0.0;"▲ "#,##0.0</c:formatCode>
                <c:ptCount val="40"/>
                <c:pt idx="0">
                  <c:v>11.2</c:v>
                </c:pt>
                <c:pt idx="8">
                  <c:v>7.1</c:v>
                </c:pt>
                <c:pt idx="16">
                  <c:v>5</c:v>
                </c:pt>
                <c:pt idx="24">
                  <c:v>0.1</c:v>
                </c:pt>
                <c:pt idx="32">
                  <c:v>0</c:v>
                </c:pt>
              </c:numCache>
            </c:numRef>
          </c:yVal>
          <c:smooth val="0"/>
          <c:extLst>
            <c:ext xmlns:c16="http://schemas.microsoft.com/office/drawing/2014/chart" uri="{C3380CC4-5D6E-409C-BE32-E72D297353CC}">
              <c16:uniqueId val="{00000013-A395-421F-A61B-8D1B97C82E84}"/>
            </c:ext>
          </c:extLst>
        </c:ser>
        <c:dLbls>
          <c:showLegendKey val="0"/>
          <c:showVal val="1"/>
          <c:showCatName val="0"/>
          <c:showSerName val="0"/>
          <c:showPercent val="0"/>
          <c:showBubbleSize val="0"/>
        </c:dLbls>
        <c:axId val="46179840"/>
        <c:axId val="46181760"/>
      </c:scatterChart>
      <c:valAx>
        <c:axId val="46179840"/>
        <c:scaling>
          <c:orientation val="maxMin"/>
          <c:max val="66"/>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manualLayout>
                  <c:x val="0"/>
                  <c:y val="-1.2103339459294324E-2"/>
                </c:manualLayout>
              </c:layout>
              <c:tx>
                <c:strRef>
                  <c:f>公会計指標分析・財政指標組合せ分析表!$BP$72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{24EDA817-7504-4A75-9AE1-9C48D592950F}</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13D3-4BCE-A6FB-3EFDC2842B6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{E4B56545-44C4-4777-B37F-0D6E097B5627}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3D3-4BCE-A6FB-3EFDC2842B6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{BFA76398-4546-4E1B-8D03-D475B5CEEC37}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3D3-4BCE-A6FB-3EFDC2842B6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{F02C2F21-50DB-44BC-85BD-6ED0BA9982D6}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3D3-4BCE-A6FB-3EFDC2842B6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{A450BEF6-7D0E-4A3B-B335-8F18726D51D5}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3D3-4BCE-A6FB-3EFDC2842B63}"/>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{E967D2C4-9A8C-4A11-BECD-007D2DF75BE1}</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13D3-4BCE-A6FB-3EFDC2842B63}"/>
                </c:ext>
              </c:extLst>
            </c:dLbl>
            <c:dLbl>
              <c:idx val="16"/>
              <c:layout>
                <c:manualLayout>
                  <c:x val="0"/>
                  <c:y val="1.2103339459294324E-2"/>
                </c:manualLayout>
              </c:layout>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{169E3AD3-69C3-4D36-A1D7-6E9013F8848E}</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13D3-4BCE-A6FB-3EFDC2842B63}"/>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{80A82E0C-D511-49CD-89EB-176F6AA547AA}</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13D3-4BCE-A6FB-3EFDC2842B63}"/>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{049FEBE2-8572-473D-BD3C-D91B2DF7BE2D}</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13D3-4BCE-A6FB-3EFDC2842B6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-2.2000000000000002</c:v>
                </c:pt>
                <c:pt idx="8">
                  <c:v>-2.2999999999999998</c:v>
                </c:pt>
                <c:pt idx="16">
                  <c:v>-2.4</c:v>
                </c:pt>
                <c:pt idx="24">
                  <c:v>-2.4</c:v>
                </c:pt>
                <c:pt idx="32">
                  <c:v>-1.4</c:v>
                </c:pt>
              </c:numCache>
            </c:numRef>
          </c:xVal>
          <c:yVal>
            <c:numRef>
              <c:f>公会計指標分析・財政指標組合せ分析表!$BP$73:$DC$73</c:f>
              <c:numCache>
                <c:formatCode>#,##0.0;"▲ "#,##0.0</c:formatCode>
                <c:ptCount val="40"/>
                <c:pt idx="0">
                  <c:v>13.1</c:v>
                </c:pt>
                <c:pt idx="8">
                  <c:v>19.899999999999999</c:v>
                </c:pt>
                <c:pt idx="16">
                  <c:v>13.8</c:v>
                </c:pt>
                <c:pt idx="32">
                  <c:v>6.4</c:v>
                </c:pt>
              </c:numCache>
            </c:numRef>
          </c:yVal>
          <c:smooth val="0"/>
          <c:extLst>
            <c:ext xmlns:c16="http://schemas.microsoft.com/office/drawing/2014/chart" uri="{C3380CC4-5D6E-409C-BE32-E72D297353CC}">
              <c16:uniqueId val="{00000009-13D3-4BCE-A6FB-3EFDC2842B63}"/>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{0B3F00E5-6F97-4667-A3E7-89DA59B5D21B}</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13D3-4BCE-A6FB-3EFDC2842B63}"/>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{A15593AE-AA6B-4503-8C6E-F24140CC37CF}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3D3-4BCE-A6FB-3EFDC2842B6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{D98530B6-1D66-443E-B188-18B3D55F134D}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3D3-4BCE-A6FB-3EFDC2842B6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{F687B734-C948-4D92-AC38-E3294614BB5D}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3D3-4BCE-A6FB-3EFDC2842B6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{71E180E4-CF33-47FB-BFC2-4DEB1097AEF0}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3D3-4BCE-A6FB-3EFDC2842B63}"/>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{E9144E3F-9395-4752-B901-044D5706BDE2}</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13D3-4BCE-A6FB-3EFDC2842B63}"/>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{66DFE676-B78C-4358-B975-79284CB58A37}</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13D3-4BCE-A6FB-3EFDC2842B63}"/>
                </c:ext>
              </c:extLst>
            </c:dLbl>
            <c:dLbl>
              <c:idx val="24"/>
              <c:layout>
                <c:manualLayout>
                  <c:x val="0"/>
                  <c:y val="1.7947033612414998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{8BCC33D4-00EA-4DD0-A085-8F4F3D44B16F}</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13D3-4BCE-A6FB-3EFDC2842B63}"/>
                </c:ext>
              </c:extLst>
            </c:dLbl>
            <c:dLbl>
              <c:idx val="32"/>
              <c:layout>
                <c:manualLayout>
                  <c:x val="0"/>
                  <c:y val="-1.7946691124845624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{0DAA91D4-EC66-40B9-B6B8-758949969832}</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13D3-4BCE-A6FB-3EFDC2842B6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3.5</c:v>
                </c:pt>
                <c:pt idx="8">
                  <c:v>3.4</c:v>
                </c:pt>
                <c:pt idx="16">
                  <c:v>3.6</c:v>
                </c:pt>
                <c:pt idx="24">
                  <c:v>3.6</c:v>
                </c:pt>
                <c:pt idx="32">
                  <c:v>3.7</c:v>
                </c:pt>
              </c:numCache>
            </c:numRef>
          </c:xVal>
          <c:yVal>
            <c:numRef>
              <c:f>公会計指標分析・財政指標組合せ分析表!$BP$77:$DC$77</c:f>
              <c:numCache>
                <c:formatCode>#,##0.0;"▲ "#,##0.0</c:formatCode>
                <c:ptCount val="40"/>
                <c:pt idx="0">
                  <c:v>11.2</c:v>
                </c:pt>
                <c:pt idx="8">
                  <c:v>7.1</c:v>
                </c:pt>
                <c:pt idx="16">
                  <c:v>5</c:v>
                </c:pt>
                <c:pt idx="24">
                  <c:v>0.1</c:v>
                </c:pt>
                <c:pt idx="32">
                  <c:v>0</c:v>
                </c:pt>
              </c:numCache>
            </c:numRef>
          </c:yVal>
          <c:smooth val="0"/>
          <c:extLst>
            <c:ext xmlns:c16="http://schemas.microsoft.com/office/drawing/2014/chart" uri="{C3380CC4-5D6E-409C-BE32-E72D297353CC}">
              <c16:uniqueId val="{00000013-13D3-4BCE-A6FB-3EFDC2842B63}"/>
            </c:ext>
          </c:extLst>
        </c:ser>
        <c:dLbls>
          <c:showLegendKey val="0"/>
          <c:showVal val="1"/>
          <c:showCatName val="0"/>
          <c:showSerName val="0"/>
          <c:showPercent val="0"/>
          <c:showBubbleSize val="0"/>
        </c:dLbls>
        <c:axId val="84219776"/>
        <c:axId val="84234240"/>
      </c:scatterChart>
      <c:valAx>
        <c:axId val="84219776"/>
        <c:scaling>
          <c:orientation val="maxMin"/>
          <c:max val="5"/>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東京都日野市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・令和４年度は、前年度比２８．３％の増、令和５年度は、前年度比６．１％の増</a:t>
          </a:r>
          <a:endParaRPr lang="ja-JP" altLang="ja-JP" sz="1400">
            <a:effectLst/>
          </a:endParaRPr>
        </a:p>
        <a:p>
          <a:r>
            <a:rPr kumimoji="1" lang="ja-JP" altLang="ja-JP" sz="1100">
              <a:solidFill>
                <a:schemeClr val="dk1"/>
              </a:solidFill>
              <a:effectLst/>
              <a:latin typeface="+mn-lt"/>
              <a:ea typeface="+mn-ea"/>
              <a:cs typeface="+mn-cs"/>
            </a:rPr>
            <a:t>・令和５年度は、公共施設の空調設備修繕等の実施による取崩をおこなう一方で、老朽化する公共施設や小中学校校舎の将来的な改修・更新等の対応、次年度の定年退職手当支出を見据え、積立てをおこなった。</a:t>
          </a:r>
          <a:endParaRPr lang="ja-JP" altLang="ja-JP" sz="1400">
            <a:effectLst/>
          </a:endParaRPr>
        </a:p>
        <a:p>
          <a:r>
            <a:rPr kumimoji="1" lang="ja-JP" altLang="ja-JP" sz="1100">
              <a:solidFill>
                <a:schemeClr val="dk1"/>
              </a:solidFill>
              <a:effectLst/>
              <a:latin typeface="+mn-lt"/>
              <a:ea typeface="+mn-ea"/>
              <a:cs typeface="+mn-cs"/>
            </a:rPr>
            <a:t>・また、多額の補助金が返還されたことに伴い、返還金及び遅延損害金を基金に積み立てた。</a:t>
          </a:r>
          <a:endParaRPr lang="ja-JP" altLang="ja-JP" sz="1400">
            <a:effectLst/>
          </a:endParaRPr>
        </a:p>
        <a:p>
          <a:r>
            <a:rPr kumimoji="1" lang="ja-JP" altLang="ja-JP" sz="1100">
              <a:solidFill>
                <a:schemeClr val="dk1"/>
              </a:solidFill>
              <a:effectLst/>
              <a:latin typeface="+mn-lt"/>
              <a:ea typeface="+mn-ea"/>
              <a:cs typeface="+mn-cs"/>
            </a:rPr>
            <a:t>・歳出では普通建設事業の抑制、歳入では</a:t>
          </a:r>
          <a:r>
            <a:rPr kumimoji="1" lang="en-US" altLang="ja-JP" sz="1100">
              <a:solidFill>
                <a:schemeClr val="dk1"/>
              </a:solidFill>
              <a:effectLst/>
              <a:latin typeface="+mn-lt"/>
              <a:ea typeface="+mn-ea"/>
              <a:cs typeface="+mn-cs"/>
            </a:rPr>
            <a:t>R4</a:t>
          </a:r>
          <a:r>
            <a:rPr kumimoji="1" lang="ja-JP" altLang="ja-JP" sz="1100">
              <a:solidFill>
                <a:schemeClr val="dk1"/>
              </a:solidFill>
              <a:effectLst/>
              <a:latin typeface="+mn-lt"/>
              <a:ea typeface="+mn-ea"/>
              <a:cs typeface="+mn-cs"/>
            </a:rPr>
            <a:t>決算における繰越金が多額であったことや、普通交付税の追加算定の影響などから、基金全体の残高は約</a:t>
          </a:r>
          <a:r>
            <a:rPr kumimoji="1" lang="en-US" altLang="ja-JP" sz="1100">
              <a:solidFill>
                <a:schemeClr val="dk1"/>
              </a:solidFill>
              <a:effectLst/>
              <a:latin typeface="+mn-lt"/>
              <a:ea typeface="+mn-ea"/>
              <a:cs typeface="+mn-cs"/>
            </a:rPr>
            <a:t>9.3</a:t>
          </a:r>
          <a:r>
            <a:rPr kumimoji="1" lang="ja-JP" altLang="ja-JP" sz="1100">
              <a:solidFill>
                <a:schemeClr val="dk1"/>
              </a:solidFill>
              <a:effectLst/>
              <a:latin typeface="+mn-lt"/>
              <a:ea typeface="+mn-ea"/>
              <a:cs typeface="+mn-cs"/>
            </a:rPr>
            <a:t>億円増加した。</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・持続可能財政運営のために、限られた財源を重点的かつ効果的に配分する。</a:t>
          </a:r>
          <a:endParaRPr lang="ja-JP" altLang="ja-JP" sz="1400">
            <a:effectLst/>
          </a:endParaRPr>
        </a:p>
        <a:p>
          <a:r>
            <a:rPr kumimoji="1" lang="ja-JP" altLang="ja-JP" sz="1100">
              <a:solidFill>
                <a:schemeClr val="dk1"/>
              </a:solidFill>
              <a:effectLst/>
              <a:latin typeface="+mn-lt"/>
              <a:ea typeface="+mn-ea"/>
              <a:cs typeface="+mn-cs"/>
            </a:rPr>
            <a:t>・社会保障関連経費の増加や公共施設の更新などまちの高齢化への対応、また、繰り返し起こる景気の変動や災害や感染症などに備えて、基金と市債のバランスを図った活用に努める。</a:t>
          </a:r>
          <a:endParaRPr lang="ja-JP" altLang="ja-JP" sz="1400">
            <a:effectLst/>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（基金の使途）</a:t>
          </a:r>
          <a:endParaRPr lang="ja-JP" altLang="ja-JP" sz="1400">
            <a:effectLst/>
          </a:endParaRPr>
        </a:p>
        <a:p>
          <a:r>
            <a:rPr kumimoji="1" lang="ja-JP" altLang="ja-JP" sz="1100">
              <a:solidFill>
                <a:schemeClr val="dk1"/>
              </a:solidFill>
              <a:effectLst/>
              <a:latin typeface="+mn-lt"/>
              <a:ea typeface="+mn-ea"/>
              <a:cs typeface="+mn-cs"/>
            </a:rPr>
            <a:t>・公共施設建設基金：公共施設の建設・維持補修</a:t>
          </a:r>
          <a:endParaRPr lang="ja-JP" altLang="ja-JP" sz="1400">
            <a:effectLst/>
          </a:endParaRPr>
        </a:p>
        <a:p>
          <a:r>
            <a:rPr kumimoji="1" lang="ja-JP" altLang="ja-JP" sz="1100">
              <a:solidFill>
                <a:schemeClr val="dk1"/>
              </a:solidFill>
              <a:effectLst/>
              <a:latin typeface="+mn-lt"/>
              <a:ea typeface="+mn-ea"/>
              <a:cs typeface="+mn-cs"/>
            </a:rPr>
            <a:t>・職員退職手当基金：退職手当の資金</a:t>
          </a:r>
          <a:endParaRPr lang="ja-JP" altLang="ja-JP" sz="1400">
            <a:effectLst/>
          </a:endParaRPr>
        </a:p>
        <a:p>
          <a:r>
            <a:rPr kumimoji="1" lang="ja-JP" altLang="ja-JP" sz="1100">
              <a:solidFill>
                <a:schemeClr val="dk1"/>
              </a:solidFill>
              <a:effectLst/>
              <a:latin typeface="+mn-lt"/>
              <a:ea typeface="+mn-ea"/>
              <a:cs typeface="+mn-cs"/>
            </a:rPr>
            <a:t>・ごみ処理施設及び周辺環境整備基金：ごみ処理関連施設及びその周辺環境の整備</a:t>
          </a:r>
          <a:endParaRPr lang="ja-JP" altLang="ja-JP" sz="1400">
            <a:effectLst/>
          </a:endParaRPr>
        </a:p>
        <a:p>
          <a:r>
            <a:rPr kumimoji="1" lang="ja-JP" altLang="ja-JP" sz="1100">
              <a:solidFill>
                <a:schemeClr val="dk1"/>
              </a:solidFill>
              <a:effectLst/>
              <a:latin typeface="+mn-lt"/>
              <a:ea typeface="+mn-ea"/>
              <a:cs typeface="+mn-cs"/>
            </a:rPr>
            <a:t>・環境緑化基金：市内の緑化推進および緑地の保全</a:t>
          </a:r>
          <a:endParaRPr lang="ja-JP" altLang="ja-JP" sz="1400">
            <a:effectLst/>
          </a:endParaRPr>
        </a:p>
        <a:p>
          <a:r>
            <a:rPr kumimoji="1" lang="ja-JP" altLang="ja-JP" sz="1100">
              <a:solidFill>
                <a:schemeClr val="dk1"/>
              </a:solidFill>
              <a:effectLst/>
              <a:latin typeface="+mn-lt"/>
              <a:ea typeface="+mn-ea"/>
              <a:cs typeface="+mn-cs"/>
            </a:rPr>
            <a:t>・福祉あんしん基金：市民生活安定及び福祉諸施策の推進</a:t>
          </a:r>
          <a:endParaRPr lang="ja-JP" altLang="ja-JP" sz="1400">
            <a:effectLst/>
          </a:endParaRPr>
        </a:p>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・特定目的基金全体で、令和４年度は、前年度比２３．６％の増、令和５年度は、前年度比１４．７％の増</a:t>
          </a:r>
          <a:endParaRPr lang="ja-JP" altLang="ja-JP" sz="1400">
            <a:effectLst/>
          </a:endParaRPr>
        </a:p>
        <a:p>
          <a:r>
            <a:rPr kumimoji="1" lang="ja-JP" altLang="ja-JP" sz="1100">
              <a:solidFill>
                <a:schemeClr val="dk1"/>
              </a:solidFill>
              <a:effectLst/>
              <a:latin typeface="+mn-lt"/>
              <a:ea typeface="+mn-ea"/>
              <a:cs typeface="+mn-cs"/>
            </a:rPr>
            <a:t>・公共施設等整備基金については、老朽化する公共施設や小中学校校舎の将来的な改修・更新等の対応を見据えた積立や、補助金返還金の積立をおこなった。また、目的が類似していた「学校施設整備基金」「市民体育施設整備基金」を統合したことにより、総額で約２６．４億円の増となった。</a:t>
          </a:r>
          <a:endParaRPr lang="ja-JP" altLang="ja-JP" sz="1400">
            <a:effectLst/>
          </a:endParaRPr>
        </a:p>
        <a:p>
          <a:r>
            <a:rPr kumimoji="1" lang="ja-JP" altLang="ja-JP" sz="1100">
              <a:solidFill>
                <a:schemeClr val="dk1"/>
              </a:solidFill>
              <a:effectLst/>
              <a:latin typeface="+mn-lt"/>
              <a:ea typeface="+mn-ea"/>
              <a:cs typeface="+mn-cs"/>
            </a:rPr>
            <a:t>・職員退職手当基金については、将来的な定年退職者の増に備えた積立や、定年延長の影響から定年退職による退職手当が発生しない年度であったことから、次年度に支出する見込みの額の半額を積み立てたことから、約</a:t>
          </a:r>
          <a:r>
            <a:rPr kumimoji="1" lang="en-US" altLang="ja-JP" sz="1100">
              <a:solidFill>
                <a:schemeClr val="dk1"/>
              </a:solidFill>
              <a:effectLst/>
              <a:latin typeface="+mn-lt"/>
              <a:ea typeface="+mn-ea"/>
              <a:cs typeface="+mn-cs"/>
            </a:rPr>
            <a:t>3.5</a:t>
          </a:r>
          <a:r>
            <a:rPr kumimoji="1" lang="ja-JP" altLang="ja-JP" sz="1100">
              <a:solidFill>
                <a:schemeClr val="dk1"/>
              </a:solidFill>
              <a:effectLst/>
              <a:latin typeface="+mn-lt"/>
              <a:ea typeface="+mn-ea"/>
              <a:cs typeface="+mn-cs"/>
            </a:rPr>
            <a:t>億円の増となった。</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・財政調整基金の残高とのバランスを考慮しつつ、引き続き将来的な施設の老朽化対策に備え、公共施設等整備基金等への積立てを重点的に実施していく。</a:t>
          </a:r>
          <a:endParaRPr lang="ja-JP" altLang="ja-JP" sz="1400">
            <a:effectLst/>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・令和４年度は、前年度比３８．５％の増、令和５年度は、前年度比６．３％の減</a:t>
          </a:r>
          <a:endParaRPr lang="ja-JP" altLang="ja-JP" sz="1400">
            <a:effectLst/>
          </a:endParaRPr>
        </a:p>
        <a:p>
          <a:r>
            <a:rPr kumimoji="1" lang="ja-JP" altLang="ja-JP" sz="1100">
              <a:solidFill>
                <a:schemeClr val="dk1"/>
              </a:solidFill>
              <a:effectLst/>
              <a:latin typeface="+mn-lt"/>
              <a:ea typeface="+mn-ea"/>
              <a:cs typeface="+mn-cs"/>
            </a:rPr>
            <a:t>・扶助費の増加に加え、原油価格・物価高騰の影響が大きく、当初予算において多額の取り崩しを行ったことから基金は減少となった。</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R4</a:t>
          </a:r>
          <a:r>
            <a:rPr kumimoji="1" lang="ja-JP" altLang="ja-JP" sz="1100">
              <a:solidFill>
                <a:schemeClr val="dk1"/>
              </a:solidFill>
              <a:effectLst/>
              <a:latin typeface="+mn-lt"/>
              <a:ea typeface="+mn-ea"/>
              <a:cs typeface="+mn-cs"/>
            </a:rPr>
            <a:t>年度に策定した財政再建計画に基づき、当初予算編成後残高</a:t>
          </a:r>
          <a:r>
            <a:rPr kumimoji="1" lang="en-US" altLang="ja-JP" sz="1100">
              <a:solidFill>
                <a:schemeClr val="dk1"/>
              </a:solidFill>
              <a:effectLst/>
              <a:latin typeface="+mn-lt"/>
              <a:ea typeface="+mn-ea"/>
              <a:cs typeface="+mn-cs"/>
            </a:rPr>
            <a:t>35.7</a:t>
          </a:r>
          <a:r>
            <a:rPr kumimoji="1" lang="ja-JP" altLang="ja-JP" sz="1100">
              <a:solidFill>
                <a:schemeClr val="dk1"/>
              </a:solidFill>
              <a:effectLst/>
              <a:latin typeface="+mn-lt"/>
              <a:ea typeface="+mn-ea"/>
              <a:cs typeface="+mn-cs"/>
            </a:rPr>
            <a:t>億円を目標とする。</a:t>
          </a:r>
          <a:endParaRPr lang="ja-JP" altLang="ja-JP" sz="1400">
            <a:effectLst/>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ja-JP" sz="1400">
            <a:effectLst/>
          </a:endParaRPr>
        </a:p>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・繰上償還など健全な財政運営に向けた活用の機会がなかったため、増減なし。</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・補償金免除繰上償還など、健全な財政運営に向け積極的に活用すべき機会に備え、市債償還財源の確保を図る。</a:t>
          </a:r>
          <a:endParaRPr lang="ja-JP" altLang="ja-JP" sz="1400">
            <a:effectLst/>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東京都日野市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050">
              <a:solidFill>
                <a:schemeClr val="dk1"/>
              </a:solidFill>
              <a:effectLst/>
              <a:latin typeface="+mn-lt"/>
              <a:ea typeface="+mn-ea"/>
              <a:cs typeface="+mn-cs"/>
            </a:rPr>
            <a:t>　実質公債費比率とは、市の借金返済及びこれに準ずる額の大きさを示す指標で、標準的な一般財源に占める公債費の割合を言う。令和</a:t>
          </a:r>
          <a:r>
            <a:rPr kumimoji="1" lang="ja-JP" altLang="en-US" sz="1050">
              <a:solidFill>
                <a:schemeClr val="dk1"/>
              </a:solidFill>
              <a:effectLst/>
              <a:latin typeface="+mn-lt"/>
              <a:ea typeface="+mn-ea"/>
              <a:cs typeface="+mn-cs"/>
            </a:rPr>
            <a:t>５</a:t>
          </a:r>
          <a:r>
            <a:rPr kumimoji="1" lang="ja-JP" altLang="ja-JP" sz="1050">
              <a:solidFill>
                <a:schemeClr val="dk1"/>
              </a:solidFill>
              <a:effectLst/>
              <a:latin typeface="+mn-lt"/>
              <a:ea typeface="+mn-ea"/>
              <a:cs typeface="+mn-cs"/>
            </a:rPr>
            <a:t>年度の実質公債費比率は▲</a:t>
          </a:r>
          <a:r>
            <a:rPr kumimoji="1" lang="ja-JP" altLang="en-US" sz="1050">
              <a:solidFill>
                <a:schemeClr val="dk1"/>
              </a:solidFill>
              <a:effectLst/>
              <a:latin typeface="+mn-lt"/>
              <a:ea typeface="+mn-ea"/>
              <a:cs typeface="+mn-cs"/>
            </a:rPr>
            <a:t>１</a:t>
          </a:r>
          <a:r>
            <a:rPr kumimoji="1" lang="ja-JP" altLang="ja-JP" sz="1050">
              <a:solidFill>
                <a:schemeClr val="dk1"/>
              </a:solidFill>
              <a:effectLst/>
              <a:latin typeface="+mn-lt"/>
              <a:ea typeface="+mn-ea"/>
              <a:cs typeface="+mn-cs"/>
            </a:rPr>
            <a:t>．４％であり、前年度と比べ</a:t>
          </a:r>
          <a:r>
            <a:rPr kumimoji="1" lang="ja-JP" altLang="en-US" sz="1050">
              <a:solidFill>
                <a:schemeClr val="dk1"/>
              </a:solidFill>
              <a:effectLst/>
              <a:latin typeface="+mn-lt"/>
              <a:ea typeface="+mn-ea"/>
              <a:cs typeface="+mn-cs"/>
            </a:rPr>
            <a:t>１．０ポイントの悪化</a:t>
          </a:r>
          <a:r>
            <a:rPr kumimoji="1" lang="ja-JP" altLang="ja-JP" sz="1050">
              <a:solidFill>
                <a:schemeClr val="dk1"/>
              </a:solidFill>
              <a:effectLst/>
              <a:latin typeface="+mn-lt"/>
              <a:ea typeface="+mn-ea"/>
              <a:cs typeface="+mn-cs"/>
            </a:rPr>
            <a:t>となった。</a:t>
          </a:r>
          <a:endParaRPr lang="ja-JP" altLang="ja-JP" sz="1200">
            <a:effectLst/>
          </a:endParaRPr>
        </a:p>
        <a:p>
          <a:r>
            <a:rPr kumimoji="1" lang="ja-JP" altLang="ja-JP" sz="1050">
              <a:solidFill>
                <a:schemeClr val="dk1"/>
              </a:solidFill>
              <a:effectLst/>
              <a:latin typeface="+mn-lt"/>
              <a:ea typeface="+mn-ea"/>
              <a:cs typeface="+mn-cs"/>
            </a:rPr>
            <a:t>＜令和</a:t>
          </a:r>
          <a:r>
            <a:rPr kumimoji="1" lang="ja-JP" altLang="en-US" sz="1050">
              <a:solidFill>
                <a:schemeClr val="dk1"/>
              </a:solidFill>
              <a:effectLst/>
              <a:latin typeface="+mn-lt"/>
              <a:ea typeface="+mn-ea"/>
              <a:cs typeface="+mn-cs"/>
            </a:rPr>
            <a:t>５</a:t>
          </a:r>
          <a:r>
            <a:rPr kumimoji="1" lang="ja-JP" altLang="ja-JP" sz="1050">
              <a:solidFill>
                <a:schemeClr val="dk1"/>
              </a:solidFill>
              <a:effectLst/>
              <a:latin typeface="+mn-lt"/>
              <a:ea typeface="+mn-ea"/>
              <a:cs typeface="+mn-cs"/>
            </a:rPr>
            <a:t>年度の主な特徴点＞</a:t>
          </a:r>
          <a:endParaRPr lang="ja-JP" altLang="ja-JP" sz="1200">
            <a:effectLst/>
          </a:endParaRPr>
        </a:p>
        <a:p>
          <a:r>
            <a:rPr kumimoji="1" lang="ja-JP" altLang="ja-JP" sz="1050">
              <a:solidFill>
                <a:schemeClr val="dk1"/>
              </a:solidFill>
              <a:effectLst/>
              <a:latin typeface="+mn-lt"/>
              <a:ea typeface="+mn-ea"/>
              <a:cs typeface="+mn-cs"/>
            </a:rPr>
            <a:t>①元利償還金等（</a:t>
          </a:r>
          <a:r>
            <a:rPr kumimoji="1" lang="en-US" altLang="ja-JP" sz="1050">
              <a:solidFill>
                <a:schemeClr val="dk1"/>
              </a:solidFill>
              <a:effectLst/>
              <a:latin typeface="+mn-lt"/>
              <a:ea typeface="+mn-ea"/>
              <a:cs typeface="+mn-cs"/>
            </a:rPr>
            <a:t>A)</a:t>
          </a:r>
          <a:endParaRPr lang="ja-JP" altLang="ja-JP" sz="1200">
            <a:effectLst/>
          </a:endParaRPr>
        </a:p>
        <a:p>
          <a:r>
            <a:rPr kumimoji="1" lang="ja-JP" altLang="ja-JP" sz="1050">
              <a:solidFill>
                <a:schemeClr val="dk1"/>
              </a:solidFill>
              <a:effectLst/>
              <a:latin typeface="+mn-lt"/>
              <a:ea typeface="+mn-ea"/>
              <a:cs typeface="+mn-cs"/>
            </a:rPr>
            <a:t>　</a:t>
          </a:r>
          <a:r>
            <a:rPr kumimoji="1" lang="ja-JP" altLang="en-US" sz="1050">
              <a:solidFill>
                <a:schemeClr val="dk1"/>
              </a:solidFill>
              <a:effectLst/>
              <a:latin typeface="+mn-lt"/>
              <a:ea typeface="+mn-ea"/>
              <a:cs typeface="+mn-cs"/>
            </a:rPr>
            <a:t>プラスチック類資源化施設建設工事の借入金の元金償還が開始となったこと</a:t>
          </a:r>
          <a:r>
            <a:rPr kumimoji="1" lang="ja-JP" altLang="ja-JP" sz="1050">
              <a:solidFill>
                <a:schemeClr val="dk1"/>
              </a:solidFill>
              <a:effectLst/>
              <a:latin typeface="+mn-lt"/>
              <a:ea typeface="+mn-ea"/>
              <a:cs typeface="+mn-cs"/>
            </a:rPr>
            <a:t>、浅川清流環境組合の起債償還額が増加</a:t>
          </a:r>
          <a:r>
            <a:rPr kumimoji="1" lang="ja-JP" altLang="en-US" sz="1050">
              <a:solidFill>
                <a:schemeClr val="dk1"/>
              </a:solidFill>
              <a:effectLst/>
              <a:latin typeface="+mn-lt"/>
              <a:ea typeface="+mn-ea"/>
              <a:cs typeface="+mn-cs"/>
            </a:rPr>
            <a:t>したことなどにより増加。</a:t>
          </a:r>
          <a:endParaRPr lang="ja-JP" altLang="ja-JP" sz="1200">
            <a:effectLst/>
          </a:endParaRPr>
        </a:p>
        <a:p>
          <a:r>
            <a:rPr kumimoji="1" lang="ja-JP" altLang="ja-JP" sz="1050">
              <a:solidFill>
                <a:schemeClr val="dk1"/>
              </a:solidFill>
              <a:effectLst/>
              <a:latin typeface="+mn-lt"/>
              <a:ea typeface="+mn-ea"/>
              <a:cs typeface="+mn-cs"/>
            </a:rPr>
            <a:t>②算入公債費等（</a:t>
          </a:r>
          <a:r>
            <a:rPr kumimoji="1" lang="en-US" altLang="ja-JP" sz="1050">
              <a:solidFill>
                <a:schemeClr val="dk1"/>
              </a:solidFill>
              <a:effectLst/>
              <a:latin typeface="+mn-lt"/>
              <a:ea typeface="+mn-ea"/>
              <a:cs typeface="+mn-cs"/>
            </a:rPr>
            <a:t>B)</a:t>
          </a:r>
          <a:endParaRPr lang="ja-JP" altLang="ja-JP" sz="1200">
            <a:effectLst/>
          </a:endParaRPr>
        </a:p>
        <a:p>
          <a:r>
            <a:rPr kumimoji="1" lang="ja-JP" altLang="ja-JP" sz="1050">
              <a:solidFill>
                <a:schemeClr val="dk1"/>
              </a:solidFill>
              <a:effectLst/>
              <a:latin typeface="+mn-lt"/>
              <a:ea typeface="+mn-ea"/>
              <a:cs typeface="+mn-cs"/>
            </a:rPr>
            <a:t>　算定基礎となる「公債費」（減税補てん債や公害防止事業債など）が減したことなどによって交付税の基準財政需要額算入公債費等が減少。</a:t>
          </a:r>
          <a:endParaRPr lang="ja-JP" altLang="ja-JP" sz="12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満期一括償還地方債の借入がないため、利用していない。</a:t>
          </a:r>
          <a:endParaRPr lang="ja-JP" altLang="ja-JP" sz="10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東京都日野市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将来負担比率とは、市債（借金）や将来支払っていく可能性のある負担額を残高程度で示す指標で、標準的な一般財源に占める後年度の負債・負担額の割合を言い、当市では前年度比で１</a:t>
          </a:r>
          <a:r>
            <a:rPr kumimoji="1" lang="ja-JP" altLang="en-US" sz="1100">
              <a:solidFill>
                <a:schemeClr val="dk1"/>
              </a:solidFill>
              <a:effectLst/>
              <a:latin typeface="+mn-lt"/>
              <a:ea typeface="+mn-ea"/>
              <a:cs typeface="+mn-cs"/>
            </a:rPr>
            <a:t>１</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３</a:t>
          </a:r>
          <a:r>
            <a:rPr kumimoji="1" lang="ja-JP" altLang="ja-JP" sz="1100">
              <a:solidFill>
                <a:schemeClr val="dk1"/>
              </a:solidFill>
              <a:effectLst/>
              <a:latin typeface="+mn-lt"/>
              <a:ea typeface="+mn-ea"/>
              <a:cs typeface="+mn-cs"/>
            </a:rPr>
            <a:t>ポイントの</a:t>
          </a:r>
          <a:r>
            <a:rPr kumimoji="1" lang="ja-JP" altLang="en-US" sz="1100">
              <a:solidFill>
                <a:schemeClr val="dk1"/>
              </a:solidFill>
              <a:effectLst/>
              <a:latin typeface="+mn-lt"/>
              <a:ea typeface="+mn-ea"/>
              <a:cs typeface="+mn-cs"/>
            </a:rPr>
            <a:t>悪化</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年度の主な特徴点＞</a:t>
          </a:r>
          <a:endParaRPr lang="ja-JP" altLang="ja-JP" sz="1400">
            <a:effectLst/>
          </a:endParaRPr>
        </a:p>
        <a:p>
          <a:r>
            <a:rPr kumimoji="1" lang="ja-JP" altLang="ja-JP" sz="1100">
              <a:solidFill>
                <a:schemeClr val="dk1"/>
              </a:solidFill>
              <a:effectLst/>
              <a:latin typeface="+mn-lt"/>
              <a:ea typeface="+mn-ea"/>
              <a:cs typeface="+mn-cs"/>
            </a:rPr>
            <a:t>①将来負担額（</a:t>
          </a:r>
          <a:r>
            <a:rPr kumimoji="1" lang="en-US" altLang="ja-JP" sz="1100">
              <a:solidFill>
                <a:schemeClr val="dk1"/>
              </a:solidFill>
              <a:effectLst/>
              <a:latin typeface="+mn-lt"/>
              <a:ea typeface="+mn-ea"/>
              <a:cs typeface="+mn-cs"/>
            </a:rPr>
            <a:t>A)</a:t>
          </a:r>
          <a:endParaRPr lang="ja-JP" altLang="ja-JP" sz="1400">
            <a:effectLst/>
          </a:endParaRPr>
        </a:p>
        <a:p>
          <a:r>
            <a:rPr kumimoji="1" lang="ja-JP" altLang="en-US" sz="1100">
              <a:solidFill>
                <a:schemeClr val="dk1"/>
              </a:solidFill>
              <a:effectLst/>
              <a:latin typeface="+mn-lt"/>
              <a:ea typeface="+mn-ea"/>
              <a:cs typeface="+mn-cs"/>
            </a:rPr>
            <a:t>　新規発行債の減により</a:t>
          </a:r>
          <a:r>
            <a:rPr kumimoji="1" lang="ja-JP" altLang="ja-JP" sz="1100">
              <a:solidFill>
                <a:schemeClr val="dk1"/>
              </a:solidFill>
              <a:effectLst/>
              <a:latin typeface="+mn-lt"/>
              <a:ea typeface="+mn-ea"/>
              <a:cs typeface="+mn-cs"/>
            </a:rPr>
            <a:t>、地方債現在高が減少した</a:t>
          </a:r>
          <a:r>
            <a:rPr kumimoji="1" lang="ja-JP" altLang="en-US" sz="1100">
              <a:solidFill>
                <a:schemeClr val="dk1"/>
              </a:solidFill>
              <a:effectLst/>
              <a:latin typeface="+mn-lt"/>
              <a:ea typeface="+mn-ea"/>
              <a:cs typeface="+mn-cs"/>
            </a:rPr>
            <a:t>ことなどにより</a:t>
          </a:r>
          <a:r>
            <a:rPr kumimoji="1" lang="ja-JP" altLang="ja-JP" sz="1100">
              <a:solidFill>
                <a:schemeClr val="dk1"/>
              </a:solidFill>
              <a:effectLst/>
              <a:latin typeface="+mn-lt"/>
              <a:ea typeface="+mn-ea"/>
              <a:cs typeface="+mn-cs"/>
            </a:rPr>
            <a:t>減少。</a:t>
          </a:r>
          <a:endParaRPr lang="ja-JP" altLang="ja-JP" sz="1400">
            <a:effectLst/>
          </a:endParaRPr>
        </a:p>
        <a:p>
          <a:r>
            <a:rPr kumimoji="1" lang="ja-JP" altLang="ja-JP" sz="1100">
              <a:solidFill>
                <a:schemeClr val="dk1"/>
              </a:solidFill>
              <a:effectLst/>
              <a:latin typeface="+mn-lt"/>
              <a:ea typeface="+mn-ea"/>
              <a:cs typeface="+mn-cs"/>
            </a:rPr>
            <a:t>②充当可能財源等（</a:t>
          </a:r>
          <a:r>
            <a:rPr kumimoji="1" lang="en-US" altLang="ja-JP" sz="1100">
              <a:solidFill>
                <a:schemeClr val="dk1"/>
              </a:solidFill>
              <a:effectLst/>
              <a:latin typeface="+mn-lt"/>
              <a:ea typeface="+mn-ea"/>
              <a:cs typeface="+mn-cs"/>
            </a:rPr>
            <a:t>B)</a:t>
          </a:r>
          <a:endParaRPr lang="ja-JP" altLang="ja-JP" sz="1400">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充当可能</a:t>
          </a:r>
          <a:r>
            <a:rPr kumimoji="1" lang="ja-JP" altLang="en-US" sz="1100">
              <a:solidFill>
                <a:schemeClr val="dk1"/>
              </a:solidFill>
              <a:effectLst/>
              <a:latin typeface="+mn-lt"/>
              <a:ea typeface="+mn-ea"/>
              <a:cs typeface="+mn-cs"/>
            </a:rPr>
            <a:t>特定財源</a:t>
          </a:r>
          <a:r>
            <a:rPr kumimoji="1" lang="ja-JP" altLang="ja-JP" sz="1100">
              <a:solidFill>
                <a:schemeClr val="dk1"/>
              </a:solidFill>
              <a:effectLst/>
              <a:latin typeface="+mn-lt"/>
              <a:ea typeface="+mn-ea"/>
              <a:cs typeface="+mn-cs"/>
            </a:rPr>
            <a:t>が</a:t>
          </a:r>
          <a:r>
            <a:rPr kumimoji="1" lang="ja-JP" altLang="en-US" sz="1100">
              <a:solidFill>
                <a:schemeClr val="dk1"/>
              </a:solidFill>
              <a:effectLst/>
              <a:latin typeface="+mn-lt"/>
              <a:ea typeface="+mn-ea"/>
              <a:cs typeface="+mn-cs"/>
            </a:rPr>
            <a:t>減少。</a:t>
          </a:r>
          <a:endParaRPr lang="ja-JP" altLang="ja-JP" sz="1400">
            <a:effectLst/>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093A028-65CE-4157-B99B-A7C5636659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D89307B5-D51A-46F4-8CBE-4C05094844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91</xdr:col>
      <xdr:colOff>0</xdr:colOff>
      <xdr:row>50</xdr:row>
      <xdr:rowOff>0</xdr:rowOff>
    </xdr:from>
    <xdr:to>
      <xdr:col>99</xdr:col>
      <xdr:colOff>0</xdr:colOff>
      <xdr:row>52</xdr:row>
      <xdr:rowOff>0</xdr:rowOff>
    </xdr:to>
    <xdr:sp macro="" textlink="">
      <xdr:nvSpPr>
        <xdr:cNvPr id="4" name="正方形/長方形 3">
          <a:extLst>
            <a:ext uri="{FF2B5EF4-FFF2-40B4-BE49-F238E27FC236}">
              <a16:creationId xmlns:a16="http://schemas.microsoft.com/office/drawing/2014/main" id="{788C8BED-5BCA-44DE-8D18-D9A919BCD227}"/>
            </a:ext>
          </a:extLst>
        </xdr:cNvPr>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5" name="正方形/長方形 4">
          <a:extLst>
            <a:ext uri="{FF2B5EF4-FFF2-40B4-BE49-F238E27FC236}">
              <a16:creationId xmlns:a16="http://schemas.microsoft.com/office/drawing/2014/main" id="{2F505D3A-DE58-4929-A756-079781BF3E79}"/>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6" name="正方形/長方形 5">
          <a:extLst>
            <a:ext uri="{FF2B5EF4-FFF2-40B4-BE49-F238E27FC236}">
              <a16:creationId xmlns:a16="http://schemas.microsoft.com/office/drawing/2014/main" id="{2154642D-C28F-4242-9392-75F47F204316}"/>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7" name="正方形/長方形 6">
          <a:extLst>
            <a:ext uri="{FF2B5EF4-FFF2-40B4-BE49-F238E27FC236}">
              <a16:creationId xmlns:a16="http://schemas.microsoft.com/office/drawing/2014/main" id="{C0776285-0936-4086-8C92-D7CA36EDB810}"/>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8" name="正方形/長方形 7">
          <a:extLst>
            <a:ext uri="{FF2B5EF4-FFF2-40B4-BE49-F238E27FC236}">
              <a16:creationId xmlns:a16="http://schemas.microsoft.com/office/drawing/2014/main" id="{CC04D517-05A8-4EC6-9979-9E11824A4323}"/>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9" name="正方形/長方形 8">
          <a:extLst>
            <a:ext uri="{FF2B5EF4-FFF2-40B4-BE49-F238E27FC236}">
              <a16:creationId xmlns:a16="http://schemas.microsoft.com/office/drawing/2014/main" id="{EFF6AE92-D930-4C40-922E-913B8CAE9ED0}"/>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東京都日野市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0" name="正方形/長方形 9">
          <a:extLst>
            <a:ext uri="{FF2B5EF4-FFF2-40B4-BE49-F238E27FC236}">
              <a16:creationId xmlns:a16="http://schemas.microsoft.com/office/drawing/2014/main" id="{61B50C5F-1D19-44F4-B60D-E97435554B9E}"/>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1" name="正方形/長方形 10">
          <a:extLst>
            <a:ext uri="{FF2B5EF4-FFF2-40B4-BE49-F238E27FC236}">
              <a16:creationId xmlns:a16="http://schemas.microsoft.com/office/drawing/2014/main" id="{01A0A3C9-B71B-498D-9548-48813A0DD840}"/>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2" name="正方形/長方形 11">
          <a:extLst>
            <a:ext uri="{FF2B5EF4-FFF2-40B4-BE49-F238E27FC236}">
              <a16:creationId xmlns:a16="http://schemas.microsoft.com/office/drawing/2014/main" id="{B85D7316-F9B3-4B0F-96E2-8AB806137DC3}"/>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3" name="正方形/長方形 12">
          <a:extLst>
            <a:ext uri="{FF2B5EF4-FFF2-40B4-BE49-F238E27FC236}">
              <a16:creationId xmlns:a16="http://schemas.microsoft.com/office/drawing/2014/main" id="{F8C9DA68-1A5C-4679-8F78-05E8584E1D89}"/>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4" name="正方形/長方形 13">
          <a:extLst>
            <a:ext uri="{FF2B5EF4-FFF2-40B4-BE49-F238E27FC236}">
              <a16:creationId xmlns:a16="http://schemas.microsoft.com/office/drawing/2014/main" id="{FDC0168C-E96E-47FA-8CFC-D37E5CBEC399}"/>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5" name="正方形/長方形 14">
          <a:extLst>
            <a:ext uri="{FF2B5EF4-FFF2-40B4-BE49-F238E27FC236}">
              <a16:creationId xmlns:a16="http://schemas.microsoft.com/office/drawing/2014/main" id="{2379BB1B-66BE-4768-9D26-EA4352215AA7}"/>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187,494
183,715
27.55
79,153,859
74,935,183
4,079,931
37,518,870
32,215,793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6" name="正方形/長方形 15">
          <a:extLst>
            <a:ext uri="{FF2B5EF4-FFF2-40B4-BE49-F238E27FC236}">
              <a16:creationId xmlns:a16="http://schemas.microsoft.com/office/drawing/2014/main" id="{D3CE82D1-FDA1-44B5-AC06-A6AF2C6717E6}"/>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7" name="正方形/長方形 16">
          <a:extLst>
            <a:ext uri="{FF2B5EF4-FFF2-40B4-BE49-F238E27FC236}">
              <a16:creationId xmlns:a16="http://schemas.microsoft.com/office/drawing/2014/main" id="{481E6CA8-A1CA-4722-B595-C832FAF80897}"/>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8" name="正方形/長方形 17">
          <a:extLst>
            <a:ext uri="{FF2B5EF4-FFF2-40B4-BE49-F238E27FC236}">
              <a16:creationId xmlns:a16="http://schemas.microsoft.com/office/drawing/2014/main" id="{9D5228F0-BC3C-4D8F-9E4E-08C987D86781}"/>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9" name="正方形/長方形 18">
          <a:extLst>
            <a:ext uri="{FF2B5EF4-FFF2-40B4-BE49-F238E27FC236}">
              <a16:creationId xmlns:a16="http://schemas.microsoft.com/office/drawing/2014/main" id="{6832580B-FB59-4FCA-9CBA-188249106ED2}"/>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0" name="正方形/長方形 19">
          <a:extLst>
            <a:ext uri="{FF2B5EF4-FFF2-40B4-BE49-F238E27FC236}">
              <a16:creationId xmlns:a16="http://schemas.microsoft.com/office/drawing/2014/main" id="{E4AE64C5-AA0D-4184-A5D4-497A54E24981}"/>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1" name="正方形/長方形 20">
          <a:extLst>
            <a:ext uri="{FF2B5EF4-FFF2-40B4-BE49-F238E27FC236}">
              <a16:creationId xmlns:a16="http://schemas.microsoft.com/office/drawing/2014/main" id="{AB606F38-6781-4DA9-A0C4-979D7EBD33AE}"/>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2" name="角丸四角形 21">
          <a:extLst>
            <a:ext uri="{FF2B5EF4-FFF2-40B4-BE49-F238E27FC236}">
              <a16:creationId xmlns:a16="http://schemas.microsoft.com/office/drawing/2014/main" id="{242878C7-5AA8-41E2-A82E-8A1E4F0BAD18}"/>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3" name="正方形/長方形 22">
          <a:extLst>
            <a:ext uri="{FF2B5EF4-FFF2-40B4-BE49-F238E27FC236}">
              <a16:creationId xmlns:a16="http://schemas.microsoft.com/office/drawing/2014/main" id="{FE694AD6-D994-481A-AF74-CE7FBDF149FB}"/>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4" name="正方形/長方形 23">
          <a:extLst>
            <a:ext uri="{FF2B5EF4-FFF2-40B4-BE49-F238E27FC236}">
              <a16:creationId xmlns:a16="http://schemas.microsoft.com/office/drawing/2014/main" id="{3C90DF15-65F8-4DDC-A99A-8AD9D774FCA0}"/>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5" name="正方形/長方形 24">
          <a:extLst>
            <a:ext uri="{FF2B5EF4-FFF2-40B4-BE49-F238E27FC236}">
              <a16:creationId xmlns:a16="http://schemas.microsoft.com/office/drawing/2014/main" id="{83E387F7-C7DC-4625-B685-88F3F1EFC4A3}"/>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6" name="直線コネクタ 25">
          <a:extLst>
            <a:ext uri="{FF2B5EF4-FFF2-40B4-BE49-F238E27FC236}">
              <a16:creationId xmlns:a16="http://schemas.microsoft.com/office/drawing/2014/main" id="{8D44F721-BA36-45B3-A53D-89539F91A5DD}"/>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7" name="楕円 26">
          <a:extLst>
            <a:ext uri="{FF2B5EF4-FFF2-40B4-BE49-F238E27FC236}">
              <a16:creationId xmlns:a16="http://schemas.microsoft.com/office/drawing/2014/main" id="{C78579C7-3991-4BB7-AD5F-C6CDC5B60E98}"/>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8" name="フローチャート: 判断 27">
          <a:extLst>
            <a:ext uri="{FF2B5EF4-FFF2-40B4-BE49-F238E27FC236}">
              <a16:creationId xmlns:a16="http://schemas.microsoft.com/office/drawing/2014/main" id="{84028650-C3F1-48DC-9EBD-EC1FA01D0E13}"/>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9" name="直線コネクタ 28">
          <a:extLst>
            <a:ext uri="{FF2B5EF4-FFF2-40B4-BE49-F238E27FC236}">
              <a16:creationId xmlns:a16="http://schemas.microsoft.com/office/drawing/2014/main" id="{B2FF0458-FBEB-40DE-BDA7-B3AAC13ED64D}"/>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0" name="直線コネクタ 29">
          <a:extLst>
            <a:ext uri="{FF2B5EF4-FFF2-40B4-BE49-F238E27FC236}">
              <a16:creationId xmlns:a16="http://schemas.microsoft.com/office/drawing/2014/main" id="{2C6B644D-B71D-435C-916E-9452B4BBA3C6}"/>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1" name="直線コネクタ 30">
          <a:extLst>
            <a:ext uri="{FF2B5EF4-FFF2-40B4-BE49-F238E27FC236}">
              <a16:creationId xmlns:a16="http://schemas.microsoft.com/office/drawing/2014/main" id="{AF87486E-D734-4EED-9FB5-C8AAA0E2471B}"/>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2" name="直線コネクタ 31">
          <a:extLst>
            <a:ext uri="{FF2B5EF4-FFF2-40B4-BE49-F238E27FC236}">
              <a16:creationId xmlns:a16="http://schemas.microsoft.com/office/drawing/2014/main" id="{AC08F54A-9FE0-4D4B-919A-DA1E14635242}"/>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3" name="テキスト ボックス 32">
          <a:extLst>
            <a:ext uri="{FF2B5EF4-FFF2-40B4-BE49-F238E27FC236}">
              <a16:creationId xmlns:a16="http://schemas.microsoft.com/office/drawing/2014/main" id="{341D11F8-F009-4CEB-B564-3D1EF7C76EF4}"/>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4" name="テキスト ボックス 33">
          <a:extLst>
            <a:ext uri="{FF2B5EF4-FFF2-40B4-BE49-F238E27FC236}">
              <a16:creationId xmlns:a16="http://schemas.microsoft.com/office/drawing/2014/main" id="{B64A4679-FC7E-4F99-AABB-25EC2A127A83}"/>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5" name="テキスト ボックス 34">
          <a:extLst>
            <a:ext uri="{FF2B5EF4-FFF2-40B4-BE49-F238E27FC236}">
              <a16:creationId xmlns:a16="http://schemas.microsoft.com/office/drawing/2014/main" id="{FE520F43-1813-410C-BC8E-B4484CABE97E}"/>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6" name="テキスト ボックス 35">
          <a:extLst>
            <a:ext uri="{FF2B5EF4-FFF2-40B4-BE49-F238E27FC236}">
              <a16:creationId xmlns:a16="http://schemas.microsoft.com/office/drawing/2014/main" id="{0F2530D7-9FAC-4792-A4CD-A390FCD27669}"/>
            </a:ext>
          </a:extLst>
        </xdr:cNvPr>
        <xdr:cNvSpPr txBox="1"/>
      </xdr:nvSpPr>
      <xdr:spPr>
        <a:xfrm>
          <a:off x="419100" y="343344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7" name="テキスト ボックス 36">
          <a:extLst>
            <a:ext uri="{FF2B5EF4-FFF2-40B4-BE49-F238E27FC236}">
              <a16:creationId xmlns:a16="http://schemas.microsoft.com/office/drawing/2014/main" id="{4D496458-4CFB-4757-B876-D6F9F1D3B2D3}"/>
            </a:ext>
          </a:extLst>
        </xdr:cNvPr>
        <xdr:cNvSpPr txBox="1"/>
      </xdr:nvSpPr>
      <xdr:spPr>
        <a:xfrm>
          <a:off x="419100" y="367093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8" name="正方形/長方形 37">
          <a:extLst>
            <a:ext uri="{FF2B5EF4-FFF2-40B4-BE49-F238E27FC236}">
              <a16:creationId xmlns:a16="http://schemas.microsoft.com/office/drawing/2014/main" id="{D5824475-AE4D-4906-AB7B-616681CBEB7C}"/>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9" name="正方形/長方形 38">
          <a:extLst>
            <a:ext uri="{FF2B5EF4-FFF2-40B4-BE49-F238E27FC236}">
              <a16:creationId xmlns:a16="http://schemas.microsoft.com/office/drawing/2014/main" id="{8DF28AF7-0FAA-4099-B6C3-97D28193588A}"/>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0" name="正方形/長方形 39">
          <a:extLst>
            <a:ext uri="{FF2B5EF4-FFF2-40B4-BE49-F238E27FC236}">
              <a16:creationId xmlns:a16="http://schemas.microsoft.com/office/drawing/2014/main" id="{F8A50CFD-1999-413A-87BE-E1FB7D2C6DB2}"/>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[ 64.2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1" name="正方形/長方形 40">
          <a:extLst>
            <a:ext uri="{FF2B5EF4-FFF2-40B4-BE49-F238E27FC236}">
              <a16:creationId xmlns:a16="http://schemas.microsoft.com/office/drawing/2014/main" id="{8E28500B-26C3-49C4-9D7D-6B2AFECEBCBE}"/>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2" name="正方形/長方形 41">
          <a:extLst>
            <a:ext uri="{FF2B5EF4-FFF2-40B4-BE49-F238E27FC236}">
              <a16:creationId xmlns:a16="http://schemas.microsoft.com/office/drawing/2014/main" id="{AAB2111E-A118-4A4B-864E-1B7E7627BABC}"/>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3" name="正方形/長方形 42">
          <a:extLst>
            <a:ext uri="{FF2B5EF4-FFF2-40B4-BE49-F238E27FC236}">
              <a16:creationId xmlns:a16="http://schemas.microsoft.com/office/drawing/2014/main" id="{22CF4A98-5ADC-4FBC-9D0D-87989781B00E}"/>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4" name="正方形/長方形 43">
          <a:extLst>
            <a:ext uri="{FF2B5EF4-FFF2-40B4-BE49-F238E27FC236}">
              <a16:creationId xmlns:a16="http://schemas.microsoft.com/office/drawing/2014/main" id="{B3D18A4C-10EE-4B6E-96A2-8D71823A7138}"/>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5" name="正方形/長方形 44">
          <a:extLst>
            <a:ext uri="{FF2B5EF4-FFF2-40B4-BE49-F238E27FC236}">
              <a16:creationId xmlns:a16="http://schemas.microsoft.com/office/drawing/2014/main" id="{DFD535AA-1098-4FB0-B4B1-7056F69A5D52}"/>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6" name="正方形/長方形 45">
          <a:extLst>
            <a:ext uri="{FF2B5EF4-FFF2-40B4-BE49-F238E27FC236}">
              <a16:creationId xmlns:a16="http://schemas.microsoft.com/office/drawing/2014/main" id="{8CB41DB3-2C07-4D16-A3CC-5D37C85674E0}"/>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7" name="正方形/長方形 46">
          <a:extLst>
            <a:ext uri="{FF2B5EF4-FFF2-40B4-BE49-F238E27FC236}">
              <a16:creationId xmlns:a16="http://schemas.microsoft.com/office/drawing/2014/main" id="{9AB955A7-42A5-4493-BC3B-9E2F921D1055}"/>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8" name="正方形/長方形 47">
          <a:extLst>
            <a:ext uri="{FF2B5EF4-FFF2-40B4-BE49-F238E27FC236}">
              <a16:creationId xmlns:a16="http://schemas.microsoft.com/office/drawing/2014/main" id="{32B2F039-0143-48EF-93B5-59D33EAE6891}"/>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9" name="正方形/長方形 48">
          <a:extLst>
            <a:ext uri="{FF2B5EF4-FFF2-40B4-BE49-F238E27FC236}">
              <a16:creationId xmlns:a16="http://schemas.microsoft.com/office/drawing/2014/main" id="{44C8A4CC-ECBA-449C-9FF7-197AE6F559AE}"/>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0" name="テキスト ボックス 49">
          <a:extLst>
            <a:ext uri="{FF2B5EF4-FFF2-40B4-BE49-F238E27FC236}">
              <a16:creationId xmlns:a16="http://schemas.microsoft.com/office/drawing/2014/main" id="{7A61ADC1-AF6F-4372-A7BC-EF3803ABDABC}"/>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50">
              <a:solidFill>
                <a:sysClr val="windowText" lastClr="000000"/>
              </a:solidFill>
              <a:effectLst/>
              <a:latin typeface="+mn-lt"/>
              <a:ea typeface="+mn-ea"/>
              <a:cs typeface="+mn-cs"/>
            </a:rPr>
            <a:t>令和</a:t>
          </a:r>
          <a:r>
            <a:rPr kumimoji="1" lang="en-US" altLang="ja-JP" sz="1050">
              <a:solidFill>
                <a:sysClr val="windowText" lastClr="000000"/>
              </a:solidFill>
              <a:effectLst/>
              <a:latin typeface="+mn-lt"/>
              <a:ea typeface="+mn-ea"/>
              <a:cs typeface="+mn-cs"/>
            </a:rPr>
            <a:t>5</a:t>
          </a:r>
          <a:r>
            <a:rPr kumimoji="1" lang="ja-JP" altLang="ja-JP" sz="1050">
              <a:solidFill>
                <a:sysClr val="windowText" lastClr="000000"/>
              </a:solidFill>
              <a:effectLst/>
              <a:latin typeface="+mn-lt"/>
              <a:ea typeface="+mn-ea"/>
              <a:cs typeface="+mn-cs"/>
            </a:rPr>
            <a:t>年度においては、</a:t>
          </a:r>
          <a:r>
            <a:rPr kumimoji="1" lang="en-US" altLang="ja-JP" sz="1050">
              <a:solidFill>
                <a:sysClr val="windowText" lastClr="000000"/>
              </a:solidFill>
              <a:effectLst/>
              <a:latin typeface="+mn-lt"/>
              <a:ea typeface="+mn-ea"/>
              <a:cs typeface="+mn-cs"/>
            </a:rPr>
            <a:t>64.2</a:t>
          </a:r>
          <a:r>
            <a:rPr kumimoji="1" lang="ja-JP" altLang="ja-JP" sz="1050">
              <a:solidFill>
                <a:sysClr val="windowText" lastClr="000000"/>
              </a:solidFill>
              <a:effectLst/>
              <a:latin typeface="+mn-lt"/>
              <a:ea typeface="+mn-ea"/>
              <a:cs typeface="+mn-cs"/>
            </a:rPr>
            <a:t>％と前年度比で</a:t>
          </a:r>
          <a:r>
            <a:rPr kumimoji="1" lang="en-US" altLang="ja-JP" sz="1050">
              <a:solidFill>
                <a:sysClr val="windowText" lastClr="000000"/>
              </a:solidFill>
              <a:effectLst/>
              <a:latin typeface="+mn-lt"/>
              <a:ea typeface="+mn-ea"/>
              <a:cs typeface="+mn-cs"/>
            </a:rPr>
            <a:t>1.2</a:t>
          </a:r>
          <a:r>
            <a:rPr kumimoji="1" lang="ja-JP" altLang="ja-JP" sz="1050">
              <a:solidFill>
                <a:sysClr val="windowText" lastClr="000000"/>
              </a:solidFill>
              <a:effectLst/>
              <a:latin typeface="+mn-lt"/>
              <a:ea typeface="+mn-ea"/>
              <a:cs typeface="+mn-cs"/>
            </a:rPr>
            <a:t>ポイント上昇</a:t>
          </a:r>
          <a:r>
            <a:rPr kumimoji="1" lang="ja-JP" altLang="en-US" sz="1050">
              <a:solidFill>
                <a:sysClr val="windowText" lastClr="000000"/>
              </a:solidFill>
              <a:effectLst/>
              <a:latin typeface="+mn-lt"/>
              <a:ea typeface="+mn-ea"/>
              <a:cs typeface="+mn-cs"/>
            </a:rPr>
            <a:t>し、</a:t>
          </a:r>
          <a:r>
            <a:rPr kumimoji="1" lang="ja-JP" altLang="ja-JP" sz="1050">
              <a:solidFill>
                <a:sysClr val="windowText" lastClr="000000"/>
              </a:solidFill>
              <a:effectLst/>
              <a:latin typeface="+mn-lt"/>
              <a:ea typeface="+mn-ea"/>
              <a:cs typeface="+mn-cs"/>
            </a:rPr>
            <a:t>類似団体平均</a:t>
          </a:r>
          <a:r>
            <a:rPr kumimoji="1" lang="ja-JP" altLang="en-US" sz="1050">
              <a:solidFill>
                <a:sysClr val="windowText" lastClr="000000"/>
              </a:solidFill>
              <a:effectLst/>
              <a:latin typeface="+mn-lt"/>
              <a:ea typeface="+mn-ea"/>
              <a:cs typeface="+mn-cs"/>
            </a:rPr>
            <a:t>と同</a:t>
          </a:r>
          <a:r>
            <a:rPr kumimoji="1" lang="ja-JP" altLang="ja-JP" sz="1050">
              <a:solidFill>
                <a:sysClr val="windowText" lastClr="000000"/>
              </a:solidFill>
              <a:effectLst/>
              <a:latin typeface="+mn-lt"/>
              <a:ea typeface="+mn-ea"/>
              <a:cs typeface="+mn-cs"/>
            </a:rPr>
            <a:t>水準となっている。公民館、学校施設、保健センター・保健所については依然として高水準で推移している。前年度比のポイントの上昇が大きかったものは市民会館、体育館・プールである。小学校施設改築工事</a:t>
          </a:r>
          <a:r>
            <a:rPr kumimoji="1" lang="ja-JP" altLang="en-US" sz="1050">
              <a:solidFill>
                <a:sysClr val="windowText" lastClr="000000"/>
              </a:solidFill>
              <a:effectLst/>
              <a:latin typeface="+mn-lt"/>
              <a:ea typeface="+mn-ea"/>
              <a:cs typeface="+mn-cs"/>
            </a:rPr>
            <a:t>など</a:t>
          </a:r>
          <a:r>
            <a:rPr kumimoji="1" lang="ja-JP" altLang="ja-JP" sz="1050">
              <a:solidFill>
                <a:sysClr val="windowText" lastClr="000000"/>
              </a:solidFill>
              <a:effectLst/>
              <a:latin typeface="+mn-lt"/>
              <a:ea typeface="+mn-ea"/>
              <a:cs typeface="+mn-cs"/>
            </a:rPr>
            <a:t>については計画的に改修工事などを行うことが予定されていることから、今後減価償却率が改善する見込みである。</a:t>
          </a:r>
          <a:endParaRPr kumimoji="1" lang="en-US" altLang="ja-JP" sz="1050">
            <a:solidFill>
              <a:sysClr val="windowText" lastClr="000000"/>
            </a:solidFill>
            <a:effectLst/>
            <a:latin typeface="+mn-lt"/>
            <a:ea typeface="+mn-ea"/>
            <a:cs typeface="+mn-cs"/>
          </a:endParaRPr>
        </a:p>
        <a:p>
          <a:pPr eaLnBrk="1" fontAlgn="auto" latinLnBrk="0" hangingPunct="1"/>
          <a:endParaRPr lang="ja-JP" altLang="ja-JP" sz="1050">
            <a:effectLst/>
          </a:endParaRPr>
        </a:p>
      </xdr:txBody>
    </xdr:sp>
    <xdr:clientData/>
  </xdr:twoCellAnchor>
  <xdr:oneCellAnchor>
    <xdr:from>
      <xdr:col>4</xdr:col>
      <xdr:colOff>174625</xdr:colOff>
      <xdr:row>23</xdr:row>
      <xdr:rowOff>47625</xdr:rowOff>
    </xdr:from>
    <xdr:ext cx="349839" cy="225703"/>
    <xdr:sp macro="" textlink="">
      <xdr:nvSpPr>
        <xdr:cNvPr id="51" name="テキスト ボックス 50">
          <a:extLst>
            <a:ext uri="{FF2B5EF4-FFF2-40B4-BE49-F238E27FC236}">
              <a16:creationId xmlns:a16="http://schemas.microsoft.com/office/drawing/2014/main" id="{D4B4A6FC-B42A-49CB-A15E-424E1F899C6B}"/>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2" name="直線コネクタ 51">
          <a:extLst>
            <a:ext uri="{FF2B5EF4-FFF2-40B4-BE49-F238E27FC236}">
              <a16:creationId xmlns:a16="http://schemas.microsoft.com/office/drawing/2014/main" id="{2CF2F237-4DBC-4A43-90BC-7FD251B68558}"/>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3" name="テキスト ボックス 52">
          <a:extLst>
            <a:ext uri="{FF2B5EF4-FFF2-40B4-BE49-F238E27FC236}">
              <a16:creationId xmlns:a16="http://schemas.microsoft.com/office/drawing/2014/main" id="{C7D00410-FF00-40C5-BE29-37BCEB42D012}"/>
            </a:ext>
          </a:extLst>
        </xdr:cNvPr>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4" name="直線コネクタ 53">
          <a:extLst>
            <a:ext uri="{FF2B5EF4-FFF2-40B4-BE49-F238E27FC236}">
              <a16:creationId xmlns:a16="http://schemas.microsoft.com/office/drawing/2014/main" id="{DF4936AF-18EC-49E9-96EB-FB2F07971B6B}"/>
            </a:ext>
          </a:extLst>
        </xdr:cNvPr>
        <xdr:cNvCxnSpPr/>
      </xdr:nvCxnSpPr>
      <xdr:spPr>
        <a:xfrm>
          <a:off x="1127125" y="662072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5" name="テキスト ボックス 54">
          <a:extLst>
            <a:ext uri="{FF2B5EF4-FFF2-40B4-BE49-F238E27FC236}">
              <a16:creationId xmlns:a16="http://schemas.microsoft.com/office/drawing/2014/main" id="{B6E511C4-44DB-44AB-BCCE-24FE5111152E}"/>
            </a:ext>
          </a:extLst>
        </xdr:cNvPr>
        <xdr:cNvSpPr txBox="1"/>
      </xdr:nvSpPr>
      <xdr:spPr>
        <a:xfrm>
          <a:off x="772811" y="65269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6" name="直線コネクタ 55">
          <a:extLst>
            <a:ext uri="{FF2B5EF4-FFF2-40B4-BE49-F238E27FC236}">
              <a16:creationId xmlns:a16="http://schemas.microsoft.com/office/drawing/2014/main" id="{631A432B-90BA-4274-98FF-F782CC6B86A7}"/>
            </a:ext>
          </a:extLst>
        </xdr:cNvPr>
        <xdr:cNvCxnSpPr/>
      </xdr:nvCxnSpPr>
      <xdr:spPr>
        <a:xfrm>
          <a:off x="1127125" y="6268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7" name="テキスト ボックス 56">
          <a:extLst>
            <a:ext uri="{FF2B5EF4-FFF2-40B4-BE49-F238E27FC236}">
              <a16:creationId xmlns:a16="http://schemas.microsoft.com/office/drawing/2014/main" id="{3A1759C1-0D3D-4734-98C8-C7A0AC7FC97C}"/>
            </a:ext>
          </a:extLst>
        </xdr:cNvPr>
        <xdr:cNvSpPr txBox="1"/>
      </xdr:nvSpPr>
      <xdr:spPr>
        <a:xfrm>
          <a:off x="772811" y="6174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8" name="直線コネクタ 57">
          <a:extLst>
            <a:ext uri="{FF2B5EF4-FFF2-40B4-BE49-F238E27FC236}">
              <a16:creationId xmlns:a16="http://schemas.microsoft.com/office/drawing/2014/main" id="{127DBF00-623B-4A63-83A8-84D7DDEFE636}"/>
            </a:ext>
          </a:extLst>
        </xdr:cNvPr>
        <xdr:cNvCxnSpPr/>
      </xdr:nvCxnSpPr>
      <xdr:spPr>
        <a:xfrm>
          <a:off x="1127125" y="59162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9" name="テキスト ボックス 58">
          <a:extLst>
            <a:ext uri="{FF2B5EF4-FFF2-40B4-BE49-F238E27FC236}">
              <a16:creationId xmlns:a16="http://schemas.microsoft.com/office/drawing/2014/main" id="{297B5186-16E7-4EAD-AB15-337789D26648}"/>
            </a:ext>
          </a:extLst>
        </xdr:cNvPr>
        <xdr:cNvSpPr txBox="1"/>
      </xdr:nvSpPr>
      <xdr:spPr>
        <a:xfrm>
          <a:off x="772811" y="58224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0" name="直線コネクタ 59">
          <a:extLst>
            <a:ext uri="{FF2B5EF4-FFF2-40B4-BE49-F238E27FC236}">
              <a16:creationId xmlns:a16="http://schemas.microsoft.com/office/drawing/2014/main" id="{F99EE5C7-9EB2-41D1-A513-B671D6F2CDE2}"/>
            </a:ext>
          </a:extLst>
        </xdr:cNvPr>
        <xdr:cNvCxnSpPr/>
      </xdr:nvCxnSpPr>
      <xdr:spPr>
        <a:xfrm>
          <a:off x="1127125" y="5564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1" name="テキスト ボックス 60">
          <a:extLst>
            <a:ext uri="{FF2B5EF4-FFF2-40B4-BE49-F238E27FC236}">
              <a16:creationId xmlns:a16="http://schemas.microsoft.com/office/drawing/2014/main" id="{3F54607C-2A70-4DDF-A61C-AA2A961582E8}"/>
            </a:ext>
          </a:extLst>
        </xdr:cNvPr>
        <xdr:cNvSpPr txBox="1"/>
      </xdr:nvSpPr>
      <xdr:spPr>
        <a:xfrm>
          <a:off x="772811" y="5470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2" name="直線コネクタ 61">
          <a:extLst>
            <a:ext uri="{FF2B5EF4-FFF2-40B4-BE49-F238E27FC236}">
              <a16:creationId xmlns:a16="http://schemas.microsoft.com/office/drawing/2014/main" id="{DD15D1C3-95A5-4D3C-B757-184C138E3CBF}"/>
            </a:ext>
          </a:extLst>
        </xdr:cNvPr>
        <xdr:cNvCxnSpPr/>
      </xdr:nvCxnSpPr>
      <xdr:spPr>
        <a:xfrm>
          <a:off x="1127125" y="52118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3" name="テキスト ボックス 62">
          <a:extLst>
            <a:ext uri="{FF2B5EF4-FFF2-40B4-BE49-F238E27FC236}">
              <a16:creationId xmlns:a16="http://schemas.microsoft.com/office/drawing/2014/main" id="{D7DE8911-7980-40B8-AB55-D13E0803A099}"/>
            </a:ext>
          </a:extLst>
        </xdr:cNvPr>
        <xdr:cNvSpPr txBox="1"/>
      </xdr:nvSpPr>
      <xdr:spPr>
        <a:xfrm>
          <a:off x="772811" y="51218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a:extLst>
            <a:ext uri="{FF2B5EF4-FFF2-40B4-BE49-F238E27FC236}">
              <a16:creationId xmlns:a16="http://schemas.microsoft.com/office/drawing/2014/main" id="{C40C3EEF-C54E-4ED5-B58F-0C5C19D79EC7}"/>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a:extLst>
            <a:ext uri="{FF2B5EF4-FFF2-40B4-BE49-F238E27FC236}">
              <a16:creationId xmlns:a16="http://schemas.microsoft.com/office/drawing/2014/main" id="{0E651CED-74BB-45A4-955D-F3FC4E84FB3F}"/>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a:extLst>
            <a:ext uri="{FF2B5EF4-FFF2-40B4-BE49-F238E27FC236}">
              <a16:creationId xmlns:a16="http://schemas.microsoft.com/office/drawing/2014/main" id="{42902795-092E-4F7A-98B0-3EF7C68ACAB8}"/>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77682</xdr:rowOff>
    </xdr:from>
    <xdr:to>
      <xdr:col>23</xdr:col>
      <xdr:colOff>85090</xdr:colOff>
      <xdr:row>34</xdr:row>
      <xdr:rowOff>93769</xdr:rowOff>
    </xdr:to>
    <xdr:cxnSp macro="">
      <xdr:nvCxnSpPr>
        <xdr:cNvPr id="67" name="直線コネクタ 66">
          <a:extLst>
            <a:ext uri="{FF2B5EF4-FFF2-40B4-BE49-F238E27FC236}">
              <a16:creationId xmlns:a16="http://schemas.microsoft.com/office/drawing/2014/main" id="{194C6448-85DE-4EB0-969E-827938378B7C}"/>
            </a:ext>
          </a:extLst>
        </xdr:cNvPr>
        <xdr:cNvCxnSpPr/>
      </xdr:nvCxnSpPr>
      <xdr:spPr>
        <a:xfrm flipV="1">
          <a:off x="4206240" y="5373582"/>
          <a:ext cx="1270" cy="11895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97596</xdr:rowOff>
    </xdr:from>
    <xdr:ext cx="405111" cy="259045"/>
    <xdr:sp macro="" textlink="">
      <xdr:nvSpPr>
        <xdr:cNvPr id="68" name="有形固定資産減価償却率最小値テキスト">
          <a:extLst>
            <a:ext uri="{FF2B5EF4-FFF2-40B4-BE49-F238E27FC236}">
              <a16:creationId xmlns:a16="http://schemas.microsoft.com/office/drawing/2014/main" id="{43504F31-14B5-487A-AC73-C6A336917EFC}"/>
            </a:ext>
          </a:extLst>
        </xdr:cNvPr>
        <xdr:cNvSpPr txBox="1"/>
      </xdr:nvSpPr>
      <xdr:spPr>
        <a:xfrm>
          <a:off x="4258945" y="65669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93769</xdr:rowOff>
    </xdr:from>
    <xdr:to>
      <xdr:col>23</xdr:col>
      <xdr:colOff>174625</xdr:colOff>
      <xdr:row>34</xdr:row>
      <xdr:rowOff>93769</xdr:rowOff>
    </xdr:to>
    <xdr:cxnSp macro="">
      <xdr:nvCxnSpPr>
        <xdr:cNvPr id="69" name="直線コネクタ 68">
          <a:extLst>
            <a:ext uri="{FF2B5EF4-FFF2-40B4-BE49-F238E27FC236}">
              <a16:creationId xmlns:a16="http://schemas.microsoft.com/office/drawing/2014/main" id="{7CD3D5D0-A812-435F-AD45-31D0FBBC4A80}"/>
            </a:ext>
          </a:extLst>
        </xdr:cNvPr>
        <xdr:cNvCxnSpPr/>
      </xdr:nvCxnSpPr>
      <xdr:spPr>
        <a:xfrm>
          <a:off x="4119245" y="6563149"/>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24359</xdr:rowOff>
    </xdr:from>
    <xdr:ext cx="405111" cy="259045"/>
    <xdr:sp macro="" textlink="">
      <xdr:nvSpPr>
        <xdr:cNvPr id="70" name="有形固定資産減価償却率最大値テキスト">
          <a:extLst>
            <a:ext uri="{FF2B5EF4-FFF2-40B4-BE49-F238E27FC236}">
              <a16:creationId xmlns:a16="http://schemas.microsoft.com/office/drawing/2014/main" id="{A1B22696-EBCE-4769-917C-51E71996E9E2}"/>
            </a:ext>
          </a:extLst>
        </xdr:cNvPr>
        <xdr:cNvSpPr txBox="1"/>
      </xdr:nvSpPr>
      <xdr:spPr>
        <a:xfrm>
          <a:off x="4258945" y="5152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77682</xdr:rowOff>
    </xdr:from>
    <xdr:to>
      <xdr:col>23</xdr:col>
      <xdr:colOff>174625</xdr:colOff>
      <xdr:row>27</xdr:row>
      <xdr:rowOff>77682</xdr:rowOff>
    </xdr:to>
    <xdr:cxnSp macro="">
      <xdr:nvCxnSpPr>
        <xdr:cNvPr id="71" name="直線コネクタ 70">
          <a:extLst>
            <a:ext uri="{FF2B5EF4-FFF2-40B4-BE49-F238E27FC236}">
              <a16:creationId xmlns:a16="http://schemas.microsoft.com/office/drawing/2014/main" id="{4950EEE7-62AF-41F2-83C3-7D88CB651F32}"/>
            </a:ext>
          </a:extLst>
        </xdr:cNvPr>
        <xdr:cNvCxnSpPr/>
      </xdr:nvCxnSpPr>
      <xdr:spPr>
        <a:xfrm>
          <a:off x="4119245" y="5373582"/>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69232</xdr:rowOff>
    </xdr:from>
    <xdr:ext cx="405111" cy="259045"/>
    <xdr:sp macro="" textlink="">
      <xdr:nvSpPr>
        <xdr:cNvPr id="72" name="有形固定資産減価償却率平均値テキスト">
          <a:extLst>
            <a:ext uri="{FF2B5EF4-FFF2-40B4-BE49-F238E27FC236}">
              <a16:creationId xmlns:a16="http://schemas.microsoft.com/office/drawing/2014/main" id="{0FA24B70-B3BC-4904-8CAE-B02BDAE51CD7}"/>
            </a:ext>
          </a:extLst>
        </xdr:cNvPr>
        <xdr:cNvSpPr txBox="1"/>
      </xdr:nvSpPr>
      <xdr:spPr>
        <a:xfrm>
          <a:off x="4258945" y="58680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46355</xdr:rowOff>
    </xdr:from>
    <xdr:to>
      <xdr:col>23</xdr:col>
      <xdr:colOff>136525</xdr:colOff>
      <xdr:row>31</xdr:row>
      <xdr:rowOff>147955</xdr:rowOff>
    </xdr:to>
    <xdr:sp macro="" textlink="">
      <xdr:nvSpPr>
        <xdr:cNvPr id="73" name="フローチャート: 判断 72">
          <a:extLst>
            <a:ext uri="{FF2B5EF4-FFF2-40B4-BE49-F238E27FC236}">
              <a16:creationId xmlns:a16="http://schemas.microsoft.com/office/drawing/2014/main" id="{D2228681-654C-482F-B754-EEF92C0C455E}"/>
            </a:ext>
          </a:extLst>
        </xdr:cNvPr>
        <xdr:cNvSpPr/>
      </xdr:nvSpPr>
      <xdr:spPr>
        <a:xfrm>
          <a:off x="4157345" y="601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171027</xdr:rowOff>
    </xdr:from>
    <xdr:to>
      <xdr:col>19</xdr:col>
      <xdr:colOff>187325</xdr:colOff>
      <xdr:row>31</xdr:row>
      <xdr:rowOff>101177</xdr:rowOff>
    </xdr:to>
    <xdr:sp macro="" textlink="">
      <xdr:nvSpPr>
        <xdr:cNvPr id="74" name="フローチャート: 判断 73">
          <a:extLst>
            <a:ext uri="{FF2B5EF4-FFF2-40B4-BE49-F238E27FC236}">
              <a16:creationId xmlns:a16="http://schemas.microsoft.com/office/drawing/2014/main" id="{40A0231F-BC58-436B-B406-068E5DA59FA3}"/>
            </a:ext>
          </a:extLst>
        </xdr:cNvPr>
        <xdr:cNvSpPr/>
      </xdr:nvSpPr>
      <xdr:spPr>
        <a:xfrm>
          <a:off x="3537585" y="596984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142240</xdr:rowOff>
    </xdr:from>
    <xdr:to>
      <xdr:col>15</xdr:col>
      <xdr:colOff>187325</xdr:colOff>
      <xdr:row>31</xdr:row>
      <xdr:rowOff>72390</xdr:rowOff>
    </xdr:to>
    <xdr:sp macro="" textlink="">
      <xdr:nvSpPr>
        <xdr:cNvPr id="75" name="フローチャート: 判断 74">
          <a:extLst>
            <a:ext uri="{FF2B5EF4-FFF2-40B4-BE49-F238E27FC236}">
              <a16:creationId xmlns:a16="http://schemas.microsoft.com/office/drawing/2014/main" id="{2B829A4E-EC4A-4F19-9BCD-A0BA82B97619}"/>
            </a:ext>
          </a:extLst>
        </xdr:cNvPr>
        <xdr:cNvSpPr/>
      </xdr:nvSpPr>
      <xdr:spPr>
        <a:xfrm>
          <a:off x="2867025" y="59410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102658</xdr:rowOff>
    </xdr:from>
    <xdr:to>
      <xdr:col>11</xdr:col>
      <xdr:colOff>187325</xdr:colOff>
      <xdr:row>31</xdr:row>
      <xdr:rowOff>32808</xdr:rowOff>
    </xdr:to>
    <xdr:sp macro="" textlink="">
      <xdr:nvSpPr>
        <xdr:cNvPr id="76" name="フローチャート: 判断 75">
          <a:extLst>
            <a:ext uri="{FF2B5EF4-FFF2-40B4-BE49-F238E27FC236}">
              <a16:creationId xmlns:a16="http://schemas.microsoft.com/office/drawing/2014/main" id="{96C25BAE-1BF1-4577-9F15-9F527157A613}"/>
            </a:ext>
          </a:extLst>
        </xdr:cNvPr>
        <xdr:cNvSpPr/>
      </xdr:nvSpPr>
      <xdr:spPr>
        <a:xfrm>
          <a:off x="2196465" y="590147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73872</xdr:rowOff>
    </xdr:from>
    <xdr:to>
      <xdr:col>7</xdr:col>
      <xdr:colOff>187325</xdr:colOff>
      <xdr:row>31</xdr:row>
      <xdr:rowOff>4022</xdr:rowOff>
    </xdr:to>
    <xdr:sp macro="" textlink="">
      <xdr:nvSpPr>
        <xdr:cNvPr id="77" name="フローチャート: 判断 76">
          <a:extLst>
            <a:ext uri="{FF2B5EF4-FFF2-40B4-BE49-F238E27FC236}">
              <a16:creationId xmlns:a16="http://schemas.microsoft.com/office/drawing/2014/main" id="{FFC81A21-088E-4906-9AD8-9AD8C21D1D46}"/>
            </a:ext>
          </a:extLst>
        </xdr:cNvPr>
        <xdr:cNvSpPr/>
      </xdr:nvSpPr>
      <xdr:spPr>
        <a:xfrm>
          <a:off x="1525905" y="587269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9B3FFED0-02C0-48AF-86F6-89DC6DC0D231}"/>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E6EB900E-2849-43BB-81A3-DA33FA34FA78}"/>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B79DA819-CC18-4625-83D5-AC6B56DB1227}"/>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EC1E448B-E9AB-4893-9843-B1184A35389C}"/>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E82A01CE-64A6-48BB-A3B3-5ED764803C96}"/>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46355</xdr:rowOff>
    </xdr:from>
    <xdr:to>
      <xdr:col>23</xdr:col>
      <xdr:colOff>136525</xdr:colOff>
      <xdr:row>31</xdr:row>
      <xdr:rowOff>147955</xdr:rowOff>
    </xdr:to>
    <xdr:sp macro="" textlink="">
      <xdr:nvSpPr>
        <xdr:cNvPr id="83" name="楕円 82">
          <a:extLst>
            <a:ext uri="{FF2B5EF4-FFF2-40B4-BE49-F238E27FC236}">
              <a16:creationId xmlns:a16="http://schemas.microsoft.com/office/drawing/2014/main" id="{6028BCB2-AC35-4C91-9693-5A424C5078AD}"/>
            </a:ext>
          </a:extLst>
        </xdr:cNvPr>
        <xdr:cNvSpPr/>
      </xdr:nvSpPr>
      <xdr:spPr>
        <a:xfrm>
          <a:off x="4157345" y="6012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24782</xdr:rowOff>
    </xdr:from>
    <xdr:ext cx="405111" cy="259045"/>
    <xdr:sp macro="" textlink="">
      <xdr:nvSpPr>
        <xdr:cNvPr id="84" name="有形固定資産減価償却率該当値テキスト">
          <a:extLst>
            <a:ext uri="{FF2B5EF4-FFF2-40B4-BE49-F238E27FC236}">
              <a16:creationId xmlns:a16="http://schemas.microsoft.com/office/drawing/2014/main" id="{7912176D-62DD-4D6D-8175-5DCBA0152897}"/>
            </a:ext>
          </a:extLst>
        </xdr:cNvPr>
        <xdr:cNvSpPr txBox="1"/>
      </xdr:nvSpPr>
      <xdr:spPr>
        <a:xfrm>
          <a:off x="4258945" y="5991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3175</xdr:rowOff>
    </xdr:from>
    <xdr:to>
      <xdr:col>19</xdr:col>
      <xdr:colOff>187325</xdr:colOff>
      <xdr:row>31</xdr:row>
      <xdr:rowOff>104775</xdr:rowOff>
    </xdr:to>
    <xdr:sp macro="" textlink="">
      <xdr:nvSpPr>
        <xdr:cNvPr id="85" name="楕円 84">
          <a:extLst>
            <a:ext uri="{FF2B5EF4-FFF2-40B4-BE49-F238E27FC236}">
              <a16:creationId xmlns:a16="http://schemas.microsoft.com/office/drawing/2014/main" id="{A7B5ED38-CD63-4717-8C5F-B7C0A811A237}"/>
            </a:ext>
          </a:extLst>
        </xdr:cNvPr>
        <xdr:cNvSpPr/>
      </xdr:nvSpPr>
      <xdr:spPr>
        <a:xfrm>
          <a:off x="3537585" y="596963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53975</xdr:rowOff>
    </xdr:from>
    <xdr:to>
      <xdr:col>23</xdr:col>
      <xdr:colOff>85725</xdr:colOff>
      <xdr:row>31</xdr:row>
      <xdr:rowOff>97155</xdr:rowOff>
    </xdr:to>
    <xdr:cxnSp macro="">
      <xdr:nvCxnSpPr>
        <xdr:cNvPr id="86" name="直線コネクタ 85">
          <a:extLst>
            <a:ext uri="{FF2B5EF4-FFF2-40B4-BE49-F238E27FC236}">
              <a16:creationId xmlns:a16="http://schemas.microsoft.com/office/drawing/2014/main" id="{7F2F2C41-CE8F-4D1B-AB0F-7FF750B18288}"/>
            </a:ext>
          </a:extLst>
        </xdr:cNvPr>
        <xdr:cNvCxnSpPr/>
      </xdr:nvCxnSpPr>
      <xdr:spPr>
        <a:xfrm>
          <a:off x="3588385" y="6020435"/>
          <a:ext cx="61976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106257</xdr:rowOff>
    </xdr:from>
    <xdr:to>
      <xdr:col>15</xdr:col>
      <xdr:colOff>187325</xdr:colOff>
      <xdr:row>31</xdr:row>
      <xdr:rowOff>36407</xdr:rowOff>
    </xdr:to>
    <xdr:sp macro="" textlink="">
      <xdr:nvSpPr>
        <xdr:cNvPr id="87" name="楕円 86">
          <a:extLst>
            <a:ext uri="{FF2B5EF4-FFF2-40B4-BE49-F238E27FC236}">
              <a16:creationId xmlns:a16="http://schemas.microsoft.com/office/drawing/2014/main" id="{0ABA1419-FBBB-4A97-9D19-BE0239D6CA1F}"/>
            </a:ext>
          </a:extLst>
        </xdr:cNvPr>
        <xdr:cNvSpPr/>
      </xdr:nvSpPr>
      <xdr:spPr>
        <a:xfrm>
          <a:off x="2867025" y="590507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157057</xdr:rowOff>
    </xdr:from>
    <xdr:to>
      <xdr:col>19</xdr:col>
      <xdr:colOff>136525</xdr:colOff>
      <xdr:row>31</xdr:row>
      <xdr:rowOff>53975</xdr:rowOff>
    </xdr:to>
    <xdr:cxnSp macro="">
      <xdr:nvCxnSpPr>
        <xdr:cNvPr id="88" name="直線コネクタ 87">
          <a:extLst>
            <a:ext uri="{FF2B5EF4-FFF2-40B4-BE49-F238E27FC236}">
              <a16:creationId xmlns:a16="http://schemas.microsoft.com/office/drawing/2014/main" id="{FD55D18C-E275-4C43-B42D-B88E69C88664}"/>
            </a:ext>
          </a:extLst>
        </xdr:cNvPr>
        <xdr:cNvCxnSpPr/>
      </xdr:nvCxnSpPr>
      <xdr:spPr>
        <a:xfrm>
          <a:off x="2917825" y="5955877"/>
          <a:ext cx="670560" cy="64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75142</xdr:rowOff>
    </xdr:from>
    <xdr:to>
      <xdr:col>11</xdr:col>
      <xdr:colOff>187325</xdr:colOff>
      <xdr:row>32</xdr:row>
      <xdr:rowOff>5292</xdr:rowOff>
    </xdr:to>
    <xdr:sp macro="" textlink="">
      <xdr:nvSpPr>
        <xdr:cNvPr id="89" name="楕円 88">
          <a:extLst>
            <a:ext uri="{FF2B5EF4-FFF2-40B4-BE49-F238E27FC236}">
              <a16:creationId xmlns:a16="http://schemas.microsoft.com/office/drawing/2014/main" id="{41C6984C-8B91-47A6-9459-80BBA8C251C6}"/>
            </a:ext>
          </a:extLst>
        </xdr:cNvPr>
        <xdr:cNvSpPr/>
      </xdr:nvSpPr>
      <xdr:spPr>
        <a:xfrm>
          <a:off x="2196465" y="604160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157057</xdr:rowOff>
    </xdr:from>
    <xdr:to>
      <xdr:col>15</xdr:col>
      <xdr:colOff>136525</xdr:colOff>
      <xdr:row>31</xdr:row>
      <xdr:rowOff>125942</xdr:rowOff>
    </xdr:to>
    <xdr:cxnSp macro="">
      <xdr:nvCxnSpPr>
        <xdr:cNvPr id="90" name="直線コネクタ 89">
          <a:extLst>
            <a:ext uri="{FF2B5EF4-FFF2-40B4-BE49-F238E27FC236}">
              <a16:creationId xmlns:a16="http://schemas.microsoft.com/office/drawing/2014/main" id="{F7AE9F3A-17A4-4A93-8243-069FB579EB70}"/>
            </a:ext>
          </a:extLst>
        </xdr:cNvPr>
        <xdr:cNvCxnSpPr/>
      </xdr:nvCxnSpPr>
      <xdr:spPr>
        <a:xfrm flipV="1">
          <a:off x="2247265" y="5955877"/>
          <a:ext cx="670560" cy="136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109855</xdr:rowOff>
    </xdr:from>
    <xdr:to>
      <xdr:col>7</xdr:col>
      <xdr:colOff>187325</xdr:colOff>
      <xdr:row>31</xdr:row>
      <xdr:rowOff>40005</xdr:rowOff>
    </xdr:to>
    <xdr:sp macro="" textlink="">
      <xdr:nvSpPr>
        <xdr:cNvPr id="91" name="楕円 90">
          <a:extLst>
            <a:ext uri="{FF2B5EF4-FFF2-40B4-BE49-F238E27FC236}">
              <a16:creationId xmlns:a16="http://schemas.microsoft.com/office/drawing/2014/main" id="{B47D332B-56EF-4881-88B8-7CE83FEEAC52}"/>
            </a:ext>
          </a:extLst>
        </xdr:cNvPr>
        <xdr:cNvSpPr/>
      </xdr:nvSpPr>
      <xdr:spPr>
        <a:xfrm>
          <a:off x="1525905" y="590867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160655</xdr:rowOff>
    </xdr:from>
    <xdr:to>
      <xdr:col>11</xdr:col>
      <xdr:colOff>136525</xdr:colOff>
      <xdr:row>31</xdr:row>
      <xdr:rowOff>125942</xdr:rowOff>
    </xdr:to>
    <xdr:cxnSp macro="">
      <xdr:nvCxnSpPr>
        <xdr:cNvPr id="92" name="直線コネクタ 91">
          <a:extLst>
            <a:ext uri="{FF2B5EF4-FFF2-40B4-BE49-F238E27FC236}">
              <a16:creationId xmlns:a16="http://schemas.microsoft.com/office/drawing/2014/main" id="{21CD5B4F-6731-4269-B5DB-5F1858C7889D}"/>
            </a:ext>
          </a:extLst>
        </xdr:cNvPr>
        <xdr:cNvCxnSpPr/>
      </xdr:nvCxnSpPr>
      <xdr:spPr>
        <a:xfrm>
          <a:off x="1576705" y="5959475"/>
          <a:ext cx="670560" cy="132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117704</xdr:rowOff>
    </xdr:from>
    <xdr:ext cx="405111" cy="259045"/>
    <xdr:sp macro="" textlink="">
      <xdr:nvSpPr>
        <xdr:cNvPr id="93" name="n_1aveValue有形固定資産減価償却率">
          <a:extLst>
            <a:ext uri="{FF2B5EF4-FFF2-40B4-BE49-F238E27FC236}">
              <a16:creationId xmlns:a16="http://schemas.microsoft.com/office/drawing/2014/main" id="{1254C84E-A493-493A-A1E8-D4FC3D57AF29}"/>
            </a:ext>
          </a:extLst>
        </xdr:cNvPr>
        <xdr:cNvSpPr txBox="1"/>
      </xdr:nvSpPr>
      <xdr:spPr>
        <a:xfrm>
          <a:off x="3395989" y="5748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63517</xdr:rowOff>
    </xdr:from>
    <xdr:ext cx="405111" cy="259045"/>
    <xdr:sp macro="" textlink="">
      <xdr:nvSpPr>
        <xdr:cNvPr id="94" name="n_2aveValue有形固定資産減価償却率">
          <a:extLst>
            <a:ext uri="{FF2B5EF4-FFF2-40B4-BE49-F238E27FC236}">
              <a16:creationId xmlns:a16="http://schemas.microsoft.com/office/drawing/2014/main" id="{5D42CCFB-3E5E-4852-BCA1-060E80DDCD3A}"/>
            </a:ext>
          </a:extLst>
        </xdr:cNvPr>
        <xdr:cNvSpPr txBox="1"/>
      </xdr:nvSpPr>
      <xdr:spPr>
        <a:xfrm>
          <a:off x="2738129" y="602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49335</xdr:rowOff>
    </xdr:from>
    <xdr:ext cx="405111" cy="259045"/>
    <xdr:sp macro="" textlink="">
      <xdr:nvSpPr>
        <xdr:cNvPr id="95" name="n_3aveValue有形固定資産減価償却率">
          <a:extLst>
            <a:ext uri="{FF2B5EF4-FFF2-40B4-BE49-F238E27FC236}">
              <a16:creationId xmlns:a16="http://schemas.microsoft.com/office/drawing/2014/main" id="{F2016A21-3528-4F89-BE32-8AA21DB2C53D}"/>
            </a:ext>
          </a:extLst>
        </xdr:cNvPr>
        <xdr:cNvSpPr txBox="1"/>
      </xdr:nvSpPr>
      <xdr:spPr>
        <a:xfrm>
          <a:off x="2067569" y="5680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20549</xdr:rowOff>
    </xdr:from>
    <xdr:ext cx="405111" cy="259045"/>
    <xdr:sp macro="" textlink="">
      <xdr:nvSpPr>
        <xdr:cNvPr id="96" name="n_4aveValue有形固定資産減価償却率">
          <a:extLst>
            <a:ext uri="{FF2B5EF4-FFF2-40B4-BE49-F238E27FC236}">
              <a16:creationId xmlns:a16="http://schemas.microsoft.com/office/drawing/2014/main" id="{107F8FD7-23A8-4FE0-AD87-C4D114BA1480}"/>
            </a:ext>
          </a:extLst>
        </xdr:cNvPr>
        <xdr:cNvSpPr txBox="1"/>
      </xdr:nvSpPr>
      <xdr:spPr>
        <a:xfrm>
          <a:off x="1397009" y="5651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95902</xdr:rowOff>
    </xdr:from>
    <xdr:ext cx="405111" cy="259045"/>
    <xdr:sp macro="" textlink="">
      <xdr:nvSpPr>
        <xdr:cNvPr id="97" name="n_1mainValue有形固定資産減価償却率">
          <a:extLst>
            <a:ext uri="{FF2B5EF4-FFF2-40B4-BE49-F238E27FC236}">
              <a16:creationId xmlns:a16="http://schemas.microsoft.com/office/drawing/2014/main" id="{F9E469CD-C89A-40C6-A281-BA4EF67CED9F}"/>
            </a:ext>
          </a:extLst>
        </xdr:cNvPr>
        <xdr:cNvSpPr txBox="1"/>
      </xdr:nvSpPr>
      <xdr:spPr>
        <a:xfrm>
          <a:off x="3395989" y="6062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52934</xdr:rowOff>
    </xdr:from>
    <xdr:ext cx="405111" cy="259045"/>
    <xdr:sp macro="" textlink="">
      <xdr:nvSpPr>
        <xdr:cNvPr id="98" name="n_2mainValue有形固定資産減価償却率">
          <a:extLst>
            <a:ext uri="{FF2B5EF4-FFF2-40B4-BE49-F238E27FC236}">
              <a16:creationId xmlns:a16="http://schemas.microsoft.com/office/drawing/2014/main" id="{FD293E3D-5C85-4EF6-AD42-8FA357B51336}"/>
            </a:ext>
          </a:extLst>
        </xdr:cNvPr>
        <xdr:cNvSpPr txBox="1"/>
      </xdr:nvSpPr>
      <xdr:spPr>
        <a:xfrm>
          <a:off x="2738129" y="5684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167869</xdr:rowOff>
    </xdr:from>
    <xdr:ext cx="405111" cy="259045"/>
    <xdr:sp macro="" textlink="">
      <xdr:nvSpPr>
        <xdr:cNvPr id="99" name="n_3mainValue有形固定資産減価償却率">
          <a:extLst>
            <a:ext uri="{FF2B5EF4-FFF2-40B4-BE49-F238E27FC236}">
              <a16:creationId xmlns:a16="http://schemas.microsoft.com/office/drawing/2014/main" id="{C5A70182-AF25-4512-87D2-A39EF4155165}"/>
            </a:ext>
          </a:extLst>
        </xdr:cNvPr>
        <xdr:cNvSpPr txBox="1"/>
      </xdr:nvSpPr>
      <xdr:spPr>
        <a:xfrm>
          <a:off x="2067569" y="6134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31132</xdr:rowOff>
    </xdr:from>
    <xdr:ext cx="405111" cy="259045"/>
    <xdr:sp macro="" textlink="">
      <xdr:nvSpPr>
        <xdr:cNvPr id="100" name="n_4mainValue有形固定資産減価償却率">
          <a:extLst>
            <a:ext uri="{FF2B5EF4-FFF2-40B4-BE49-F238E27FC236}">
              <a16:creationId xmlns:a16="http://schemas.microsoft.com/office/drawing/2014/main" id="{B121143B-2D88-40D5-8B8A-4ED876F478C5}"/>
            </a:ext>
          </a:extLst>
        </xdr:cNvPr>
        <xdr:cNvSpPr txBox="1"/>
      </xdr:nvSpPr>
      <xdr:spPr>
        <a:xfrm>
          <a:off x="1397009" y="5997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a:extLst>
            <a:ext uri="{FF2B5EF4-FFF2-40B4-BE49-F238E27FC236}">
              <a16:creationId xmlns:a16="http://schemas.microsoft.com/office/drawing/2014/main" id="{2DEA93A2-C323-4437-A1BE-DE9BF1687D30}"/>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a:extLst>
            <a:ext uri="{FF2B5EF4-FFF2-40B4-BE49-F238E27FC236}">
              <a16:creationId xmlns:a16="http://schemas.microsoft.com/office/drawing/2014/main" id="{B0F2321C-1992-4E16-9101-19145B66024A}"/>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a:extLst>
            <a:ext uri="{FF2B5EF4-FFF2-40B4-BE49-F238E27FC236}">
              <a16:creationId xmlns:a16="http://schemas.microsoft.com/office/drawing/2014/main" id="{15077A9F-4813-4A36-AB80-B459707D6547}"/>
            </a:ext>
          </a:extLst>
        </xdr:cNvPr>
        <xdr:cNvSpPr/>
      </xdr:nvSpPr>
      <xdr:spPr>
        <a:xfrm>
          <a:off x="12166505" y="452224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[ 421.7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a:extLst>
            <a:ext uri="{FF2B5EF4-FFF2-40B4-BE49-F238E27FC236}">
              <a16:creationId xmlns:a16="http://schemas.microsoft.com/office/drawing/2014/main" id="{5FC2AE7D-DBE4-48AA-A4F4-92F07CED35D3}"/>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a:extLst>
            <a:ext uri="{FF2B5EF4-FFF2-40B4-BE49-F238E27FC236}">
              <a16:creationId xmlns:a16="http://schemas.microsoft.com/office/drawing/2014/main" id="{C32E80F3-AE0A-45DA-9122-7902325D6418}"/>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a:extLst>
            <a:ext uri="{FF2B5EF4-FFF2-40B4-BE49-F238E27FC236}">
              <a16:creationId xmlns:a16="http://schemas.microsoft.com/office/drawing/2014/main" id="{61C602BB-AFE6-4ED4-A263-5211907EDB3B}"/>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a:extLst>
            <a:ext uri="{FF2B5EF4-FFF2-40B4-BE49-F238E27FC236}">
              <a16:creationId xmlns:a16="http://schemas.microsoft.com/office/drawing/2014/main" id="{1B27DE14-C0DB-4202-99DA-9C002E92EE99}"/>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a:extLst>
            <a:ext uri="{FF2B5EF4-FFF2-40B4-BE49-F238E27FC236}">
              <a16:creationId xmlns:a16="http://schemas.microsoft.com/office/drawing/2014/main" id="{55F6EC63-BFA1-4694-9074-219A504FD470}"/>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a:extLst>
            <a:ext uri="{FF2B5EF4-FFF2-40B4-BE49-F238E27FC236}">
              <a16:creationId xmlns:a16="http://schemas.microsoft.com/office/drawing/2014/main" id="{DC17A566-F60B-43E0-A4C4-3CB1EB73D78C}"/>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a:extLst>
            <a:ext uri="{FF2B5EF4-FFF2-40B4-BE49-F238E27FC236}">
              <a16:creationId xmlns:a16="http://schemas.microsoft.com/office/drawing/2014/main" id="{41E8B9B1-C472-4B29-B4FF-553E1F957A3B}"/>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a:extLst>
            <a:ext uri="{FF2B5EF4-FFF2-40B4-BE49-F238E27FC236}">
              <a16:creationId xmlns:a16="http://schemas.microsoft.com/office/drawing/2014/main" id="{DD8E59A8-71CB-4CF7-866D-663FB337DB3D}"/>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a:extLst>
            <a:ext uri="{FF2B5EF4-FFF2-40B4-BE49-F238E27FC236}">
              <a16:creationId xmlns:a16="http://schemas.microsoft.com/office/drawing/2014/main" id="{417E38BA-920A-4E4C-BE40-B66FFA4EFB87}"/>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a:extLst>
            <a:ext uri="{FF2B5EF4-FFF2-40B4-BE49-F238E27FC236}">
              <a16:creationId xmlns:a16="http://schemas.microsoft.com/office/drawing/2014/main" id="{85A5B005-CACC-41A4-961A-26469B3B479D}"/>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債務償還比率については、前年度比</a:t>
          </a:r>
          <a:r>
            <a:rPr kumimoji="1" lang="en-US" altLang="ja-JP" sz="1100">
              <a:solidFill>
                <a:sysClr val="windowText" lastClr="000000"/>
              </a:solidFill>
              <a:effectLst/>
              <a:latin typeface="+mn-lt"/>
              <a:ea typeface="+mn-ea"/>
              <a:cs typeface="+mn-cs"/>
            </a:rPr>
            <a:t>46.7</a:t>
          </a:r>
          <a:r>
            <a:rPr kumimoji="1" lang="ja-JP" altLang="ja-JP" sz="1100">
              <a:solidFill>
                <a:sysClr val="windowText" lastClr="000000"/>
              </a:solidFill>
              <a:effectLst/>
              <a:latin typeface="+mn-lt"/>
              <a:ea typeface="+mn-ea"/>
              <a:cs typeface="+mn-cs"/>
            </a:rPr>
            <a:t>ポイント</a:t>
          </a:r>
          <a:r>
            <a:rPr kumimoji="1" lang="ja-JP" altLang="en-US" sz="1100">
              <a:solidFill>
                <a:sysClr val="windowText" lastClr="000000"/>
              </a:solidFill>
              <a:effectLst/>
              <a:latin typeface="+mn-lt"/>
              <a:ea typeface="+mn-ea"/>
              <a:cs typeface="+mn-cs"/>
            </a:rPr>
            <a:t>上昇</a:t>
          </a:r>
          <a:r>
            <a:rPr kumimoji="1" lang="ja-JP" altLang="ja-JP" sz="1100">
              <a:solidFill>
                <a:sysClr val="windowText" lastClr="000000"/>
              </a:solidFill>
              <a:effectLst/>
              <a:latin typeface="+mn-lt"/>
              <a:ea typeface="+mn-ea"/>
              <a:cs typeface="+mn-cs"/>
            </a:rPr>
            <a:t>しており、類似団体平均とほぼ同様である。分子においては、</a:t>
          </a:r>
          <a:r>
            <a:rPr kumimoji="1" lang="ja-JP" altLang="en-US" sz="1100">
              <a:solidFill>
                <a:sysClr val="windowText" lastClr="000000"/>
              </a:solidFill>
              <a:effectLst/>
              <a:latin typeface="+mn-lt"/>
              <a:ea typeface="+mn-ea"/>
              <a:cs typeface="+mn-cs"/>
            </a:rPr>
            <a:t>都市計画事業に係る地方債現在高の減少により増</a:t>
          </a:r>
          <a:r>
            <a:rPr kumimoji="1" lang="ja-JP" altLang="ja-JP" sz="1100">
              <a:solidFill>
                <a:sysClr val="windowText" lastClr="000000"/>
              </a:solidFill>
              <a:effectLst/>
              <a:latin typeface="+mn-lt"/>
              <a:ea typeface="+mn-ea"/>
              <a:cs typeface="+mn-cs"/>
            </a:rPr>
            <a:t>となった。分母においては、</a:t>
          </a:r>
          <a:r>
            <a:rPr kumimoji="1" lang="ja-JP" altLang="en-US" sz="1100">
              <a:solidFill>
                <a:sysClr val="windowText" lastClr="000000"/>
              </a:solidFill>
              <a:effectLst/>
              <a:latin typeface="+mn-lt"/>
              <a:ea typeface="+mn-ea"/>
              <a:cs typeface="+mn-cs"/>
            </a:rPr>
            <a:t>組合への負担金や特別会計への繰出金が増加したため</a:t>
          </a:r>
          <a:r>
            <a:rPr kumimoji="1" lang="ja-JP" altLang="ja-JP" sz="1100">
              <a:solidFill>
                <a:sysClr val="windowText" lastClr="000000"/>
              </a:solidFill>
              <a:effectLst/>
              <a:latin typeface="+mn-lt"/>
              <a:ea typeface="+mn-ea"/>
              <a:cs typeface="+mn-cs"/>
            </a:rPr>
            <a:t>減となった。今後は公共施設の老朽化対策などにより地方債の発行額増加が見込まれ、数値の悪化が予想されるため、引き続き健全な財政運営を進めていく必要がある。</a:t>
          </a:r>
          <a:endParaRPr lang="ja-JP" altLang="ja-JP">
            <a:solidFill>
              <a:sysClr val="windowText" lastClr="000000"/>
            </a:solidFill>
            <a:effectLst/>
          </a:endParaRPr>
        </a:p>
      </xdr:txBody>
    </xdr:sp>
    <xdr:clientData/>
  </xdr:twoCellAnchor>
  <xdr:oneCellAnchor>
    <xdr:from>
      <xdr:col>57</xdr:col>
      <xdr:colOff>111125</xdr:colOff>
      <xdr:row>23</xdr:row>
      <xdr:rowOff>47625</xdr:rowOff>
    </xdr:from>
    <xdr:ext cx="349839" cy="225703"/>
    <xdr:sp macro="" textlink="">
      <xdr:nvSpPr>
        <xdr:cNvPr id="114" name="テキスト ボックス 113">
          <a:extLst>
            <a:ext uri="{FF2B5EF4-FFF2-40B4-BE49-F238E27FC236}">
              <a16:creationId xmlns:a16="http://schemas.microsoft.com/office/drawing/2014/main" id="{1D70A1F7-702E-4472-958C-8E49425AB00A}"/>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a:extLst>
            <a:ext uri="{FF2B5EF4-FFF2-40B4-BE49-F238E27FC236}">
              <a16:creationId xmlns:a16="http://schemas.microsoft.com/office/drawing/2014/main" id="{D5BE38A7-9345-4A87-886F-C3226434489C}"/>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a:extLst>
            <a:ext uri="{FF2B5EF4-FFF2-40B4-BE49-F238E27FC236}">
              <a16:creationId xmlns:a16="http://schemas.microsoft.com/office/drawing/2014/main" id="{C5A874A1-4471-4BD9-AB4B-D98F0D7C02EC}"/>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7" name="直線コネクタ 116">
          <a:extLst>
            <a:ext uri="{FF2B5EF4-FFF2-40B4-BE49-F238E27FC236}">
              <a16:creationId xmlns:a16="http://schemas.microsoft.com/office/drawing/2014/main" id="{80DC29DA-55A8-4945-A205-D209604FE646}"/>
            </a:ext>
          </a:extLst>
        </xdr:cNvPr>
        <xdr:cNvCxnSpPr/>
      </xdr:nvCxnSpPr>
      <xdr:spPr>
        <a:xfrm>
          <a:off x="9971405" y="6668317"/>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8" name="テキスト ボックス 117">
          <a:extLst>
            <a:ext uri="{FF2B5EF4-FFF2-40B4-BE49-F238E27FC236}">
              <a16:creationId xmlns:a16="http://schemas.microsoft.com/office/drawing/2014/main" id="{19766749-6ED5-4E5A-98D6-8248FE291FF1}"/>
            </a:ext>
          </a:extLst>
        </xdr:cNvPr>
        <xdr:cNvSpPr txBox="1"/>
      </xdr:nvSpPr>
      <xdr:spPr>
        <a:xfrm>
          <a:off x="9486041" y="657832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9" name="直線コネクタ 118">
          <a:extLst>
            <a:ext uri="{FF2B5EF4-FFF2-40B4-BE49-F238E27FC236}">
              <a16:creationId xmlns:a16="http://schemas.microsoft.com/office/drawing/2014/main" id="{E9653A8E-BCCF-49D0-83E5-C35C43F28AC2}"/>
            </a:ext>
          </a:extLst>
        </xdr:cNvPr>
        <xdr:cNvCxnSpPr/>
      </xdr:nvCxnSpPr>
      <xdr:spPr>
        <a:xfrm>
          <a:off x="9971405" y="6367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0" name="テキスト ボックス 119">
          <a:extLst>
            <a:ext uri="{FF2B5EF4-FFF2-40B4-BE49-F238E27FC236}">
              <a16:creationId xmlns:a16="http://schemas.microsoft.com/office/drawing/2014/main" id="{80CF49DB-AC68-4DB9-AD94-55747F6151D4}"/>
            </a:ext>
          </a:extLst>
        </xdr:cNvPr>
        <xdr:cNvSpPr txBox="1"/>
      </xdr:nvSpPr>
      <xdr:spPr>
        <a:xfrm>
          <a:off x="9542936" y="627751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1" name="直線コネクタ 120">
          <a:extLst>
            <a:ext uri="{FF2B5EF4-FFF2-40B4-BE49-F238E27FC236}">
              <a16:creationId xmlns:a16="http://schemas.microsoft.com/office/drawing/2014/main" id="{76AE6B43-2277-4F60-BA81-B9FAC10B8180}"/>
            </a:ext>
          </a:extLst>
        </xdr:cNvPr>
        <xdr:cNvCxnSpPr/>
      </xdr:nvCxnSpPr>
      <xdr:spPr>
        <a:xfrm>
          <a:off x="9971405" y="6066699"/>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2" name="テキスト ボックス 121">
          <a:extLst>
            <a:ext uri="{FF2B5EF4-FFF2-40B4-BE49-F238E27FC236}">
              <a16:creationId xmlns:a16="http://schemas.microsoft.com/office/drawing/2014/main" id="{F7B9D0C3-CEA2-4310-932F-62513F17E35D}"/>
            </a:ext>
          </a:extLst>
        </xdr:cNvPr>
        <xdr:cNvSpPr txBox="1"/>
      </xdr:nvSpPr>
      <xdr:spPr>
        <a:xfrm>
          <a:off x="9542936" y="597289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3" name="直線コネクタ 122">
          <a:extLst>
            <a:ext uri="{FF2B5EF4-FFF2-40B4-BE49-F238E27FC236}">
              <a16:creationId xmlns:a16="http://schemas.microsoft.com/office/drawing/2014/main" id="{70B54E66-4EB4-40A6-B0DE-2C083431CA17}"/>
            </a:ext>
          </a:extLst>
        </xdr:cNvPr>
        <xdr:cNvCxnSpPr/>
      </xdr:nvCxnSpPr>
      <xdr:spPr>
        <a:xfrm>
          <a:off x="9971405" y="5765891"/>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4" name="テキスト ボックス 123">
          <a:extLst>
            <a:ext uri="{FF2B5EF4-FFF2-40B4-BE49-F238E27FC236}">
              <a16:creationId xmlns:a16="http://schemas.microsoft.com/office/drawing/2014/main" id="{CC424169-C93E-4BA8-AEB1-594A5B8E156F}"/>
            </a:ext>
          </a:extLst>
        </xdr:cNvPr>
        <xdr:cNvSpPr txBox="1"/>
      </xdr:nvSpPr>
      <xdr:spPr>
        <a:xfrm>
          <a:off x="9542936" y="567209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5" name="直線コネクタ 124">
          <a:extLst>
            <a:ext uri="{FF2B5EF4-FFF2-40B4-BE49-F238E27FC236}">
              <a16:creationId xmlns:a16="http://schemas.microsoft.com/office/drawing/2014/main" id="{DEB23BA3-A397-457E-936B-1790E3BFF101}"/>
            </a:ext>
          </a:extLst>
        </xdr:cNvPr>
        <xdr:cNvCxnSpPr/>
      </xdr:nvCxnSpPr>
      <xdr:spPr>
        <a:xfrm>
          <a:off x="9971405" y="5465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6" name="テキスト ボックス 125">
          <a:extLst>
            <a:ext uri="{FF2B5EF4-FFF2-40B4-BE49-F238E27FC236}">
              <a16:creationId xmlns:a16="http://schemas.microsoft.com/office/drawing/2014/main" id="{96362A72-E833-4691-B66F-5837773E9E1F}"/>
            </a:ext>
          </a:extLst>
        </xdr:cNvPr>
        <xdr:cNvSpPr txBox="1"/>
      </xdr:nvSpPr>
      <xdr:spPr>
        <a:xfrm>
          <a:off x="9542936" y="5371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7" name="直線コネクタ 126">
          <a:extLst>
            <a:ext uri="{FF2B5EF4-FFF2-40B4-BE49-F238E27FC236}">
              <a16:creationId xmlns:a16="http://schemas.microsoft.com/office/drawing/2014/main" id="{0C4CB777-70B4-44A1-A6D9-001A7C2FF241}"/>
            </a:ext>
          </a:extLst>
        </xdr:cNvPr>
        <xdr:cNvCxnSpPr/>
      </xdr:nvCxnSpPr>
      <xdr:spPr>
        <a:xfrm>
          <a:off x="9971405" y="5160463"/>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8" name="テキスト ボックス 127">
          <a:extLst>
            <a:ext uri="{FF2B5EF4-FFF2-40B4-BE49-F238E27FC236}">
              <a16:creationId xmlns:a16="http://schemas.microsoft.com/office/drawing/2014/main" id="{234CAA66-6F07-428E-9A94-B8D281701BAB}"/>
            </a:ext>
          </a:extLst>
        </xdr:cNvPr>
        <xdr:cNvSpPr txBox="1"/>
      </xdr:nvSpPr>
      <xdr:spPr>
        <a:xfrm>
          <a:off x="9645528" y="507047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9" name="直線コネクタ 128">
          <a:extLst>
            <a:ext uri="{FF2B5EF4-FFF2-40B4-BE49-F238E27FC236}">
              <a16:creationId xmlns:a16="http://schemas.microsoft.com/office/drawing/2014/main" id="{519F5AE3-05FB-4068-A5BE-ACE05C7D8B89}"/>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0" name="債務償還比率グラフ枠">
          <a:extLst>
            <a:ext uri="{FF2B5EF4-FFF2-40B4-BE49-F238E27FC236}">
              <a16:creationId xmlns:a16="http://schemas.microsoft.com/office/drawing/2014/main" id="{05B49D3C-2EB6-4748-9C50-2166D9D1FA27}"/>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47761</xdr:rowOff>
    </xdr:to>
    <xdr:cxnSp macro="">
      <xdr:nvCxnSpPr>
        <xdr:cNvPr id="131" name="直線コネクタ 130">
          <a:extLst>
            <a:ext uri="{FF2B5EF4-FFF2-40B4-BE49-F238E27FC236}">
              <a16:creationId xmlns:a16="http://schemas.microsoft.com/office/drawing/2014/main" id="{B3DF85B7-50F2-47A1-9791-BF91E4025506}"/>
            </a:ext>
          </a:extLst>
        </xdr:cNvPr>
        <xdr:cNvCxnSpPr/>
      </xdr:nvCxnSpPr>
      <xdr:spPr>
        <a:xfrm flipV="1">
          <a:off x="13027660" y="5160463"/>
          <a:ext cx="1269" cy="1356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51588</xdr:rowOff>
    </xdr:from>
    <xdr:ext cx="469744" cy="259045"/>
    <xdr:sp macro="" textlink="">
      <xdr:nvSpPr>
        <xdr:cNvPr id="132" name="債務償還比率最小値テキスト">
          <a:extLst>
            <a:ext uri="{FF2B5EF4-FFF2-40B4-BE49-F238E27FC236}">
              <a16:creationId xmlns:a16="http://schemas.microsoft.com/office/drawing/2014/main" id="{A803DC60-42F5-4164-8BC5-729C613BFA83}"/>
            </a:ext>
          </a:extLst>
        </xdr:cNvPr>
        <xdr:cNvSpPr txBox="1"/>
      </xdr:nvSpPr>
      <xdr:spPr>
        <a:xfrm>
          <a:off x="13080365" y="6520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47761</xdr:rowOff>
    </xdr:from>
    <xdr:to>
      <xdr:col>76</xdr:col>
      <xdr:colOff>111125</xdr:colOff>
      <xdr:row>34</xdr:row>
      <xdr:rowOff>47761</xdr:rowOff>
    </xdr:to>
    <xdr:cxnSp macro="">
      <xdr:nvCxnSpPr>
        <xdr:cNvPr id="133" name="直線コネクタ 132">
          <a:extLst>
            <a:ext uri="{FF2B5EF4-FFF2-40B4-BE49-F238E27FC236}">
              <a16:creationId xmlns:a16="http://schemas.microsoft.com/office/drawing/2014/main" id="{713FC5FD-483D-4FC5-A98F-A7540334F71A}"/>
            </a:ext>
          </a:extLst>
        </xdr:cNvPr>
        <xdr:cNvCxnSpPr/>
      </xdr:nvCxnSpPr>
      <xdr:spPr>
        <a:xfrm>
          <a:off x="12963525" y="651714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4" name="債務償還比率最大値テキスト">
          <a:extLst>
            <a:ext uri="{FF2B5EF4-FFF2-40B4-BE49-F238E27FC236}">
              <a16:creationId xmlns:a16="http://schemas.microsoft.com/office/drawing/2014/main" id="{11909CDE-8EB4-4F4E-AD1D-1A25F7E2619B}"/>
            </a:ext>
          </a:extLst>
        </xdr:cNvPr>
        <xdr:cNvSpPr txBox="1"/>
      </xdr:nvSpPr>
      <xdr:spPr>
        <a:xfrm>
          <a:off x="13080365" y="49433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5" name="直線コネクタ 134">
          <a:extLst>
            <a:ext uri="{FF2B5EF4-FFF2-40B4-BE49-F238E27FC236}">
              <a16:creationId xmlns:a16="http://schemas.microsoft.com/office/drawing/2014/main" id="{9469C65D-77E6-4F5C-9463-CC776F5C4B50}"/>
            </a:ext>
          </a:extLst>
        </xdr:cNvPr>
        <xdr:cNvCxnSpPr/>
      </xdr:nvCxnSpPr>
      <xdr:spPr>
        <a:xfrm>
          <a:off x="12963525" y="51604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98152</xdr:rowOff>
    </xdr:from>
    <xdr:ext cx="469744" cy="259045"/>
    <xdr:sp macro="" textlink="">
      <xdr:nvSpPr>
        <xdr:cNvPr id="136" name="債務償還比率平均値テキスト">
          <a:extLst>
            <a:ext uri="{FF2B5EF4-FFF2-40B4-BE49-F238E27FC236}">
              <a16:creationId xmlns:a16="http://schemas.microsoft.com/office/drawing/2014/main" id="{8D467692-AC5D-4BBB-889B-0410C1719D52}"/>
            </a:ext>
          </a:extLst>
        </xdr:cNvPr>
        <xdr:cNvSpPr txBox="1"/>
      </xdr:nvSpPr>
      <xdr:spPr>
        <a:xfrm>
          <a:off x="13080365" y="55616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75275</xdr:rowOff>
    </xdr:from>
    <xdr:to>
      <xdr:col>76</xdr:col>
      <xdr:colOff>73025</xdr:colOff>
      <xdr:row>30</xdr:row>
      <xdr:rowOff>5425</xdr:rowOff>
    </xdr:to>
    <xdr:sp macro="" textlink="">
      <xdr:nvSpPr>
        <xdr:cNvPr id="137" name="フローチャート: 判断 136">
          <a:extLst>
            <a:ext uri="{FF2B5EF4-FFF2-40B4-BE49-F238E27FC236}">
              <a16:creationId xmlns:a16="http://schemas.microsoft.com/office/drawing/2014/main" id="{D87265E7-36F4-4114-AB14-EB196AF4C3EB}"/>
            </a:ext>
          </a:extLst>
        </xdr:cNvPr>
        <xdr:cNvSpPr/>
      </xdr:nvSpPr>
      <xdr:spPr>
        <a:xfrm>
          <a:off x="13001625" y="570645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91930</xdr:rowOff>
    </xdr:from>
    <xdr:to>
      <xdr:col>72</xdr:col>
      <xdr:colOff>123825</xdr:colOff>
      <xdr:row>30</xdr:row>
      <xdr:rowOff>22080</xdr:rowOff>
    </xdr:to>
    <xdr:sp macro="" textlink="">
      <xdr:nvSpPr>
        <xdr:cNvPr id="138" name="フローチャート: 判断 137">
          <a:extLst>
            <a:ext uri="{FF2B5EF4-FFF2-40B4-BE49-F238E27FC236}">
              <a16:creationId xmlns:a16="http://schemas.microsoft.com/office/drawing/2014/main" id="{93DB1EF9-284B-44F8-B6AC-4D1672F0F63C}"/>
            </a:ext>
          </a:extLst>
        </xdr:cNvPr>
        <xdr:cNvSpPr/>
      </xdr:nvSpPr>
      <xdr:spPr>
        <a:xfrm>
          <a:off x="12359005" y="57231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55227</xdr:rowOff>
    </xdr:from>
    <xdr:to>
      <xdr:col>68</xdr:col>
      <xdr:colOff>123825</xdr:colOff>
      <xdr:row>29</xdr:row>
      <xdr:rowOff>156827</xdr:rowOff>
    </xdr:to>
    <xdr:sp macro="" textlink="">
      <xdr:nvSpPr>
        <xdr:cNvPr id="139" name="フローチャート: 判断 138">
          <a:extLst>
            <a:ext uri="{FF2B5EF4-FFF2-40B4-BE49-F238E27FC236}">
              <a16:creationId xmlns:a16="http://schemas.microsoft.com/office/drawing/2014/main" id="{6C8ADE12-C7C9-4AE3-B57B-BE078DB37DBD}"/>
            </a:ext>
          </a:extLst>
        </xdr:cNvPr>
        <xdr:cNvSpPr/>
      </xdr:nvSpPr>
      <xdr:spPr>
        <a:xfrm>
          <a:off x="11688445" y="5686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97980</xdr:rowOff>
    </xdr:from>
    <xdr:to>
      <xdr:col>64</xdr:col>
      <xdr:colOff>123825</xdr:colOff>
      <xdr:row>31</xdr:row>
      <xdr:rowOff>28130</xdr:rowOff>
    </xdr:to>
    <xdr:sp macro="" textlink="">
      <xdr:nvSpPr>
        <xdr:cNvPr id="140" name="フローチャート: 判断 139">
          <a:extLst>
            <a:ext uri="{FF2B5EF4-FFF2-40B4-BE49-F238E27FC236}">
              <a16:creationId xmlns:a16="http://schemas.microsoft.com/office/drawing/2014/main" id="{DB9B6CBB-6315-451C-80A8-0B7E27DF341E}"/>
            </a:ext>
          </a:extLst>
        </xdr:cNvPr>
        <xdr:cNvSpPr/>
      </xdr:nvSpPr>
      <xdr:spPr>
        <a:xfrm>
          <a:off x="11017885" y="58968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167531</xdr:rowOff>
    </xdr:from>
    <xdr:to>
      <xdr:col>60</xdr:col>
      <xdr:colOff>123825</xdr:colOff>
      <xdr:row>31</xdr:row>
      <xdr:rowOff>97681</xdr:rowOff>
    </xdr:to>
    <xdr:sp macro="" textlink="">
      <xdr:nvSpPr>
        <xdr:cNvPr id="141" name="フローチャート: 判断 140">
          <a:extLst>
            <a:ext uri="{FF2B5EF4-FFF2-40B4-BE49-F238E27FC236}">
              <a16:creationId xmlns:a16="http://schemas.microsoft.com/office/drawing/2014/main" id="{93D1AE6A-5DC6-47B9-9977-59135D609658}"/>
            </a:ext>
          </a:extLst>
        </xdr:cNvPr>
        <xdr:cNvSpPr/>
      </xdr:nvSpPr>
      <xdr:spPr>
        <a:xfrm>
          <a:off x="10347325" y="59663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F2F66DDD-933A-418E-8847-E4853DCAC0B1}"/>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E38C7C58-2DA1-4C5D-85E9-C31827607791}"/>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08F65F91-2E28-479C-9C97-213EA78BA10C}"/>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823B1A59-0F9E-4BB1-B654-4181AF61020E}"/>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1A351B79-E338-487B-9F68-A12E80A1D67B}"/>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117375</xdr:rowOff>
    </xdr:from>
    <xdr:to>
      <xdr:col>76</xdr:col>
      <xdr:colOff>73025</xdr:colOff>
      <xdr:row>30</xdr:row>
      <xdr:rowOff>47525</xdr:rowOff>
    </xdr:to>
    <xdr:sp macro="" textlink="">
      <xdr:nvSpPr>
        <xdr:cNvPr id="147" name="楕円 146">
          <a:extLst>
            <a:ext uri="{FF2B5EF4-FFF2-40B4-BE49-F238E27FC236}">
              <a16:creationId xmlns:a16="http://schemas.microsoft.com/office/drawing/2014/main" id="{9800AAFA-8BFB-4A49-AB0F-A20FA852D1F1}"/>
            </a:ext>
          </a:extLst>
        </xdr:cNvPr>
        <xdr:cNvSpPr/>
      </xdr:nvSpPr>
      <xdr:spPr>
        <a:xfrm>
          <a:off x="13001625" y="574855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95802</xdr:rowOff>
    </xdr:from>
    <xdr:ext cx="469744" cy="259045"/>
    <xdr:sp macro="" textlink="">
      <xdr:nvSpPr>
        <xdr:cNvPr id="148" name="債務償還比率該当値テキスト">
          <a:extLst>
            <a:ext uri="{FF2B5EF4-FFF2-40B4-BE49-F238E27FC236}">
              <a16:creationId xmlns:a16="http://schemas.microsoft.com/office/drawing/2014/main" id="{1899095C-8A03-4B4E-B971-0ED70CF2E36D}"/>
            </a:ext>
          </a:extLst>
        </xdr:cNvPr>
        <xdr:cNvSpPr txBox="1"/>
      </xdr:nvSpPr>
      <xdr:spPr>
        <a:xfrm>
          <a:off x="13080365" y="5726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45357</xdr:rowOff>
    </xdr:from>
    <xdr:to>
      <xdr:col>72</xdr:col>
      <xdr:colOff>123825</xdr:colOff>
      <xdr:row>29</xdr:row>
      <xdr:rowOff>146957</xdr:rowOff>
    </xdr:to>
    <xdr:sp macro="" textlink="">
      <xdr:nvSpPr>
        <xdr:cNvPr id="149" name="楕円 148">
          <a:extLst>
            <a:ext uri="{FF2B5EF4-FFF2-40B4-BE49-F238E27FC236}">
              <a16:creationId xmlns:a16="http://schemas.microsoft.com/office/drawing/2014/main" id="{D1A5A6BE-DA86-49DB-9F74-861D78DE456C}"/>
            </a:ext>
          </a:extLst>
        </xdr:cNvPr>
        <xdr:cNvSpPr/>
      </xdr:nvSpPr>
      <xdr:spPr>
        <a:xfrm>
          <a:off x="12359005" y="5676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96157</xdr:rowOff>
    </xdr:from>
    <xdr:to>
      <xdr:col>76</xdr:col>
      <xdr:colOff>22225</xdr:colOff>
      <xdr:row>29</xdr:row>
      <xdr:rowOff>168175</xdr:rowOff>
    </xdr:to>
    <xdr:cxnSp macro="">
      <xdr:nvCxnSpPr>
        <xdr:cNvPr id="150" name="直線コネクタ 149">
          <a:extLst>
            <a:ext uri="{FF2B5EF4-FFF2-40B4-BE49-F238E27FC236}">
              <a16:creationId xmlns:a16="http://schemas.microsoft.com/office/drawing/2014/main" id="{F45C6F7F-F88F-4C2E-9044-F8433549E1C2}"/>
            </a:ext>
          </a:extLst>
        </xdr:cNvPr>
        <xdr:cNvCxnSpPr/>
      </xdr:nvCxnSpPr>
      <xdr:spPr>
        <a:xfrm>
          <a:off x="12409805" y="5727337"/>
          <a:ext cx="619760" cy="72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57078</xdr:rowOff>
    </xdr:from>
    <xdr:to>
      <xdr:col>68</xdr:col>
      <xdr:colOff>123825</xdr:colOff>
      <xdr:row>29</xdr:row>
      <xdr:rowOff>158678</xdr:rowOff>
    </xdr:to>
    <xdr:sp macro="" textlink="">
      <xdr:nvSpPr>
        <xdr:cNvPr id="151" name="楕円 150">
          <a:extLst>
            <a:ext uri="{FF2B5EF4-FFF2-40B4-BE49-F238E27FC236}">
              <a16:creationId xmlns:a16="http://schemas.microsoft.com/office/drawing/2014/main" id="{24C7CD00-F06E-472B-9E0A-5FE3AADFC9CF}"/>
            </a:ext>
          </a:extLst>
        </xdr:cNvPr>
        <xdr:cNvSpPr/>
      </xdr:nvSpPr>
      <xdr:spPr>
        <a:xfrm>
          <a:off x="11688445" y="5688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96157</xdr:rowOff>
    </xdr:from>
    <xdr:to>
      <xdr:col>72</xdr:col>
      <xdr:colOff>73025</xdr:colOff>
      <xdr:row>29</xdr:row>
      <xdr:rowOff>107878</xdr:rowOff>
    </xdr:to>
    <xdr:cxnSp macro="">
      <xdr:nvCxnSpPr>
        <xdr:cNvPr id="152" name="直線コネクタ 151">
          <a:extLst>
            <a:ext uri="{FF2B5EF4-FFF2-40B4-BE49-F238E27FC236}">
              <a16:creationId xmlns:a16="http://schemas.microsoft.com/office/drawing/2014/main" id="{6511435B-88EA-430E-A9C5-3C777D58846B}"/>
            </a:ext>
          </a:extLst>
        </xdr:cNvPr>
        <xdr:cNvCxnSpPr/>
      </xdr:nvCxnSpPr>
      <xdr:spPr>
        <a:xfrm flipV="1">
          <a:off x="11739245" y="5727337"/>
          <a:ext cx="670560" cy="11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49321</xdr:rowOff>
    </xdr:from>
    <xdr:to>
      <xdr:col>64</xdr:col>
      <xdr:colOff>123825</xdr:colOff>
      <xdr:row>32</xdr:row>
      <xdr:rowOff>150921</xdr:rowOff>
    </xdr:to>
    <xdr:sp macro="" textlink="">
      <xdr:nvSpPr>
        <xdr:cNvPr id="153" name="楕円 152">
          <a:extLst>
            <a:ext uri="{FF2B5EF4-FFF2-40B4-BE49-F238E27FC236}">
              <a16:creationId xmlns:a16="http://schemas.microsoft.com/office/drawing/2014/main" id="{7E69A3CD-BAD8-4B03-AD60-8E8B35511660}"/>
            </a:ext>
          </a:extLst>
        </xdr:cNvPr>
        <xdr:cNvSpPr/>
      </xdr:nvSpPr>
      <xdr:spPr>
        <a:xfrm>
          <a:off x="11017885" y="6183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107878</xdr:rowOff>
    </xdr:from>
    <xdr:to>
      <xdr:col>68</xdr:col>
      <xdr:colOff>73025</xdr:colOff>
      <xdr:row>32</xdr:row>
      <xdr:rowOff>100121</xdr:rowOff>
    </xdr:to>
    <xdr:cxnSp macro="">
      <xdr:nvCxnSpPr>
        <xdr:cNvPr id="154" name="直線コネクタ 153">
          <a:extLst>
            <a:ext uri="{FF2B5EF4-FFF2-40B4-BE49-F238E27FC236}">
              <a16:creationId xmlns:a16="http://schemas.microsoft.com/office/drawing/2014/main" id="{D659D43A-E7E6-4316-81CD-2198E0127B59}"/>
            </a:ext>
          </a:extLst>
        </xdr:cNvPr>
        <xdr:cNvCxnSpPr/>
      </xdr:nvCxnSpPr>
      <xdr:spPr>
        <a:xfrm flipV="1">
          <a:off x="11068685" y="5739058"/>
          <a:ext cx="670560" cy="495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51290</xdr:rowOff>
    </xdr:from>
    <xdr:to>
      <xdr:col>60</xdr:col>
      <xdr:colOff>123825</xdr:colOff>
      <xdr:row>31</xdr:row>
      <xdr:rowOff>152890</xdr:rowOff>
    </xdr:to>
    <xdr:sp macro="" textlink="">
      <xdr:nvSpPr>
        <xdr:cNvPr id="155" name="楕円 154">
          <a:extLst>
            <a:ext uri="{FF2B5EF4-FFF2-40B4-BE49-F238E27FC236}">
              <a16:creationId xmlns:a16="http://schemas.microsoft.com/office/drawing/2014/main" id="{A3F46666-67E1-49DF-93F6-31CBF4EB249A}"/>
            </a:ext>
          </a:extLst>
        </xdr:cNvPr>
        <xdr:cNvSpPr/>
      </xdr:nvSpPr>
      <xdr:spPr>
        <a:xfrm>
          <a:off x="10347325" y="6017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102090</xdr:rowOff>
    </xdr:from>
    <xdr:to>
      <xdr:col>64</xdr:col>
      <xdr:colOff>73025</xdr:colOff>
      <xdr:row>32</xdr:row>
      <xdr:rowOff>100121</xdr:rowOff>
    </xdr:to>
    <xdr:cxnSp macro="">
      <xdr:nvCxnSpPr>
        <xdr:cNvPr id="156" name="直線コネクタ 155">
          <a:extLst>
            <a:ext uri="{FF2B5EF4-FFF2-40B4-BE49-F238E27FC236}">
              <a16:creationId xmlns:a16="http://schemas.microsoft.com/office/drawing/2014/main" id="{E8EDDB68-10B1-4A70-ACFE-5060AF5D3DB1}"/>
            </a:ext>
          </a:extLst>
        </xdr:cNvPr>
        <xdr:cNvCxnSpPr/>
      </xdr:nvCxnSpPr>
      <xdr:spPr>
        <a:xfrm>
          <a:off x="10398125" y="6068550"/>
          <a:ext cx="670560" cy="165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13207</xdr:rowOff>
    </xdr:from>
    <xdr:ext cx="469744" cy="259045"/>
    <xdr:sp macro="" textlink="">
      <xdr:nvSpPr>
        <xdr:cNvPr id="157" name="n_1aveValue債務償還比率">
          <a:extLst>
            <a:ext uri="{FF2B5EF4-FFF2-40B4-BE49-F238E27FC236}">
              <a16:creationId xmlns:a16="http://schemas.microsoft.com/office/drawing/2014/main" id="{2D05564E-F43D-4F90-9B4B-B379E4B5082E}"/>
            </a:ext>
          </a:extLst>
        </xdr:cNvPr>
        <xdr:cNvSpPr txBox="1"/>
      </xdr:nvSpPr>
      <xdr:spPr>
        <a:xfrm>
          <a:off x="12185092" y="5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1904</xdr:rowOff>
    </xdr:from>
    <xdr:ext cx="469744" cy="259045"/>
    <xdr:sp macro="" textlink="">
      <xdr:nvSpPr>
        <xdr:cNvPr id="158" name="n_2aveValue債務償還比率">
          <a:extLst>
            <a:ext uri="{FF2B5EF4-FFF2-40B4-BE49-F238E27FC236}">
              <a16:creationId xmlns:a16="http://schemas.microsoft.com/office/drawing/2014/main" id="{3363760D-3951-498D-A8A1-5FA80CD0D5BC}"/>
            </a:ext>
          </a:extLst>
        </xdr:cNvPr>
        <xdr:cNvSpPr txBox="1"/>
      </xdr:nvSpPr>
      <xdr:spPr>
        <a:xfrm>
          <a:off x="11527232" y="5465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44657</xdr:rowOff>
    </xdr:from>
    <xdr:ext cx="469744" cy="259045"/>
    <xdr:sp macro="" textlink="">
      <xdr:nvSpPr>
        <xdr:cNvPr id="159" name="n_3aveValue債務償還比率">
          <a:extLst>
            <a:ext uri="{FF2B5EF4-FFF2-40B4-BE49-F238E27FC236}">
              <a16:creationId xmlns:a16="http://schemas.microsoft.com/office/drawing/2014/main" id="{4572C321-50DC-4D9B-BC47-77288BAF7C39}"/>
            </a:ext>
          </a:extLst>
        </xdr:cNvPr>
        <xdr:cNvSpPr txBox="1"/>
      </xdr:nvSpPr>
      <xdr:spPr>
        <a:xfrm>
          <a:off x="10856672" y="5675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114208</xdr:rowOff>
    </xdr:from>
    <xdr:ext cx="469744" cy="259045"/>
    <xdr:sp macro="" textlink="">
      <xdr:nvSpPr>
        <xdr:cNvPr id="160" name="n_4aveValue債務償還比率">
          <a:extLst>
            <a:ext uri="{FF2B5EF4-FFF2-40B4-BE49-F238E27FC236}">
              <a16:creationId xmlns:a16="http://schemas.microsoft.com/office/drawing/2014/main" id="{26EE03D6-A86D-45D1-AA27-82587525658E}"/>
            </a:ext>
          </a:extLst>
        </xdr:cNvPr>
        <xdr:cNvSpPr txBox="1"/>
      </xdr:nvSpPr>
      <xdr:spPr>
        <a:xfrm>
          <a:off x="10186112" y="5745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163484</xdr:rowOff>
    </xdr:from>
    <xdr:ext cx="469744" cy="259045"/>
    <xdr:sp macro="" textlink="">
      <xdr:nvSpPr>
        <xdr:cNvPr id="161" name="n_1mainValue債務償還比率">
          <a:extLst>
            <a:ext uri="{FF2B5EF4-FFF2-40B4-BE49-F238E27FC236}">
              <a16:creationId xmlns:a16="http://schemas.microsoft.com/office/drawing/2014/main" id="{61E4CF90-5E5F-47FB-B38B-575850BF8F7A}"/>
            </a:ext>
          </a:extLst>
        </xdr:cNvPr>
        <xdr:cNvSpPr txBox="1"/>
      </xdr:nvSpPr>
      <xdr:spPr>
        <a:xfrm>
          <a:off x="12185092" y="5459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149805</xdr:rowOff>
    </xdr:from>
    <xdr:ext cx="469744" cy="259045"/>
    <xdr:sp macro="" textlink="">
      <xdr:nvSpPr>
        <xdr:cNvPr id="162" name="n_2mainValue債務償還比率">
          <a:extLst>
            <a:ext uri="{FF2B5EF4-FFF2-40B4-BE49-F238E27FC236}">
              <a16:creationId xmlns:a16="http://schemas.microsoft.com/office/drawing/2014/main" id="{1AC28B88-F957-4DC5-A675-C6DAA84314FC}"/>
            </a:ext>
          </a:extLst>
        </xdr:cNvPr>
        <xdr:cNvSpPr txBox="1"/>
      </xdr:nvSpPr>
      <xdr:spPr>
        <a:xfrm>
          <a:off x="11527232" y="5780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142048</xdr:rowOff>
    </xdr:from>
    <xdr:ext cx="469744" cy="259045"/>
    <xdr:sp macro="" textlink="">
      <xdr:nvSpPr>
        <xdr:cNvPr id="163" name="n_3mainValue債務償還比率">
          <a:extLst>
            <a:ext uri="{FF2B5EF4-FFF2-40B4-BE49-F238E27FC236}">
              <a16:creationId xmlns:a16="http://schemas.microsoft.com/office/drawing/2014/main" id="{0B8837DB-45F5-4D47-AB0F-DE0550A0E2EA}"/>
            </a:ext>
          </a:extLst>
        </xdr:cNvPr>
        <xdr:cNvSpPr txBox="1"/>
      </xdr:nvSpPr>
      <xdr:spPr>
        <a:xfrm>
          <a:off x="10856672" y="6276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144017</xdr:rowOff>
    </xdr:from>
    <xdr:ext cx="469744" cy="259045"/>
    <xdr:sp macro="" textlink="">
      <xdr:nvSpPr>
        <xdr:cNvPr id="164" name="n_4mainValue債務償還比率">
          <a:extLst>
            <a:ext uri="{FF2B5EF4-FFF2-40B4-BE49-F238E27FC236}">
              <a16:creationId xmlns:a16="http://schemas.microsoft.com/office/drawing/2014/main" id="{D8F92733-B210-48CC-B7D2-EAB7E742DD94}"/>
            </a:ext>
          </a:extLst>
        </xdr:cNvPr>
        <xdr:cNvSpPr txBox="1"/>
      </xdr:nvSpPr>
      <xdr:spPr>
        <a:xfrm>
          <a:off x="10186112" y="6110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5" name="正方形/長方形 164">
          <a:extLst>
            <a:ext uri="{FF2B5EF4-FFF2-40B4-BE49-F238E27FC236}">
              <a16:creationId xmlns:a16="http://schemas.microsoft.com/office/drawing/2014/main" id="{52F2DC11-3F8A-4762-B7DE-08B7812CA157}"/>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6" name="正方形/長方形 165">
          <a:extLst>
            <a:ext uri="{FF2B5EF4-FFF2-40B4-BE49-F238E27FC236}">
              <a16:creationId xmlns:a16="http://schemas.microsoft.com/office/drawing/2014/main" id="{81586B8A-F44C-4694-97AF-05421EF8744A}"/>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7" name="テキスト ボックス 166">
          <a:extLst>
            <a:ext uri="{FF2B5EF4-FFF2-40B4-BE49-F238E27FC236}">
              <a16:creationId xmlns:a16="http://schemas.microsoft.com/office/drawing/2014/main" id="{EE82BD22-E87C-4F51-A21F-0F99611588DE}"/>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8" name="テキスト ボックス 167">
          <a:extLst>
            <a:ext uri="{FF2B5EF4-FFF2-40B4-BE49-F238E27FC236}">
              <a16:creationId xmlns:a16="http://schemas.microsoft.com/office/drawing/2014/main" id="{E15F0FBB-46D8-42F0-BF31-5B86B3A43FF3}"/>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9" name="テキスト ボックス 168">
          <a:extLst>
            <a:ext uri="{FF2B5EF4-FFF2-40B4-BE49-F238E27FC236}">
              <a16:creationId xmlns:a16="http://schemas.microsoft.com/office/drawing/2014/main" id="{F32CFD37-2222-4EC2-A74C-A36A430C1800}"/>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0" name="テキスト ボックス 169">
          <a:extLst>
            <a:ext uri="{FF2B5EF4-FFF2-40B4-BE49-F238E27FC236}">
              <a16:creationId xmlns:a16="http://schemas.microsoft.com/office/drawing/2014/main" id="{34323341-FB81-49F3-BF04-D1E8914EF57F}"/>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A75D1503-AF0A-48E8-BFF7-EB58E9D81DE8}"/>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407AD54B-B0FA-48B5-BC96-E9DF54BF985E}"/>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2B47651A-E89E-4A67-94D8-053E4BD6EB8F}"/>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36F34DBF-95C3-4D61-BDEF-37F20F7299E4}"/>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D10186CA-5ED3-4C01-B476-B3B3E86BA7B1}"/>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A6ED80A-E29F-4B99-B783-1D0323FEEBF0}"/>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98505F6E-38EF-43B1-A0A3-8785598E0012}"/>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C1486E78-E80E-4AF5-939A-30DED9D6978C}"/>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EBE34DD2-2B7D-4053-81E0-3568F4E83FC2}"/>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F56D8CAA-9AF0-410E-A3DA-BA69C558B9F2}"/>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187,494
183,715
27.55
79,153,859
74,935,183
4,079,931
37,518,870
32,215,793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F0235841-E8B9-4F2C-8C4F-7C9B241B9DB6}"/>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D1A4F9AC-E0F5-4DD4-ABFA-400B3D403402}"/>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3E2256F2-7D80-4A56-BA6E-2F14026DF0E9}"/>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E96C2A43-2D3E-4031-BCE3-34B2F72AD42D}"/>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51443F9-1DA1-4086-8C6D-4338EE2EB38B}"/>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F1247F5B-4BCD-4DA5-BB8C-AA1C640E4002}"/>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2C9336D6-902D-41F6-BED9-70EFF86732B3}"/>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1CBBFC5D-699A-47A4-A0A0-7D6623D75FAF}"/>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AA709229-5023-40A0-BEC4-8BC032BAF2D7}"/>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2F3BDC69-8B9A-4483-8BA5-CA1894F29759}"/>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120D7155-DC6E-4BB7-884B-193DC97F1F98}"/>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8C84C1F0-6AA6-46FB-BF12-2A4F50A03393}"/>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248749B1-24B5-4858-97B8-5BDFF3EA101A}"/>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363AE4AB-47AD-40D3-A731-FD6CA217226F}"/>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7A4760C2-28DA-4419-BAE0-A608E0BC515B}"/>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5AC5F6E4-8EA0-4F64-8FEF-843A87FAD529}"/>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18C3D531-C970-4C8A-BB9F-CB97B60E9B53}"/>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51544E4D-9346-4427-95F0-6D06D9F4E30E}"/>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674C934A-E936-4808-B840-2C68701016ED}"/>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9927C2B0-958B-4BAD-9A1F-99B118AEF9D3}"/>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61A3FD19-F6B7-4137-8F7F-143E1131E796}"/>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139E05EF-BE87-42C9-8F18-70A47DE62BBE}"/>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AC83DB69-287C-4C9E-A22E-3FDF89B0C30D}"/>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E29CC25-5DBF-4D34-BDE4-55C774A67B8E}"/>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372E330B-10D2-4C2D-9B19-F55F2A54EF89}"/>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D9F9D023-926E-4E68-90D1-FBD46A7B8C4B}"/>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D3D5465F-2C98-4337-B08D-D2338A46B137}"/>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A715AD0E-76D7-4157-9CB6-A6549082116A}"/>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39E517CD-1D65-4F20-90CF-8EB99994AB82}"/>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A2AA2314-ACDF-4CA5-904F-ED7DAAB31311}"/>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4813E249-633E-452D-97CE-79A5A14F5CFF}"/>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113D96FC-38EA-4C62-B964-81308B606A93}"/>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596650F6-401D-4E1A-9D59-CC628B80FB08}"/>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18DF85CD-7DE4-48BA-B375-14CA53368BF8}"/>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D4149A39-E180-4460-929F-5DE74F9FCAFF}"/>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70042ECF-FDA9-491A-BC51-8B670294A572}"/>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13699E91-78B3-4A00-A7DE-5CA361790E3C}"/>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D38CF73C-78D6-476D-8562-9B5D136CB350}"/>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8221627B-280F-4242-A23E-59BB80E771BC}"/>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74ABB6A7-EC12-4D36-BF51-50B3FA6A1C6C}"/>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64F7371A-ABC1-49E3-BD25-5709578F9E0C}"/>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C18FB9F1-584B-4CF0-8933-64829B5B5B25}"/>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108EA336-80F5-4673-B2F0-14637A5B5C98}"/>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32D1F918-2928-4E6E-A90A-EF3A695A65B6}"/>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7A8B7339-0D1D-49E4-B6ED-5ED3662639C9}"/>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91F8F165-C140-4A76-BF1C-61B94663B5DB}"/>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48442</xdr:rowOff>
    </xdr:from>
    <xdr:to>
      <xdr:col>24</xdr:col>
      <xdr:colOff>62865</xdr:colOff>
      <xdr:row>41</xdr:row>
      <xdr:rowOff>123553</xdr:rowOff>
    </xdr:to>
    <xdr:cxnSp macro="">
      <xdr:nvCxnSpPr>
        <xdr:cNvPr id="58" name="直線コネクタ 57">
          <a:extLst>
            <a:ext uri="{FF2B5EF4-FFF2-40B4-BE49-F238E27FC236}">
              <a16:creationId xmlns:a16="http://schemas.microsoft.com/office/drawing/2014/main" id="{D66A1DC5-29EA-4CC5-9D8B-BD65F2CA8465}"/>
            </a:ext>
          </a:extLst>
        </xdr:cNvPr>
        <xdr:cNvCxnSpPr/>
      </xdr:nvCxnSpPr>
      <xdr:spPr>
        <a:xfrm flipV="1">
          <a:off x="4086225" y="5748202"/>
          <a:ext cx="0" cy="1248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127380</xdr:rowOff>
    </xdr:from>
    <xdr:ext cx="405111" cy="259045"/>
    <xdr:sp macro="" textlink="">
      <xdr:nvSpPr>
        <xdr:cNvPr id="59" name="【道路】&#10;有形固定資産減価償却率最小値テキスト">
          <a:extLst>
            <a:ext uri="{FF2B5EF4-FFF2-40B4-BE49-F238E27FC236}">
              <a16:creationId xmlns:a16="http://schemas.microsoft.com/office/drawing/2014/main" id="{BCB970DA-ADD6-4603-90AB-A53A916CE24C}"/>
            </a:ext>
          </a:extLst>
        </xdr:cNvPr>
        <xdr:cNvSpPr txBox="1"/>
      </xdr:nvSpPr>
      <xdr:spPr>
        <a:xfrm>
          <a:off x="4124960" y="70006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123553</xdr:rowOff>
    </xdr:from>
    <xdr:to>
      <xdr:col>24</xdr:col>
      <xdr:colOff>152400</xdr:colOff>
      <xdr:row>41</xdr:row>
      <xdr:rowOff>123553</xdr:rowOff>
    </xdr:to>
    <xdr:cxnSp macro="">
      <xdr:nvCxnSpPr>
        <xdr:cNvPr id="60" name="直線コネクタ 59">
          <a:extLst>
            <a:ext uri="{FF2B5EF4-FFF2-40B4-BE49-F238E27FC236}">
              <a16:creationId xmlns:a16="http://schemas.microsoft.com/office/drawing/2014/main" id="{F8059415-6A2B-491A-A955-39A3850E66C9}"/>
            </a:ext>
          </a:extLst>
        </xdr:cNvPr>
        <xdr:cNvCxnSpPr/>
      </xdr:nvCxnSpPr>
      <xdr:spPr>
        <a:xfrm>
          <a:off x="4020820" y="69967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166569</xdr:rowOff>
    </xdr:from>
    <xdr:ext cx="405111" cy="259045"/>
    <xdr:sp macro="" textlink="">
      <xdr:nvSpPr>
        <xdr:cNvPr id="61" name="【道路】&#10;有形固定資産減価償却率最大値テキスト">
          <a:extLst>
            <a:ext uri="{FF2B5EF4-FFF2-40B4-BE49-F238E27FC236}">
              <a16:creationId xmlns:a16="http://schemas.microsoft.com/office/drawing/2014/main" id="{B214CC36-2CDA-4DE7-AABD-8E6EEB179A55}"/>
            </a:ext>
          </a:extLst>
        </xdr:cNvPr>
        <xdr:cNvSpPr txBox="1"/>
      </xdr:nvSpPr>
      <xdr:spPr>
        <a:xfrm>
          <a:off x="4124960" y="5531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48442</xdr:rowOff>
    </xdr:from>
    <xdr:to>
      <xdr:col>24</xdr:col>
      <xdr:colOff>152400</xdr:colOff>
      <xdr:row>34</xdr:row>
      <xdr:rowOff>48442</xdr:rowOff>
    </xdr:to>
    <xdr:cxnSp macro="">
      <xdr:nvCxnSpPr>
        <xdr:cNvPr id="62" name="直線コネクタ 61">
          <a:extLst>
            <a:ext uri="{FF2B5EF4-FFF2-40B4-BE49-F238E27FC236}">
              <a16:creationId xmlns:a16="http://schemas.microsoft.com/office/drawing/2014/main" id="{F08CF5CB-9786-4CE7-87DA-7B9CEA471C65}"/>
            </a:ext>
          </a:extLst>
        </xdr:cNvPr>
        <xdr:cNvCxnSpPr/>
      </xdr:nvCxnSpPr>
      <xdr:spPr>
        <a:xfrm>
          <a:off x="4020820" y="574820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170378</xdr:rowOff>
    </xdr:from>
    <xdr:ext cx="405111" cy="259045"/>
    <xdr:sp macro="" textlink="">
      <xdr:nvSpPr>
        <xdr:cNvPr id="63" name="【道路】&#10;有形固定資産減価償却率平均値テキスト">
          <a:extLst>
            <a:ext uri="{FF2B5EF4-FFF2-40B4-BE49-F238E27FC236}">
              <a16:creationId xmlns:a16="http://schemas.microsoft.com/office/drawing/2014/main" id="{20EEE7FD-C3F7-4C92-A31A-5627ED7BF35D}"/>
            </a:ext>
          </a:extLst>
        </xdr:cNvPr>
        <xdr:cNvSpPr txBox="1"/>
      </xdr:nvSpPr>
      <xdr:spPr>
        <a:xfrm>
          <a:off x="4124960" y="654069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20501</xdr:rowOff>
    </xdr:from>
    <xdr:to>
      <xdr:col>24</xdr:col>
      <xdr:colOff>114300</xdr:colOff>
      <xdr:row>39</xdr:row>
      <xdr:rowOff>122101</xdr:rowOff>
    </xdr:to>
    <xdr:sp macro="" textlink="">
      <xdr:nvSpPr>
        <xdr:cNvPr id="64" name="フローチャート: 判断 63">
          <a:extLst>
            <a:ext uri="{FF2B5EF4-FFF2-40B4-BE49-F238E27FC236}">
              <a16:creationId xmlns:a16="http://schemas.microsoft.com/office/drawing/2014/main" id="{A6C2876D-5547-4439-BD2B-04819EC21576}"/>
            </a:ext>
          </a:extLst>
        </xdr:cNvPr>
        <xdr:cNvSpPr/>
      </xdr:nvSpPr>
      <xdr:spPr>
        <a:xfrm>
          <a:off x="4036060" y="6558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167459</xdr:rowOff>
    </xdr:from>
    <xdr:to>
      <xdr:col>20</xdr:col>
      <xdr:colOff>38100</xdr:colOff>
      <xdr:row>39</xdr:row>
      <xdr:rowOff>97609</xdr:rowOff>
    </xdr:to>
    <xdr:sp macro="" textlink="">
      <xdr:nvSpPr>
        <xdr:cNvPr id="65" name="フローチャート: 判断 64">
          <a:extLst>
            <a:ext uri="{FF2B5EF4-FFF2-40B4-BE49-F238E27FC236}">
              <a16:creationId xmlns:a16="http://schemas.microsoft.com/office/drawing/2014/main" id="{4A1AEBDD-94A9-4BDD-9152-5ACFAFD8A096}"/>
            </a:ext>
          </a:extLst>
        </xdr:cNvPr>
        <xdr:cNvSpPr/>
      </xdr:nvSpPr>
      <xdr:spPr>
        <a:xfrm>
          <a:off x="3312160" y="653777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138067</xdr:rowOff>
    </xdr:from>
    <xdr:to>
      <xdr:col>15</xdr:col>
      <xdr:colOff>101600</xdr:colOff>
      <xdr:row>39</xdr:row>
      <xdr:rowOff>68217</xdr:rowOff>
    </xdr:to>
    <xdr:sp macro="" textlink="">
      <xdr:nvSpPr>
        <xdr:cNvPr id="66" name="フローチャート: 判断 65">
          <a:extLst>
            <a:ext uri="{FF2B5EF4-FFF2-40B4-BE49-F238E27FC236}">
              <a16:creationId xmlns:a16="http://schemas.microsoft.com/office/drawing/2014/main" id="{C4711B85-ECD9-4896-80E3-CC710730A821}"/>
            </a:ext>
          </a:extLst>
        </xdr:cNvPr>
        <xdr:cNvSpPr/>
      </xdr:nvSpPr>
      <xdr:spPr>
        <a:xfrm>
          <a:off x="2514600" y="650838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90715</xdr:rowOff>
    </xdr:from>
    <xdr:to>
      <xdr:col>10</xdr:col>
      <xdr:colOff>165100</xdr:colOff>
      <xdr:row>39</xdr:row>
      <xdr:rowOff>20865</xdr:rowOff>
    </xdr:to>
    <xdr:sp macro="" textlink="">
      <xdr:nvSpPr>
        <xdr:cNvPr id="67" name="フローチャート: 判断 66">
          <a:extLst>
            <a:ext uri="{FF2B5EF4-FFF2-40B4-BE49-F238E27FC236}">
              <a16:creationId xmlns:a16="http://schemas.microsoft.com/office/drawing/2014/main" id="{C3E33001-6A6D-4F3D-B844-AB5C4B29D11E}"/>
            </a:ext>
          </a:extLst>
        </xdr:cNvPr>
        <xdr:cNvSpPr/>
      </xdr:nvSpPr>
      <xdr:spPr>
        <a:xfrm>
          <a:off x="1739900" y="64610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66222</xdr:rowOff>
    </xdr:from>
    <xdr:to>
      <xdr:col>6</xdr:col>
      <xdr:colOff>38100</xdr:colOff>
      <xdr:row>38</xdr:row>
      <xdr:rowOff>167822</xdr:rowOff>
    </xdr:to>
    <xdr:sp macro="" textlink="">
      <xdr:nvSpPr>
        <xdr:cNvPr id="68" name="フローチャート: 判断 67">
          <a:extLst>
            <a:ext uri="{FF2B5EF4-FFF2-40B4-BE49-F238E27FC236}">
              <a16:creationId xmlns:a16="http://schemas.microsoft.com/office/drawing/2014/main" id="{F05AD9D9-0ACC-4826-8EC0-8C42F7444566}"/>
            </a:ext>
          </a:extLst>
        </xdr:cNvPr>
        <xdr:cNvSpPr/>
      </xdr:nvSpPr>
      <xdr:spPr>
        <a:xfrm>
          <a:off x="965200" y="643654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E01E4D01-307E-4E47-9ED8-0851AFE944DE}"/>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BE5A7038-0CF5-4B28-990A-31C8D6AE2D4B}"/>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61E48174-EF28-41D2-A699-8BD2D6CD1666}"/>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6A71107A-6EF2-4CE8-BC6D-74AC86761883}"/>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EBC444D0-4B4F-4A39-B5F3-1D221C72585B}"/>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165826</xdr:rowOff>
    </xdr:from>
    <xdr:to>
      <xdr:col>24</xdr:col>
      <xdr:colOff>114300</xdr:colOff>
      <xdr:row>39</xdr:row>
      <xdr:rowOff>95976</xdr:rowOff>
    </xdr:to>
    <xdr:sp macro="" textlink="">
      <xdr:nvSpPr>
        <xdr:cNvPr id="74" name="楕円 73">
          <a:extLst>
            <a:ext uri="{FF2B5EF4-FFF2-40B4-BE49-F238E27FC236}">
              <a16:creationId xmlns:a16="http://schemas.microsoft.com/office/drawing/2014/main" id="{B66E7487-5D08-4C98-8CCB-703D6C461A46}"/>
            </a:ext>
          </a:extLst>
        </xdr:cNvPr>
        <xdr:cNvSpPr/>
      </xdr:nvSpPr>
      <xdr:spPr>
        <a:xfrm>
          <a:off x="4036060" y="653614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17253</xdr:rowOff>
    </xdr:from>
    <xdr:ext cx="405111" cy="259045"/>
    <xdr:sp macro="" textlink="">
      <xdr:nvSpPr>
        <xdr:cNvPr id="75" name="【道路】&#10;有形固定資産減価償却率該当値テキスト">
          <a:extLst>
            <a:ext uri="{FF2B5EF4-FFF2-40B4-BE49-F238E27FC236}">
              <a16:creationId xmlns:a16="http://schemas.microsoft.com/office/drawing/2014/main" id="{8E834B20-112F-4C5D-9687-A57D80A43FBD}"/>
            </a:ext>
          </a:extLst>
        </xdr:cNvPr>
        <xdr:cNvSpPr txBox="1"/>
      </xdr:nvSpPr>
      <xdr:spPr>
        <a:xfrm>
          <a:off x="4124960" y="6387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138067</xdr:rowOff>
    </xdr:from>
    <xdr:to>
      <xdr:col>20</xdr:col>
      <xdr:colOff>38100</xdr:colOff>
      <xdr:row>39</xdr:row>
      <xdr:rowOff>68217</xdr:rowOff>
    </xdr:to>
    <xdr:sp macro="" textlink="">
      <xdr:nvSpPr>
        <xdr:cNvPr id="76" name="楕円 75">
          <a:extLst>
            <a:ext uri="{FF2B5EF4-FFF2-40B4-BE49-F238E27FC236}">
              <a16:creationId xmlns:a16="http://schemas.microsoft.com/office/drawing/2014/main" id="{E6BCEDDF-943D-4AAE-9BCD-4F857F4E286F}"/>
            </a:ext>
          </a:extLst>
        </xdr:cNvPr>
        <xdr:cNvSpPr/>
      </xdr:nvSpPr>
      <xdr:spPr>
        <a:xfrm>
          <a:off x="3312160" y="650838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17417</xdr:rowOff>
    </xdr:from>
    <xdr:to>
      <xdr:col>24</xdr:col>
      <xdr:colOff>63500</xdr:colOff>
      <xdr:row>39</xdr:row>
      <xdr:rowOff>45176</xdr:rowOff>
    </xdr:to>
    <xdr:cxnSp macro="">
      <xdr:nvCxnSpPr>
        <xdr:cNvPr id="77" name="直線コネクタ 76">
          <a:extLst>
            <a:ext uri="{FF2B5EF4-FFF2-40B4-BE49-F238E27FC236}">
              <a16:creationId xmlns:a16="http://schemas.microsoft.com/office/drawing/2014/main" id="{4AD42702-13DF-4DA1-8D65-BAFF879016E0}"/>
            </a:ext>
          </a:extLst>
        </xdr:cNvPr>
        <xdr:cNvCxnSpPr/>
      </xdr:nvCxnSpPr>
      <xdr:spPr>
        <a:xfrm>
          <a:off x="3355340" y="6555377"/>
          <a:ext cx="73152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103777</xdr:rowOff>
    </xdr:from>
    <xdr:to>
      <xdr:col>15</xdr:col>
      <xdr:colOff>101600</xdr:colOff>
      <xdr:row>39</xdr:row>
      <xdr:rowOff>33927</xdr:rowOff>
    </xdr:to>
    <xdr:sp macro="" textlink="">
      <xdr:nvSpPr>
        <xdr:cNvPr id="78" name="楕円 77">
          <a:extLst>
            <a:ext uri="{FF2B5EF4-FFF2-40B4-BE49-F238E27FC236}">
              <a16:creationId xmlns:a16="http://schemas.microsoft.com/office/drawing/2014/main" id="{0E413F3D-45E7-43FE-88F2-D2D2BA88778C}"/>
            </a:ext>
          </a:extLst>
        </xdr:cNvPr>
        <xdr:cNvSpPr/>
      </xdr:nvSpPr>
      <xdr:spPr>
        <a:xfrm>
          <a:off x="2514600" y="647409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154577</xdr:rowOff>
    </xdr:from>
    <xdr:to>
      <xdr:col>19</xdr:col>
      <xdr:colOff>177800</xdr:colOff>
      <xdr:row>39</xdr:row>
      <xdr:rowOff>17417</xdr:rowOff>
    </xdr:to>
    <xdr:cxnSp macro="">
      <xdr:nvCxnSpPr>
        <xdr:cNvPr id="79" name="直線コネクタ 78">
          <a:extLst>
            <a:ext uri="{FF2B5EF4-FFF2-40B4-BE49-F238E27FC236}">
              <a16:creationId xmlns:a16="http://schemas.microsoft.com/office/drawing/2014/main" id="{E7D4A928-CACE-4ACC-9760-6FCC4CF0840D}"/>
            </a:ext>
          </a:extLst>
        </xdr:cNvPr>
        <xdr:cNvCxnSpPr/>
      </xdr:nvCxnSpPr>
      <xdr:spPr>
        <a:xfrm>
          <a:off x="2565400" y="6524897"/>
          <a:ext cx="78994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74385</xdr:rowOff>
    </xdr:from>
    <xdr:to>
      <xdr:col>10</xdr:col>
      <xdr:colOff>165100</xdr:colOff>
      <xdr:row>39</xdr:row>
      <xdr:rowOff>4535</xdr:rowOff>
    </xdr:to>
    <xdr:sp macro="" textlink="">
      <xdr:nvSpPr>
        <xdr:cNvPr id="80" name="楕円 79">
          <a:extLst>
            <a:ext uri="{FF2B5EF4-FFF2-40B4-BE49-F238E27FC236}">
              <a16:creationId xmlns:a16="http://schemas.microsoft.com/office/drawing/2014/main" id="{FFE776BA-9398-4FD1-ACA1-12B63512EFB2}"/>
            </a:ext>
          </a:extLst>
        </xdr:cNvPr>
        <xdr:cNvSpPr/>
      </xdr:nvSpPr>
      <xdr:spPr>
        <a:xfrm>
          <a:off x="1739900" y="64447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125185</xdr:rowOff>
    </xdr:from>
    <xdr:to>
      <xdr:col>15</xdr:col>
      <xdr:colOff>50800</xdr:colOff>
      <xdr:row>38</xdr:row>
      <xdr:rowOff>154577</xdr:rowOff>
    </xdr:to>
    <xdr:cxnSp macro="">
      <xdr:nvCxnSpPr>
        <xdr:cNvPr id="81" name="直線コネクタ 80">
          <a:extLst>
            <a:ext uri="{FF2B5EF4-FFF2-40B4-BE49-F238E27FC236}">
              <a16:creationId xmlns:a16="http://schemas.microsoft.com/office/drawing/2014/main" id="{2D4C850F-03EB-4F75-8B51-86632F92B7B5}"/>
            </a:ext>
          </a:extLst>
        </xdr:cNvPr>
        <xdr:cNvCxnSpPr/>
      </xdr:nvCxnSpPr>
      <xdr:spPr>
        <a:xfrm>
          <a:off x="1790700" y="6495505"/>
          <a:ext cx="7747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36830</xdr:rowOff>
    </xdr:from>
    <xdr:to>
      <xdr:col>6</xdr:col>
      <xdr:colOff>38100</xdr:colOff>
      <xdr:row>38</xdr:row>
      <xdr:rowOff>138430</xdr:rowOff>
    </xdr:to>
    <xdr:sp macro="" textlink="">
      <xdr:nvSpPr>
        <xdr:cNvPr id="82" name="楕円 81">
          <a:extLst>
            <a:ext uri="{FF2B5EF4-FFF2-40B4-BE49-F238E27FC236}">
              <a16:creationId xmlns:a16="http://schemas.microsoft.com/office/drawing/2014/main" id="{7AF163B0-54B4-4557-B942-CD0DD25C4A83}"/>
            </a:ext>
          </a:extLst>
        </xdr:cNvPr>
        <xdr:cNvSpPr/>
      </xdr:nvSpPr>
      <xdr:spPr>
        <a:xfrm>
          <a:off x="965200" y="64071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87630</xdr:rowOff>
    </xdr:from>
    <xdr:to>
      <xdr:col>10</xdr:col>
      <xdr:colOff>114300</xdr:colOff>
      <xdr:row>38</xdr:row>
      <xdr:rowOff>125185</xdr:rowOff>
    </xdr:to>
    <xdr:cxnSp macro="">
      <xdr:nvCxnSpPr>
        <xdr:cNvPr id="83" name="直線コネクタ 82">
          <a:extLst>
            <a:ext uri="{FF2B5EF4-FFF2-40B4-BE49-F238E27FC236}">
              <a16:creationId xmlns:a16="http://schemas.microsoft.com/office/drawing/2014/main" id="{10368359-B2D8-4323-87DB-DF718F9F4577}"/>
            </a:ext>
          </a:extLst>
        </xdr:cNvPr>
        <xdr:cNvCxnSpPr/>
      </xdr:nvCxnSpPr>
      <xdr:spPr>
        <a:xfrm>
          <a:off x="1008380" y="6457950"/>
          <a:ext cx="78232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88736</xdr:rowOff>
    </xdr:from>
    <xdr:ext cx="405111" cy="259045"/>
    <xdr:sp macro="" textlink="">
      <xdr:nvSpPr>
        <xdr:cNvPr id="84" name="n_1aveValue【道路】&#10;有形固定資産減価償却率">
          <a:extLst>
            <a:ext uri="{FF2B5EF4-FFF2-40B4-BE49-F238E27FC236}">
              <a16:creationId xmlns:a16="http://schemas.microsoft.com/office/drawing/2014/main" id="{9AF0DF14-2125-413A-BFE6-9A37A88DB54F}"/>
            </a:ext>
          </a:extLst>
        </xdr:cNvPr>
        <xdr:cNvSpPr txBox="1"/>
      </xdr:nvSpPr>
      <xdr:spPr>
        <a:xfrm>
          <a:off x="3170564" y="6626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59344</xdr:rowOff>
    </xdr:from>
    <xdr:ext cx="405111" cy="259045"/>
    <xdr:sp macro="" textlink="">
      <xdr:nvSpPr>
        <xdr:cNvPr id="85" name="n_2aveValue【道路】&#10;有形固定資産減価償却率">
          <a:extLst>
            <a:ext uri="{FF2B5EF4-FFF2-40B4-BE49-F238E27FC236}">
              <a16:creationId xmlns:a16="http://schemas.microsoft.com/office/drawing/2014/main" id="{0EF2B352-FA62-4EEC-871F-0AD94489707A}"/>
            </a:ext>
          </a:extLst>
        </xdr:cNvPr>
        <xdr:cNvSpPr txBox="1"/>
      </xdr:nvSpPr>
      <xdr:spPr>
        <a:xfrm>
          <a:off x="2385704" y="6597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11992</xdr:rowOff>
    </xdr:from>
    <xdr:ext cx="405111" cy="259045"/>
    <xdr:sp macro="" textlink="">
      <xdr:nvSpPr>
        <xdr:cNvPr id="86" name="n_3aveValue【道路】&#10;有形固定資産減価償却率">
          <a:extLst>
            <a:ext uri="{FF2B5EF4-FFF2-40B4-BE49-F238E27FC236}">
              <a16:creationId xmlns:a16="http://schemas.microsoft.com/office/drawing/2014/main" id="{77971A80-ACC5-46E2-B568-C7B73EEDDC03}"/>
            </a:ext>
          </a:extLst>
        </xdr:cNvPr>
        <xdr:cNvSpPr txBox="1"/>
      </xdr:nvSpPr>
      <xdr:spPr>
        <a:xfrm>
          <a:off x="1611004" y="654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158949</xdr:rowOff>
    </xdr:from>
    <xdr:ext cx="405111" cy="259045"/>
    <xdr:sp macro="" textlink="">
      <xdr:nvSpPr>
        <xdr:cNvPr id="87" name="n_4aveValue【道路】&#10;有形固定資産減価償却率">
          <a:extLst>
            <a:ext uri="{FF2B5EF4-FFF2-40B4-BE49-F238E27FC236}">
              <a16:creationId xmlns:a16="http://schemas.microsoft.com/office/drawing/2014/main" id="{216AC9AE-B04C-4F39-8E25-5FA6588D7671}"/>
            </a:ext>
          </a:extLst>
        </xdr:cNvPr>
        <xdr:cNvSpPr txBox="1"/>
      </xdr:nvSpPr>
      <xdr:spPr>
        <a:xfrm>
          <a:off x="836304" y="6529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84744</xdr:rowOff>
    </xdr:from>
    <xdr:ext cx="405111" cy="259045"/>
    <xdr:sp macro="" textlink="">
      <xdr:nvSpPr>
        <xdr:cNvPr id="88" name="n_1mainValue【道路】&#10;有形固定資産減価償却率">
          <a:extLst>
            <a:ext uri="{FF2B5EF4-FFF2-40B4-BE49-F238E27FC236}">
              <a16:creationId xmlns:a16="http://schemas.microsoft.com/office/drawing/2014/main" id="{8B37A89C-405A-4159-B209-48BC1BACBB72}"/>
            </a:ext>
          </a:extLst>
        </xdr:cNvPr>
        <xdr:cNvSpPr txBox="1"/>
      </xdr:nvSpPr>
      <xdr:spPr>
        <a:xfrm>
          <a:off x="3170564" y="62874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50454</xdr:rowOff>
    </xdr:from>
    <xdr:ext cx="405111" cy="259045"/>
    <xdr:sp macro="" textlink="">
      <xdr:nvSpPr>
        <xdr:cNvPr id="89" name="n_2mainValue【道路】&#10;有形固定資産減価償却率">
          <a:extLst>
            <a:ext uri="{FF2B5EF4-FFF2-40B4-BE49-F238E27FC236}">
              <a16:creationId xmlns:a16="http://schemas.microsoft.com/office/drawing/2014/main" id="{A92BAF7F-D381-411D-B75E-EE5967CDEC7A}"/>
            </a:ext>
          </a:extLst>
        </xdr:cNvPr>
        <xdr:cNvSpPr txBox="1"/>
      </xdr:nvSpPr>
      <xdr:spPr>
        <a:xfrm>
          <a:off x="2385704" y="6253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21063</xdr:rowOff>
    </xdr:from>
    <xdr:ext cx="405111" cy="259045"/>
    <xdr:sp macro="" textlink="">
      <xdr:nvSpPr>
        <xdr:cNvPr id="90" name="n_3mainValue【道路】&#10;有形固定資産減価償却率">
          <a:extLst>
            <a:ext uri="{FF2B5EF4-FFF2-40B4-BE49-F238E27FC236}">
              <a16:creationId xmlns:a16="http://schemas.microsoft.com/office/drawing/2014/main" id="{3769BFFD-6D91-42BC-A754-B4449A56498E}"/>
            </a:ext>
          </a:extLst>
        </xdr:cNvPr>
        <xdr:cNvSpPr txBox="1"/>
      </xdr:nvSpPr>
      <xdr:spPr>
        <a:xfrm>
          <a:off x="1611004" y="62237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154957</xdr:rowOff>
    </xdr:from>
    <xdr:ext cx="405111" cy="259045"/>
    <xdr:sp macro="" textlink="">
      <xdr:nvSpPr>
        <xdr:cNvPr id="91" name="n_4mainValue【道路】&#10;有形固定資産減価償却率">
          <a:extLst>
            <a:ext uri="{FF2B5EF4-FFF2-40B4-BE49-F238E27FC236}">
              <a16:creationId xmlns:a16="http://schemas.microsoft.com/office/drawing/2014/main" id="{82866E1A-D5AB-42FA-BCFA-FC3664DEA1CB}"/>
            </a:ext>
          </a:extLst>
        </xdr:cNvPr>
        <xdr:cNvSpPr txBox="1"/>
      </xdr:nvSpPr>
      <xdr:spPr>
        <a:xfrm>
          <a:off x="836304" y="618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7CCF98AB-6056-4803-BB0A-B892DC3F7107}"/>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D7E21B6F-88C9-4251-9200-02CB04BD5964}"/>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3D62B8A2-32E5-47D0-B7D6-803D22CD4908}"/>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E4A7BE72-5447-4609-A23A-4351EFC0F2D2}"/>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DF2D45F5-C4C7-46DF-B05D-E47BC938EFB7}"/>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75A6F403-8614-495D-BC4D-E93D478DF7BC}"/>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C1598F1F-117E-45D7-8922-62A93BFE84A1}"/>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A96A722C-33BC-4EF0-B8B3-14D8D724367F}"/>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6983258C-6340-46F5-B3E5-A220845EA7AA}"/>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18AC4528-0A94-46A6-8814-1A81C3F22E13}"/>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C21C1250-88EF-47B3-AA1B-0C822C3C6316}"/>
            </a:ext>
          </a:extLst>
        </xdr:cNvPr>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3BED3D3D-E570-4ABC-88F3-ECF84A4A760B}"/>
            </a:ext>
          </a:extLst>
        </xdr:cNvPr>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ED4377A3-3BCA-41DC-B310-053229820A77}"/>
            </a:ext>
          </a:extLst>
        </xdr:cNvPr>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5" name="テキスト ボックス 104">
          <a:extLst>
            <a:ext uri="{FF2B5EF4-FFF2-40B4-BE49-F238E27FC236}">
              <a16:creationId xmlns:a16="http://schemas.microsoft.com/office/drawing/2014/main" id="{D72A7EEE-3877-4EDC-86BE-FF9F0F93C949}"/>
            </a:ext>
          </a:extLst>
        </xdr:cNvPr>
        <xdr:cNvSpPr txBox="1"/>
      </xdr:nvSpPr>
      <xdr:spPr>
        <a:xfrm>
          <a:off x="5364041" y="641859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17E41C68-9053-4E17-B23C-284FFA112370}"/>
            </a:ext>
          </a:extLst>
        </xdr:cNvPr>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7" name="テキスト ボックス 106">
          <a:extLst>
            <a:ext uri="{FF2B5EF4-FFF2-40B4-BE49-F238E27FC236}">
              <a16:creationId xmlns:a16="http://schemas.microsoft.com/office/drawing/2014/main" id="{FECABD45-65CE-4F76-8512-24DC241039FF}"/>
            </a:ext>
          </a:extLst>
        </xdr:cNvPr>
        <xdr:cNvSpPr txBox="1"/>
      </xdr:nvSpPr>
      <xdr:spPr>
        <a:xfrm>
          <a:off x="5364041" y="59728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55DC51EA-FAE2-45D5-BDB2-BB5256506B23}"/>
            </a:ext>
          </a:extLst>
        </xdr:cNvPr>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9" name="テキスト ボックス 108">
          <a:extLst>
            <a:ext uri="{FF2B5EF4-FFF2-40B4-BE49-F238E27FC236}">
              <a16:creationId xmlns:a16="http://schemas.microsoft.com/office/drawing/2014/main" id="{480FF35E-4F41-4720-9C19-FA25EEC6B71C}"/>
            </a:ext>
          </a:extLst>
        </xdr:cNvPr>
        <xdr:cNvSpPr txBox="1"/>
      </xdr:nvSpPr>
      <xdr:spPr>
        <a:xfrm>
          <a:off x="5364041" y="55270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D4EE81CB-D479-4D26-AF66-96F3568ED5E8}"/>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1" name="テキスト ボックス 110">
          <a:extLst>
            <a:ext uri="{FF2B5EF4-FFF2-40B4-BE49-F238E27FC236}">
              <a16:creationId xmlns:a16="http://schemas.microsoft.com/office/drawing/2014/main" id="{C3BA550C-2A3A-4C1B-98C6-CC1C643D5B04}"/>
            </a:ext>
          </a:extLst>
        </xdr:cNvPr>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B9B4607D-5C3C-48A3-9C1A-706314D7CB34}"/>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105004</xdr:rowOff>
    </xdr:from>
    <xdr:to>
      <xdr:col>54</xdr:col>
      <xdr:colOff>189865</xdr:colOff>
      <xdr:row>41</xdr:row>
      <xdr:rowOff>93756</xdr:rowOff>
    </xdr:to>
    <xdr:cxnSp macro="">
      <xdr:nvCxnSpPr>
        <xdr:cNvPr id="113" name="直線コネクタ 112">
          <a:extLst>
            <a:ext uri="{FF2B5EF4-FFF2-40B4-BE49-F238E27FC236}">
              <a16:creationId xmlns:a16="http://schemas.microsoft.com/office/drawing/2014/main" id="{3B675A9A-3F8D-4AB2-AAD9-83D7143799AF}"/>
            </a:ext>
          </a:extLst>
        </xdr:cNvPr>
        <xdr:cNvCxnSpPr/>
      </xdr:nvCxnSpPr>
      <xdr:spPr>
        <a:xfrm flipV="1">
          <a:off x="9219565" y="5804764"/>
          <a:ext cx="0" cy="11622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97583</xdr:rowOff>
    </xdr:from>
    <xdr:ext cx="469744" cy="259045"/>
    <xdr:sp macro="" textlink="">
      <xdr:nvSpPr>
        <xdr:cNvPr id="114" name="【道路】&#10;一人当たり延長最小値テキスト">
          <a:extLst>
            <a:ext uri="{FF2B5EF4-FFF2-40B4-BE49-F238E27FC236}">
              <a16:creationId xmlns:a16="http://schemas.microsoft.com/office/drawing/2014/main" id="{7A1084AE-0860-479E-A117-3858A92277E3}"/>
            </a:ext>
          </a:extLst>
        </xdr:cNvPr>
        <xdr:cNvSpPr txBox="1"/>
      </xdr:nvSpPr>
      <xdr:spPr>
        <a:xfrm>
          <a:off x="9258300" y="6970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93756</xdr:rowOff>
    </xdr:from>
    <xdr:to>
      <xdr:col>55</xdr:col>
      <xdr:colOff>88900</xdr:colOff>
      <xdr:row>41</xdr:row>
      <xdr:rowOff>93756</xdr:rowOff>
    </xdr:to>
    <xdr:cxnSp macro="">
      <xdr:nvCxnSpPr>
        <xdr:cNvPr id="115" name="直線コネクタ 114">
          <a:extLst>
            <a:ext uri="{FF2B5EF4-FFF2-40B4-BE49-F238E27FC236}">
              <a16:creationId xmlns:a16="http://schemas.microsoft.com/office/drawing/2014/main" id="{CB7F1FF7-4D0E-4171-8495-907739D70ABB}"/>
            </a:ext>
          </a:extLst>
        </xdr:cNvPr>
        <xdr:cNvCxnSpPr/>
      </xdr:nvCxnSpPr>
      <xdr:spPr>
        <a:xfrm>
          <a:off x="9154160" y="69669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51681</xdr:rowOff>
    </xdr:from>
    <xdr:ext cx="534377" cy="259045"/>
    <xdr:sp macro="" textlink="">
      <xdr:nvSpPr>
        <xdr:cNvPr id="116" name="【道路】&#10;一人当たり延長最大値テキスト">
          <a:extLst>
            <a:ext uri="{FF2B5EF4-FFF2-40B4-BE49-F238E27FC236}">
              <a16:creationId xmlns:a16="http://schemas.microsoft.com/office/drawing/2014/main" id="{F068D8B6-0C8C-462A-8F2B-7DB4BAC5C2C5}"/>
            </a:ext>
          </a:extLst>
        </xdr:cNvPr>
        <xdr:cNvSpPr txBox="1"/>
      </xdr:nvSpPr>
      <xdr:spPr>
        <a:xfrm>
          <a:off x="9258300" y="5583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105004</xdr:rowOff>
    </xdr:from>
    <xdr:to>
      <xdr:col>55</xdr:col>
      <xdr:colOff>88900</xdr:colOff>
      <xdr:row>34</xdr:row>
      <xdr:rowOff>105004</xdr:rowOff>
    </xdr:to>
    <xdr:cxnSp macro="">
      <xdr:nvCxnSpPr>
        <xdr:cNvPr id="117" name="直線コネクタ 116">
          <a:extLst>
            <a:ext uri="{FF2B5EF4-FFF2-40B4-BE49-F238E27FC236}">
              <a16:creationId xmlns:a16="http://schemas.microsoft.com/office/drawing/2014/main" id="{49ABCF94-E836-42E6-B6FA-CC9ED958F7EC}"/>
            </a:ext>
          </a:extLst>
        </xdr:cNvPr>
        <xdr:cNvCxnSpPr/>
      </xdr:nvCxnSpPr>
      <xdr:spPr>
        <a:xfrm>
          <a:off x="9154160" y="580476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87139</xdr:rowOff>
    </xdr:from>
    <xdr:ext cx="469744" cy="259045"/>
    <xdr:sp macro="" textlink="">
      <xdr:nvSpPr>
        <xdr:cNvPr id="118" name="【道路】&#10;一人当たり延長平均値テキスト">
          <a:extLst>
            <a:ext uri="{FF2B5EF4-FFF2-40B4-BE49-F238E27FC236}">
              <a16:creationId xmlns:a16="http://schemas.microsoft.com/office/drawing/2014/main" id="{E7454A82-5960-49CE-BD23-604B7DB4B7FE}"/>
            </a:ext>
          </a:extLst>
        </xdr:cNvPr>
        <xdr:cNvSpPr txBox="1"/>
      </xdr:nvSpPr>
      <xdr:spPr>
        <a:xfrm>
          <a:off x="9258300" y="66250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64262</xdr:rowOff>
    </xdr:from>
    <xdr:to>
      <xdr:col>55</xdr:col>
      <xdr:colOff>50800</xdr:colOff>
      <xdr:row>40</xdr:row>
      <xdr:rowOff>165862</xdr:rowOff>
    </xdr:to>
    <xdr:sp macro="" textlink="">
      <xdr:nvSpPr>
        <xdr:cNvPr id="119" name="フローチャート: 判断 118">
          <a:extLst>
            <a:ext uri="{FF2B5EF4-FFF2-40B4-BE49-F238E27FC236}">
              <a16:creationId xmlns:a16="http://schemas.microsoft.com/office/drawing/2014/main" id="{BC3206FA-1EA5-49A3-AAD3-A1748F1112E7}"/>
            </a:ext>
          </a:extLst>
        </xdr:cNvPr>
        <xdr:cNvSpPr/>
      </xdr:nvSpPr>
      <xdr:spPr>
        <a:xfrm>
          <a:off x="9192260" y="676986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64719</xdr:rowOff>
    </xdr:from>
    <xdr:to>
      <xdr:col>50</xdr:col>
      <xdr:colOff>165100</xdr:colOff>
      <xdr:row>40</xdr:row>
      <xdr:rowOff>166319</xdr:rowOff>
    </xdr:to>
    <xdr:sp macro="" textlink="">
      <xdr:nvSpPr>
        <xdr:cNvPr id="120" name="フローチャート: 判断 119">
          <a:extLst>
            <a:ext uri="{FF2B5EF4-FFF2-40B4-BE49-F238E27FC236}">
              <a16:creationId xmlns:a16="http://schemas.microsoft.com/office/drawing/2014/main" id="{CA0BAD06-96AF-4551-AC84-7D8A90A167EC}"/>
            </a:ext>
          </a:extLst>
        </xdr:cNvPr>
        <xdr:cNvSpPr/>
      </xdr:nvSpPr>
      <xdr:spPr>
        <a:xfrm>
          <a:off x="8445500" y="6770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65314</xdr:rowOff>
    </xdr:from>
    <xdr:to>
      <xdr:col>46</xdr:col>
      <xdr:colOff>38100</xdr:colOff>
      <xdr:row>40</xdr:row>
      <xdr:rowOff>166914</xdr:rowOff>
    </xdr:to>
    <xdr:sp macro="" textlink="">
      <xdr:nvSpPr>
        <xdr:cNvPr id="121" name="フローチャート: 判断 120">
          <a:extLst>
            <a:ext uri="{FF2B5EF4-FFF2-40B4-BE49-F238E27FC236}">
              <a16:creationId xmlns:a16="http://schemas.microsoft.com/office/drawing/2014/main" id="{F4CDFA2E-CB02-4C09-9CFD-2DC8CCB4A78F}"/>
            </a:ext>
          </a:extLst>
        </xdr:cNvPr>
        <xdr:cNvSpPr/>
      </xdr:nvSpPr>
      <xdr:spPr>
        <a:xfrm>
          <a:off x="7670800" y="677091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65953</xdr:rowOff>
    </xdr:from>
    <xdr:to>
      <xdr:col>41</xdr:col>
      <xdr:colOff>101600</xdr:colOff>
      <xdr:row>40</xdr:row>
      <xdr:rowOff>167553</xdr:rowOff>
    </xdr:to>
    <xdr:sp macro="" textlink="">
      <xdr:nvSpPr>
        <xdr:cNvPr id="122" name="フローチャート: 判断 121">
          <a:extLst>
            <a:ext uri="{FF2B5EF4-FFF2-40B4-BE49-F238E27FC236}">
              <a16:creationId xmlns:a16="http://schemas.microsoft.com/office/drawing/2014/main" id="{54A0D145-397B-480F-ABA6-2EBC1DE2CDF4}"/>
            </a:ext>
          </a:extLst>
        </xdr:cNvPr>
        <xdr:cNvSpPr/>
      </xdr:nvSpPr>
      <xdr:spPr>
        <a:xfrm>
          <a:off x="6873240" y="6771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56993</xdr:rowOff>
    </xdr:from>
    <xdr:to>
      <xdr:col>36</xdr:col>
      <xdr:colOff>165100</xdr:colOff>
      <xdr:row>40</xdr:row>
      <xdr:rowOff>158593</xdr:rowOff>
    </xdr:to>
    <xdr:sp macro="" textlink="">
      <xdr:nvSpPr>
        <xdr:cNvPr id="123" name="フローチャート: 判断 122">
          <a:extLst>
            <a:ext uri="{FF2B5EF4-FFF2-40B4-BE49-F238E27FC236}">
              <a16:creationId xmlns:a16="http://schemas.microsoft.com/office/drawing/2014/main" id="{27AD1FA1-97E4-4626-BB90-BD463F6219F0}"/>
            </a:ext>
          </a:extLst>
        </xdr:cNvPr>
        <xdr:cNvSpPr/>
      </xdr:nvSpPr>
      <xdr:spPr>
        <a:xfrm>
          <a:off x="6098540" y="6762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BED93B3-3C6C-47E2-874F-AB3402B61055}"/>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31DF9C4-F0D8-41E1-9658-6D5B5CA5AACF}"/>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34188DE5-76CD-4253-AE8C-DFAE7E7E198B}"/>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2578FCFE-8C63-4835-BD11-153D44F26DEE}"/>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2BA13493-101A-48A9-95EB-9BF70172C1D7}"/>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145872</xdr:rowOff>
    </xdr:from>
    <xdr:to>
      <xdr:col>55</xdr:col>
      <xdr:colOff>50800</xdr:colOff>
      <xdr:row>41</xdr:row>
      <xdr:rowOff>76022</xdr:rowOff>
    </xdr:to>
    <xdr:sp macro="" textlink="">
      <xdr:nvSpPr>
        <xdr:cNvPr id="129" name="楕円 128">
          <a:extLst>
            <a:ext uri="{FF2B5EF4-FFF2-40B4-BE49-F238E27FC236}">
              <a16:creationId xmlns:a16="http://schemas.microsoft.com/office/drawing/2014/main" id="{E06C6651-4838-4CC4-A3CB-9E111F32EA5B}"/>
            </a:ext>
          </a:extLst>
        </xdr:cNvPr>
        <xdr:cNvSpPr/>
      </xdr:nvSpPr>
      <xdr:spPr>
        <a:xfrm>
          <a:off x="9192260" y="685147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60799</xdr:rowOff>
    </xdr:from>
    <xdr:ext cx="469744" cy="259045"/>
    <xdr:sp macro="" textlink="">
      <xdr:nvSpPr>
        <xdr:cNvPr id="130" name="【道路】&#10;一人当たり延長該当値テキスト">
          <a:extLst>
            <a:ext uri="{FF2B5EF4-FFF2-40B4-BE49-F238E27FC236}">
              <a16:creationId xmlns:a16="http://schemas.microsoft.com/office/drawing/2014/main" id="{A47ED866-692F-4D8E-8031-177C515124FB}"/>
            </a:ext>
          </a:extLst>
        </xdr:cNvPr>
        <xdr:cNvSpPr txBox="1"/>
      </xdr:nvSpPr>
      <xdr:spPr>
        <a:xfrm>
          <a:off x="9258300" y="6766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145918</xdr:rowOff>
    </xdr:from>
    <xdr:to>
      <xdr:col>50</xdr:col>
      <xdr:colOff>165100</xdr:colOff>
      <xdr:row>41</xdr:row>
      <xdr:rowOff>76068</xdr:rowOff>
    </xdr:to>
    <xdr:sp macro="" textlink="">
      <xdr:nvSpPr>
        <xdr:cNvPr id="131" name="楕円 130">
          <a:extLst>
            <a:ext uri="{FF2B5EF4-FFF2-40B4-BE49-F238E27FC236}">
              <a16:creationId xmlns:a16="http://schemas.microsoft.com/office/drawing/2014/main" id="{54467995-2E53-4123-A08D-E0B023477FB1}"/>
            </a:ext>
          </a:extLst>
        </xdr:cNvPr>
        <xdr:cNvSpPr/>
      </xdr:nvSpPr>
      <xdr:spPr>
        <a:xfrm>
          <a:off x="8445500" y="68515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25222</xdr:rowOff>
    </xdr:from>
    <xdr:to>
      <xdr:col>55</xdr:col>
      <xdr:colOff>0</xdr:colOff>
      <xdr:row>41</xdr:row>
      <xdr:rowOff>25268</xdr:rowOff>
    </xdr:to>
    <xdr:cxnSp macro="">
      <xdr:nvCxnSpPr>
        <xdr:cNvPr id="132" name="直線コネクタ 131">
          <a:extLst>
            <a:ext uri="{FF2B5EF4-FFF2-40B4-BE49-F238E27FC236}">
              <a16:creationId xmlns:a16="http://schemas.microsoft.com/office/drawing/2014/main" id="{D0DF08D7-C5C0-4365-8B2F-B49CCF459CDA}"/>
            </a:ext>
          </a:extLst>
        </xdr:cNvPr>
        <xdr:cNvCxnSpPr/>
      </xdr:nvCxnSpPr>
      <xdr:spPr>
        <a:xfrm flipV="1">
          <a:off x="8496300" y="6898462"/>
          <a:ext cx="7239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145964</xdr:rowOff>
    </xdr:from>
    <xdr:to>
      <xdr:col>46</xdr:col>
      <xdr:colOff>38100</xdr:colOff>
      <xdr:row>41</xdr:row>
      <xdr:rowOff>76114</xdr:rowOff>
    </xdr:to>
    <xdr:sp macro="" textlink="">
      <xdr:nvSpPr>
        <xdr:cNvPr id="133" name="楕円 132">
          <a:extLst>
            <a:ext uri="{FF2B5EF4-FFF2-40B4-BE49-F238E27FC236}">
              <a16:creationId xmlns:a16="http://schemas.microsoft.com/office/drawing/2014/main" id="{E4CCFE8C-749B-4F02-A4DD-E021F73F44D3}"/>
            </a:ext>
          </a:extLst>
        </xdr:cNvPr>
        <xdr:cNvSpPr/>
      </xdr:nvSpPr>
      <xdr:spPr>
        <a:xfrm>
          <a:off x="7670800" y="685156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25268</xdr:rowOff>
    </xdr:from>
    <xdr:to>
      <xdr:col>50</xdr:col>
      <xdr:colOff>114300</xdr:colOff>
      <xdr:row>41</xdr:row>
      <xdr:rowOff>25314</xdr:rowOff>
    </xdr:to>
    <xdr:cxnSp macro="">
      <xdr:nvCxnSpPr>
        <xdr:cNvPr id="134" name="直線コネクタ 133">
          <a:extLst>
            <a:ext uri="{FF2B5EF4-FFF2-40B4-BE49-F238E27FC236}">
              <a16:creationId xmlns:a16="http://schemas.microsoft.com/office/drawing/2014/main" id="{AC092E72-54A4-42FF-AEAB-7148CE6F9B9D}"/>
            </a:ext>
          </a:extLst>
        </xdr:cNvPr>
        <xdr:cNvCxnSpPr/>
      </xdr:nvCxnSpPr>
      <xdr:spPr>
        <a:xfrm flipV="1">
          <a:off x="7713980" y="6898508"/>
          <a:ext cx="78232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145781</xdr:rowOff>
    </xdr:from>
    <xdr:to>
      <xdr:col>41</xdr:col>
      <xdr:colOff>101600</xdr:colOff>
      <xdr:row>41</xdr:row>
      <xdr:rowOff>75931</xdr:rowOff>
    </xdr:to>
    <xdr:sp macro="" textlink="">
      <xdr:nvSpPr>
        <xdr:cNvPr id="135" name="楕円 134">
          <a:extLst>
            <a:ext uri="{FF2B5EF4-FFF2-40B4-BE49-F238E27FC236}">
              <a16:creationId xmlns:a16="http://schemas.microsoft.com/office/drawing/2014/main" id="{9EB1F77A-83A1-416E-91C0-94EEB328124A}"/>
            </a:ext>
          </a:extLst>
        </xdr:cNvPr>
        <xdr:cNvSpPr/>
      </xdr:nvSpPr>
      <xdr:spPr>
        <a:xfrm>
          <a:off x="6873240" y="685138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25131</xdr:rowOff>
    </xdr:from>
    <xdr:to>
      <xdr:col>45</xdr:col>
      <xdr:colOff>177800</xdr:colOff>
      <xdr:row>41</xdr:row>
      <xdr:rowOff>25314</xdr:rowOff>
    </xdr:to>
    <xdr:cxnSp macro="">
      <xdr:nvCxnSpPr>
        <xdr:cNvPr id="136" name="直線コネクタ 135">
          <a:extLst>
            <a:ext uri="{FF2B5EF4-FFF2-40B4-BE49-F238E27FC236}">
              <a16:creationId xmlns:a16="http://schemas.microsoft.com/office/drawing/2014/main" id="{4E2CE11E-9E7D-4B01-9D0D-64E7C5626CC8}"/>
            </a:ext>
          </a:extLst>
        </xdr:cNvPr>
        <xdr:cNvCxnSpPr/>
      </xdr:nvCxnSpPr>
      <xdr:spPr>
        <a:xfrm>
          <a:off x="6924040" y="6898371"/>
          <a:ext cx="78994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145415</xdr:rowOff>
    </xdr:from>
    <xdr:to>
      <xdr:col>36</xdr:col>
      <xdr:colOff>165100</xdr:colOff>
      <xdr:row>41</xdr:row>
      <xdr:rowOff>75565</xdr:rowOff>
    </xdr:to>
    <xdr:sp macro="" textlink="">
      <xdr:nvSpPr>
        <xdr:cNvPr id="137" name="楕円 136">
          <a:extLst>
            <a:ext uri="{FF2B5EF4-FFF2-40B4-BE49-F238E27FC236}">
              <a16:creationId xmlns:a16="http://schemas.microsoft.com/office/drawing/2014/main" id="{0643FDE5-E8F0-4B90-8E85-804068E02AC8}"/>
            </a:ext>
          </a:extLst>
        </xdr:cNvPr>
        <xdr:cNvSpPr/>
      </xdr:nvSpPr>
      <xdr:spPr>
        <a:xfrm>
          <a:off x="6098540" y="68510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24765</xdr:rowOff>
    </xdr:from>
    <xdr:to>
      <xdr:col>41</xdr:col>
      <xdr:colOff>50800</xdr:colOff>
      <xdr:row>41</xdr:row>
      <xdr:rowOff>25131</xdr:rowOff>
    </xdr:to>
    <xdr:cxnSp macro="">
      <xdr:nvCxnSpPr>
        <xdr:cNvPr id="138" name="直線コネクタ 137">
          <a:extLst>
            <a:ext uri="{FF2B5EF4-FFF2-40B4-BE49-F238E27FC236}">
              <a16:creationId xmlns:a16="http://schemas.microsoft.com/office/drawing/2014/main" id="{25A2F5E0-F2CE-49C0-B048-C37590118FF0}"/>
            </a:ext>
          </a:extLst>
        </xdr:cNvPr>
        <xdr:cNvCxnSpPr/>
      </xdr:nvCxnSpPr>
      <xdr:spPr>
        <a:xfrm>
          <a:off x="6149340" y="6898005"/>
          <a:ext cx="774700" cy="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11396</xdr:rowOff>
    </xdr:from>
    <xdr:ext cx="469744" cy="259045"/>
    <xdr:sp macro="" textlink="">
      <xdr:nvSpPr>
        <xdr:cNvPr id="139" name="n_1aveValue【道路】&#10;一人当たり延長">
          <a:extLst>
            <a:ext uri="{FF2B5EF4-FFF2-40B4-BE49-F238E27FC236}">
              <a16:creationId xmlns:a16="http://schemas.microsoft.com/office/drawing/2014/main" id="{2AE819C4-4047-4EC4-8A90-D8091A77721B}"/>
            </a:ext>
          </a:extLst>
        </xdr:cNvPr>
        <xdr:cNvSpPr txBox="1"/>
      </xdr:nvSpPr>
      <xdr:spPr>
        <a:xfrm>
          <a:off x="8271587" y="6549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11991</xdr:rowOff>
    </xdr:from>
    <xdr:ext cx="469744" cy="259045"/>
    <xdr:sp macro="" textlink="">
      <xdr:nvSpPr>
        <xdr:cNvPr id="140" name="n_2aveValue【道路】&#10;一人当たり延長">
          <a:extLst>
            <a:ext uri="{FF2B5EF4-FFF2-40B4-BE49-F238E27FC236}">
              <a16:creationId xmlns:a16="http://schemas.microsoft.com/office/drawing/2014/main" id="{F6178C6B-6A33-4D10-BC86-6C839DBE483D}"/>
            </a:ext>
          </a:extLst>
        </xdr:cNvPr>
        <xdr:cNvSpPr txBox="1"/>
      </xdr:nvSpPr>
      <xdr:spPr>
        <a:xfrm>
          <a:off x="7509587" y="6549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12630</xdr:rowOff>
    </xdr:from>
    <xdr:ext cx="469744" cy="259045"/>
    <xdr:sp macro="" textlink="">
      <xdr:nvSpPr>
        <xdr:cNvPr id="141" name="n_3aveValue【道路】&#10;一人当たり延長">
          <a:extLst>
            <a:ext uri="{FF2B5EF4-FFF2-40B4-BE49-F238E27FC236}">
              <a16:creationId xmlns:a16="http://schemas.microsoft.com/office/drawing/2014/main" id="{CD201671-2C45-42B0-AE52-A082D3C8187D}"/>
            </a:ext>
          </a:extLst>
        </xdr:cNvPr>
        <xdr:cNvSpPr txBox="1"/>
      </xdr:nvSpPr>
      <xdr:spPr>
        <a:xfrm>
          <a:off x="6712027" y="6550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3670</xdr:rowOff>
    </xdr:from>
    <xdr:ext cx="469744" cy="259045"/>
    <xdr:sp macro="" textlink="">
      <xdr:nvSpPr>
        <xdr:cNvPr id="142" name="n_4aveValue【道路】&#10;一人当たり延長">
          <a:extLst>
            <a:ext uri="{FF2B5EF4-FFF2-40B4-BE49-F238E27FC236}">
              <a16:creationId xmlns:a16="http://schemas.microsoft.com/office/drawing/2014/main" id="{5078C840-DB2C-43BF-8CF3-1843C1602AE9}"/>
            </a:ext>
          </a:extLst>
        </xdr:cNvPr>
        <xdr:cNvSpPr txBox="1"/>
      </xdr:nvSpPr>
      <xdr:spPr>
        <a:xfrm>
          <a:off x="5937327" y="6541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67195</xdr:rowOff>
    </xdr:from>
    <xdr:ext cx="469744" cy="259045"/>
    <xdr:sp macro="" textlink="">
      <xdr:nvSpPr>
        <xdr:cNvPr id="143" name="n_1mainValue【道路】&#10;一人当たり延長">
          <a:extLst>
            <a:ext uri="{FF2B5EF4-FFF2-40B4-BE49-F238E27FC236}">
              <a16:creationId xmlns:a16="http://schemas.microsoft.com/office/drawing/2014/main" id="{B542EFEA-CAA9-49FF-8F10-F3EE7CC39812}"/>
            </a:ext>
          </a:extLst>
        </xdr:cNvPr>
        <xdr:cNvSpPr txBox="1"/>
      </xdr:nvSpPr>
      <xdr:spPr>
        <a:xfrm>
          <a:off x="8271587" y="6940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67241</xdr:rowOff>
    </xdr:from>
    <xdr:ext cx="469744" cy="259045"/>
    <xdr:sp macro="" textlink="">
      <xdr:nvSpPr>
        <xdr:cNvPr id="144" name="n_2mainValue【道路】&#10;一人当たり延長">
          <a:extLst>
            <a:ext uri="{FF2B5EF4-FFF2-40B4-BE49-F238E27FC236}">
              <a16:creationId xmlns:a16="http://schemas.microsoft.com/office/drawing/2014/main" id="{EE1EF021-58C4-4385-93A9-3266E7129ED9}"/>
            </a:ext>
          </a:extLst>
        </xdr:cNvPr>
        <xdr:cNvSpPr txBox="1"/>
      </xdr:nvSpPr>
      <xdr:spPr>
        <a:xfrm>
          <a:off x="7509587" y="6940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67058</xdr:rowOff>
    </xdr:from>
    <xdr:ext cx="469744" cy="259045"/>
    <xdr:sp macro="" textlink="">
      <xdr:nvSpPr>
        <xdr:cNvPr id="145" name="n_3mainValue【道路】&#10;一人当たり延長">
          <a:extLst>
            <a:ext uri="{FF2B5EF4-FFF2-40B4-BE49-F238E27FC236}">
              <a16:creationId xmlns:a16="http://schemas.microsoft.com/office/drawing/2014/main" id="{406745E8-75EE-4625-9238-3D634184868F}"/>
            </a:ext>
          </a:extLst>
        </xdr:cNvPr>
        <xdr:cNvSpPr txBox="1"/>
      </xdr:nvSpPr>
      <xdr:spPr>
        <a:xfrm>
          <a:off x="6712027" y="6940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66692</xdr:rowOff>
    </xdr:from>
    <xdr:ext cx="469744" cy="259045"/>
    <xdr:sp macro="" textlink="">
      <xdr:nvSpPr>
        <xdr:cNvPr id="146" name="n_4mainValue【道路】&#10;一人当たり延長">
          <a:extLst>
            <a:ext uri="{FF2B5EF4-FFF2-40B4-BE49-F238E27FC236}">
              <a16:creationId xmlns:a16="http://schemas.microsoft.com/office/drawing/2014/main" id="{619593A8-0269-40A7-B71D-E8F70BC9E340}"/>
            </a:ext>
          </a:extLst>
        </xdr:cNvPr>
        <xdr:cNvSpPr txBox="1"/>
      </xdr:nvSpPr>
      <xdr:spPr>
        <a:xfrm>
          <a:off x="5937327" y="6939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A0A3635E-874D-4480-8B61-68AB97C21967}"/>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748C8A17-6C0C-4B7C-B3D5-6AB804066FC2}"/>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828ADAA5-6A98-48D5-A629-5B0E407DC48F}"/>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D332525C-358C-4EED-92A1-1407F7D4854D}"/>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B41F4D0E-010B-4EDC-849D-FBB3EF0D13DC}"/>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2F090ADC-9214-4974-98C2-4554F7005B56}"/>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88688037-ADF3-4837-96A4-EF1235E8FCA3}"/>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8E5A8356-E76B-4F3D-8B4E-49E65B59CD80}"/>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65D37584-DAE8-460E-85DE-6A5D574D9AC1}"/>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62546802-5DD4-4F5F-89E5-DF2E19DF50D2}"/>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2DEF929B-86DF-4C52-B4D9-245C9570CA5C}"/>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8" name="直線コネクタ 157">
          <a:extLst>
            <a:ext uri="{FF2B5EF4-FFF2-40B4-BE49-F238E27FC236}">
              <a16:creationId xmlns:a16="http://schemas.microsoft.com/office/drawing/2014/main" id="{603A6AE7-0760-40B7-B252-2F6FF3EFDE6B}"/>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9" name="テキスト ボックス 158">
          <a:extLst>
            <a:ext uri="{FF2B5EF4-FFF2-40B4-BE49-F238E27FC236}">
              <a16:creationId xmlns:a16="http://schemas.microsoft.com/office/drawing/2014/main" id="{FDE06A9B-9A9B-4CB3-A8EC-651B9D238B76}"/>
            </a:ext>
          </a:extLst>
        </xdr:cNvPr>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0" name="直線コネクタ 159">
          <a:extLst>
            <a:ext uri="{FF2B5EF4-FFF2-40B4-BE49-F238E27FC236}">
              <a16:creationId xmlns:a16="http://schemas.microsoft.com/office/drawing/2014/main" id="{AA31446D-E4AB-47FA-9A8B-D45F3A62C96D}"/>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1" name="テキスト ボックス 160">
          <a:extLst>
            <a:ext uri="{FF2B5EF4-FFF2-40B4-BE49-F238E27FC236}">
              <a16:creationId xmlns:a16="http://schemas.microsoft.com/office/drawing/2014/main" id="{4543A936-8552-4B43-91A4-A266BF8BC625}"/>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2" name="直線コネクタ 161">
          <a:extLst>
            <a:ext uri="{FF2B5EF4-FFF2-40B4-BE49-F238E27FC236}">
              <a16:creationId xmlns:a16="http://schemas.microsoft.com/office/drawing/2014/main" id="{973C3A28-F686-495D-81E1-C1340D303F47}"/>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3" name="テキスト ボックス 162">
          <a:extLst>
            <a:ext uri="{FF2B5EF4-FFF2-40B4-BE49-F238E27FC236}">
              <a16:creationId xmlns:a16="http://schemas.microsoft.com/office/drawing/2014/main" id="{3D1C5739-F02F-4A6F-8059-67C556F444FA}"/>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4" name="直線コネクタ 163">
          <a:extLst>
            <a:ext uri="{FF2B5EF4-FFF2-40B4-BE49-F238E27FC236}">
              <a16:creationId xmlns:a16="http://schemas.microsoft.com/office/drawing/2014/main" id="{0631A84B-BCDE-4765-96CA-5F90FC97B2F3}"/>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5" name="テキスト ボックス 164">
          <a:extLst>
            <a:ext uri="{FF2B5EF4-FFF2-40B4-BE49-F238E27FC236}">
              <a16:creationId xmlns:a16="http://schemas.microsoft.com/office/drawing/2014/main" id="{248E46CD-7622-4F77-AE4D-B7C4EB1B4936}"/>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6" name="直線コネクタ 165">
          <a:extLst>
            <a:ext uri="{FF2B5EF4-FFF2-40B4-BE49-F238E27FC236}">
              <a16:creationId xmlns:a16="http://schemas.microsoft.com/office/drawing/2014/main" id="{A5F80C85-45CF-4051-B0F4-235FC6D66B02}"/>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7" name="テキスト ボックス 166">
          <a:extLst>
            <a:ext uri="{FF2B5EF4-FFF2-40B4-BE49-F238E27FC236}">
              <a16:creationId xmlns:a16="http://schemas.microsoft.com/office/drawing/2014/main" id="{D403245F-D05A-4718-B210-471678E86A73}"/>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8" name="直線コネクタ 167">
          <a:extLst>
            <a:ext uri="{FF2B5EF4-FFF2-40B4-BE49-F238E27FC236}">
              <a16:creationId xmlns:a16="http://schemas.microsoft.com/office/drawing/2014/main" id="{89AF0994-2363-4055-A6E7-6FB88624580E}"/>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9" name="テキスト ボックス 168">
          <a:extLst>
            <a:ext uri="{FF2B5EF4-FFF2-40B4-BE49-F238E27FC236}">
              <a16:creationId xmlns:a16="http://schemas.microsoft.com/office/drawing/2014/main" id="{7FAC90EA-67C7-4E9E-9C78-8F1611DD8979}"/>
            </a:ext>
          </a:extLst>
        </xdr:cNvPr>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B65D51BF-B55D-4BBD-96F2-E305BD3FEBAA}"/>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a:extLst>
            <a:ext uri="{FF2B5EF4-FFF2-40B4-BE49-F238E27FC236}">
              <a16:creationId xmlns:a16="http://schemas.microsoft.com/office/drawing/2014/main" id="{0400B8E3-DFB1-4094-A3D6-267DB66A2F96}"/>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17962</xdr:rowOff>
    </xdr:from>
    <xdr:to>
      <xdr:col>24</xdr:col>
      <xdr:colOff>62865</xdr:colOff>
      <xdr:row>63</xdr:row>
      <xdr:rowOff>93073</xdr:rowOff>
    </xdr:to>
    <xdr:cxnSp macro="">
      <xdr:nvCxnSpPr>
        <xdr:cNvPr id="172" name="直線コネクタ 171">
          <a:extLst>
            <a:ext uri="{FF2B5EF4-FFF2-40B4-BE49-F238E27FC236}">
              <a16:creationId xmlns:a16="http://schemas.microsoft.com/office/drawing/2014/main" id="{FF94E653-97EA-4AE2-9A83-C1F43673B56D}"/>
            </a:ext>
          </a:extLst>
        </xdr:cNvPr>
        <xdr:cNvCxnSpPr/>
      </xdr:nvCxnSpPr>
      <xdr:spPr>
        <a:xfrm flipV="1">
          <a:off x="4086225" y="9405802"/>
          <a:ext cx="0" cy="1248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96900</xdr:rowOff>
    </xdr:from>
    <xdr:ext cx="405111" cy="259045"/>
    <xdr:sp macro="" textlink="">
      <xdr:nvSpPr>
        <xdr:cNvPr id="173" name="【橋りょう・トンネル】&#10;有形固定資産減価償却率最小値テキスト">
          <a:extLst>
            <a:ext uri="{FF2B5EF4-FFF2-40B4-BE49-F238E27FC236}">
              <a16:creationId xmlns:a16="http://schemas.microsoft.com/office/drawing/2014/main" id="{8D840C4B-CD70-435A-B32A-EA2E00C0F461}"/>
            </a:ext>
          </a:extLst>
        </xdr:cNvPr>
        <xdr:cNvSpPr txBox="1"/>
      </xdr:nvSpPr>
      <xdr:spPr>
        <a:xfrm>
          <a:off x="4124960" y="10658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93073</xdr:rowOff>
    </xdr:from>
    <xdr:to>
      <xdr:col>24</xdr:col>
      <xdr:colOff>152400</xdr:colOff>
      <xdr:row>63</xdr:row>
      <xdr:rowOff>93073</xdr:rowOff>
    </xdr:to>
    <xdr:cxnSp macro="">
      <xdr:nvCxnSpPr>
        <xdr:cNvPr id="174" name="直線コネクタ 173">
          <a:extLst>
            <a:ext uri="{FF2B5EF4-FFF2-40B4-BE49-F238E27FC236}">
              <a16:creationId xmlns:a16="http://schemas.microsoft.com/office/drawing/2014/main" id="{C56B420F-ADCF-43B4-8837-9645538310BA}"/>
            </a:ext>
          </a:extLst>
        </xdr:cNvPr>
        <xdr:cNvCxnSpPr/>
      </xdr:nvCxnSpPr>
      <xdr:spPr>
        <a:xfrm>
          <a:off x="4020820" y="106543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136089</xdr:rowOff>
    </xdr:from>
    <xdr:ext cx="340478" cy="259045"/>
    <xdr:sp macro="" textlink="">
      <xdr:nvSpPr>
        <xdr:cNvPr id="175" name="【橋りょう・トンネル】&#10;有形固定資産減価償却率最大値テキスト">
          <a:extLst>
            <a:ext uri="{FF2B5EF4-FFF2-40B4-BE49-F238E27FC236}">
              <a16:creationId xmlns:a16="http://schemas.microsoft.com/office/drawing/2014/main" id="{48F58BC8-F055-4994-A8E1-9C27C3B6EAF2}"/>
            </a:ext>
          </a:extLst>
        </xdr:cNvPr>
        <xdr:cNvSpPr txBox="1"/>
      </xdr:nvSpPr>
      <xdr:spPr>
        <a:xfrm>
          <a:off x="4124960" y="918864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17962</xdr:rowOff>
    </xdr:from>
    <xdr:to>
      <xdr:col>24</xdr:col>
      <xdr:colOff>152400</xdr:colOff>
      <xdr:row>56</xdr:row>
      <xdr:rowOff>17962</xdr:rowOff>
    </xdr:to>
    <xdr:cxnSp macro="">
      <xdr:nvCxnSpPr>
        <xdr:cNvPr id="176" name="直線コネクタ 175">
          <a:extLst>
            <a:ext uri="{FF2B5EF4-FFF2-40B4-BE49-F238E27FC236}">
              <a16:creationId xmlns:a16="http://schemas.microsoft.com/office/drawing/2014/main" id="{2A7A832B-A3D9-46FB-8A1E-DF6074DF72DF}"/>
            </a:ext>
          </a:extLst>
        </xdr:cNvPr>
        <xdr:cNvCxnSpPr/>
      </xdr:nvCxnSpPr>
      <xdr:spPr>
        <a:xfrm>
          <a:off x="4020820" y="940580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157860</xdr:rowOff>
    </xdr:from>
    <xdr:ext cx="405111" cy="259045"/>
    <xdr:sp macro="" textlink="">
      <xdr:nvSpPr>
        <xdr:cNvPr id="177" name="【橋りょう・トンネル】&#10;有形固定資産減価償却率平均値テキスト">
          <a:extLst>
            <a:ext uri="{FF2B5EF4-FFF2-40B4-BE49-F238E27FC236}">
              <a16:creationId xmlns:a16="http://schemas.microsoft.com/office/drawing/2014/main" id="{7DFDC166-2FE9-4DA1-A5A3-52F543EDC0AC}"/>
            </a:ext>
          </a:extLst>
        </xdr:cNvPr>
        <xdr:cNvSpPr txBox="1"/>
      </xdr:nvSpPr>
      <xdr:spPr>
        <a:xfrm>
          <a:off x="4124960" y="1021626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7983</xdr:rowOff>
    </xdr:from>
    <xdr:to>
      <xdr:col>24</xdr:col>
      <xdr:colOff>114300</xdr:colOff>
      <xdr:row>61</xdr:row>
      <xdr:rowOff>109583</xdr:rowOff>
    </xdr:to>
    <xdr:sp macro="" textlink="">
      <xdr:nvSpPr>
        <xdr:cNvPr id="178" name="フローチャート: 判断 177">
          <a:extLst>
            <a:ext uri="{FF2B5EF4-FFF2-40B4-BE49-F238E27FC236}">
              <a16:creationId xmlns:a16="http://schemas.microsoft.com/office/drawing/2014/main" id="{8DA31FB3-1602-45B9-9278-7B2DC792A651}"/>
            </a:ext>
          </a:extLst>
        </xdr:cNvPr>
        <xdr:cNvSpPr/>
      </xdr:nvSpPr>
      <xdr:spPr>
        <a:xfrm>
          <a:off x="4036060" y="10234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163104</xdr:rowOff>
    </xdr:from>
    <xdr:to>
      <xdr:col>20</xdr:col>
      <xdr:colOff>38100</xdr:colOff>
      <xdr:row>61</xdr:row>
      <xdr:rowOff>93254</xdr:rowOff>
    </xdr:to>
    <xdr:sp macro="" textlink="">
      <xdr:nvSpPr>
        <xdr:cNvPr id="179" name="フローチャート: 判断 178">
          <a:extLst>
            <a:ext uri="{FF2B5EF4-FFF2-40B4-BE49-F238E27FC236}">
              <a16:creationId xmlns:a16="http://schemas.microsoft.com/office/drawing/2014/main" id="{F1FB82AC-7E8D-4F53-A1EF-E8F13DE2ED26}"/>
            </a:ext>
          </a:extLst>
        </xdr:cNvPr>
        <xdr:cNvSpPr/>
      </xdr:nvSpPr>
      <xdr:spPr>
        <a:xfrm>
          <a:off x="3312160" y="102215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143510</xdr:rowOff>
    </xdr:from>
    <xdr:to>
      <xdr:col>15</xdr:col>
      <xdr:colOff>101600</xdr:colOff>
      <xdr:row>61</xdr:row>
      <xdr:rowOff>73660</xdr:rowOff>
    </xdr:to>
    <xdr:sp macro="" textlink="">
      <xdr:nvSpPr>
        <xdr:cNvPr id="180" name="フローチャート: 判断 179">
          <a:extLst>
            <a:ext uri="{FF2B5EF4-FFF2-40B4-BE49-F238E27FC236}">
              <a16:creationId xmlns:a16="http://schemas.microsoft.com/office/drawing/2014/main" id="{42AF4C60-DB1A-4BC1-900F-66E4D5B3C434}"/>
            </a:ext>
          </a:extLst>
        </xdr:cNvPr>
        <xdr:cNvSpPr/>
      </xdr:nvSpPr>
      <xdr:spPr>
        <a:xfrm>
          <a:off x="2514600" y="102019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130447</xdr:rowOff>
    </xdr:from>
    <xdr:to>
      <xdr:col>10</xdr:col>
      <xdr:colOff>165100</xdr:colOff>
      <xdr:row>61</xdr:row>
      <xdr:rowOff>60597</xdr:rowOff>
    </xdr:to>
    <xdr:sp macro="" textlink="">
      <xdr:nvSpPr>
        <xdr:cNvPr id="181" name="フローチャート: 判断 180">
          <a:extLst>
            <a:ext uri="{FF2B5EF4-FFF2-40B4-BE49-F238E27FC236}">
              <a16:creationId xmlns:a16="http://schemas.microsoft.com/office/drawing/2014/main" id="{9D324385-F5FF-4097-8A6D-979B4FEF2330}"/>
            </a:ext>
          </a:extLst>
        </xdr:cNvPr>
        <xdr:cNvSpPr/>
      </xdr:nvSpPr>
      <xdr:spPr>
        <a:xfrm>
          <a:off x="1739900" y="1018884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110853</xdr:rowOff>
    </xdr:from>
    <xdr:to>
      <xdr:col>6</xdr:col>
      <xdr:colOff>38100</xdr:colOff>
      <xdr:row>61</xdr:row>
      <xdr:rowOff>41003</xdr:rowOff>
    </xdr:to>
    <xdr:sp macro="" textlink="">
      <xdr:nvSpPr>
        <xdr:cNvPr id="182" name="フローチャート: 判断 181">
          <a:extLst>
            <a:ext uri="{FF2B5EF4-FFF2-40B4-BE49-F238E27FC236}">
              <a16:creationId xmlns:a16="http://schemas.microsoft.com/office/drawing/2014/main" id="{817117BA-02C3-428B-91AF-2D89A91BCC41}"/>
            </a:ext>
          </a:extLst>
        </xdr:cNvPr>
        <xdr:cNvSpPr/>
      </xdr:nvSpPr>
      <xdr:spPr>
        <a:xfrm>
          <a:off x="965200" y="1016925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7D0893DF-55B9-4454-B261-9C6713D91B65}"/>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5641E7C1-68C1-455E-A8E2-11662387A6C6}"/>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C21A9932-7D18-4431-914A-470D9158B839}"/>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BF5A16C7-377A-4A62-8B72-99173841C7CD}"/>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FB781A7A-2BF9-4C92-BDB6-5E98FE3FC624}"/>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133713</xdr:rowOff>
    </xdr:from>
    <xdr:to>
      <xdr:col>24</xdr:col>
      <xdr:colOff>114300</xdr:colOff>
      <xdr:row>61</xdr:row>
      <xdr:rowOff>63863</xdr:rowOff>
    </xdr:to>
    <xdr:sp macro="" textlink="">
      <xdr:nvSpPr>
        <xdr:cNvPr id="188" name="楕円 187">
          <a:extLst>
            <a:ext uri="{FF2B5EF4-FFF2-40B4-BE49-F238E27FC236}">
              <a16:creationId xmlns:a16="http://schemas.microsoft.com/office/drawing/2014/main" id="{CEE50BCB-F59B-4131-900B-3DB6E200CA2B}"/>
            </a:ext>
          </a:extLst>
        </xdr:cNvPr>
        <xdr:cNvSpPr/>
      </xdr:nvSpPr>
      <xdr:spPr>
        <a:xfrm>
          <a:off x="4036060" y="1019211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156590</xdr:rowOff>
    </xdr:from>
    <xdr:ext cx="405111" cy="259045"/>
    <xdr:sp macro="" textlink="">
      <xdr:nvSpPr>
        <xdr:cNvPr id="189" name="【橋りょう・トンネル】&#10;有形固定資産減価償却率該当値テキスト">
          <a:extLst>
            <a:ext uri="{FF2B5EF4-FFF2-40B4-BE49-F238E27FC236}">
              <a16:creationId xmlns:a16="http://schemas.microsoft.com/office/drawing/2014/main" id="{E18DBF9B-950B-475A-A60B-BDAD6DC1DC33}"/>
            </a:ext>
          </a:extLst>
        </xdr:cNvPr>
        <xdr:cNvSpPr txBox="1"/>
      </xdr:nvSpPr>
      <xdr:spPr>
        <a:xfrm>
          <a:off x="4124960" y="10047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102688</xdr:rowOff>
    </xdr:from>
    <xdr:to>
      <xdr:col>20</xdr:col>
      <xdr:colOff>38100</xdr:colOff>
      <xdr:row>61</xdr:row>
      <xdr:rowOff>32838</xdr:rowOff>
    </xdr:to>
    <xdr:sp macro="" textlink="">
      <xdr:nvSpPr>
        <xdr:cNvPr id="190" name="楕円 189">
          <a:extLst>
            <a:ext uri="{FF2B5EF4-FFF2-40B4-BE49-F238E27FC236}">
              <a16:creationId xmlns:a16="http://schemas.microsoft.com/office/drawing/2014/main" id="{F51A3B22-E606-4806-9304-94AAB09D41DB}"/>
            </a:ext>
          </a:extLst>
        </xdr:cNvPr>
        <xdr:cNvSpPr/>
      </xdr:nvSpPr>
      <xdr:spPr>
        <a:xfrm>
          <a:off x="3312160" y="1016108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153488</xdr:rowOff>
    </xdr:from>
    <xdr:to>
      <xdr:col>24</xdr:col>
      <xdr:colOff>63500</xdr:colOff>
      <xdr:row>61</xdr:row>
      <xdr:rowOff>13063</xdr:rowOff>
    </xdr:to>
    <xdr:cxnSp macro="">
      <xdr:nvCxnSpPr>
        <xdr:cNvPr id="191" name="直線コネクタ 190">
          <a:extLst>
            <a:ext uri="{FF2B5EF4-FFF2-40B4-BE49-F238E27FC236}">
              <a16:creationId xmlns:a16="http://schemas.microsoft.com/office/drawing/2014/main" id="{B9DCF53F-F9A5-4AFA-A4FC-D72F6EF5B978}"/>
            </a:ext>
          </a:extLst>
        </xdr:cNvPr>
        <xdr:cNvCxnSpPr/>
      </xdr:nvCxnSpPr>
      <xdr:spPr>
        <a:xfrm>
          <a:off x="3355340" y="10211888"/>
          <a:ext cx="731520" cy="27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70031</xdr:rowOff>
    </xdr:from>
    <xdr:to>
      <xdr:col>15</xdr:col>
      <xdr:colOff>101600</xdr:colOff>
      <xdr:row>61</xdr:row>
      <xdr:rowOff>181</xdr:rowOff>
    </xdr:to>
    <xdr:sp macro="" textlink="">
      <xdr:nvSpPr>
        <xdr:cNvPr id="192" name="楕円 191">
          <a:extLst>
            <a:ext uri="{FF2B5EF4-FFF2-40B4-BE49-F238E27FC236}">
              <a16:creationId xmlns:a16="http://schemas.microsoft.com/office/drawing/2014/main" id="{BAFEDD37-AD58-4DEA-966F-79CF04E9C4EA}"/>
            </a:ext>
          </a:extLst>
        </xdr:cNvPr>
        <xdr:cNvSpPr/>
      </xdr:nvSpPr>
      <xdr:spPr>
        <a:xfrm>
          <a:off x="2514600" y="1012843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120831</xdr:rowOff>
    </xdr:from>
    <xdr:to>
      <xdr:col>19</xdr:col>
      <xdr:colOff>177800</xdr:colOff>
      <xdr:row>60</xdr:row>
      <xdr:rowOff>153488</xdr:rowOff>
    </xdr:to>
    <xdr:cxnSp macro="">
      <xdr:nvCxnSpPr>
        <xdr:cNvPr id="193" name="直線コネクタ 192">
          <a:extLst>
            <a:ext uri="{FF2B5EF4-FFF2-40B4-BE49-F238E27FC236}">
              <a16:creationId xmlns:a16="http://schemas.microsoft.com/office/drawing/2014/main" id="{4611F63A-3555-4679-A0A6-D261F9E76744}"/>
            </a:ext>
          </a:extLst>
        </xdr:cNvPr>
        <xdr:cNvCxnSpPr/>
      </xdr:nvCxnSpPr>
      <xdr:spPr>
        <a:xfrm>
          <a:off x="2565400" y="10179231"/>
          <a:ext cx="78994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39007</xdr:rowOff>
    </xdr:from>
    <xdr:to>
      <xdr:col>10</xdr:col>
      <xdr:colOff>165100</xdr:colOff>
      <xdr:row>60</xdr:row>
      <xdr:rowOff>140607</xdr:rowOff>
    </xdr:to>
    <xdr:sp macro="" textlink="">
      <xdr:nvSpPr>
        <xdr:cNvPr id="194" name="楕円 193">
          <a:extLst>
            <a:ext uri="{FF2B5EF4-FFF2-40B4-BE49-F238E27FC236}">
              <a16:creationId xmlns:a16="http://schemas.microsoft.com/office/drawing/2014/main" id="{2D9B91CA-8EA0-4A6A-9245-A9A4ED0AC5E0}"/>
            </a:ext>
          </a:extLst>
        </xdr:cNvPr>
        <xdr:cNvSpPr/>
      </xdr:nvSpPr>
      <xdr:spPr>
        <a:xfrm>
          <a:off x="1739900" y="10097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89807</xdr:rowOff>
    </xdr:from>
    <xdr:to>
      <xdr:col>15</xdr:col>
      <xdr:colOff>50800</xdr:colOff>
      <xdr:row>60</xdr:row>
      <xdr:rowOff>120831</xdr:rowOff>
    </xdr:to>
    <xdr:cxnSp macro="">
      <xdr:nvCxnSpPr>
        <xdr:cNvPr id="195" name="直線コネクタ 194">
          <a:extLst>
            <a:ext uri="{FF2B5EF4-FFF2-40B4-BE49-F238E27FC236}">
              <a16:creationId xmlns:a16="http://schemas.microsoft.com/office/drawing/2014/main" id="{09B9BC44-A9E7-495E-833C-890C7FC93B2E}"/>
            </a:ext>
          </a:extLst>
        </xdr:cNvPr>
        <xdr:cNvCxnSpPr/>
      </xdr:nvCxnSpPr>
      <xdr:spPr>
        <a:xfrm>
          <a:off x="1790700" y="10148207"/>
          <a:ext cx="7747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7983</xdr:rowOff>
    </xdr:from>
    <xdr:to>
      <xdr:col>6</xdr:col>
      <xdr:colOff>38100</xdr:colOff>
      <xdr:row>60</xdr:row>
      <xdr:rowOff>109583</xdr:rowOff>
    </xdr:to>
    <xdr:sp macro="" textlink="">
      <xdr:nvSpPr>
        <xdr:cNvPr id="196" name="楕円 195">
          <a:extLst>
            <a:ext uri="{FF2B5EF4-FFF2-40B4-BE49-F238E27FC236}">
              <a16:creationId xmlns:a16="http://schemas.microsoft.com/office/drawing/2014/main" id="{570A29AF-3338-4504-8AB5-457CD889ED87}"/>
            </a:ext>
          </a:extLst>
        </xdr:cNvPr>
        <xdr:cNvSpPr/>
      </xdr:nvSpPr>
      <xdr:spPr>
        <a:xfrm>
          <a:off x="965200" y="1006638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58783</xdr:rowOff>
    </xdr:from>
    <xdr:to>
      <xdr:col>10</xdr:col>
      <xdr:colOff>114300</xdr:colOff>
      <xdr:row>60</xdr:row>
      <xdr:rowOff>89807</xdr:rowOff>
    </xdr:to>
    <xdr:cxnSp macro="">
      <xdr:nvCxnSpPr>
        <xdr:cNvPr id="197" name="直線コネクタ 196">
          <a:extLst>
            <a:ext uri="{FF2B5EF4-FFF2-40B4-BE49-F238E27FC236}">
              <a16:creationId xmlns:a16="http://schemas.microsoft.com/office/drawing/2014/main" id="{453715F3-6D06-4C0E-BD4A-5968C0476BAE}"/>
            </a:ext>
          </a:extLst>
        </xdr:cNvPr>
        <xdr:cNvCxnSpPr/>
      </xdr:nvCxnSpPr>
      <xdr:spPr>
        <a:xfrm>
          <a:off x="1008380" y="10117183"/>
          <a:ext cx="78232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84381</xdr:rowOff>
    </xdr:from>
    <xdr:ext cx="405111" cy="259045"/>
    <xdr:sp macro="" textlink="">
      <xdr:nvSpPr>
        <xdr:cNvPr id="198" name="n_1aveValue【橋りょう・トンネル】&#10;有形固定資産減価償却率">
          <a:extLst>
            <a:ext uri="{FF2B5EF4-FFF2-40B4-BE49-F238E27FC236}">
              <a16:creationId xmlns:a16="http://schemas.microsoft.com/office/drawing/2014/main" id="{C20565A7-29A5-409C-82C6-C0536B8999A2}"/>
            </a:ext>
          </a:extLst>
        </xdr:cNvPr>
        <xdr:cNvSpPr txBox="1"/>
      </xdr:nvSpPr>
      <xdr:spPr>
        <a:xfrm>
          <a:off x="3170564" y="10310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64787</xdr:rowOff>
    </xdr:from>
    <xdr:ext cx="405111" cy="259045"/>
    <xdr:sp macro="" textlink="">
      <xdr:nvSpPr>
        <xdr:cNvPr id="199" name="n_2aveValue【橋りょう・トンネル】&#10;有形固定資産減価償却率">
          <a:extLst>
            <a:ext uri="{FF2B5EF4-FFF2-40B4-BE49-F238E27FC236}">
              <a16:creationId xmlns:a16="http://schemas.microsoft.com/office/drawing/2014/main" id="{349A0F5A-FB5B-4BA6-B74E-62240C43B8A5}"/>
            </a:ext>
          </a:extLst>
        </xdr:cNvPr>
        <xdr:cNvSpPr txBox="1"/>
      </xdr:nvSpPr>
      <xdr:spPr>
        <a:xfrm>
          <a:off x="2385704" y="1029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51724</xdr:rowOff>
    </xdr:from>
    <xdr:ext cx="405111" cy="259045"/>
    <xdr:sp macro="" textlink="">
      <xdr:nvSpPr>
        <xdr:cNvPr id="200" name="n_3aveValue【橋りょう・トンネル】&#10;有形固定資産減価償却率">
          <a:extLst>
            <a:ext uri="{FF2B5EF4-FFF2-40B4-BE49-F238E27FC236}">
              <a16:creationId xmlns:a16="http://schemas.microsoft.com/office/drawing/2014/main" id="{E26A131A-4B02-4387-9180-12C63EECAF40}"/>
            </a:ext>
          </a:extLst>
        </xdr:cNvPr>
        <xdr:cNvSpPr txBox="1"/>
      </xdr:nvSpPr>
      <xdr:spPr>
        <a:xfrm>
          <a:off x="1611004" y="10277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32130</xdr:rowOff>
    </xdr:from>
    <xdr:ext cx="405111" cy="259045"/>
    <xdr:sp macro="" textlink="">
      <xdr:nvSpPr>
        <xdr:cNvPr id="201" name="n_4aveValue【橋りょう・トンネル】&#10;有形固定資産減価償却率">
          <a:extLst>
            <a:ext uri="{FF2B5EF4-FFF2-40B4-BE49-F238E27FC236}">
              <a16:creationId xmlns:a16="http://schemas.microsoft.com/office/drawing/2014/main" id="{8615CAF1-8023-4462-9250-99940E6A08E7}"/>
            </a:ext>
          </a:extLst>
        </xdr:cNvPr>
        <xdr:cNvSpPr txBox="1"/>
      </xdr:nvSpPr>
      <xdr:spPr>
        <a:xfrm>
          <a:off x="836304" y="10258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49365</xdr:rowOff>
    </xdr:from>
    <xdr:ext cx="405111" cy="259045"/>
    <xdr:sp macro="" textlink="">
      <xdr:nvSpPr>
        <xdr:cNvPr id="202" name="n_1mainValue【橋りょう・トンネル】&#10;有形固定資産減価償却率">
          <a:extLst>
            <a:ext uri="{FF2B5EF4-FFF2-40B4-BE49-F238E27FC236}">
              <a16:creationId xmlns:a16="http://schemas.microsoft.com/office/drawing/2014/main" id="{43B3FD11-2C18-4C47-A976-171D73381F11}"/>
            </a:ext>
          </a:extLst>
        </xdr:cNvPr>
        <xdr:cNvSpPr txBox="1"/>
      </xdr:nvSpPr>
      <xdr:spPr>
        <a:xfrm>
          <a:off x="3170564" y="99401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16708</xdr:rowOff>
    </xdr:from>
    <xdr:ext cx="405111" cy="259045"/>
    <xdr:sp macro="" textlink="">
      <xdr:nvSpPr>
        <xdr:cNvPr id="203" name="n_2mainValue【橋りょう・トンネル】&#10;有形固定資産減価償却率">
          <a:extLst>
            <a:ext uri="{FF2B5EF4-FFF2-40B4-BE49-F238E27FC236}">
              <a16:creationId xmlns:a16="http://schemas.microsoft.com/office/drawing/2014/main" id="{CE74F611-9BAB-4B06-813B-18D92A0DD2B8}"/>
            </a:ext>
          </a:extLst>
        </xdr:cNvPr>
        <xdr:cNvSpPr txBox="1"/>
      </xdr:nvSpPr>
      <xdr:spPr>
        <a:xfrm>
          <a:off x="2385704" y="99074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157134</xdr:rowOff>
    </xdr:from>
    <xdr:ext cx="405111" cy="259045"/>
    <xdr:sp macro="" textlink="">
      <xdr:nvSpPr>
        <xdr:cNvPr id="204" name="n_3mainValue【橋りょう・トンネル】&#10;有形固定資産減価償却率">
          <a:extLst>
            <a:ext uri="{FF2B5EF4-FFF2-40B4-BE49-F238E27FC236}">
              <a16:creationId xmlns:a16="http://schemas.microsoft.com/office/drawing/2014/main" id="{3D40328A-D268-4983-9479-B8C3D3715199}"/>
            </a:ext>
          </a:extLst>
        </xdr:cNvPr>
        <xdr:cNvSpPr txBox="1"/>
      </xdr:nvSpPr>
      <xdr:spPr>
        <a:xfrm>
          <a:off x="1611004" y="9880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126110</xdr:rowOff>
    </xdr:from>
    <xdr:ext cx="405111" cy="259045"/>
    <xdr:sp macro="" textlink="">
      <xdr:nvSpPr>
        <xdr:cNvPr id="205" name="n_4mainValue【橋りょう・トンネル】&#10;有形固定資産減価償却率">
          <a:extLst>
            <a:ext uri="{FF2B5EF4-FFF2-40B4-BE49-F238E27FC236}">
              <a16:creationId xmlns:a16="http://schemas.microsoft.com/office/drawing/2014/main" id="{5EF950E8-06EF-419D-BDDC-D3E508AC93D1}"/>
            </a:ext>
          </a:extLst>
        </xdr:cNvPr>
        <xdr:cNvSpPr txBox="1"/>
      </xdr:nvSpPr>
      <xdr:spPr>
        <a:xfrm>
          <a:off x="836304" y="98492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69970A79-8648-4D69-894B-923ACE1F76F7}"/>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C30A7CCE-0B76-4C05-AF03-26199A13E729}"/>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170A51BC-BD5D-4797-9566-2980DCE14295}"/>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3E1B9B2E-09DB-4A27-97F9-D769A2A4CB10}"/>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55858479-8550-4CF2-9D5F-4FF689178DEA}"/>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27B3DF03-CF72-413D-8755-19FB0BAB91CF}"/>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0EE83949-1097-4D62-A481-B9AE314E9AD1}"/>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01B07671-C766-4BEF-BBDD-424F43E96BCA}"/>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7C3AB12A-23BE-4E55-BAD0-61C1CE0ED436}"/>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FA7B250C-D3FE-4AF9-9962-47A890D99EA9}"/>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216" name="直線コネクタ 215">
          <a:extLst>
            <a:ext uri="{FF2B5EF4-FFF2-40B4-BE49-F238E27FC236}">
              <a16:creationId xmlns:a16="http://schemas.microsoft.com/office/drawing/2014/main" id="{6839F9C4-731F-4CB2-A75A-D236D239098D}"/>
            </a:ext>
          </a:extLst>
        </xdr:cNvPr>
        <xdr:cNvCxnSpPr/>
      </xdr:nvCxnSpPr>
      <xdr:spPr>
        <a:xfrm>
          <a:off x="5826760" y="10618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62</xdr:row>
      <xdr:rowOff>86377</xdr:rowOff>
    </xdr:from>
    <xdr:ext cx="248786" cy="259045"/>
    <xdr:sp macro="" textlink="">
      <xdr:nvSpPr>
        <xdr:cNvPr id="217" name="テキスト ボックス 216">
          <a:extLst>
            <a:ext uri="{FF2B5EF4-FFF2-40B4-BE49-F238E27FC236}">
              <a16:creationId xmlns:a16="http://schemas.microsoft.com/office/drawing/2014/main" id="{A89B2BED-204D-4E67-8415-D84E466B00C9}"/>
            </a:ext>
          </a:extLst>
        </xdr:cNvPr>
        <xdr:cNvSpPr txBox="1"/>
      </xdr:nvSpPr>
      <xdr:spPr>
        <a:xfrm>
          <a:off x="5600834" y="1048005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8" name="直線コネクタ 217">
          <a:extLst>
            <a:ext uri="{FF2B5EF4-FFF2-40B4-BE49-F238E27FC236}">
              <a16:creationId xmlns:a16="http://schemas.microsoft.com/office/drawing/2014/main" id="{6F129D89-E42D-4DB8-86F2-A0ACE126FC1A}"/>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9" name="テキスト ボックス 218">
          <a:extLst>
            <a:ext uri="{FF2B5EF4-FFF2-40B4-BE49-F238E27FC236}">
              <a16:creationId xmlns:a16="http://schemas.microsoft.com/office/drawing/2014/main" id="{0883DFB6-15D4-4C35-A7DB-6B22A8E8B792}"/>
            </a:ext>
          </a:extLst>
        </xdr:cNvPr>
        <xdr:cNvSpPr txBox="1"/>
      </xdr:nvSpPr>
      <xdr:spPr>
        <a:xfrm>
          <a:off x="5299921" y="99199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220" name="直線コネクタ 219">
          <a:extLst>
            <a:ext uri="{FF2B5EF4-FFF2-40B4-BE49-F238E27FC236}">
              <a16:creationId xmlns:a16="http://schemas.microsoft.com/office/drawing/2014/main" id="{8425B6BD-EE56-409C-8136-483E05BD7AC2}"/>
            </a:ext>
          </a:extLst>
        </xdr:cNvPr>
        <xdr:cNvCxnSpPr/>
      </xdr:nvCxnSpPr>
      <xdr:spPr>
        <a:xfrm>
          <a:off x="5826760" y="9502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143527</xdr:rowOff>
    </xdr:from>
    <xdr:ext cx="595419" cy="259045"/>
    <xdr:sp macro="" textlink="">
      <xdr:nvSpPr>
        <xdr:cNvPr id="221" name="テキスト ボックス 220">
          <a:extLst>
            <a:ext uri="{FF2B5EF4-FFF2-40B4-BE49-F238E27FC236}">
              <a16:creationId xmlns:a16="http://schemas.microsoft.com/office/drawing/2014/main" id="{58249A77-DE10-4306-A119-E4889CEAE8AD}"/>
            </a:ext>
          </a:extLst>
        </xdr:cNvPr>
        <xdr:cNvSpPr txBox="1"/>
      </xdr:nvSpPr>
      <xdr:spPr>
        <a:xfrm>
          <a:off x="5299921" y="93637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A3B79821-7E34-45F8-81B0-22FD6F8AADCA}"/>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3" name="テキスト ボックス 222">
          <a:extLst>
            <a:ext uri="{FF2B5EF4-FFF2-40B4-BE49-F238E27FC236}">
              <a16:creationId xmlns:a16="http://schemas.microsoft.com/office/drawing/2014/main" id="{124B29DB-ABA1-484C-A688-791D9C23290D}"/>
            </a:ext>
          </a:extLst>
        </xdr:cNvPr>
        <xdr:cNvSpPr txBox="1"/>
      </xdr:nvSpPr>
      <xdr:spPr>
        <a:xfrm>
          <a:off x="5299921" y="8803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a:extLst>
            <a:ext uri="{FF2B5EF4-FFF2-40B4-BE49-F238E27FC236}">
              <a16:creationId xmlns:a16="http://schemas.microsoft.com/office/drawing/2014/main" id="{170E8CB6-EB5E-4CC5-BFFB-3C57E4082D93}"/>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118323</xdr:rowOff>
    </xdr:from>
    <xdr:to>
      <xdr:col>54</xdr:col>
      <xdr:colOff>189865</xdr:colOff>
      <xdr:row>63</xdr:row>
      <xdr:rowOff>52915</xdr:rowOff>
    </xdr:to>
    <xdr:cxnSp macro="">
      <xdr:nvCxnSpPr>
        <xdr:cNvPr id="225" name="直線コネクタ 224">
          <a:extLst>
            <a:ext uri="{FF2B5EF4-FFF2-40B4-BE49-F238E27FC236}">
              <a16:creationId xmlns:a16="http://schemas.microsoft.com/office/drawing/2014/main" id="{BB2A56F3-9050-42F8-834C-4592BA4D742D}"/>
            </a:ext>
          </a:extLst>
        </xdr:cNvPr>
        <xdr:cNvCxnSpPr/>
      </xdr:nvCxnSpPr>
      <xdr:spPr>
        <a:xfrm flipV="1">
          <a:off x="9219565" y="9338523"/>
          <a:ext cx="0" cy="1275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56742</xdr:rowOff>
    </xdr:from>
    <xdr:ext cx="378565" cy="259045"/>
    <xdr:sp macro="" textlink="">
      <xdr:nvSpPr>
        <xdr:cNvPr id="226" name="【橋りょう・トンネル】&#10;一人当たり有形固定資産（償却資産）額最小値テキスト">
          <a:extLst>
            <a:ext uri="{FF2B5EF4-FFF2-40B4-BE49-F238E27FC236}">
              <a16:creationId xmlns:a16="http://schemas.microsoft.com/office/drawing/2014/main" id="{C24712CD-8559-4D31-BDA9-8FAB2D1AA8F6}"/>
            </a:ext>
          </a:extLst>
        </xdr:cNvPr>
        <xdr:cNvSpPr txBox="1"/>
      </xdr:nvSpPr>
      <xdr:spPr>
        <a:xfrm>
          <a:off x="9258300" y="106180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52915</xdr:rowOff>
    </xdr:from>
    <xdr:to>
      <xdr:col>55</xdr:col>
      <xdr:colOff>88900</xdr:colOff>
      <xdr:row>63</xdr:row>
      <xdr:rowOff>52915</xdr:rowOff>
    </xdr:to>
    <xdr:cxnSp macro="">
      <xdr:nvCxnSpPr>
        <xdr:cNvPr id="227" name="直線コネクタ 226">
          <a:extLst>
            <a:ext uri="{FF2B5EF4-FFF2-40B4-BE49-F238E27FC236}">
              <a16:creationId xmlns:a16="http://schemas.microsoft.com/office/drawing/2014/main" id="{7523835B-4566-4693-A65A-1ECED5EB0169}"/>
            </a:ext>
          </a:extLst>
        </xdr:cNvPr>
        <xdr:cNvCxnSpPr/>
      </xdr:nvCxnSpPr>
      <xdr:spPr>
        <a:xfrm>
          <a:off x="9154160" y="106142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65000</xdr:rowOff>
    </xdr:from>
    <xdr:ext cx="599010" cy="259045"/>
    <xdr:sp macro="" textlink="">
      <xdr:nvSpPr>
        <xdr:cNvPr id="228" name="【橋りょう・トンネル】&#10;一人当たり有形固定資産（償却資産）額最大値テキスト">
          <a:extLst>
            <a:ext uri="{FF2B5EF4-FFF2-40B4-BE49-F238E27FC236}">
              <a16:creationId xmlns:a16="http://schemas.microsoft.com/office/drawing/2014/main" id="{8DE28FE9-A332-4726-BCDE-7DA66068A5EA}"/>
            </a:ext>
          </a:extLst>
        </xdr:cNvPr>
        <xdr:cNvSpPr txBox="1"/>
      </xdr:nvSpPr>
      <xdr:spPr>
        <a:xfrm>
          <a:off x="9258300" y="9117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118323</xdr:rowOff>
    </xdr:from>
    <xdr:to>
      <xdr:col>55</xdr:col>
      <xdr:colOff>88900</xdr:colOff>
      <xdr:row>55</xdr:row>
      <xdr:rowOff>118323</xdr:rowOff>
    </xdr:to>
    <xdr:cxnSp macro="">
      <xdr:nvCxnSpPr>
        <xdr:cNvPr id="229" name="直線コネクタ 228">
          <a:extLst>
            <a:ext uri="{FF2B5EF4-FFF2-40B4-BE49-F238E27FC236}">
              <a16:creationId xmlns:a16="http://schemas.microsoft.com/office/drawing/2014/main" id="{714E1731-54DE-47F7-9AAC-9315CB19A36E}"/>
            </a:ext>
          </a:extLst>
        </xdr:cNvPr>
        <xdr:cNvCxnSpPr/>
      </xdr:nvCxnSpPr>
      <xdr:spPr>
        <a:xfrm>
          <a:off x="9154160" y="933852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84777</xdr:rowOff>
    </xdr:from>
    <xdr:ext cx="534377" cy="259045"/>
    <xdr:sp macro="" textlink="">
      <xdr:nvSpPr>
        <xdr:cNvPr id="230" name="【橋りょう・トンネル】&#10;一人当たり有形固定資産（償却資産）額平均値テキスト">
          <a:extLst>
            <a:ext uri="{FF2B5EF4-FFF2-40B4-BE49-F238E27FC236}">
              <a16:creationId xmlns:a16="http://schemas.microsoft.com/office/drawing/2014/main" id="{CD2A9891-9923-4D47-B290-CFF584C29FB2}"/>
            </a:ext>
          </a:extLst>
        </xdr:cNvPr>
        <xdr:cNvSpPr txBox="1"/>
      </xdr:nvSpPr>
      <xdr:spPr>
        <a:xfrm>
          <a:off x="9258300" y="99755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61900</xdr:rowOff>
    </xdr:from>
    <xdr:to>
      <xdr:col>55</xdr:col>
      <xdr:colOff>50800</xdr:colOff>
      <xdr:row>60</xdr:row>
      <xdr:rowOff>163500</xdr:rowOff>
    </xdr:to>
    <xdr:sp macro="" textlink="">
      <xdr:nvSpPr>
        <xdr:cNvPr id="231" name="フローチャート: 判断 230">
          <a:extLst>
            <a:ext uri="{FF2B5EF4-FFF2-40B4-BE49-F238E27FC236}">
              <a16:creationId xmlns:a16="http://schemas.microsoft.com/office/drawing/2014/main" id="{A48CF760-4881-4A91-AC1A-E031EAF01AEE}"/>
            </a:ext>
          </a:extLst>
        </xdr:cNvPr>
        <xdr:cNvSpPr/>
      </xdr:nvSpPr>
      <xdr:spPr>
        <a:xfrm>
          <a:off x="9192260" y="101203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66357</xdr:rowOff>
    </xdr:from>
    <xdr:to>
      <xdr:col>50</xdr:col>
      <xdr:colOff>165100</xdr:colOff>
      <xdr:row>60</xdr:row>
      <xdr:rowOff>167957</xdr:rowOff>
    </xdr:to>
    <xdr:sp macro="" textlink="">
      <xdr:nvSpPr>
        <xdr:cNvPr id="232" name="フローチャート: 判断 231">
          <a:extLst>
            <a:ext uri="{FF2B5EF4-FFF2-40B4-BE49-F238E27FC236}">
              <a16:creationId xmlns:a16="http://schemas.microsoft.com/office/drawing/2014/main" id="{99061062-2E1E-4922-A7C0-D5694605147A}"/>
            </a:ext>
          </a:extLst>
        </xdr:cNvPr>
        <xdr:cNvSpPr/>
      </xdr:nvSpPr>
      <xdr:spPr>
        <a:xfrm>
          <a:off x="8445500" y="1012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70135</xdr:rowOff>
    </xdr:from>
    <xdr:to>
      <xdr:col>46</xdr:col>
      <xdr:colOff>38100</xdr:colOff>
      <xdr:row>61</xdr:row>
      <xdr:rowOff>285</xdr:rowOff>
    </xdr:to>
    <xdr:sp macro="" textlink="">
      <xdr:nvSpPr>
        <xdr:cNvPr id="233" name="フローチャート: 判断 232">
          <a:extLst>
            <a:ext uri="{FF2B5EF4-FFF2-40B4-BE49-F238E27FC236}">
              <a16:creationId xmlns:a16="http://schemas.microsoft.com/office/drawing/2014/main" id="{CD70D46E-5B6C-4B8D-83CE-8FB5F96644D9}"/>
            </a:ext>
          </a:extLst>
        </xdr:cNvPr>
        <xdr:cNvSpPr/>
      </xdr:nvSpPr>
      <xdr:spPr>
        <a:xfrm>
          <a:off x="7670800" y="1012853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70918</xdr:rowOff>
    </xdr:from>
    <xdr:to>
      <xdr:col>41</xdr:col>
      <xdr:colOff>101600</xdr:colOff>
      <xdr:row>61</xdr:row>
      <xdr:rowOff>1068</xdr:rowOff>
    </xdr:to>
    <xdr:sp macro="" textlink="">
      <xdr:nvSpPr>
        <xdr:cNvPr id="234" name="フローチャート: 判断 233">
          <a:extLst>
            <a:ext uri="{FF2B5EF4-FFF2-40B4-BE49-F238E27FC236}">
              <a16:creationId xmlns:a16="http://schemas.microsoft.com/office/drawing/2014/main" id="{04C630A2-CF0B-4BA7-AE0C-65C268977B49}"/>
            </a:ext>
          </a:extLst>
        </xdr:cNvPr>
        <xdr:cNvSpPr/>
      </xdr:nvSpPr>
      <xdr:spPr>
        <a:xfrm>
          <a:off x="6873240" y="101293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60</xdr:row>
      <xdr:rowOff>46692</xdr:rowOff>
    </xdr:from>
    <xdr:to>
      <xdr:col>36</xdr:col>
      <xdr:colOff>165100</xdr:colOff>
      <xdr:row>60</xdr:row>
      <xdr:rowOff>148292</xdr:rowOff>
    </xdr:to>
    <xdr:sp macro="" textlink="">
      <xdr:nvSpPr>
        <xdr:cNvPr id="235" name="フローチャート: 判断 234">
          <a:extLst>
            <a:ext uri="{FF2B5EF4-FFF2-40B4-BE49-F238E27FC236}">
              <a16:creationId xmlns:a16="http://schemas.microsoft.com/office/drawing/2014/main" id="{E6029EB0-3DCE-4DEE-A724-4ABE8BB45655}"/>
            </a:ext>
          </a:extLst>
        </xdr:cNvPr>
        <xdr:cNvSpPr/>
      </xdr:nvSpPr>
      <xdr:spPr>
        <a:xfrm>
          <a:off x="6098540" y="1010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3F75326C-A38A-4C1C-ACFC-964E2A2B2C22}"/>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931961D8-0189-4973-8EE1-B0F5A33FA58D}"/>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27DE451D-D7AE-4D35-A0B8-3C005D461C19}"/>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52750B56-2874-4233-B141-FCC1C8DD1770}"/>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37510FC4-3FC9-4746-AA23-281B64CA391F}"/>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160729</xdr:rowOff>
    </xdr:from>
    <xdr:to>
      <xdr:col>55</xdr:col>
      <xdr:colOff>50800</xdr:colOff>
      <xdr:row>62</xdr:row>
      <xdr:rowOff>90879</xdr:rowOff>
    </xdr:to>
    <xdr:sp macro="" textlink="">
      <xdr:nvSpPr>
        <xdr:cNvPr id="241" name="楕円 240">
          <a:extLst>
            <a:ext uri="{FF2B5EF4-FFF2-40B4-BE49-F238E27FC236}">
              <a16:creationId xmlns:a16="http://schemas.microsoft.com/office/drawing/2014/main" id="{ABFA8037-103E-4AA2-B991-564FA9E8BA74}"/>
            </a:ext>
          </a:extLst>
        </xdr:cNvPr>
        <xdr:cNvSpPr/>
      </xdr:nvSpPr>
      <xdr:spPr>
        <a:xfrm>
          <a:off x="9192260" y="1038676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139156</xdr:rowOff>
    </xdr:from>
    <xdr:ext cx="534377" cy="259045"/>
    <xdr:sp macro="" textlink="">
      <xdr:nvSpPr>
        <xdr:cNvPr id="242" name="【橋りょう・トンネル】&#10;一人当たり有形固定資産（償却資産）額該当値テキスト">
          <a:extLst>
            <a:ext uri="{FF2B5EF4-FFF2-40B4-BE49-F238E27FC236}">
              <a16:creationId xmlns:a16="http://schemas.microsoft.com/office/drawing/2014/main" id="{1A395D75-07BD-42E8-BEAA-5E8EEFA649AF}"/>
            </a:ext>
          </a:extLst>
        </xdr:cNvPr>
        <xdr:cNvSpPr txBox="1"/>
      </xdr:nvSpPr>
      <xdr:spPr>
        <a:xfrm>
          <a:off x="9258300" y="10365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160489</xdr:rowOff>
    </xdr:from>
    <xdr:to>
      <xdr:col>50</xdr:col>
      <xdr:colOff>165100</xdr:colOff>
      <xdr:row>62</xdr:row>
      <xdr:rowOff>90639</xdr:rowOff>
    </xdr:to>
    <xdr:sp macro="" textlink="">
      <xdr:nvSpPr>
        <xdr:cNvPr id="243" name="楕円 242">
          <a:extLst>
            <a:ext uri="{FF2B5EF4-FFF2-40B4-BE49-F238E27FC236}">
              <a16:creationId xmlns:a16="http://schemas.microsoft.com/office/drawing/2014/main" id="{915354A0-50A3-41D3-ADC0-B9CF404B9BC9}"/>
            </a:ext>
          </a:extLst>
        </xdr:cNvPr>
        <xdr:cNvSpPr/>
      </xdr:nvSpPr>
      <xdr:spPr>
        <a:xfrm>
          <a:off x="8445500" y="1038652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39839</xdr:rowOff>
    </xdr:from>
    <xdr:to>
      <xdr:col>55</xdr:col>
      <xdr:colOff>0</xdr:colOff>
      <xdr:row>62</xdr:row>
      <xdr:rowOff>40079</xdr:rowOff>
    </xdr:to>
    <xdr:cxnSp macro="">
      <xdr:nvCxnSpPr>
        <xdr:cNvPr id="244" name="直線コネクタ 243">
          <a:extLst>
            <a:ext uri="{FF2B5EF4-FFF2-40B4-BE49-F238E27FC236}">
              <a16:creationId xmlns:a16="http://schemas.microsoft.com/office/drawing/2014/main" id="{9FEFCF9D-E473-4B41-90AE-2E86AC289E76}"/>
            </a:ext>
          </a:extLst>
        </xdr:cNvPr>
        <xdr:cNvCxnSpPr/>
      </xdr:nvCxnSpPr>
      <xdr:spPr>
        <a:xfrm>
          <a:off x="8496300" y="10433519"/>
          <a:ext cx="723900" cy="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160541</xdr:rowOff>
    </xdr:from>
    <xdr:to>
      <xdr:col>46</xdr:col>
      <xdr:colOff>38100</xdr:colOff>
      <xdr:row>62</xdr:row>
      <xdr:rowOff>90691</xdr:rowOff>
    </xdr:to>
    <xdr:sp macro="" textlink="">
      <xdr:nvSpPr>
        <xdr:cNvPr id="245" name="楕円 244">
          <a:extLst>
            <a:ext uri="{FF2B5EF4-FFF2-40B4-BE49-F238E27FC236}">
              <a16:creationId xmlns:a16="http://schemas.microsoft.com/office/drawing/2014/main" id="{1A33F0A1-D58A-404F-9C95-60CB9EB52D78}"/>
            </a:ext>
          </a:extLst>
        </xdr:cNvPr>
        <xdr:cNvSpPr/>
      </xdr:nvSpPr>
      <xdr:spPr>
        <a:xfrm>
          <a:off x="7670800" y="1038658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39839</xdr:rowOff>
    </xdr:from>
    <xdr:to>
      <xdr:col>50</xdr:col>
      <xdr:colOff>114300</xdr:colOff>
      <xdr:row>62</xdr:row>
      <xdr:rowOff>39891</xdr:rowOff>
    </xdr:to>
    <xdr:cxnSp macro="">
      <xdr:nvCxnSpPr>
        <xdr:cNvPr id="246" name="直線コネクタ 245">
          <a:extLst>
            <a:ext uri="{FF2B5EF4-FFF2-40B4-BE49-F238E27FC236}">
              <a16:creationId xmlns:a16="http://schemas.microsoft.com/office/drawing/2014/main" id="{F2A64E2E-80F1-46CB-8C93-3A9E350DAC2F}"/>
            </a:ext>
          </a:extLst>
        </xdr:cNvPr>
        <xdr:cNvCxnSpPr/>
      </xdr:nvCxnSpPr>
      <xdr:spPr>
        <a:xfrm flipV="1">
          <a:off x="7713980" y="10433519"/>
          <a:ext cx="782320" cy="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160261</xdr:rowOff>
    </xdr:from>
    <xdr:to>
      <xdr:col>41</xdr:col>
      <xdr:colOff>101600</xdr:colOff>
      <xdr:row>62</xdr:row>
      <xdr:rowOff>90411</xdr:rowOff>
    </xdr:to>
    <xdr:sp macro="" textlink="">
      <xdr:nvSpPr>
        <xdr:cNvPr id="247" name="楕円 246">
          <a:extLst>
            <a:ext uri="{FF2B5EF4-FFF2-40B4-BE49-F238E27FC236}">
              <a16:creationId xmlns:a16="http://schemas.microsoft.com/office/drawing/2014/main" id="{1C0548FF-E90B-4561-B82A-EAA346F58D63}"/>
            </a:ext>
          </a:extLst>
        </xdr:cNvPr>
        <xdr:cNvSpPr/>
      </xdr:nvSpPr>
      <xdr:spPr>
        <a:xfrm>
          <a:off x="6873240" y="1038630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39611</xdr:rowOff>
    </xdr:from>
    <xdr:to>
      <xdr:col>45</xdr:col>
      <xdr:colOff>177800</xdr:colOff>
      <xdr:row>62</xdr:row>
      <xdr:rowOff>39891</xdr:rowOff>
    </xdr:to>
    <xdr:cxnSp macro="">
      <xdr:nvCxnSpPr>
        <xdr:cNvPr id="248" name="直線コネクタ 247">
          <a:extLst>
            <a:ext uri="{FF2B5EF4-FFF2-40B4-BE49-F238E27FC236}">
              <a16:creationId xmlns:a16="http://schemas.microsoft.com/office/drawing/2014/main" id="{118B6588-EB48-4613-9394-C0F3DD640464}"/>
            </a:ext>
          </a:extLst>
        </xdr:cNvPr>
        <xdr:cNvCxnSpPr/>
      </xdr:nvCxnSpPr>
      <xdr:spPr>
        <a:xfrm>
          <a:off x="6924040" y="10433291"/>
          <a:ext cx="789940" cy="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159569</xdr:rowOff>
    </xdr:from>
    <xdr:to>
      <xdr:col>36</xdr:col>
      <xdr:colOff>165100</xdr:colOff>
      <xdr:row>62</xdr:row>
      <xdr:rowOff>89719</xdr:rowOff>
    </xdr:to>
    <xdr:sp macro="" textlink="">
      <xdr:nvSpPr>
        <xdr:cNvPr id="249" name="楕円 248">
          <a:extLst>
            <a:ext uri="{FF2B5EF4-FFF2-40B4-BE49-F238E27FC236}">
              <a16:creationId xmlns:a16="http://schemas.microsoft.com/office/drawing/2014/main" id="{A9A8AC53-3D8E-415C-B6D9-12B07561B584}"/>
            </a:ext>
          </a:extLst>
        </xdr:cNvPr>
        <xdr:cNvSpPr/>
      </xdr:nvSpPr>
      <xdr:spPr>
        <a:xfrm>
          <a:off x="6098540" y="1038560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38919</xdr:rowOff>
    </xdr:from>
    <xdr:to>
      <xdr:col>41</xdr:col>
      <xdr:colOff>50800</xdr:colOff>
      <xdr:row>62</xdr:row>
      <xdr:rowOff>39611</xdr:rowOff>
    </xdr:to>
    <xdr:cxnSp macro="">
      <xdr:nvCxnSpPr>
        <xdr:cNvPr id="250" name="直線コネクタ 249">
          <a:extLst>
            <a:ext uri="{FF2B5EF4-FFF2-40B4-BE49-F238E27FC236}">
              <a16:creationId xmlns:a16="http://schemas.microsoft.com/office/drawing/2014/main" id="{30531725-D2E4-482C-AE90-25F5B694BEF6}"/>
            </a:ext>
          </a:extLst>
        </xdr:cNvPr>
        <xdr:cNvCxnSpPr/>
      </xdr:nvCxnSpPr>
      <xdr:spPr>
        <a:xfrm>
          <a:off x="6149340" y="10432599"/>
          <a:ext cx="774700" cy="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59</xdr:row>
      <xdr:rowOff>13034</xdr:rowOff>
    </xdr:from>
    <xdr:ext cx="534377" cy="259045"/>
    <xdr:sp macro="" textlink="">
      <xdr:nvSpPr>
        <xdr:cNvPr id="251" name="n_1aveValue【橋りょう・トンネル】&#10;一人当たり有形固定資産（償却資産）額">
          <a:extLst>
            <a:ext uri="{FF2B5EF4-FFF2-40B4-BE49-F238E27FC236}">
              <a16:creationId xmlns:a16="http://schemas.microsoft.com/office/drawing/2014/main" id="{BDD72182-F72A-47AE-A526-80F92875CAD0}"/>
            </a:ext>
          </a:extLst>
        </xdr:cNvPr>
        <xdr:cNvSpPr txBox="1"/>
      </xdr:nvSpPr>
      <xdr:spPr>
        <a:xfrm>
          <a:off x="8239271" y="9903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59</xdr:row>
      <xdr:rowOff>16812</xdr:rowOff>
    </xdr:from>
    <xdr:ext cx="534377" cy="259045"/>
    <xdr:sp macro="" textlink="">
      <xdr:nvSpPr>
        <xdr:cNvPr id="252" name="n_2aveValue【橋りょう・トンネル】&#10;一人当たり有形固定資産（償却資産）額">
          <a:extLst>
            <a:ext uri="{FF2B5EF4-FFF2-40B4-BE49-F238E27FC236}">
              <a16:creationId xmlns:a16="http://schemas.microsoft.com/office/drawing/2014/main" id="{7FC479F1-B743-4A0B-8540-C1C19B2795BC}"/>
            </a:ext>
          </a:extLst>
        </xdr:cNvPr>
        <xdr:cNvSpPr txBox="1"/>
      </xdr:nvSpPr>
      <xdr:spPr>
        <a:xfrm>
          <a:off x="7477271" y="9907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59</xdr:row>
      <xdr:rowOff>17595</xdr:rowOff>
    </xdr:from>
    <xdr:ext cx="534377" cy="259045"/>
    <xdr:sp macro="" textlink="">
      <xdr:nvSpPr>
        <xdr:cNvPr id="253" name="n_3aveValue【橋りょう・トンネル】&#10;一人当たり有形固定資産（償却資産）額">
          <a:extLst>
            <a:ext uri="{FF2B5EF4-FFF2-40B4-BE49-F238E27FC236}">
              <a16:creationId xmlns:a16="http://schemas.microsoft.com/office/drawing/2014/main" id="{8A438F81-EE5B-4D72-9751-01E9C5BEF265}"/>
            </a:ext>
          </a:extLst>
        </xdr:cNvPr>
        <xdr:cNvSpPr txBox="1"/>
      </xdr:nvSpPr>
      <xdr:spPr>
        <a:xfrm>
          <a:off x="6702571" y="9908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58</xdr:row>
      <xdr:rowOff>164819</xdr:rowOff>
    </xdr:from>
    <xdr:ext cx="534377" cy="259045"/>
    <xdr:sp macro="" textlink="">
      <xdr:nvSpPr>
        <xdr:cNvPr id="254" name="n_4aveValue【橋りょう・トンネル】&#10;一人当たり有形固定資産（償却資産）額">
          <a:extLst>
            <a:ext uri="{FF2B5EF4-FFF2-40B4-BE49-F238E27FC236}">
              <a16:creationId xmlns:a16="http://schemas.microsoft.com/office/drawing/2014/main" id="{9E84C111-6C2B-4357-AF32-E63A2E17797A}"/>
            </a:ext>
          </a:extLst>
        </xdr:cNvPr>
        <xdr:cNvSpPr txBox="1"/>
      </xdr:nvSpPr>
      <xdr:spPr>
        <a:xfrm>
          <a:off x="5905011" y="9887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62</xdr:row>
      <xdr:rowOff>81766</xdr:rowOff>
    </xdr:from>
    <xdr:ext cx="534377" cy="259045"/>
    <xdr:sp macro="" textlink="">
      <xdr:nvSpPr>
        <xdr:cNvPr id="255" name="n_1mainValue【橋りょう・トンネル】&#10;一人当たり有形固定資産（償却資産）額">
          <a:extLst>
            <a:ext uri="{FF2B5EF4-FFF2-40B4-BE49-F238E27FC236}">
              <a16:creationId xmlns:a16="http://schemas.microsoft.com/office/drawing/2014/main" id="{1FDE8597-885F-448E-ABCC-BD6F9182D511}"/>
            </a:ext>
          </a:extLst>
        </xdr:cNvPr>
        <xdr:cNvSpPr txBox="1"/>
      </xdr:nvSpPr>
      <xdr:spPr>
        <a:xfrm>
          <a:off x="8239271" y="10475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62</xdr:row>
      <xdr:rowOff>81818</xdr:rowOff>
    </xdr:from>
    <xdr:ext cx="534377" cy="259045"/>
    <xdr:sp macro="" textlink="">
      <xdr:nvSpPr>
        <xdr:cNvPr id="256" name="n_2mainValue【橋りょう・トンネル】&#10;一人当たり有形固定資産（償却資産）額">
          <a:extLst>
            <a:ext uri="{FF2B5EF4-FFF2-40B4-BE49-F238E27FC236}">
              <a16:creationId xmlns:a16="http://schemas.microsoft.com/office/drawing/2014/main" id="{422D4D89-FAC3-4411-AC4D-524BE40736F3}"/>
            </a:ext>
          </a:extLst>
        </xdr:cNvPr>
        <xdr:cNvSpPr txBox="1"/>
      </xdr:nvSpPr>
      <xdr:spPr>
        <a:xfrm>
          <a:off x="7477271" y="10475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62</xdr:row>
      <xdr:rowOff>81538</xdr:rowOff>
    </xdr:from>
    <xdr:ext cx="534377" cy="259045"/>
    <xdr:sp macro="" textlink="">
      <xdr:nvSpPr>
        <xdr:cNvPr id="257" name="n_3mainValue【橋りょう・トンネル】&#10;一人当たり有形固定資産（償却資産）額">
          <a:extLst>
            <a:ext uri="{FF2B5EF4-FFF2-40B4-BE49-F238E27FC236}">
              <a16:creationId xmlns:a16="http://schemas.microsoft.com/office/drawing/2014/main" id="{0E001BD9-DDE3-4B9E-83DC-9438CB935C3A}"/>
            </a:ext>
          </a:extLst>
        </xdr:cNvPr>
        <xdr:cNvSpPr txBox="1"/>
      </xdr:nvSpPr>
      <xdr:spPr>
        <a:xfrm>
          <a:off x="6702571" y="10475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62</xdr:row>
      <xdr:rowOff>80846</xdr:rowOff>
    </xdr:from>
    <xdr:ext cx="534377" cy="259045"/>
    <xdr:sp macro="" textlink="">
      <xdr:nvSpPr>
        <xdr:cNvPr id="258" name="n_4mainValue【橋りょう・トンネル】&#10;一人当たり有形固定資産（償却資産）額">
          <a:extLst>
            <a:ext uri="{FF2B5EF4-FFF2-40B4-BE49-F238E27FC236}">
              <a16:creationId xmlns:a16="http://schemas.microsoft.com/office/drawing/2014/main" id="{B624F7F9-5FC5-432F-BF23-3F924C56C51C}"/>
            </a:ext>
          </a:extLst>
        </xdr:cNvPr>
        <xdr:cNvSpPr txBox="1"/>
      </xdr:nvSpPr>
      <xdr:spPr>
        <a:xfrm>
          <a:off x="5905011" y="10474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9E349D5B-8B2B-49F0-A993-8BC1E946FEE1}"/>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6C400F99-F2B1-4C75-942D-32393B33991C}"/>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24207FF0-BEF1-47A8-8B25-3D186EE3048D}"/>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E94B8601-550D-4864-9CB3-2F07AE8033D1}"/>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E0E8D701-0023-4AE3-8D15-12457CEF125E}"/>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158683B2-3256-4756-8F05-3A4C24721A20}"/>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54BA35E7-66A3-474C-B9CF-8D4264AEC08C}"/>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EC05C87E-A34A-4E49-A2EB-F66695FBD57E}"/>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864B5387-5664-4E75-9AD5-6D8000B09FC8}"/>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DC1FBBC0-9D80-4729-BA46-FF598ACF0B99}"/>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ABFCDFDF-B0C7-4B9E-A83D-CB970BE4370C}"/>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0" name="直線コネクタ 269">
          <a:extLst>
            <a:ext uri="{FF2B5EF4-FFF2-40B4-BE49-F238E27FC236}">
              <a16:creationId xmlns:a16="http://schemas.microsoft.com/office/drawing/2014/main" id="{3E59C6F6-0841-47A1-8848-238C74F3F1C0}"/>
            </a:ext>
          </a:extLst>
        </xdr:cNvPr>
        <xdr:cNvCxnSpPr/>
      </xdr:nvCxnSpPr>
      <xdr:spPr>
        <a:xfrm>
          <a:off x="67056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1" name="テキスト ボックス 270">
          <a:extLst>
            <a:ext uri="{FF2B5EF4-FFF2-40B4-BE49-F238E27FC236}">
              <a16:creationId xmlns:a16="http://schemas.microsoft.com/office/drawing/2014/main" id="{37408783-115B-4D08-AC80-D2F5FCE71C5C}"/>
            </a:ext>
          </a:extLst>
        </xdr:cNvPr>
        <xdr:cNvSpPr txBox="1"/>
      </xdr:nvSpPr>
      <xdr:spPr>
        <a:xfrm>
          <a:off x="27196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2" name="直線コネクタ 271">
          <a:extLst>
            <a:ext uri="{FF2B5EF4-FFF2-40B4-BE49-F238E27FC236}">
              <a16:creationId xmlns:a16="http://schemas.microsoft.com/office/drawing/2014/main" id="{A9ED52DF-2CA6-4D51-B060-FDCA6D5D0AE9}"/>
            </a:ext>
          </a:extLst>
        </xdr:cNvPr>
        <xdr:cNvCxnSpPr/>
      </xdr:nvCxnSpPr>
      <xdr:spPr>
        <a:xfrm>
          <a:off x="67056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3" name="テキスト ボックス 272">
          <a:extLst>
            <a:ext uri="{FF2B5EF4-FFF2-40B4-BE49-F238E27FC236}">
              <a16:creationId xmlns:a16="http://schemas.microsoft.com/office/drawing/2014/main" id="{D7ECD77E-81F6-4585-BAD9-489020137291}"/>
            </a:ext>
          </a:extLst>
        </xdr:cNvPr>
        <xdr:cNvSpPr txBox="1"/>
      </xdr:nvSpPr>
      <xdr:spPr>
        <a:xfrm>
          <a:off x="336081" y="138709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4" name="直線コネクタ 273">
          <a:extLst>
            <a:ext uri="{FF2B5EF4-FFF2-40B4-BE49-F238E27FC236}">
              <a16:creationId xmlns:a16="http://schemas.microsoft.com/office/drawing/2014/main" id="{775882F7-767F-4E64-8DCA-E0A1F2460F2C}"/>
            </a:ext>
          </a:extLst>
        </xdr:cNvPr>
        <xdr:cNvCxnSpPr/>
      </xdr:nvCxnSpPr>
      <xdr:spPr>
        <a:xfrm>
          <a:off x="67056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5" name="テキスト ボックス 274">
          <a:extLst>
            <a:ext uri="{FF2B5EF4-FFF2-40B4-BE49-F238E27FC236}">
              <a16:creationId xmlns:a16="http://schemas.microsoft.com/office/drawing/2014/main" id="{87D004E5-9830-45DD-ADA2-38A35A7CA116}"/>
            </a:ext>
          </a:extLst>
        </xdr:cNvPr>
        <xdr:cNvSpPr txBox="1"/>
      </xdr:nvSpPr>
      <xdr:spPr>
        <a:xfrm>
          <a:off x="336081" y="1342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6" name="直線コネクタ 275">
          <a:extLst>
            <a:ext uri="{FF2B5EF4-FFF2-40B4-BE49-F238E27FC236}">
              <a16:creationId xmlns:a16="http://schemas.microsoft.com/office/drawing/2014/main" id="{7EA73CEF-0464-4870-A236-DE4E082E46F8}"/>
            </a:ext>
          </a:extLst>
        </xdr:cNvPr>
        <xdr:cNvCxnSpPr/>
      </xdr:nvCxnSpPr>
      <xdr:spPr>
        <a:xfrm>
          <a:off x="67056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7" name="テキスト ボックス 276">
          <a:extLst>
            <a:ext uri="{FF2B5EF4-FFF2-40B4-BE49-F238E27FC236}">
              <a16:creationId xmlns:a16="http://schemas.microsoft.com/office/drawing/2014/main" id="{98759303-4A55-4606-BC17-B68D687A36C2}"/>
            </a:ext>
          </a:extLst>
        </xdr:cNvPr>
        <xdr:cNvSpPr txBox="1"/>
      </xdr:nvSpPr>
      <xdr:spPr>
        <a:xfrm>
          <a:off x="336081" y="129756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8" name="直線コネクタ 277">
          <a:extLst>
            <a:ext uri="{FF2B5EF4-FFF2-40B4-BE49-F238E27FC236}">
              <a16:creationId xmlns:a16="http://schemas.microsoft.com/office/drawing/2014/main" id="{3CE5C3A7-A739-4A3B-8E0F-094A063C10D7}"/>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9" name="テキスト ボックス 278">
          <a:extLst>
            <a:ext uri="{FF2B5EF4-FFF2-40B4-BE49-F238E27FC236}">
              <a16:creationId xmlns:a16="http://schemas.microsoft.com/office/drawing/2014/main" id="{B3016A99-E56E-4D78-A233-AD92659225A9}"/>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0" name="【公営住宅】&#10;有形固定資産減価償却率グラフ枠">
          <a:extLst>
            <a:ext uri="{FF2B5EF4-FFF2-40B4-BE49-F238E27FC236}">
              <a16:creationId xmlns:a16="http://schemas.microsoft.com/office/drawing/2014/main" id="{3DF33E4B-A9E3-4E47-A20C-852BDAAD9961}"/>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44958</xdr:rowOff>
    </xdr:from>
    <xdr:to>
      <xdr:col>24</xdr:col>
      <xdr:colOff>62865</xdr:colOff>
      <xdr:row>86</xdr:row>
      <xdr:rowOff>38100</xdr:rowOff>
    </xdr:to>
    <xdr:cxnSp macro="">
      <xdr:nvCxnSpPr>
        <xdr:cNvPr id="281" name="直線コネクタ 280">
          <a:extLst>
            <a:ext uri="{FF2B5EF4-FFF2-40B4-BE49-F238E27FC236}">
              <a16:creationId xmlns:a16="http://schemas.microsoft.com/office/drawing/2014/main" id="{4358CCBA-E751-4BB4-876D-FCAD5C2D1AF6}"/>
            </a:ext>
          </a:extLst>
        </xdr:cNvPr>
        <xdr:cNvCxnSpPr/>
      </xdr:nvCxnSpPr>
      <xdr:spPr>
        <a:xfrm flipV="1">
          <a:off x="4086225" y="13120878"/>
          <a:ext cx="0" cy="13342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2" name="【公営住宅】&#10;有形固定資産減価償却率最小値テキスト">
          <a:extLst>
            <a:ext uri="{FF2B5EF4-FFF2-40B4-BE49-F238E27FC236}">
              <a16:creationId xmlns:a16="http://schemas.microsoft.com/office/drawing/2014/main" id="{CD0044CD-7A6E-423E-A9A4-6C8E32538362}"/>
            </a:ext>
          </a:extLst>
        </xdr:cNvPr>
        <xdr:cNvSpPr txBox="1"/>
      </xdr:nvSpPr>
      <xdr:spPr>
        <a:xfrm>
          <a:off x="4124960" y="1445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3" name="直線コネクタ 282">
          <a:extLst>
            <a:ext uri="{FF2B5EF4-FFF2-40B4-BE49-F238E27FC236}">
              <a16:creationId xmlns:a16="http://schemas.microsoft.com/office/drawing/2014/main" id="{C4FEFAF0-4888-493A-A01E-40ADBF6E966B}"/>
            </a:ext>
          </a:extLst>
        </xdr:cNvPr>
        <xdr:cNvCxnSpPr/>
      </xdr:nvCxnSpPr>
      <xdr:spPr>
        <a:xfrm>
          <a:off x="4020820" y="14455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163085</xdr:rowOff>
    </xdr:from>
    <xdr:ext cx="405111" cy="259045"/>
    <xdr:sp macro="" textlink="">
      <xdr:nvSpPr>
        <xdr:cNvPr id="284" name="【公営住宅】&#10;有形固定資産減価償却率最大値テキスト">
          <a:extLst>
            <a:ext uri="{FF2B5EF4-FFF2-40B4-BE49-F238E27FC236}">
              <a16:creationId xmlns:a16="http://schemas.microsoft.com/office/drawing/2014/main" id="{3E09F8FE-56A7-40CB-8202-4EC4876A0963}"/>
            </a:ext>
          </a:extLst>
        </xdr:cNvPr>
        <xdr:cNvSpPr txBox="1"/>
      </xdr:nvSpPr>
      <xdr:spPr>
        <a:xfrm>
          <a:off x="4124960" y="12903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44958</xdr:rowOff>
    </xdr:from>
    <xdr:to>
      <xdr:col>24</xdr:col>
      <xdr:colOff>152400</xdr:colOff>
      <xdr:row>78</xdr:row>
      <xdr:rowOff>44958</xdr:rowOff>
    </xdr:to>
    <xdr:cxnSp macro="">
      <xdr:nvCxnSpPr>
        <xdr:cNvPr id="285" name="直線コネクタ 284">
          <a:extLst>
            <a:ext uri="{FF2B5EF4-FFF2-40B4-BE49-F238E27FC236}">
              <a16:creationId xmlns:a16="http://schemas.microsoft.com/office/drawing/2014/main" id="{E8445D2F-7F68-48B5-B932-AA9E164A584F}"/>
            </a:ext>
          </a:extLst>
        </xdr:cNvPr>
        <xdr:cNvCxnSpPr/>
      </xdr:nvCxnSpPr>
      <xdr:spPr>
        <a:xfrm>
          <a:off x="4020820" y="1312087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16</xdr:rowOff>
    </xdr:from>
    <xdr:ext cx="405111" cy="259045"/>
    <xdr:sp macro="" textlink="">
      <xdr:nvSpPr>
        <xdr:cNvPr id="286" name="【公営住宅】&#10;有形固定資産減価償却率平均値テキスト">
          <a:extLst>
            <a:ext uri="{FF2B5EF4-FFF2-40B4-BE49-F238E27FC236}">
              <a16:creationId xmlns:a16="http://schemas.microsoft.com/office/drawing/2014/main" id="{08DC1D6C-8587-41A5-925B-FF9650D50203}"/>
            </a:ext>
          </a:extLst>
        </xdr:cNvPr>
        <xdr:cNvSpPr txBox="1"/>
      </xdr:nvSpPr>
      <xdr:spPr>
        <a:xfrm>
          <a:off x="4124960" y="137464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21589</xdr:rowOff>
    </xdr:from>
    <xdr:to>
      <xdr:col>24</xdr:col>
      <xdr:colOff>114300</xdr:colOff>
      <xdr:row>82</xdr:row>
      <xdr:rowOff>123189</xdr:rowOff>
    </xdr:to>
    <xdr:sp macro="" textlink="">
      <xdr:nvSpPr>
        <xdr:cNvPr id="287" name="フローチャート: 判断 286">
          <a:extLst>
            <a:ext uri="{FF2B5EF4-FFF2-40B4-BE49-F238E27FC236}">
              <a16:creationId xmlns:a16="http://schemas.microsoft.com/office/drawing/2014/main" id="{78848005-3A92-46B5-A595-C06AFFE2E508}"/>
            </a:ext>
          </a:extLst>
        </xdr:cNvPr>
        <xdr:cNvSpPr/>
      </xdr:nvSpPr>
      <xdr:spPr>
        <a:xfrm>
          <a:off x="4036060" y="13768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99313</xdr:rowOff>
    </xdr:from>
    <xdr:to>
      <xdr:col>20</xdr:col>
      <xdr:colOff>38100</xdr:colOff>
      <xdr:row>82</xdr:row>
      <xdr:rowOff>29463</xdr:rowOff>
    </xdr:to>
    <xdr:sp macro="" textlink="">
      <xdr:nvSpPr>
        <xdr:cNvPr id="288" name="フローチャート: 判断 287">
          <a:extLst>
            <a:ext uri="{FF2B5EF4-FFF2-40B4-BE49-F238E27FC236}">
              <a16:creationId xmlns:a16="http://schemas.microsoft.com/office/drawing/2014/main" id="{B5B25C50-AE79-4E0B-80D6-30D38A6B75C8}"/>
            </a:ext>
          </a:extLst>
        </xdr:cNvPr>
        <xdr:cNvSpPr/>
      </xdr:nvSpPr>
      <xdr:spPr>
        <a:xfrm>
          <a:off x="3312160" y="1367815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85598</xdr:rowOff>
    </xdr:from>
    <xdr:to>
      <xdr:col>15</xdr:col>
      <xdr:colOff>101600</xdr:colOff>
      <xdr:row>82</xdr:row>
      <xdr:rowOff>15748</xdr:rowOff>
    </xdr:to>
    <xdr:sp macro="" textlink="">
      <xdr:nvSpPr>
        <xdr:cNvPr id="289" name="フローチャート: 判断 288">
          <a:extLst>
            <a:ext uri="{FF2B5EF4-FFF2-40B4-BE49-F238E27FC236}">
              <a16:creationId xmlns:a16="http://schemas.microsoft.com/office/drawing/2014/main" id="{B4C25FAA-330F-48D2-ADE9-BB5B498AB533}"/>
            </a:ext>
          </a:extLst>
        </xdr:cNvPr>
        <xdr:cNvSpPr/>
      </xdr:nvSpPr>
      <xdr:spPr>
        <a:xfrm>
          <a:off x="2514600" y="136644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46737</xdr:rowOff>
    </xdr:from>
    <xdr:to>
      <xdr:col>10</xdr:col>
      <xdr:colOff>165100</xdr:colOff>
      <xdr:row>81</xdr:row>
      <xdr:rowOff>148337</xdr:rowOff>
    </xdr:to>
    <xdr:sp macro="" textlink="">
      <xdr:nvSpPr>
        <xdr:cNvPr id="290" name="フローチャート: 判断 289">
          <a:extLst>
            <a:ext uri="{FF2B5EF4-FFF2-40B4-BE49-F238E27FC236}">
              <a16:creationId xmlns:a16="http://schemas.microsoft.com/office/drawing/2014/main" id="{458798C5-26A4-48F0-995D-261B8DCB7835}"/>
            </a:ext>
          </a:extLst>
        </xdr:cNvPr>
        <xdr:cNvSpPr/>
      </xdr:nvSpPr>
      <xdr:spPr>
        <a:xfrm>
          <a:off x="1739900" y="13625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10161</xdr:rowOff>
    </xdr:from>
    <xdr:to>
      <xdr:col>6</xdr:col>
      <xdr:colOff>38100</xdr:colOff>
      <xdr:row>81</xdr:row>
      <xdr:rowOff>111761</xdr:rowOff>
    </xdr:to>
    <xdr:sp macro="" textlink="">
      <xdr:nvSpPr>
        <xdr:cNvPr id="291" name="フローチャート: 判断 290">
          <a:extLst>
            <a:ext uri="{FF2B5EF4-FFF2-40B4-BE49-F238E27FC236}">
              <a16:creationId xmlns:a16="http://schemas.microsoft.com/office/drawing/2014/main" id="{8B0E687E-8ED4-4E20-8824-C292BB346502}"/>
            </a:ext>
          </a:extLst>
        </xdr:cNvPr>
        <xdr:cNvSpPr/>
      </xdr:nvSpPr>
      <xdr:spPr>
        <a:xfrm>
          <a:off x="965200" y="1358900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CA1F0599-DBBB-4B9A-A357-C7A15B79DB0D}"/>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5C863C84-B2D8-437E-9E74-B90B72EC295B}"/>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DECB34CE-3728-41D1-A535-78FFB1C57060}"/>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82BE6B74-4C72-415A-B895-BA0471ECAE8F}"/>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B4D63980-8D52-427F-A8BB-C460DBBB7C66}"/>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3302</xdr:rowOff>
    </xdr:from>
    <xdr:to>
      <xdr:col>24</xdr:col>
      <xdr:colOff>114300</xdr:colOff>
      <xdr:row>81</xdr:row>
      <xdr:rowOff>104902</xdr:rowOff>
    </xdr:to>
    <xdr:sp macro="" textlink="">
      <xdr:nvSpPr>
        <xdr:cNvPr id="297" name="楕円 296">
          <a:extLst>
            <a:ext uri="{FF2B5EF4-FFF2-40B4-BE49-F238E27FC236}">
              <a16:creationId xmlns:a16="http://schemas.microsoft.com/office/drawing/2014/main" id="{C89E9488-9060-4684-960E-BA9BE06FBC4D}"/>
            </a:ext>
          </a:extLst>
        </xdr:cNvPr>
        <xdr:cNvSpPr/>
      </xdr:nvSpPr>
      <xdr:spPr>
        <a:xfrm>
          <a:off x="4036060" y="13582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26179</xdr:rowOff>
    </xdr:from>
    <xdr:ext cx="405111" cy="259045"/>
    <xdr:sp macro="" textlink="">
      <xdr:nvSpPr>
        <xdr:cNvPr id="298" name="【公営住宅】&#10;有形固定資産減価償却率該当値テキスト">
          <a:extLst>
            <a:ext uri="{FF2B5EF4-FFF2-40B4-BE49-F238E27FC236}">
              <a16:creationId xmlns:a16="http://schemas.microsoft.com/office/drawing/2014/main" id="{CF8D9D94-87FB-48D0-96F3-491E114449B3}"/>
            </a:ext>
          </a:extLst>
        </xdr:cNvPr>
        <xdr:cNvSpPr txBox="1"/>
      </xdr:nvSpPr>
      <xdr:spPr>
        <a:xfrm>
          <a:off x="4124960" y="134373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124461</xdr:rowOff>
    </xdr:from>
    <xdr:to>
      <xdr:col>20</xdr:col>
      <xdr:colOff>38100</xdr:colOff>
      <xdr:row>81</xdr:row>
      <xdr:rowOff>54611</xdr:rowOff>
    </xdr:to>
    <xdr:sp macro="" textlink="">
      <xdr:nvSpPr>
        <xdr:cNvPr id="299" name="楕円 298">
          <a:extLst>
            <a:ext uri="{FF2B5EF4-FFF2-40B4-BE49-F238E27FC236}">
              <a16:creationId xmlns:a16="http://schemas.microsoft.com/office/drawing/2014/main" id="{3304B018-2628-4776-8440-AE42F0854F92}"/>
            </a:ext>
          </a:extLst>
        </xdr:cNvPr>
        <xdr:cNvSpPr/>
      </xdr:nvSpPr>
      <xdr:spPr>
        <a:xfrm>
          <a:off x="3312160" y="1353566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3811</xdr:rowOff>
    </xdr:from>
    <xdr:to>
      <xdr:col>24</xdr:col>
      <xdr:colOff>63500</xdr:colOff>
      <xdr:row>81</xdr:row>
      <xdr:rowOff>54102</xdr:rowOff>
    </xdr:to>
    <xdr:cxnSp macro="">
      <xdr:nvCxnSpPr>
        <xdr:cNvPr id="300" name="直線コネクタ 299">
          <a:extLst>
            <a:ext uri="{FF2B5EF4-FFF2-40B4-BE49-F238E27FC236}">
              <a16:creationId xmlns:a16="http://schemas.microsoft.com/office/drawing/2014/main" id="{E6463FE5-ECD3-4488-A4B2-B786E57EF716}"/>
            </a:ext>
          </a:extLst>
        </xdr:cNvPr>
        <xdr:cNvCxnSpPr/>
      </xdr:nvCxnSpPr>
      <xdr:spPr>
        <a:xfrm>
          <a:off x="3355340" y="13582651"/>
          <a:ext cx="731520"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78739</xdr:rowOff>
    </xdr:from>
    <xdr:to>
      <xdr:col>15</xdr:col>
      <xdr:colOff>101600</xdr:colOff>
      <xdr:row>81</xdr:row>
      <xdr:rowOff>8889</xdr:rowOff>
    </xdr:to>
    <xdr:sp macro="" textlink="">
      <xdr:nvSpPr>
        <xdr:cNvPr id="301" name="楕円 300">
          <a:extLst>
            <a:ext uri="{FF2B5EF4-FFF2-40B4-BE49-F238E27FC236}">
              <a16:creationId xmlns:a16="http://schemas.microsoft.com/office/drawing/2014/main" id="{69CE237F-EDB0-4B99-9DC8-84E81440DE0D}"/>
            </a:ext>
          </a:extLst>
        </xdr:cNvPr>
        <xdr:cNvSpPr/>
      </xdr:nvSpPr>
      <xdr:spPr>
        <a:xfrm>
          <a:off x="2514600" y="134899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129539</xdr:rowOff>
    </xdr:from>
    <xdr:to>
      <xdr:col>19</xdr:col>
      <xdr:colOff>177800</xdr:colOff>
      <xdr:row>81</xdr:row>
      <xdr:rowOff>3811</xdr:rowOff>
    </xdr:to>
    <xdr:cxnSp macro="">
      <xdr:nvCxnSpPr>
        <xdr:cNvPr id="302" name="直線コネクタ 301">
          <a:extLst>
            <a:ext uri="{FF2B5EF4-FFF2-40B4-BE49-F238E27FC236}">
              <a16:creationId xmlns:a16="http://schemas.microsoft.com/office/drawing/2014/main" id="{3AE4B0F4-965A-4200-88FB-9BB5208FFD80}"/>
            </a:ext>
          </a:extLst>
        </xdr:cNvPr>
        <xdr:cNvCxnSpPr/>
      </xdr:nvCxnSpPr>
      <xdr:spPr>
        <a:xfrm>
          <a:off x="2565400" y="13540739"/>
          <a:ext cx="789940" cy="41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33020</xdr:rowOff>
    </xdr:from>
    <xdr:to>
      <xdr:col>10</xdr:col>
      <xdr:colOff>165100</xdr:colOff>
      <xdr:row>80</xdr:row>
      <xdr:rowOff>134620</xdr:rowOff>
    </xdr:to>
    <xdr:sp macro="" textlink="">
      <xdr:nvSpPr>
        <xdr:cNvPr id="303" name="楕円 302">
          <a:extLst>
            <a:ext uri="{FF2B5EF4-FFF2-40B4-BE49-F238E27FC236}">
              <a16:creationId xmlns:a16="http://schemas.microsoft.com/office/drawing/2014/main" id="{A78DB1A4-F1BC-49D1-8E42-CF5C6D9A9CDC}"/>
            </a:ext>
          </a:extLst>
        </xdr:cNvPr>
        <xdr:cNvSpPr/>
      </xdr:nvSpPr>
      <xdr:spPr>
        <a:xfrm>
          <a:off x="1739900" y="13444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83820</xdr:rowOff>
    </xdr:from>
    <xdr:to>
      <xdr:col>15</xdr:col>
      <xdr:colOff>50800</xdr:colOff>
      <xdr:row>80</xdr:row>
      <xdr:rowOff>129539</xdr:rowOff>
    </xdr:to>
    <xdr:cxnSp macro="">
      <xdr:nvCxnSpPr>
        <xdr:cNvPr id="304" name="直線コネクタ 303">
          <a:extLst>
            <a:ext uri="{FF2B5EF4-FFF2-40B4-BE49-F238E27FC236}">
              <a16:creationId xmlns:a16="http://schemas.microsoft.com/office/drawing/2014/main" id="{96C1C313-166D-44DB-9A4F-5E02E583C9CA}"/>
            </a:ext>
          </a:extLst>
        </xdr:cNvPr>
        <xdr:cNvCxnSpPr/>
      </xdr:nvCxnSpPr>
      <xdr:spPr>
        <a:xfrm>
          <a:off x="1790700" y="13495020"/>
          <a:ext cx="7747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167894</xdr:rowOff>
    </xdr:from>
    <xdr:to>
      <xdr:col>6</xdr:col>
      <xdr:colOff>38100</xdr:colOff>
      <xdr:row>80</xdr:row>
      <xdr:rowOff>98044</xdr:rowOff>
    </xdr:to>
    <xdr:sp macro="" textlink="">
      <xdr:nvSpPr>
        <xdr:cNvPr id="305" name="楕円 304">
          <a:extLst>
            <a:ext uri="{FF2B5EF4-FFF2-40B4-BE49-F238E27FC236}">
              <a16:creationId xmlns:a16="http://schemas.microsoft.com/office/drawing/2014/main" id="{5AD1BA9C-B666-47AE-A8D4-F36EDFB71497}"/>
            </a:ext>
          </a:extLst>
        </xdr:cNvPr>
        <xdr:cNvSpPr/>
      </xdr:nvSpPr>
      <xdr:spPr>
        <a:xfrm>
          <a:off x="965200" y="1341145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47244</xdr:rowOff>
    </xdr:from>
    <xdr:to>
      <xdr:col>10</xdr:col>
      <xdr:colOff>114300</xdr:colOff>
      <xdr:row>80</xdr:row>
      <xdr:rowOff>83820</xdr:rowOff>
    </xdr:to>
    <xdr:cxnSp macro="">
      <xdr:nvCxnSpPr>
        <xdr:cNvPr id="306" name="直線コネクタ 305">
          <a:extLst>
            <a:ext uri="{FF2B5EF4-FFF2-40B4-BE49-F238E27FC236}">
              <a16:creationId xmlns:a16="http://schemas.microsoft.com/office/drawing/2014/main" id="{1F344F3C-7AE1-4B98-86D5-E3563655EB7A}"/>
            </a:ext>
          </a:extLst>
        </xdr:cNvPr>
        <xdr:cNvCxnSpPr/>
      </xdr:nvCxnSpPr>
      <xdr:spPr>
        <a:xfrm>
          <a:off x="1008380" y="13458444"/>
          <a:ext cx="78232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20590</xdr:rowOff>
    </xdr:from>
    <xdr:ext cx="405111" cy="259045"/>
    <xdr:sp macro="" textlink="">
      <xdr:nvSpPr>
        <xdr:cNvPr id="307" name="n_1aveValue【公営住宅】&#10;有形固定資産減価償却率">
          <a:extLst>
            <a:ext uri="{FF2B5EF4-FFF2-40B4-BE49-F238E27FC236}">
              <a16:creationId xmlns:a16="http://schemas.microsoft.com/office/drawing/2014/main" id="{D192A6D4-DDEF-4B7A-BD17-21171EA39B74}"/>
            </a:ext>
          </a:extLst>
        </xdr:cNvPr>
        <xdr:cNvSpPr txBox="1"/>
      </xdr:nvSpPr>
      <xdr:spPr>
        <a:xfrm>
          <a:off x="3170564" y="13767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6875</xdr:rowOff>
    </xdr:from>
    <xdr:ext cx="405111" cy="259045"/>
    <xdr:sp macro="" textlink="">
      <xdr:nvSpPr>
        <xdr:cNvPr id="308" name="n_2aveValue【公営住宅】&#10;有形固定資産減価償却率">
          <a:extLst>
            <a:ext uri="{FF2B5EF4-FFF2-40B4-BE49-F238E27FC236}">
              <a16:creationId xmlns:a16="http://schemas.microsoft.com/office/drawing/2014/main" id="{3F2510AB-3BF0-406E-9774-B17EC786D1B9}"/>
            </a:ext>
          </a:extLst>
        </xdr:cNvPr>
        <xdr:cNvSpPr txBox="1"/>
      </xdr:nvSpPr>
      <xdr:spPr>
        <a:xfrm>
          <a:off x="2385704" y="13753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139464</xdr:rowOff>
    </xdr:from>
    <xdr:ext cx="405111" cy="259045"/>
    <xdr:sp macro="" textlink="">
      <xdr:nvSpPr>
        <xdr:cNvPr id="309" name="n_3aveValue【公営住宅】&#10;有形固定資産減価償却率">
          <a:extLst>
            <a:ext uri="{FF2B5EF4-FFF2-40B4-BE49-F238E27FC236}">
              <a16:creationId xmlns:a16="http://schemas.microsoft.com/office/drawing/2014/main" id="{4ACE279A-1337-412C-83DB-AFD528577110}"/>
            </a:ext>
          </a:extLst>
        </xdr:cNvPr>
        <xdr:cNvSpPr txBox="1"/>
      </xdr:nvSpPr>
      <xdr:spPr>
        <a:xfrm>
          <a:off x="1611004" y="13718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102888</xdr:rowOff>
    </xdr:from>
    <xdr:ext cx="405111" cy="259045"/>
    <xdr:sp macro="" textlink="">
      <xdr:nvSpPr>
        <xdr:cNvPr id="310" name="n_4aveValue【公営住宅】&#10;有形固定資産減価償却率">
          <a:extLst>
            <a:ext uri="{FF2B5EF4-FFF2-40B4-BE49-F238E27FC236}">
              <a16:creationId xmlns:a16="http://schemas.microsoft.com/office/drawing/2014/main" id="{876EBEBD-2B90-46D4-A27B-718147852F42}"/>
            </a:ext>
          </a:extLst>
        </xdr:cNvPr>
        <xdr:cNvSpPr txBox="1"/>
      </xdr:nvSpPr>
      <xdr:spPr>
        <a:xfrm>
          <a:off x="836304" y="136817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71138</xdr:rowOff>
    </xdr:from>
    <xdr:ext cx="405111" cy="259045"/>
    <xdr:sp macro="" textlink="">
      <xdr:nvSpPr>
        <xdr:cNvPr id="311" name="n_1mainValue【公営住宅】&#10;有形固定資産減価償却率">
          <a:extLst>
            <a:ext uri="{FF2B5EF4-FFF2-40B4-BE49-F238E27FC236}">
              <a16:creationId xmlns:a16="http://schemas.microsoft.com/office/drawing/2014/main" id="{77EB26CB-85D5-4A7A-9396-A36566FBA0F9}"/>
            </a:ext>
          </a:extLst>
        </xdr:cNvPr>
        <xdr:cNvSpPr txBox="1"/>
      </xdr:nvSpPr>
      <xdr:spPr>
        <a:xfrm>
          <a:off x="3170564" y="13314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25416</xdr:rowOff>
    </xdr:from>
    <xdr:ext cx="405111" cy="259045"/>
    <xdr:sp macro="" textlink="">
      <xdr:nvSpPr>
        <xdr:cNvPr id="312" name="n_2mainValue【公営住宅】&#10;有形固定資産減価償却率">
          <a:extLst>
            <a:ext uri="{FF2B5EF4-FFF2-40B4-BE49-F238E27FC236}">
              <a16:creationId xmlns:a16="http://schemas.microsoft.com/office/drawing/2014/main" id="{F3A18EAA-CE7D-483B-B9CD-725C061AB77D}"/>
            </a:ext>
          </a:extLst>
        </xdr:cNvPr>
        <xdr:cNvSpPr txBox="1"/>
      </xdr:nvSpPr>
      <xdr:spPr>
        <a:xfrm>
          <a:off x="2385704" y="132689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151147</xdr:rowOff>
    </xdr:from>
    <xdr:ext cx="405111" cy="259045"/>
    <xdr:sp macro="" textlink="">
      <xdr:nvSpPr>
        <xdr:cNvPr id="313" name="n_3mainValue【公営住宅】&#10;有形固定資産減価償却率">
          <a:extLst>
            <a:ext uri="{FF2B5EF4-FFF2-40B4-BE49-F238E27FC236}">
              <a16:creationId xmlns:a16="http://schemas.microsoft.com/office/drawing/2014/main" id="{8CBA8682-3EB0-42A9-9529-E498D4E83DBE}"/>
            </a:ext>
          </a:extLst>
        </xdr:cNvPr>
        <xdr:cNvSpPr txBox="1"/>
      </xdr:nvSpPr>
      <xdr:spPr>
        <a:xfrm>
          <a:off x="1611004" y="13227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114571</xdr:rowOff>
    </xdr:from>
    <xdr:ext cx="405111" cy="259045"/>
    <xdr:sp macro="" textlink="">
      <xdr:nvSpPr>
        <xdr:cNvPr id="314" name="n_4mainValue【公営住宅】&#10;有形固定資産減価償却率">
          <a:extLst>
            <a:ext uri="{FF2B5EF4-FFF2-40B4-BE49-F238E27FC236}">
              <a16:creationId xmlns:a16="http://schemas.microsoft.com/office/drawing/2014/main" id="{36836309-2E95-4818-93DB-26570415078C}"/>
            </a:ext>
          </a:extLst>
        </xdr:cNvPr>
        <xdr:cNvSpPr txBox="1"/>
      </xdr:nvSpPr>
      <xdr:spPr>
        <a:xfrm>
          <a:off x="836304" y="13190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5" name="正方形/長方形 314">
          <a:extLst>
            <a:ext uri="{FF2B5EF4-FFF2-40B4-BE49-F238E27FC236}">
              <a16:creationId xmlns:a16="http://schemas.microsoft.com/office/drawing/2014/main" id="{3C338F33-95C8-4558-BDE2-F379E3C3D8C1}"/>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6" name="正方形/長方形 315">
          <a:extLst>
            <a:ext uri="{FF2B5EF4-FFF2-40B4-BE49-F238E27FC236}">
              <a16:creationId xmlns:a16="http://schemas.microsoft.com/office/drawing/2014/main" id="{4866B244-1470-4863-8009-58ECC069DF3A}"/>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7" name="正方形/長方形 316">
          <a:extLst>
            <a:ext uri="{FF2B5EF4-FFF2-40B4-BE49-F238E27FC236}">
              <a16:creationId xmlns:a16="http://schemas.microsoft.com/office/drawing/2014/main" id="{2EC0A4BF-E676-4F5A-984A-0965CC778C87}"/>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8" name="正方形/長方形 317">
          <a:extLst>
            <a:ext uri="{FF2B5EF4-FFF2-40B4-BE49-F238E27FC236}">
              <a16:creationId xmlns:a16="http://schemas.microsoft.com/office/drawing/2014/main" id="{8FA6CA35-E1EA-4973-9C75-E3F2CB4E17E1}"/>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9" name="正方形/長方形 318">
          <a:extLst>
            <a:ext uri="{FF2B5EF4-FFF2-40B4-BE49-F238E27FC236}">
              <a16:creationId xmlns:a16="http://schemas.microsoft.com/office/drawing/2014/main" id="{69A85C28-0F65-4C02-9424-5CCF04CB5716}"/>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0" name="正方形/長方形 319">
          <a:extLst>
            <a:ext uri="{FF2B5EF4-FFF2-40B4-BE49-F238E27FC236}">
              <a16:creationId xmlns:a16="http://schemas.microsoft.com/office/drawing/2014/main" id="{504716F9-D957-4824-A8E6-10875A2EAFEF}"/>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1" name="正方形/長方形 320">
          <a:extLst>
            <a:ext uri="{FF2B5EF4-FFF2-40B4-BE49-F238E27FC236}">
              <a16:creationId xmlns:a16="http://schemas.microsoft.com/office/drawing/2014/main" id="{D2CD77B8-0889-43A0-913D-A7550587EBE5}"/>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2" name="正方形/長方形 321">
          <a:extLst>
            <a:ext uri="{FF2B5EF4-FFF2-40B4-BE49-F238E27FC236}">
              <a16:creationId xmlns:a16="http://schemas.microsoft.com/office/drawing/2014/main" id="{FB7A777D-25AE-4922-8AD0-067D2D0B73BA}"/>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3" name="テキスト ボックス 322">
          <a:extLst>
            <a:ext uri="{FF2B5EF4-FFF2-40B4-BE49-F238E27FC236}">
              <a16:creationId xmlns:a16="http://schemas.microsoft.com/office/drawing/2014/main" id="{4BF784D1-E4C1-486E-873F-190D2C5B0BA2}"/>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4" name="直線コネクタ 323">
          <a:extLst>
            <a:ext uri="{FF2B5EF4-FFF2-40B4-BE49-F238E27FC236}">
              <a16:creationId xmlns:a16="http://schemas.microsoft.com/office/drawing/2014/main" id="{0C82B67C-D0A6-4CAB-9485-EB592E8B75EF}"/>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5" name="直線コネクタ 324">
          <a:extLst>
            <a:ext uri="{FF2B5EF4-FFF2-40B4-BE49-F238E27FC236}">
              <a16:creationId xmlns:a16="http://schemas.microsoft.com/office/drawing/2014/main" id="{78FF3F43-3354-4DD7-8223-9DD9E1DC8E60}"/>
            </a:ext>
          </a:extLst>
        </xdr:cNvPr>
        <xdr:cNvCxnSpPr/>
      </xdr:nvCxnSpPr>
      <xdr:spPr>
        <a:xfrm>
          <a:off x="5826760" y="14455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6" name="テキスト ボックス 325">
          <a:extLst>
            <a:ext uri="{FF2B5EF4-FFF2-40B4-BE49-F238E27FC236}">
              <a16:creationId xmlns:a16="http://schemas.microsoft.com/office/drawing/2014/main" id="{8F493653-4293-463D-8E6E-688AE57351FA}"/>
            </a:ext>
          </a:extLst>
        </xdr:cNvPr>
        <xdr:cNvSpPr txBox="1"/>
      </xdr:nvSpPr>
      <xdr:spPr>
        <a:xfrm>
          <a:off x="540530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7" name="直線コネクタ 326">
          <a:extLst>
            <a:ext uri="{FF2B5EF4-FFF2-40B4-BE49-F238E27FC236}">
              <a16:creationId xmlns:a16="http://schemas.microsoft.com/office/drawing/2014/main" id="{15F1C627-A862-4967-AA2B-8AA4389C3D74}"/>
            </a:ext>
          </a:extLst>
        </xdr:cNvPr>
        <xdr:cNvCxnSpPr/>
      </xdr:nvCxnSpPr>
      <xdr:spPr>
        <a:xfrm>
          <a:off x="5826760" y="140093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28" name="テキスト ボックス 327">
          <a:extLst>
            <a:ext uri="{FF2B5EF4-FFF2-40B4-BE49-F238E27FC236}">
              <a16:creationId xmlns:a16="http://schemas.microsoft.com/office/drawing/2014/main" id="{A78C70CC-98C2-453E-A75D-2FC2284BF796}"/>
            </a:ext>
          </a:extLst>
        </xdr:cNvPr>
        <xdr:cNvSpPr txBox="1"/>
      </xdr:nvSpPr>
      <xdr:spPr>
        <a:xfrm>
          <a:off x="540530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29" name="直線コネクタ 328">
          <a:extLst>
            <a:ext uri="{FF2B5EF4-FFF2-40B4-BE49-F238E27FC236}">
              <a16:creationId xmlns:a16="http://schemas.microsoft.com/office/drawing/2014/main" id="{E8D354AF-A18C-4C70-97D0-65E46F1B6560}"/>
            </a:ext>
          </a:extLst>
        </xdr:cNvPr>
        <xdr:cNvCxnSpPr/>
      </xdr:nvCxnSpPr>
      <xdr:spPr>
        <a:xfrm>
          <a:off x="5826760" y="13563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0" name="テキスト ボックス 329">
          <a:extLst>
            <a:ext uri="{FF2B5EF4-FFF2-40B4-BE49-F238E27FC236}">
              <a16:creationId xmlns:a16="http://schemas.microsoft.com/office/drawing/2014/main" id="{0BE6BD7C-AFD8-46DB-AB08-AF850F68CC53}"/>
            </a:ext>
          </a:extLst>
        </xdr:cNvPr>
        <xdr:cNvSpPr txBox="1"/>
      </xdr:nvSpPr>
      <xdr:spPr>
        <a:xfrm>
          <a:off x="540530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1" name="直線コネクタ 330">
          <a:extLst>
            <a:ext uri="{FF2B5EF4-FFF2-40B4-BE49-F238E27FC236}">
              <a16:creationId xmlns:a16="http://schemas.microsoft.com/office/drawing/2014/main" id="{28F96B51-2160-4752-965D-0CF76DC350C6}"/>
            </a:ext>
          </a:extLst>
        </xdr:cNvPr>
        <xdr:cNvCxnSpPr/>
      </xdr:nvCxnSpPr>
      <xdr:spPr>
        <a:xfrm>
          <a:off x="5826760" y="13114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2" name="テキスト ボックス 331">
          <a:extLst>
            <a:ext uri="{FF2B5EF4-FFF2-40B4-BE49-F238E27FC236}">
              <a16:creationId xmlns:a16="http://schemas.microsoft.com/office/drawing/2014/main" id="{051980A5-18E4-4F26-8D51-FE3B9F9B1746}"/>
            </a:ext>
          </a:extLst>
        </xdr:cNvPr>
        <xdr:cNvSpPr txBox="1"/>
      </xdr:nvSpPr>
      <xdr:spPr>
        <a:xfrm>
          <a:off x="540530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3" name="直線コネクタ 332">
          <a:extLst>
            <a:ext uri="{FF2B5EF4-FFF2-40B4-BE49-F238E27FC236}">
              <a16:creationId xmlns:a16="http://schemas.microsoft.com/office/drawing/2014/main" id="{E097530B-E1B0-43E2-B05D-F05002C5B425}"/>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4" name="テキスト ボックス 333">
          <a:extLst>
            <a:ext uri="{FF2B5EF4-FFF2-40B4-BE49-F238E27FC236}">
              <a16:creationId xmlns:a16="http://schemas.microsoft.com/office/drawing/2014/main" id="{B1BB4C51-06D1-4249-BC63-8B82E85E5323}"/>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5" name="【公営住宅】&#10;一人当たり面積グラフ枠">
          <a:extLst>
            <a:ext uri="{FF2B5EF4-FFF2-40B4-BE49-F238E27FC236}">
              <a16:creationId xmlns:a16="http://schemas.microsoft.com/office/drawing/2014/main" id="{6506EE10-EE56-4E86-9570-88F38B4D22D7}"/>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95250</xdr:rowOff>
    </xdr:from>
    <xdr:to>
      <xdr:col>54</xdr:col>
      <xdr:colOff>189865</xdr:colOff>
      <xdr:row>86</xdr:row>
      <xdr:rowOff>37643</xdr:rowOff>
    </xdr:to>
    <xdr:cxnSp macro="">
      <xdr:nvCxnSpPr>
        <xdr:cNvPr id="336" name="直線コネクタ 335">
          <a:extLst>
            <a:ext uri="{FF2B5EF4-FFF2-40B4-BE49-F238E27FC236}">
              <a16:creationId xmlns:a16="http://schemas.microsoft.com/office/drawing/2014/main" id="{A8CC2407-A777-47B2-BFD8-A5C524DD13D1}"/>
            </a:ext>
          </a:extLst>
        </xdr:cNvPr>
        <xdr:cNvCxnSpPr/>
      </xdr:nvCxnSpPr>
      <xdr:spPr>
        <a:xfrm flipV="1">
          <a:off x="9219565" y="13171170"/>
          <a:ext cx="0" cy="1283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41470</xdr:rowOff>
    </xdr:from>
    <xdr:ext cx="469744" cy="259045"/>
    <xdr:sp macro="" textlink="">
      <xdr:nvSpPr>
        <xdr:cNvPr id="337" name="【公営住宅】&#10;一人当たり面積最小値テキスト">
          <a:extLst>
            <a:ext uri="{FF2B5EF4-FFF2-40B4-BE49-F238E27FC236}">
              <a16:creationId xmlns:a16="http://schemas.microsoft.com/office/drawing/2014/main" id="{7E4C9F4A-07BB-4DFA-96CC-436AD49C7E11}"/>
            </a:ext>
          </a:extLst>
        </xdr:cNvPr>
        <xdr:cNvSpPr txBox="1"/>
      </xdr:nvSpPr>
      <xdr:spPr>
        <a:xfrm>
          <a:off x="9258300" y="14458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37643</xdr:rowOff>
    </xdr:from>
    <xdr:to>
      <xdr:col>55</xdr:col>
      <xdr:colOff>88900</xdr:colOff>
      <xdr:row>86</xdr:row>
      <xdr:rowOff>37643</xdr:rowOff>
    </xdr:to>
    <xdr:cxnSp macro="">
      <xdr:nvCxnSpPr>
        <xdr:cNvPr id="338" name="直線コネクタ 337">
          <a:extLst>
            <a:ext uri="{FF2B5EF4-FFF2-40B4-BE49-F238E27FC236}">
              <a16:creationId xmlns:a16="http://schemas.microsoft.com/office/drawing/2014/main" id="{729A453B-1B2D-4F57-8D64-6CF5F8A0899E}"/>
            </a:ext>
          </a:extLst>
        </xdr:cNvPr>
        <xdr:cNvCxnSpPr/>
      </xdr:nvCxnSpPr>
      <xdr:spPr>
        <a:xfrm>
          <a:off x="9154160" y="144546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41927</xdr:rowOff>
    </xdr:from>
    <xdr:ext cx="469744" cy="259045"/>
    <xdr:sp macro="" textlink="">
      <xdr:nvSpPr>
        <xdr:cNvPr id="339" name="【公営住宅】&#10;一人当たり面積最大値テキスト">
          <a:extLst>
            <a:ext uri="{FF2B5EF4-FFF2-40B4-BE49-F238E27FC236}">
              <a16:creationId xmlns:a16="http://schemas.microsoft.com/office/drawing/2014/main" id="{FF16649C-14F1-4E63-A206-EFA06F2A4FA7}"/>
            </a:ext>
          </a:extLst>
        </xdr:cNvPr>
        <xdr:cNvSpPr txBox="1"/>
      </xdr:nvSpPr>
      <xdr:spPr>
        <a:xfrm>
          <a:off x="9258300" y="12950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95250</xdr:rowOff>
    </xdr:from>
    <xdr:to>
      <xdr:col>55</xdr:col>
      <xdr:colOff>88900</xdr:colOff>
      <xdr:row>78</xdr:row>
      <xdr:rowOff>95250</xdr:rowOff>
    </xdr:to>
    <xdr:cxnSp macro="">
      <xdr:nvCxnSpPr>
        <xdr:cNvPr id="340" name="直線コネクタ 339">
          <a:extLst>
            <a:ext uri="{FF2B5EF4-FFF2-40B4-BE49-F238E27FC236}">
              <a16:creationId xmlns:a16="http://schemas.microsoft.com/office/drawing/2014/main" id="{B467D4AD-D7ED-439F-9E5E-EEC43BC1A975}"/>
            </a:ext>
          </a:extLst>
        </xdr:cNvPr>
        <xdr:cNvCxnSpPr/>
      </xdr:nvCxnSpPr>
      <xdr:spPr>
        <a:xfrm>
          <a:off x="9154160" y="131711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5148</xdr:rowOff>
    </xdr:from>
    <xdr:ext cx="469744" cy="259045"/>
    <xdr:sp macro="" textlink="">
      <xdr:nvSpPr>
        <xdr:cNvPr id="341" name="【公営住宅】&#10;一人当たり面積平均値テキスト">
          <a:extLst>
            <a:ext uri="{FF2B5EF4-FFF2-40B4-BE49-F238E27FC236}">
              <a16:creationId xmlns:a16="http://schemas.microsoft.com/office/drawing/2014/main" id="{F54109FC-2012-4D0A-8C0F-2420CCD17874}"/>
            </a:ext>
          </a:extLst>
        </xdr:cNvPr>
        <xdr:cNvSpPr txBox="1"/>
      </xdr:nvSpPr>
      <xdr:spPr>
        <a:xfrm>
          <a:off x="9258300" y="140869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153721</xdr:rowOff>
    </xdr:from>
    <xdr:to>
      <xdr:col>55</xdr:col>
      <xdr:colOff>50800</xdr:colOff>
      <xdr:row>85</xdr:row>
      <xdr:rowOff>83871</xdr:rowOff>
    </xdr:to>
    <xdr:sp macro="" textlink="">
      <xdr:nvSpPr>
        <xdr:cNvPr id="342" name="フローチャート: 判断 341">
          <a:extLst>
            <a:ext uri="{FF2B5EF4-FFF2-40B4-BE49-F238E27FC236}">
              <a16:creationId xmlns:a16="http://schemas.microsoft.com/office/drawing/2014/main" id="{B4547391-DC7C-46C1-A0E3-0AB1CD2109CC}"/>
            </a:ext>
          </a:extLst>
        </xdr:cNvPr>
        <xdr:cNvSpPr/>
      </xdr:nvSpPr>
      <xdr:spPr>
        <a:xfrm>
          <a:off x="9192260" y="1423548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152806</xdr:rowOff>
    </xdr:from>
    <xdr:to>
      <xdr:col>50</xdr:col>
      <xdr:colOff>165100</xdr:colOff>
      <xdr:row>85</xdr:row>
      <xdr:rowOff>82956</xdr:rowOff>
    </xdr:to>
    <xdr:sp macro="" textlink="">
      <xdr:nvSpPr>
        <xdr:cNvPr id="343" name="フローチャート: 判断 342">
          <a:extLst>
            <a:ext uri="{FF2B5EF4-FFF2-40B4-BE49-F238E27FC236}">
              <a16:creationId xmlns:a16="http://schemas.microsoft.com/office/drawing/2014/main" id="{267AACEE-B9BC-4D47-83EA-E6E72F6F9072}"/>
            </a:ext>
          </a:extLst>
        </xdr:cNvPr>
        <xdr:cNvSpPr/>
      </xdr:nvSpPr>
      <xdr:spPr>
        <a:xfrm>
          <a:off x="8445500" y="142345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153264</xdr:rowOff>
    </xdr:from>
    <xdr:to>
      <xdr:col>46</xdr:col>
      <xdr:colOff>38100</xdr:colOff>
      <xdr:row>85</xdr:row>
      <xdr:rowOff>83414</xdr:rowOff>
    </xdr:to>
    <xdr:sp macro="" textlink="">
      <xdr:nvSpPr>
        <xdr:cNvPr id="344" name="フローチャート: 判断 343">
          <a:extLst>
            <a:ext uri="{FF2B5EF4-FFF2-40B4-BE49-F238E27FC236}">
              <a16:creationId xmlns:a16="http://schemas.microsoft.com/office/drawing/2014/main" id="{00C5B6AB-241C-4DF4-9C1B-4EF53A71FF56}"/>
            </a:ext>
          </a:extLst>
        </xdr:cNvPr>
        <xdr:cNvSpPr/>
      </xdr:nvSpPr>
      <xdr:spPr>
        <a:xfrm>
          <a:off x="7670800" y="1423502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138176</xdr:rowOff>
    </xdr:from>
    <xdr:to>
      <xdr:col>41</xdr:col>
      <xdr:colOff>101600</xdr:colOff>
      <xdr:row>85</xdr:row>
      <xdr:rowOff>68326</xdr:rowOff>
    </xdr:to>
    <xdr:sp macro="" textlink="">
      <xdr:nvSpPr>
        <xdr:cNvPr id="345" name="フローチャート: 判断 344">
          <a:extLst>
            <a:ext uri="{FF2B5EF4-FFF2-40B4-BE49-F238E27FC236}">
              <a16:creationId xmlns:a16="http://schemas.microsoft.com/office/drawing/2014/main" id="{D00E860F-5CBE-4636-97A1-77DA2316F982}"/>
            </a:ext>
          </a:extLst>
        </xdr:cNvPr>
        <xdr:cNvSpPr/>
      </xdr:nvSpPr>
      <xdr:spPr>
        <a:xfrm>
          <a:off x="6873240" y="142199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123089</xdr:rowOff>
    </xdr:from>
    <xdr:to>
      <xdr:col>36</xdr:col>
      <xdr:colOff>165100</xdr:colOff>
      <xdr:row>85</xdr:row>
      <xdr:rowOff>53239</xdr:rowOff>
    </xdr:to>
    <xdr:sp macro="" textlink="">
      <xdr:nvSpPr>
        <xdr:cNvPr id="346" name="フローチャート: 判断 345">
          <a:extLst>
            <a:ext uri="{FF2B5EF4-FFF2-40B4-BE49-F238E27FC236}">
              <a16:creationId xmlns:a16="http://schemas.microsoft.com/office/drawing/2014/main" id="{7314BE70-3E53-4A3F-89AE-9F0EE5750FDF}"/>
            </a:ext>
          </a:extLst>
        </xdr:cNvPr>
        <xdr:cNvSpPr/>
      </xdr:nvSpPr>
      <xdr:spPr>
        <a:xfrm>
          <a:off x="6098540" y="1420484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7" name="テキスト ボックス 346">
          <a:extLst>
            <a:ext uri="{FF2B5EF4-FFF2-40B4-BE49-F238E27FC236}">
              <a16:creationId xmlns:a16="http://schemas.microsoft.com/office/drawing/2014/main" id="{D7D2B516-2DAA-47F2-958D-6FD1ECDE157B}"/>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8" name="テキスト ボックス 347">
          <a:extLst>
            <a:ext uri="{FF2B5EF4-FFF2-40B4-BE49-F238E27FC236}">
              <a16:creationId xmlns:a16="http://schemas.microsoft.com/office/drawing/2014/main" id="{B07AC204-3385-42D0-AEE8-6F93F1B70FB5}"/>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1F541854-846B-41DB-B0A8-0963E876E98A}"/>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F81421D0-7465-40FD-84A6-C3A7E18F41C4}"/>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7D4A36F0-5081-4A3E-AF30-B37B9EE9F3AF}"/>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65024</xdr:rowOff>
    </xdr:from>
    <xdr:to>
      <xdr:col>55</xdr:col>
      <xdr:colOff>50800</xdr:colOff>
      <xdr:row>85</xdr:row>
      <xdr:rowOff>166624</xdr:rowOff>
    </xdr:to>
    <xdr:sp macro="" textlink="">
      <xdr:nvSpPr>
        <xdr:cNvPr id="352" name="楕円 351">
          <a:extLst>
            <a:ext uri="{FF2B5EF4-FFF2-40B4-BE49-F238E27FC236}">
              <a16:creationId xmlns:a16="http://schemas.microsoft.com/office/drawing/2014/main" id="{0EA6CEB4-FA58-4901-B86B-7D1F991438A2}"/>
            </a:ext>
          </a:extLst>
        </xdr:cNvPr>
        <xdr:cNvSpPr/>
      </xdr:nvSpPr>
      <xdr:spPr>
        <a:xfrm>
          <a:off x="9192260" y="1431442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151401</xdr:rowOff>
    </xdr:from>
    <xdr:ext cx="469744" cy="259045"/>
    <xdr:sp macro="" textlink="">
      <xdr:nvSpPr>
        <xdr:cNvPr id="353" name="【公営住宅】&#10;一人当たり面積該当値テキスト">
          <a:extLst>
            <a:ext uri="{FF2B5EF4-FFF2-40B4-BE49-F238E27FC236}">
              <a16:creationId xmlns:a16="http://schemas.microsoft.com/office/drawing/2014/main" id="{83693AE8-DE2A-44FD-BF78-1EE8A1B80AD4}"/>
            </a:ext>
          </a:extLst>
        </xdr:cNvPr>
        <xdr:cNvSpPr txBox="1"/>
      </xdr:nvSpPr>
      <xdr:spPr>
        <a:xfrm>
          <a:off x="9258300" y="14233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65024</xdr:rowOff>
    </xdr:from>
    <xdr:to>
      <xdr:col>50</xdr:col>
      <xdr:colOff>165100</xdr:colOff>
      <xdr:row>85</xdr:row>
      <xdr:rowOff>166624</xdr:rowOff>
    </xdr:to>
    <xdr:sp macro="" textlink="">
      <xdr:nvSpPr>
        <xdr:cNvPr id="354" name="楕円 353">
          <a:extLst>
            <a:ext uri="{FF2B5EF4-FFF2-40B4-BE49-F238E27FC236}">
              <a16:creationId xmlns:a16="http://schemas.microsoft.com/office/drawing/2014/main" id="{113DCD20-2426-4D17-973A-7627957EB022}"/>
            </a:ext>
          </a:extLst>
        </xdr:cNvPr>
        <xdr:cNvSpPr/>
      </xdr:nvSpPr>
      <xdr:spPr>
        <a:xfrm>
          <a:off x="8445500" y="14314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115824</xdr:rowOff>
    </xdr:from>
    <xdr:to>
      <xdr:col>55</xdr:col>
      <xdr:colOff>0</xdr:colOff>
      <xdr:row>85</xdr:row>
      <xdr:rowOff>115824</xdr:rowOff>
    </xdr:to>
    <xdr:cxnSp macro="">
      <xdr:nvCxnSpPr>
        <xdr:cNvPr id="355" name="直線コネクタ 354">
          <a:extLst>
            <a:ext uri="{FF2B5EF4-FFF2-40B4-BE49-F238E27FC236}">
              <a16:creationId xmlns:a16="http://schemas.microsoft.com/office/drawing/2014/main" id="{31D3F7F0-249C-4E6C-B3D2-450D7735AD12}"/>
            </a:ext>
          </a:extLst>
        </xdr:cNvPr>
        <xdr:cNvCxnSpPr/>
      </xdr:nvCxnSpPr>
      <xdr:spPr>
        <a:xfrm>
          <a:off x="8496300" y="14365224"/>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65024</xdr:rowOff>
    </xdr:from>
    <xdr:to>
      <xdr:col>46</xdr:col>
      <xdr:colOff>38100</xdr:colOff>
      <xdr:row>85</xdr:row>
      <xdr:rowOff>166624</xdr:rowOff>
    </xdr:to>
    <xdr:sp macro="" textlink="">
      <xdr:nvSpPr>
        <xdr:cNvPr id="356" name="楕円 355">
          <a:extLst>
            <a:ext uri="{FF2B5EF4-FFF2-40B4-BE49-F238E27FC236}">
              <a16:creationId xmlns:a16="http://schemas.microsoft.com/office/drawing/2014/main" id="{22C5E038-08DC-4E4D-A010-4C9BB9DAE824}"/>
            </a:ext>
          </a:extLst>
        </xdr:cNvPr>
        <xdr:cNvSpPr/>
      </xdr:nvSpPr>
      <xdr:spPr>
        <a:xfrm>
          <a:off x="7670800" y="1431442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115824</xdr:rowOff>
    </xdr:from>
    <xdr:to>
      <xdr:col>50</xdr:col>
      <xdr:colOff>114300</xdr:colOff>
      <xdr:row>85</xdr:row>
      <xdr:rowOff>115824</xdr:rowOff>
    </xdr:to>
    <xdr:cxnSp macro="">
      <xdr:nvCxnSpPr>
        <xdr:cNvPr id="357" name="直線コネクタ 356">
          <a:extLst>
            <a:ext uri="{FF2B5EF4-FFF2-40B4-BE49-F238E27FC236}">
              <a16:creationId xmlns:a16="http://schemas.microsoft.com/office/drawing/2014/main" id="{68A1479A-5135-41D6-84EA-7E35107D37ED}"/>
            </a:ext>
          </a:extLst>
        </xdr:cNvPr>
        <xdr:cNvCxnSpPr/>
      </xdr:nvCxnSpPr>
      <xdr:spPr>
        <a:xfrm>
          <a:off x="7713980" y="14365224"/>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65024</xdr:rowOff>
    </xdr:from>
    <xdr:to>
      <xdr:col>41</xdr:col>
      <xdr:colOff>101600</xdr:colOff>
      <xdr:row>85</xdr:row>
      <xdr:rowOff>166624</xdr:rowOff>
    </xdr:to>
    <xdr:sp macro="" textlink="">
      <xdr:nvSpPr>
        <xdr:cNvPr id="358" name="楕円 357">
          <a:extLst>
            <a:ext uri="{FF2B5EF4-FFF2-40B4-BE49-F238E27FC236}">
              <a16:creationId xmlns:a16="http://schemas.microsoft.com/office/drawing/2014/main" id="{D5C9A049-356D-4090-83F1-7D2F05000273}"/>
            </a:ext>
          </a:extLst>
        </xdr:cNvPr>
        <xdr:cNvSpPr/>
      </xdr:nvSpPr>
      <xdr:spPr>
        <a:xfrm>
          <a:off x="6873240" y="14314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115824</xdr:rowOff>
    </xdr:from>
    <xdr:to>
      <xdr:col>45</xdr:col>
      <xdr:colOff>177800</xdr:colOff>
      <xdr:row>85</xdr:row>
      <xdr:rowOff>115824</xdr:rowOff>
    </xdr:to>
    <xdr:cxnSp macro="">
      <xdr:nvCxnSpPr>
        <xdr:cNvPr id="359" name="直線コネクタ 358">
          <a:extLst>
            <a:ext uri="{FF2B5EF4-FFF2-40B4-BE49-F238E27FC236}">
              <a16:creationId xmlns:a16="http://schemas.microsoft.com/office/drawing/2014/main" id="{4E8FE0E5-6D84-4B15-AB1F-CEADEAD9E421}"/>
            </a:ext>
          </a:extLst>
        </xdr:cNvPr>
        <xdr:cNvCxnSpPr/>
      </xdr:nvCxnSpPr>
      <xdr:spPr>
        <a:xfrm>
          <a:off x="6924040" y="14365224"/>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63652</xdr:rowOff>
    </xdr:from>
    <xdr:to>
      <xdr:col>36</xdr:col>
      <xdr:colOff>165100</xdr:colOff>
      <xdr:row>85</xdr:row>
      <xdr:rowOff>165252</xdr:rowOff>
    </xdr:to>
    <xdr:sp macro="" textlink="">
      <xdr:nvSpPr>
        <xdr:cNvPr id="360" name="楕円 359">
          <a:extLst>
            <a:ext uri="{FF2B5EF4-FFF2-40B4-BE49-F238E27FC236}">
              <a16:creationId xmlns:a16="http://schemas.microsoft.com/office/drawing/2014/main" id="{AD8D4899-2B06-45F8-9103-7EA7ED3933CF}"/>
            </a:ext>
          </a:extLst>
        </xdr:cNvPr>
        <xdr:cNvSpPr/>
      </xdr:nvSpPr>
      <xdr:spPr>
        <a:xfrm>
          <a:off x="6098540" y="14313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114452</xdr:rowOff>
    </xdr:from>
    <xdr:to>
      <xdr:col>41</xdr:col>
      <xdr:colOff>50800</xdr:colOff>
      <xdr:row>85</xdr:row>
      <xdr:rowOff>115824</xdr:rowOff>
    </xdr:to>
    <xdr:cxnSp macro="">
      <xdr:nvCxnSpPr>
        <xdr:cNvPr id="361" name="直線コネクタ 360">
          <a:extLst>
            <a:ext uri="{FF2B5EF4-FFF2-40B4-BE49-F238E27FC236}">
              <a16:creationId xmlns:a16="http://schemas.microsoft.com/office/drawing/2014/main" id="{7676B66F-3C0B-43DC-9CB8-CD02C9165E90}"/>
            </a:ext>
          </a:extLst>
        </xdr:cNvPr>
        <xdr:cNvCxnSpPr/>
      </xdr:nvCxnSpPr>
      <xdr:spPr>
        <a:xfrm>
          <a:off x="6149340" y="14363852"/>
          <a:ext cx="7747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99483</xdr:rowOff>
    </xdr:from>
    <xdr:ext cx="469744" cy="259045"/>
    <xdr:sp macro="" textlink="">
      <xdr:nvSpPr>
        <xdr:cNvPr id="362" name="n_1aveValue【公営住宅】&#10;一人当たり面積">
          <a:extLst>
            <a:ext uri="{FF2B5EF4-FFF2-40B4-BE49-F238E27FC236}">
              <a16:creationId xmlns:a16="http://schemas.microsoft.com/office/drawing/2014/main" id="{A4980202-4134-450F-92B7-E0F8850690AC}"/>
            </a:ext>
          </a:extLst>
        </xdr:cNvPr>
        <xdr:cNvSpPr txBox="1"/>
      </xdr:nvSpPr>
      <xdr:spPr>
        <a:xfrm>
          <a:off x="8271587" y="14013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99941</xdr:rowOff>
    </xdr:from>
    <xdr:ext cx="469744" cy="259045"/>
    <xdr:sp macro="" textlink="">
      <xdr:nvSpPr>
        <xdr:cNvPr id="363" name="n_2aveValue【公営住宅】&#10;一人当たり面積">
          <a:extLst>
            <a:ext uri="{FF2B5EF4-FFF2-40B4-BE49-F238E27FC236}">
              <a16:creationId xmlns:a16="http://schemas.microsoft.com/office/drawing/2014/main" id="{EFBDBA43-9A72-4731-A459-7EAD0A2DEB81}"/>
            </a:ext>
          </a:extLst>
        </xdr:cNvPr>
        <xdr:cNvSpPr txBox="1"/>
      </xdr:nvSpPr>
      <xdr:spPr>
        <a:xfrm>
          <a:off x="7509587" y="14014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84853</xdr:rowOff>
    </xdr:from>
    <xdr:ext cx="469744" cy="259045"/>
    <xdr:sp macro="" textlink="">
      <xdr:nvSpPr>
        <xdr:cNvPr id="364" name="n_3aveValue【公営住宅】&#10;一人当たり面積">
          <a:extLst>
            <a:ext uri="{FF2B5EF4-FFF2-40B4-BE49-F238E27FC236}">
              <a16:creationId xmlns:a16="http://schemas.microsoft.com/office/drawing/2014/main" id="{86A8C313-BC27-4470-8966-F337E6276498}"/>
            </a:ext>
          </a:extLst>
        </xdr:cNvPr>
        <xdr:cNvSpPr txBox="1"/>
      </xdr:nvSpPr>
      <xdr:spPr>
        <a:xfrm>
          <a:off x="6712027" y="13998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69766</xdr:rowOff>
    </xdr:from>
    <xdr:ext cx="469744" cy="259045"/>
    <xdr:sp macro="" textlink="">
      <xdr:nvSpPr>
        <xdr:cNvPr id="365" name="n_4aveValue【公営住宅】&#10;一人当たり面積">
          <a:extLst>
            <a:ext uri="{FF2B5EF4-FFF2-40B4-BE49-F238E27FC236}">
              <a16:creationId xmlns:a16="http://schemas.microsoft.com/office/drawing/2014/main" id="{B3DFE81F-43B8-4F86-9DB5-E7AF737E4133}"/>
            </a:ext>
          </a:extLst>
        </xdr:cNvPr>
        <xdr:cNvSpPr txBox="1"/>
      </xdr:nvSpPr>
      <xdr:spPr>
        <a:xfrm>
          <a:off x="5937327" y="13983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157751</xdr:rowOff>
    </xdr:from>
    <xdr:ext cx="469744" cy="259045"/>
    <xdr:sp macro="" textlink="">
      <xdr:nvSpPr>
        <xdr:cNvPr id="366" name="n_1mainValue【公営住宅】&#10;一人当たり面積">
          <a:extLst>
            <a:ext uri="{FF2B5EF4-FFF2-40B4-BE49-F238E27FC236}">
              <a16:creationId xmlns:a16="http://schemas.microsoft.com/office/drawing/2014/main" id="{88413750-6B5E-404D-833C-8750629D373D}"/>
            </a:ext>
          </a:extLst>
        </xdr:cNvPr>
        <xdr:cNvSpPr txBox="1"/>
      </xdr:nvSpPr>
      <xdr:spPr>
        <a:xfrm>
          <a:off x="8271587" y="14407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157751</xdr:rowOff>
    </xdr:from>
    <xdr:ext cx="469744" cy="259045"/>
    <xdr:sp macro="" textlink="">
      <xdr:nvSpPr>
        <xdr:cNvPr id="367" name="n_2mainValue【公営住宅】&#10;一人当たり面積">
          <a:extLst>
            <a:ext uri="{FF2B5EF4-FFF2-40B4-BE49-F238E27FC236}">
              <a16:creationId xmlns:a16="http://schemas.microsoft.com/office/drawing/2014/main" id="{B36BAA88-933F-48CB-BACE-CF7D2149A313}"/>
            </a:ext>
          </a:extLst>
        </xdr:cNvPr>
        <xdr:cNvSpPr txBox="1"/>
      </xdr:nvSpPr>
      <xdr:spPr>
        <a:xfrm>
          <a:off x="7509587" y="14407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157751</xdr:rowOff>
    </xdr:from>
    <xdr:ext cx="469744" cy="259045"/>
    <xdr:sp macro="" textlink="">
      <xdr:nvSpPr>
        <xdr:cNvPr id="368" name="n_3mainValue【公営住宅】&#10;一人当たり面積">
          <a:extLst>
            <a:ext uri="{FF2B5EF4-FFF2-40B4-BE49-F238E27FC236}">
              <a16:creationId xmlns:a16="http://schemas.microsoft.com/office/drawing/2014/main" id="{C23D7EA1-E1A2-4EE2-94AC-53205F9CD10E}"/>
            </a:ext>
          </a:extLst>
        </xdr:cNvPr>
        <xdr:cNvSpPr txBox="1"/>
      </xdr:nvSpPr>
      <xdr:spPr>
        <a:xfrm>
          <a:off x="6712027" y="14407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156379</xdr:rowOff>
    </xdr:from>
    <xdr:ext cx="469744" cy="259045"/>
    <xdr:sp macro="" textlink="">
      <xdr:nvSpPr>
        <xdr:cNvPr id="369" name="n_4mainValue【公営住宅】&#10;一人当たり面積">
          <a:extLst>
            <a:ext uri="{FF2B5EF4-FFF2-40B4-BE49-F238E27FC236}">
              <a16:creationId xmlns:a16="http://schemas.microsoft.com/office/drawing/2014/main" id="{AD76D769-FB74-4586-8346-5C42388AB933}"/>
            </a:ext>
          </a:extLst>
        </xdr:cNvPr>
        <xdr:cNvSpPr txBox="1"/>
      </xdr:nvSpPr>
      <xdr:spPr>
        <a:xfrm>
          <a:off x="5937327" y="14405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0" name="正方形/長方形 369">
          <a:extLst>
            <a:ext uri="{FF2B5EF4-FFF2-40B4-BE49-F238E27FC236}">
              <a16:creationId xmlns:a16="http://schemas.microsoft.com/office/drawing/2014/main" id="{A865AC9C-7154-4427-B854-CCC180CDC8B7}"/>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1" name="正方形/長方形 370">
          <a:extLst>
            <a:ext uri="{FF2B5EF4-FFF2-40B4-BE49-F238E27FC236}">
              <a16:creationId xmlns:a16="http://schemas.microsoft.com/office/drawing/2014/main" id="{9E2A17AA-D679-49B3-97D7-E620DD10FF47}"/>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2" name="正方形/長方形 371">
          <a:extLst>
            <a:ext uri="{FF2B5EF4-FFF2-40B4-BE49-F238E27FC236}">
              <a16:creationId xmlns:a16="http://schemas.microsoft.com/office/drawing/2014/main" id="{F06CEECB-AC94-428A-B14F-C000E4F6A34D}"/>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3" name="正方形/長方形 372">
          <a:extLst>
            <a:ext uri="{FF2B5EF4-FFF2-40B4-BE49-F238E27FC236}">
              <a16:creationId xmlns:a16="http://schemas.microsoft.com/office/drawing/2014/main" id="{6ED0A968-CB6C-4358-86EF-37252FBCC1E2}"/>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4" name="正方形/長方形 373">
          <a:extLst>
            <a:ext uri="{FF2B5EF4-FFF2-40B4-BE49-F238E27FC236}">
              <a16:creationId xmlns:a16="http://schemas.microsoft.com/office/drawing/2014/main" id="{8B715F05-F092-434E-B109-60F7F5F7B5F4}"/>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5" name="正方形/長方形 374">
          <a:extLst>
            <a:ext uri="{FF2B5EF4-FFF2-40B4-BE49-F238E27FC236}">
              <a16:creationId xmlns:a16="http://schemas.microsoft.com/office/drawing/2014/main" id="{4B69537A-6F76-49C2-B340-7D2F70BD8836}"/>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6" name="正方形/長方形 375">
          <a:extLst>
            <a:ext uri="{FF2B5EF4-FFF2-40B4-BE49-F238E27FC236}">
              <a16:creationId xmlns:a16="http://schemas.microsoft.com/office/drawing/2014/main" id="{42B655A7-E274-4389-BE61-24C55059258B}"/>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7" name="正方形/長方形 376">
          <a:extLst>
            <a:ext uri="{FF2B5EF4-FFF2-40B4-BE49-F238E27FC236}">
              <a16:creationId xmlns:a16="http://schemas.microsoft.com/office/drawing/2014/main" id="{6F1313F9-D8CD-4754-8ECD-6DD08718AB54}"/>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78" name="正方形/長方形 377">
          <a:extLst>
            <a:ext uri="{FF2B5EF4-FFF2-40B4-BE49-F238E27FC236}">
              <a16:creationId xmlns:a16="http://schemas.microsoft.com/office/drawing/2014/main" id="{9BE8F8E6-0C3C-40FB-B3A6-DADA0544E98D}"/>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9" name="正方形/長方形 378">
          <a:extLst>
            <a:ext uri="{FF2B5EF4-FFF2-40B4-BE49-F238E27FC236}">
              <a16:creationId xmlns:a16="http://schemas.microsoft.com/office/drawing/2014/main" id="{F44E886E-17B9-4EF6-92E4-E47CD63A4030}"/>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0" name="正方形/長方形 379">
          <a:extLst>
            <a:ext uri="{FF2B5EF4-FFF2-40B4-BE49-F238E27FC236}">
              <a16:creationId xmlns:a16="http://schemas.microsoft.com/office/drawing/2014/main" id="{71FE2519-0575-4D38-B448-619458D62852}"/>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1" name="正方形/長方形 380">
          <a:extLst>
            <a:ext uri="{FF2B5EF4-FFF2-40B4-BE49-F238E27FC236}">
              <a16:creationId xmlns:a16="http://schemas.microsoft.com/office/drawing/2014/main" id="{0D63F65A-223B-4FA4-840D-8E6706F87C77}"/>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2" name="正方形/長方形 381">
          <a:extLst>
            <a:ext uri="{FF2B5EF4-FFF2-40B4-BE49-F238E27FC236}">
              <a16:creationId xmlns:a16="http://schemas.microsoft.com/office/drawing/2014/main" id="{E330B1F1-986F-4C78-A751-3DCB19CAC7E1}"/>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3" name="正方形/長方形 382">
          <a:extLst>
            <a:ext uri="{FF2B5EF4-FFF2-40B4-BE49-F238E27FC236}">
              <a16:creationId xmlns:a16="http://schemas.microsoft.com/office/drawing/2014/main" id="{16DC277D-988D-4F1B-BFCA-640A6781856F}"/>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4" name="正方形/長方形 383">
          <a:extLst>
            <a:ext uri="{FF2B5EF4-FFF2-40B4-BE49-F238E27FC236}">
              <a16:creationId xmlns:a16="http://schemas.microsoft.com/office/drawing/2014/main" id="{59CA7728-38B0-424E-A9B6-1737F703537B}"/>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5" name="正方形/長方形 384">
          <a:extLst>
            <a:ext uri="{FF2B5EF4-FFF2-40B4-BE49-F238E27FC236}">
              <a16:creationId xmlns:a16="http://schemas.microsoft.com/office/drawing/2014/main" id="{464F636A-135B-4538-8B61-EA185A673E30}"/>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6" name="正方形/長方形 385">
          <a:extLst>
            <a:ext uri="{FF2B5EF4-FFF2-40B4-BE49-F238E27FC236}">
              <a16:creationId xmlns:a16="http://schemas.microsoft.com/office/drawing/2014/main" id="{DC48EFA2-5981-4A72-AFB6-8CC8EE794352}"/>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7" name="正方形/長方形 386">
          <a:extLst>
            <a:ext uri="{FF2B5EF4-FFF2-40B4-BE49-F238E27FC236}">
              <a16:creationId xmlns:a16="http://schemas.microsoft.com/office/drawing/2014/main" id="{0AB0E659-BC82-4A43-BDF9-4B17D5D22E04}"/>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8" name="正方形/長方形 387">
          <a:extLst>
            <a:ext uri="{FF2B5EF4-FFF2-40B4-BE49-F238E27FC236}">
              <a16:creationId xmlns:a16="http://schemas.microsoft.com/office/drawing/2014/main" id="{3F89860E-82AE-40AA-96FF-5AFEF044E539}"/>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9" name="正方形/長方形 388">
          <a:extLst>
            <a:ext uri="{FF2B5EF4-FFF2-40B4-BE49-F238E27FC236}">
              <a16:creationId xmlns:a16="http://schemas.microsoft.com/office/drawing/2014/main" id="{5F3EC66B-6EA6-49AB-A7F2-A98433077ECE}"/>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0" name="正方形/長方形 389">
          <a:extLst>
            <a:ext uri="{FF2B5EF4-FFF2-40B4-BE49-F238E27FC236}">
              <a16:creationId xmlns:a16="http://schemas.microsoft.com/office/drawing/2014/main" id="{19E8770E-481F-4471-9159-6D012C1EC808}"/>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1" name="正方形/長方形 390">
          <a:extLst>
            <a:ext uri="{FF2B5EF4-FFF2-40B4-BE49-F238E27FC236}">
              <a16:creationId xmlns:a16="http://schemas.microsoft.com/office/drawing/2014/main" id="{F6572BE8-D18A-4196-A3AB-84BC23B90EEC}"/>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2" name="正方形/長方形 391">
          <a:extLst>
            <a:ext uri="{FF2B5EF4-FFF2-40B4-BE49-F238E27FC236}">
              <a16:creationId xmlns:a16="http://schemas.microsoft.com/office/drawing/2014/main" id="{1148C3B7-71F2-4F27-B967-678BBB92BBB6}"/>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3" name="正方形/長方形 392">
          <a:extLst>
            <a:ext uri="{FF2B5EF4-FFF2-40B4-BE49-F238E27FC236}">
              <a16:creationId xmlns:a16="http://schemas.microsoft.com/office/drawing/2014/main" id="{1ECC1257-C5DD-4C54-9331-7D4F9BE1B489}"/>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4" name="テキスト ボックス 393">
          <a:extLst>
            <a:ext uri="{FF2B5EF4-FFF2-40B4-BE49-F238E27FC236}">
              <a16:creationId xmlns:a16="http://schemas.microsoft.com/office/drawing/2014/main" id="{14C853C3-FC5F-49C1-B3FF-85235E336275}"/>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5" name="直線コネクタ 394">
          <a:extLst>
            <a:ext uri="{FF2B5EF4-FFF2-40B4-BE49-F238E27FC236}">
              <a16:creationId xmlns:a16="http://schemas.microsoft.com/office/drawing/2014/main" id="{960E92EE-EB55-4BBB-BB25-48146356BDAC}"/>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6" name="テキスト ボックス 395">
          <a:extLst>
            <a:ext uri="{FF2B5EF4-FFF2-40B4-BE49-F238E27FC236}">
              <a16:creationId xmlns:a16="http://schemas.microsoft.com/office/drawing/2014/main" id="{D25D11A9-2DDA-4EF5-998C-357AB72A7265}"/>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97" name="直線コネクタ 396">
          <a:extLst>
            <a:ext uri="{FF2B5EF4-FFF2-40B4-BE49-F238E27FC236}">
              <a16:creationId xmlns:a16="http://schemas.microsoft.com/office/drawing/2014/main" id="{A6BA50BD-E234-4229-8B98-C3249F86A2D4}"/>
            </a:ext>
          </a:extLst>
        </xdr:cNvPr>
        <xdr:cNvCxnSpPr/>
      </xdr:nvCxnSpPr>
      <xdr:spPr>
        <a:xfrm>
          <a:off x="10960100" y="7006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98" name="テキスト ボックス 397">
          <a:extLst>
            <a:ext uri="{FF2B5EF4-FFF2-40B4-BE49-F238E27FC236}">
              <a16:creationId xmlns:a16="http://schemas.microsoft.com/office/drawing/2014/main" id="{4A79F0AE-40D9-4BAB-A083-FDAB9B11BC3B}"/>
            </a:ext>
          </a:extLst>
        </xdr:cNvPr>
        <xdr:cNvSpPr txBox="1"/>
      </xdr:nvSpPr>
      <xdr:spPr>
        <a:xfrm>
          <a:off x="10602761" y="686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99" name="直線コネクタ 398">
          <a:extLst>
            <a:ext uri="{FF2B5EF4-FFF2-40B4-BE49-F238E27FC236}">
              <a16:creationId xmlns:a16="http://schemas.microsoft.com/office/drawing/2014/main" id="{BB9DB487-07EB-41B0-BCED-606C4FC0AC16}"/>
            </a:ext>
          </a:extLst>
        </xdr:cNvPr>
        <xdr:cNvCxnSpPr/>
      </xdr:nvCxnSpPr>
      <xdr:spPr>
        <a:xfrm>
          <a:off x="10960100" y="6557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0" name="テキスト ボックス 399">
          <a:extLst>
            <a:ext uri="{FF2B5EF4-FFF2-40B4-BE49-F238E27FC236}">
              <a16:creationId xmlns:a16="http://schemas.microsoft.com/office/drawing/2014/main" id="{94474F2F-A310-4ABE-917E-411FCE283F67}"/>
            </a:ext>
          </a:extLst>
        </xdr:cNvPr>
        <xdr:cNvSpPr txBox="1"/>
      </xdr:nvSpPr>
      <xdr:spPr>
        <a:xfrm>
          <a:off x="1060276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1" name="直線コネクタ 400">
          <a:extLst>
            <a:ext uri="{FF2B5EF4-FFF2-40B4-BE49-F238E27FC236}">
              <a16:creationId xmlns:a16="http://schemas.microsoft.com/office/drawing/2014/main" id="{131FA0F3-ADED-4E69-BF07-72433404AFAA}"/>
            </a:ext>
          </a:extLst>
        </xdr:cNvPr>
        <xdr:cNvCxnSpPr/>
      </xdr:nvCxnSpPr>
      <xdr:spPr>
        <a:xfrm>
          <a:off x="10960100" y="61112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2" name="テキスト ボックス 401">
          <a:extLst>
            <a:ext uri="{FF2B5EF4-FFF2-40B4-BE49-F238E27FC236}">
              <a16:creationId xmlns:a16="http://schemas.microsoft.com/office/drawing/2014/main" id="{A46305B8-4AAF-4FCE-8975-82AA9ED93E5D}"/>
            </a:ext>
          </a:extLst>
        </xdr:cNvPr>
        <xdr:cNvSpPr txBox="1"/>
      </xdr:nvSpPr>
      <xdr:spPr>
        <a:xfrm>
          <a:off x="1060276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3" name="直線コネクタ 402">
          <a:extLst>
            <a:ext uri="{FF2B5EF4-FFF2-40B4-BE49-F238E27FC236}">
              <a16:creationId xmlns:a16="http://schemas.microsoft.com/office/drawing/2014/main" id="{420DF911-FAB6-4C98-A56A-5800DD950725}"/>
            </a:ext>
          </a:extLst>
        </xdr:cNvPr>
        <xdr:cNvCxnSpPr/>
      </xdr:nvCxnSpPr>
      <xdr:spPr>
        <a:xfrm>
          <a:off x="10960100" y="5665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4" name="テキスト ボックス 403">
          <a:extLst>
            <a:ext uri="{FF2B5EF4-FFF2-40B4-BE49-F238E27FC236}">
              <a16:creationId xmlns:a16="http://schemas.microsoft.com/office/drawing/2014/main" id="{EAF7CEAF-9BAA-47E5-9451-82CB10DEB273}"/>
            </a:ext>
          </a:extLst>
        </xdr:cNvPr>
        <xdr:cNvSpPr txBox="1"/>
      </xdr:nvSpPr>
      <xdr:spPr>
        <a:xfrm>
          <a:off x="1060276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5" name="直線コネクタ 404">
          <a:extLst>
            <a:ext uri="{FF2B5EF4-FFF2-40B4-BE49-F238E27FC236}">
              <a16:creationId xmlns:a16="http://schemas.microsoft.com/office/drawing/2014/main" id="{FE27485C-34ED-48F9-8E91-2BE6AC57D723}"/>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06" name="テキスト ボックス 405">
          <a:extLst>
            <a:ext uri="{FF2B5EF4-FFF2-40B4-BE49-F238E27FC236}">
              <a16:creationId xmlns:a16="http://schemas.microsoft.com/office/drawing/2014/main" id="{4E2C534B-B261-4AF3-8B99-FB93CBC37228}"/>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7" name="【認定こども園・幼稚園・保育所】&#10;有形固定資産減価償却率グラフ枠">
          <a:extLst>
            <a:ext uri="{FF2B5EF4-FFF2-40B4-BE49-F238E27FC236}">
              <a16:creationId xmlns:a16="http://schemas.microsoft.com/office/drawing/2014/main" id="{2DBD0F52-E977-4286-B26D-0BC8830A32A0}"/>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160782</xdr:rowOff>
    </xdr:from>
    <xdr:to>
      <xdr:col>85</xdr:col>
      <xdr:colOff>126364</xdr:colOff>
      <xdr:row>42</xdr:row>
      <xdr:rowOff>53340</xdr:rowOff>
    </xdr:to>
    <xdr:cxnSp macro="">
      <xdr:nvCxnSpPr>
        <xdr:cNvPr id="408" name="直線コネクタ 407">
          <a:extLst>
            <a:ext uri="{FF2B5EF4-FFF2-40B4-BE49-F238E27FC236}">
              <a16:creationId xmlns:a16="http://schemas.microsoft.com/office/drawing/2014/main" id="{ED808251-C88A-44EB-BA54-6D0356B5B47B}"/>
            </a:ext>
          </a:extLst>
        </xdr:cNvPr>
        <xdr:cNvCxnSpPr/>
      </xdr:nvCxnSpPr>
      <xdr:spPr>
        <a:xfrm flipV="1">
          <a:off x="14375764" y="5860542"/>
          <a:ext cx="0" cy="1233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57167</xdr:rowOff>
    </xdr:from>
    <xdr:ext cx="405111" cy="259045"/>
    <xdr:sp macro="" textlink="">
      <xdr:nvSpPr>
        <xdr:cNvPr id="409" name="【認定こども園・幼稚園・保育所】&#10;有形固定資産減価償却率最小値テキスト">
          <a:extLst>
            <a:ext uri="{FF2B5EF4-FFF2-40B4-BE49-F238E27FC236}">
              <a16:creationId xmlns:a16="http://schemas.microsoft.com/office/drawing/2014/main" id="{5E2BC636-CE8D-41A2-8526-1E3918A0F4C2}"/>
            </a:ext>
          </a:extLst>
        </xdr:cNvPr>
        <xdr:cNvSpPr txBox="1"/>
      </xdr:nvSpPr>
      <xdr:spPr>
        <a:xfrm>
          <a:off x="14414500" y="709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53340</xdr:rowOff>
    </xdr:from>
    <xdr:to>
      <xdr:col>86</xdr:col>
      <xdr:colOff>25400</xdr:colOff>
      <xdr:row>42</xdr:row>
      <xdr:rowOff>53340</xdr:rowOff>
    </xdr:to>
    <xdr:cxnSp macro="">
      <xdr:nvCxnSpPr>
        <xdr:cNvPr id="410" name="直線コネクタ 409">
          <a:extLst>
            <a:ext uri="{FF2B5EF4-FFF2-40B4-BE49-F238E27FC236}">
              <a16:creationId xmlns:a16="http://schemas.microsoft.com/office/drawing/2014/main" id="{E160E89B-A437-42F0-B464-C04F643A86D9}"/>
            </a:ext>
          </a:extLst>
        </xdr:cNvPr>
        <xdr:cNvCxnSpPr/>
      </xdr:nvCxnSpPr>
      <xdr:spPr>
        <a:xfrm>
          <a:off x="14287500" y="70942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107459</xdr:rowOff>
    </xdr:from>
    <xdr:ext cx="405111" cy="259045"/>
    <xdr:sp macro="" textlink="">
      <xdr:nvSpPr>
        <xdr:cNvPr id="411" name="【認定こども園・幼稚園・保育所】&#10;有形固定資産減価償却率最大値テキスト">
          <a:extLst>
            <a:ext uri="{FF2B5EF4-FFF2-40B4-BE49-F238E27FC236}">
              <a16:creationId xmlns:a16="http://schemas.microsoft.com/office/drawing/2014/main" id="{DDDE44F6-F63B-4EB9-971E-1C2F32B54050}"/>
            </a:ext>
          </a:extLst>
        </xdr:cNvPr>
        <xdr:cNvSpPr txBox="1"/>
      </xdr:nvSpPr>
      <xdr:spPr>
        <a:xfrm>
          <a:off x="14414500" y="5639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160782</xdr:rowOff>
    </xdr:from>
    <xdr:to>
      <xdr:col>86</xdr:col>
      <xdr:colOff>25400</xdr:colOff>
      <xdr:row>34</xdr:row>
      <xdr:rowOff>160782</xdr:rowOff>
    </xdr:to>
    <xdr:cxnSp macro="">
      <xdr:nvCxnSpPr>
        <xdr:cNvPr id="412" name="直線コネクタ 411">
          <a:extLst>
            <a:ext uri="{FF2B5EF4-FFF2-40B4-BE49-F238E27FC236}">
              <a16:creationId xmlns:a16="http://schemas.microsoft.com/office/drawing/2014/main" id="{55041A4D-D46B-4AEE-85AF-CB55687103AB}"/>
            </a:ext>
          </a:extLst>
        </xdr:cNvPr>
        <xdr:cNvCxnSpPr/>
      </xdr:nvCxnSpPr>
      <xdr:spPr>
        <a:xfrm>
          <a:off x="14287500" y="58605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123715</xdr:rowOff>
    </xdr:from>
    <xdr:ext cx="405111" cy="259045"/>
    <xdr:sp macro="" textlink="">
      <xdr:nvSpPr>
        <xdr:cNvPr id="413" name="【認定こども園・幼稚園・保育所】&#10;有形固定資産減価償却率平均値テキスト">
          <a:extLst>
            <a:ext uri="{FF2B5EF4-FFF2-40B4-BE49-F238E27FC236}">
              <a16:creationId xmlns:a16="http://schemas.microsoft.com/office/drawing/2014/main" id="{EF203ECE-F302-44EC-A5A0-A5D9C69272C9}"/>
            </a:ext>
          </a:extLst>
        </xdr:cNvPr>
        <xdr:cNvSpPr txBox="1"/>
      </xdr:nvSpPr>
      <xdr:spPr>
        <a:xfrm>
          <a:off x="14414500" y="632639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100838</xdr:rowOff>
    </xdr:from>
    <xdr:to>
      <xdr:col>85</xdr:col>
      <xdr:colOff>177800</xdr:colOff>
      <xdr:row>39</xdr:row>
      <xdr:rowOff>30988</xdr:rowOff>
    </xdr:to>
    <xdr:sp macro="" textlink="">
      <xdr:nvSpPr>
        <xdr:cNvPr id="414" name="フローチャート: 判断 413">
          <a:extLst>
            <a:ext uri="{FF2B5EF4-FFF2-40B4-BE49-F238E27FC236}">
              <a16:creationId xmlns:a16="http://schemas.microsoft.com/office/drawing/2014/main" id="{D0746701-CD19-40C4-9FBD-F452B6EA9EAA}"/>
            </a:ext>
          </a:extLst>
        </xdr:cNvPr>
        <xdr:cNvSpPr/>
      </xdr:nvSpPr>
      <xdr:spPr>
        <a:xfrm>
          <a:off x="14325600" y="6471158"/>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91694</xdr:rowOff>
    </xdr:from>
    <xdr:to>
      <xdr:col>81</xdr:col>
      <xdr:colOff>101600</xdr:colOff>
      <xdr:row>39</xdr:row>
      <xdr:rowOff>21844</xdr:rowOff>
    </xdr:to>
    <xdr:sp macro="" textlink="">
      <xdr:nvSpPr>
        <xdr:cNvPr id="415" name="フローチャート: 判断 414">
          <a:extLst>
            <a:ext uri="{FF2B5EF4-FFF2-40B4-BE49-F238E27FC236}">
              <a16:creationId xmlns:a16="http://schemas.microsoft.com/office/drawing/2014/main" id="{231163EC-E0C8-4693-93CB-06ED3BF26ED3}"/>
            </a:ext>
          </a:extLst>
        </xdr:cNvPr>
        <xdr:cNvSpPr/>
      </xdr:nvSpPr>
      <xdr:spPr>
        <a:xfrm>
          <a:off x="13578840" y="64620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52832</xdr:rowOff>
    </xdr:from>
    <xdr:to>
      <xdr:col>76</xdr:col>
      <xdr:colOff>165100</xdr:colOff>
      <xdr:row>38</xdr:row>
      <xdr:rowOff>154432</xdr:rowOff>
    </xdr:to>
    <xdr:sp macro="" textlink="">
      <xdr:nvSpPr>
        <xdr:cNvPr id="416" name="フローチャート: 判断 415">
          <a:extLst>
            <a:ext uri="{FF2B5EF4-FFF2-40B4-BE49-F238E27FC236}">
              <a16:creationId xmlns:a16="http://schemas.microsoft.com/office/drawing/2014/main" id="{F06800A2-8205-40CE-8DE0-1450887463D3}"/>
            </a:ext>
          </a:extLst>
        </xdr:cNvPr>
        <xdr:cNvSpPr/>
      </xdr:nvSpPr>
      <xdr:spPr>
        <a:xfrm>
          <a:off x="12804140" y="6423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87122</xdr:rowOff>
    </xdr:from>
    <xdr:to>
      <xdr:col>72</xdr:col>
      <xdr:colOff>38100</xdr:colOff>
      <xdr:row>39</xdr:row>
      <xdr:rowOff>17272</xdr:rowOff>
    </xdr:to>
    <xdr:sp macro="" textlink="">
      <xdr:nvSpPr>
        <xdr:cNvPr id="417" name="フローチャート: 判断 416">
          <a:extLst>
            <a:ext uri="{FF2B5EF4-FFF2-40B4-BE49-F238E27FC236}">
              <a16:creationId xmlns:a16="http://schemas.microsoft.com/office/drawing/2014/main" id="{8154E4CE-6024-4C2C-9B34-E4E7945C6A5E}"/>
            </a:ext>
          </a:extLst>
        </xdr:cNvPr>
        <xdr:cNvSpPr/>
      </xdr:nvSpPr>
      <xdr:spPr>
        <a:xfrm>
          <a:off x="12029440" y="645744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109982</xdr:rowOff>
    </xdr:from>
    <xdr:to>
      <xdr:col>67</xdr:col>
      <xdr:colOff>101600</xdr:colOff>
      <xdr:row>39</xdr:row>
      <xdr:rowOff>40132</xdr:rowOff>
    </xdr:to>
    <xdr:sp macro="" textlink="">
      <xdr:nvSpPr>
        <xdr:cNvPr id="418" name="フローチャート: 判断 417">
          <a:extLst>
            <a:ext uri="{FF2B5EF4-FFF2-40B4-BE49-F238E27FC236}">
              <a16:creationId xmlns:a16="http://schemas.microsoft.com/office/drawing/2014/main" id="{0BF37B69-C9D2-476B-B43F-F23E4B53B723}"/>
            </a:ext>
          </a:extLst>
        </xdr:cNvPr>
        <xdr:cNvSpPr/>
      </xdr:nvSpPr>
      <xdr:spPr>
        <a:xfrm>
          <a:off x="11231880" y="648030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9" name="テキスト ボックス 418">
          <a:extLst>
            <a:ext uri="{FF2B5EF4-FFF2-40B4-BE49-F238E27FC236}">
              <a16:creationId xmlns:a16="http://schemas.microsoft.com/office/drawing/2014/main" id="{F0382769-9ADD-4C83-BED7-B5F5FC1673C0}"/>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0" name="テキスト ボックス 419">
          <a:extLst>
            <a:ext uri="{FF2B5EF4-FFF2-40B4-BE49-F238E27FC236}">
              <a16:creationId xmlns:a16="http://schemas.microsoft.com/office/drawing/2014/main" id="{427D1034-9C83-4D6B-B1F8-CDC89C7BB42B}"/>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1" name="テキスト ボックス 420">
          <a:extLst>
            <a:ext uri="{FF2B5EF4-FFF2-40B4-BE49-F238E27FC236}">
              <a16:creationId xmlns:a16="http://schemas.microsoft.com/office/drawing/2014/main" id="{30A0F5E3-CD63-4647-8E4D-40B0C5D01A0B}"/>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2" name="テキスト ボックス 421">
          <a:extLst>
            <a:ext uri="{FF2B5EF4-FFF2-40B4-BE49-F238E27FC236}">
              <a16:creationId xmlns:a16="http://schemas.microsoft.com/office/drawing/2014/main" id="{B6D1BA41-C58B-4329-AB3D-9B6138725AFC}"/>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3" name="テキスト ボックス 422">
          <a:extLst>
            <a:ext uri="{FF2B5EF4-FFF2-40B4-BE49-F238E27FC236}">
              <a16:creationId xmlns:a16="http://schemas.microsoft.com/office/drawing/2014/main" id="{C250F132-9551-49EB-B6CF-73CBB6762777}"/>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87122</xdr:rowOff>
    </xdr:from>
    <xdr:to>
      <xdr:col>85</xdr:col>
      <xdr:colOff>177800</xdr:colOff>
      <xdr:row>40</xdr:row>
      <xdr:rowOff>17272</xdr:rowOff>
    </xdr:to>
    <xdr:sp macro="" textlink="">
      <xdr:nvSpPr>
        <xdr:cNvPr id="424" name="楕円 423">
          <a:extLst>
            <a:ext uri="{FF2B5EF4-FFF2-40B4-BE49-F238E27FC236}">
              <a16:creationId xmlns:a16="http://schemas.microsoft.com/office/drawing/2014/main" id="{55EA3300-264D-4515-9349-D1DD258FF137}"/>
            </a:ext>
          </a:extLst>
        </xdr:cNvPr>
        <xdr:cNvSpPr/>
      </xdr:nvSpPr>
      <xdr:spPr>
        <a:xfrm>
          <a:off x="14325600" y="6625082"/>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65549</xdr:rowOff>
    </xdr:from>
    <xdr:ext cx="405111" cy="259045"/>
    <xdr:sp macro="" textlink="">
      <xdr:nvSpPr>
        <xdr:cNvPr id="425" name="【認定こども園・幼稚園・保育所】&#10;有形固定資産減価償却率該当値テキスト">
          <a:extLst>
            <a:ext uri="{FF2B5EF4-FFF2-40B4-BE49-F238E27FC236}">
              <a16:creationId xmlns:a16="http://schemas.microsoft.com/office/drawing/2014/main" id="{907F2C16-1F24-4CDF-91D9-F8D81B061708}"/>
            </a:ext>
          </a:extLst>
        </xdr:cNvPr>
        <xdr:cNvSpPr txBox="1"/>
      </xdr:nvSpPr>
      <xdr:spPr>
        <a:xfrm>
          <a:off x="14414500" y="6603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41402</xdr:rowOff>
    </xdr:from>
    <xdr:to>
      <xdr:col>81</xdr:col>
      <xdr:colOff>101600</xdr:colOff>
      <xdr:row>39</xdr:row>
      <xdr:rowOff>143002</xdr:rowOff>
    </xdr:to>
    <xdr:sp macro="" textlink="">
      <xdr:nvSpPr>
        <xdr:cNvPr id="426" name="楕円 425">
          <a:extLst>
            <a:ext uri="{FF2B5EF4-FFF2-40B4-BE49-F238E27FC236}">
              <a16:creationId xmlns:a16="http://schemas.microsoft.com/office/drawing/2014/main" id="{EF828F79-01C5-44EA-BB96-8AEF23CBFA58}"/>
            </a:ext>
          </a:extLst>
        </xdr:cNvPr>
        <xdr:cNvSpPr/>
      </xdr:nvSpPr>
      <xdr:spPr>
        <a:xfrm>
          <a:off x="13578840" y="6579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92202</xdr:rowOff>
    </xdr:from>
    <xdr:to>
      <xdr:col>85</xdr:col>
      <xdr:colOff>127000</xdr:colOff>
      <xdr:row>39</xdr:row>
      <xdr:rowOff>137922</xdr:rowOff>
    </xdr:to>
    <xdr:cxnSp macro="">
      <xdr:nvCxnSpPr>
        <xdr:cNvPr id="427" name="直線コネクタ 426">
          <a:extLst>
            <a:ext uri="{FF2B5EF4-FFF2-40B4-BE49-F238E27FC236}">
              <a16:creationId xmlns:a16="http://schemas.microsoft.com/office/drawing/2014/main" id="{D990D74E-56A4-44EB-AE91-10765D14CC92}"/>
            </a:ext>
          </a:extLst>
        </xdr:cNvPr>
        <xdr:cNvCxnSpPr/>
      </xdr:nvCxnSpPr>
      <xdr:spPr>
        <a:xfrm>
          <a:off x="13629640" y="6630162"/>
          <a:ext cx="74676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7112</xdr:rowOff>
    </xdr:from>
    <xdr:to>
      <xdr:col>76</xdr:col>
      <xdr:colOff>165100</xdr:colOff>
      <xdr:row>39</xdr:row>
      <xdr:rowOff>108712</xdr:rowOff>
    </xdr:to>
    <xdr:sp macro="" textlink="">
      <xdr:nvSpPr>
        <xdr:cNvPr id="428" name="楕円 427">
          <a:extLst>
            <a:ext uri="{FF2B5EF4-FFF2-40B4-BE49-F238E27FC236}">
              <a16:creationId xmlns:a16="http://schemas.microsoft.com/office/drawing/2014/main" id="{C7F28946-E41A-4826-8E85-EBA19E9FA108}"/>
            </a:ext>
          </a:extLst>
        </xdr:cNvPr>
        <xdr:cNvSpPr/>
      </xdr:nvSpPr>
      <xdr:spPr>
        <a:xfrm>
          <a:off x="12804140" y="6545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57912</xdr:rowOff>
    </xdr:from>
    <xdr:to>
      <xdr:col>81</xdr:col>
      <xdr:colOff>50800</xdr:colOff>
      <xdr:row>39</xdr:row>
      <xdr:rowOff>92202</xdr:rowOff>
    </xdr:to>
    <xdr:cxnSp macro="">
      <xdr:nvCxnSpPr>
        <xdr:cNvPr id="429" name="直線コネクタ 428">
          <a:extLst>
            <a:ext uri="{FF2B5EF4-FFF2-40B4-BE49-F238E27FC236}">
              <a16:creationId xmlns:a16="http://schemas.microsoft.com/office/drawing/2014/main" id="{7F763A66-3F19-433E-A4A8-C1A6FA9DBB60}"/>
            </a:ext>
          </a:extLst>
        </xdr:cNvPr>
        <xdr:cNvCxnSpPr/>
      </xdr:nvCxnSpPr>
      <xdr:spPr>
        <a:xfrm>
          <a:off x="12854940" y="6595872"/>
          <a:ext cx="7747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61976</xdr:rowOff>
    </xdr:from>
    <xdr:to>
      <xdr:col>72</xdr:col>
      <xdr:colOff>38100</xdr:colOff>
      <xdr:row>39</xdr:row>
      <xdr:rowOff>163576</xdr:rowOff>
    </xdr:to>
    <xdr:sp macro="" textlink="">
      <xdr:nvSpPr>
        <xdr:cNvPr id="430" name="楕円 429">
          <a:extLst>
            <a:ext uri="{FF2B5EF4-FFF2-40B4-BE49-F238E27FC236}">
              <a16:creationId xmlns:a16="http://schemas.microsoft.com/office/drawing/2014/main" id="{8F976442-18AC-4EDD-A4CC-1470D8E2D622}"/>
            </a:ext>
          </a:extLst>
        </xdr:cNvPr>
        <xdr:cNvSpPr/>
      </xdr:nvSpPr>
      <xdr:spPr>
        <a:xfrm>
          <a:off x="12029440" y="659993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57912</xdr:rowOff>
    </xdr:from>
    <xdr:to>
      <xdr:col>76</xdr:col>
      <xdr:colOff>114300</xdr:colOff>
      <xdr:row>39</xdr:row>
      <xdr:rowOff>112776</xdr:rowOff>
    </xdr:to>
    <xdr:cxnSp macro="">
      <xdr:nvCxnSpPr>
        <xdr:cNvPr id="431" name="直線コネクタ 430">
          <a:extLst>
            <a:ext uri="{FF2B5EF4-FFF2-40B4-BE49-F238E27FC236}">
              <a16:creationId xmlns:a16="http://schemas.microsoft.com/office/drawing/2014/main" id="{FACB9F3C-DFA6-489D-A1CF-53D039234923}"/>
            </a:ext>
          </a:extLst>
        </xdr:cNvPr>
        <xdr:cNvCxnSpPr/>
      </xdr:nvCxnSpPr>
      <xdr:spPr>
        <a:xfrm flipV="1">
          <a:off x="12072620" y="6595872"/>
          <a:ext cx="78232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18542</xdr:rowOff>
    </xdr:from>
    <xdr:to>
      <xdr:col>67</xdr:col>
      <xdr:colOff>101600</xdr:colOff>
      <xdr:row>39</xdr:row>
      <xdr:rowOff>120142</xdr:rowOff>
    </xdr:to>
    <xdr:sp macro="" textlink="">
      <xdr:nvSpPr>
        <xdr:cNvPr id="432" name="楕円 431">
          <a:extLst>
            <a:ext uri="{FF2B5EF4-FFF2-40B4-BE49-F238E27FC236}">
              <a16:creationId xmlns:a16="http://schemas.microsoft.com/office/drawing/2014/main" id="{A3A89D99-FD43-4D9D-ABE3-2083DB677771}"/>
            </a:ext>
          </a:extLst>
        </xdr:cNvPr>
        <xdr:cNvSpPr/>
      </xdr:nvSpPr>
      <xdr:spPr>
        <a:xfrm>
          <a:off x="11231880" y="655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69342</xdr:rowOff>
    </xdr:from>
    <xdr:to>
      <xdr:col>71</xdr:col>
      <xdr:colOff>177800</xdr:colOff>
      <xdr:row>39</xdr:row>
      <xdr:rowOff>112776</xdr:rowOff>
    </xdr:to>
    <xdr:cxnSp macro="">
      <xdr:nvCxnSpPr>
        <xdr:cNvPr id="433" name="直線コネクタ 432">
          <a:extLst>
            <a:ext uri="{FF2B5EF4-FFF2-40B4-BE49-F238E27FC236}">
              <a16:creationId xmlns:a16="http://schemas.microsoft.com/office/drawing/2014/main" id="{AF3AEFF5-EC74-490B-A76A-A733BD598280}"/>
            </a:ext>
          </a:extLst>
        </xdr:cNvPr>
        <xdr:cNvCxnSpPr/>
      </xdr:nvCxnSpPr>
      <xdr:spPr>
        <a:xfrm>
          <a:off x="11282680" y="6607302"/>
          <a:ext cx="78994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38371</xdr:rowOff>
    </xdr:from>
    <xdr:ext cx="405111" cy="259045"/>
    <xdr:sp macro="" textlink="">
      <xdr:nvSpPr>
        <xdr:cNvPr id="434" name="n_1aveValue【認定こども園・幼稚園・保育所】&#10;有形固定資産減価償却率">
          <a:extLst>
            <a:ext uri="{FF2B5EF4-FFF2-40B4-BE49-F238E27FC236}">
              <a16:creationId xmlns:a16="http://schemas.microsoft.com/office/drawing/2014/main" id="{3810174E-B273-40D4-863F-B86A548437D2}"/>
            </a:ext>
          </a:extLst>
        </xdr:cNvPr>
        <xdr:cNvSpPr txBox="1"/>
      </xdr:nvSpPr>
      <xdr:spPr>
        <a:xfrm>
          <a:off x="13437244" y="6241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170959</xdr:rowOff>
    </xdr:from>
    <xdr:ext cx="405111" cy="259045"/>
    <xdr:sp macro="" textlink="">
      <xdr:nvSpPr>
        <xdr:cNvPr id="435" name="n_2aveValue【認定こども園・幼稚園・保育所】&#10;有形固定資産減価償却率">
          <a:extLst>
            <a:ext uri="{FF2B5EF4-FFF2-40B4-BE49-F238E27FC236}">
              <a16:creationId xmlns:a16="http://schemas.microsoft.com/office/drawing/2014/main" id="{FCF6E936-344A-48C9-9D32-47807E0958EF}"/>
            </a:ext>
          </a:extLst>
        </xdr:cNvPr>
        <xdr:cNvSpPr txBox="1"/>
      </xdr:nvSpPr>
      <xdr:spPr>
        <a:xfrm>
          <a:off x="12675244" y="6205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33799</xdr:rowOff>
    </xdr:from>
    <xdr:ext cx="405111" cy="259045"/>
    <xdr:sp macro="" textlink="">
      <xdr:nvSpPr>
        <xdr:cNvPr id="436" name="n_3aveValue【認定こども園・幼稚園・保育所】&#10;有形固定資産減価償却率">
          <a:extLst>
            <a:ext uri="{FF2B5EF4-FFF2-40B4-BE49-F238E27FC236}">
              <a16:creationId xmlns:a16="http://schemas.microsoft.com/office/drawing/2014/main" id="{9B8164A2-0AC3-4E7B-917D-C8DC8AF1BAB9}"/>
            </a:ext>
          </a:extLst>
        </xdr:cNvPr>
        <xdr:cNvSpPr txBox="1"/>
      </xdr:nvSpPr>
      <xdr:spPr>
        <a:xfrm>
          <a:off x="11900544" y="6236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56659</xdr:rowOff>
    </xdr:from>
    <xdr:ext cx="405111" cy="259045"/>
    <xdr:sp macro="" textlink="">
      <xdr:nvSpPr>
        <xdr:cNvPr id="437" name="n_4aveValue【認定こども園・幼稚園・保育所】&#10;有形固定資産減価償却率">
          <a:extLst>
            <a:ext uri="{FF2B5EF4-FFF2-40B4-BE49-F238E27FC236}">
              <a16:creationId xmlns:a16="http://schemas.microsoft.com/office/drawing/2014/main" id="{B4035ABF-3F90-4AE7-888A-EC675C9104F3}"/>
            </a:ext>
          </a:extLst>
        </xdr:cNvPr>
        <xdr:cNvSpPr txBox="1"/>
      </xdr:nvSpPr>
      <xdr:spPr>
        <a:xfrm>
          <a:off x="11102984" y="6259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134129</xdr:rowOff>
    </xdr:from>
    <xdr:ext cx="405111" cy="259045"/>
    <xdr:sp macro="" textlink="">
      <xdr:nvSpPr>
        <xdr:cNvPr id="438" name="n_1mainValue【認定こども園・幼稚園・保育所】&#10;有形固定資産減価償却率">
          <a:extLst>
            <a:ext uri="{FF2B5EF4-FFF2-40B4-BE49-F238E27FC236}">
              <a16:creationId xmlns:a16="http://schemas.microsoft.com/office/drawing/2014/main" id="{B754ACED-D506-491C-81C1-4F2A1B5FFAE2}"/>
            </a:ext>
          </a:extLst>
        </xdr:cNvPr>
        <xdr:cNvSpPr txBox="1"/>
      </xdr:nvSpPr>
      <xdr:spPr>
        <a:xfrm>
          <a:off x="13437244" y="6672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99839</xdr:rowOff>
    </xdr:from>
    <xdr:ext cx="405111" cy="259045"/>
    <xdr:sp macro="" textlink="">
      <xdr:nvSpPr>
        <xdr:cNvPr id="439" name="n_2mainValue【認定こども園・幼稚園・保育所】&#10;有形固定資産減価償却率">
          <a:extLst>
            <a:ext uri="{FF2B5EF4-FFF2-40B4-BE49-F238E27FC236}">
              <a16:creationId xmlns:a16="http://schemas.microsoft.com/office/drawing/2014/main" id="{1527E3C3-8FF9-46D1-978B-B2BE4C653E01}"/>
            </a:ext>
          </a:extLst>
        </xdr:cNvPr>
        <xdr:cNvSpPr txBox="1"/>
      </xdr:nvSpPr>
      <xdr:spPr>
        <a:xfrm>
          <a:off x="12675244" y="6637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154703</xdr:rowOff>
    </xdr:from>
    <xdr:ext cx="405111" cy="259045"/>
    <xdr:sp macro="" textlink="">
      <xdr:nvSpPr>
        <xdr:cNvPr id="440" name="n_3mainValue【認定こども園・幼稚園・保育所】&#10;有形固定資産減価償却率">
          <a:extLst>
            <a:ext uri="{FF2B5EF4-FFF2-40B4-BE49-F238E27FC236}">
              <a16:creationId xmlns:a16="http://schemas.microsoft.com/office/drawing/2014/main" id="{A1205850-628F-4512-A046-6F8DF20C0B92}"/>
            </a:ext>
          </a:extLst>
        </xdr:cNvPr>
        <xdr:cNvSpPr txBox="1"/>
      </xdr:nvSpPr>
      <xdr:spPr>
        <a:xfrm>
          <a:off x="11900544" y="6692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111269</xdr:rowOff>
    </xdr:from>
    <xdr:ext cx="405111" cy="259045"/>
    <xdr:sp macro="" textlink="">
      <xdr:nvSpPr>
        <xdr:cNvPr id="441" name="n_4mainValue【認定こども園・幼稚園・保育所】&#10;有形固定資産減価償却率">
          <a:extLst>
            <a:ext uri="{FF2B5EF4-FFF2-40B4-BE49-F238E27FC236}">
              <a16:creationId xmlns:a16="http://schemas.microsoft.com/office/drawing/2014/main" id="{D8683387-91B6-418C-B14F-D3CD1A79C369}"/>
            </a:ext>
          </a:extLst>
        </xdr:cNvPr>
        <xdr:cNvSpPr txBox="1"/>
      </xdr:nvSpPr>
      <xdr:spPr>
        <a:xfrm>
          <a:off x="11102984" y="6649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2" name="正方形/長方形 441">
          <a:extLst>
            <a:ext uri="{FF2B5EF4-FFF2-40B4-BE49-F238E27FC236}">
              <a16:creationId xmlns:a16="http://schemas.microsoft.com/office/drawing/2014/main" id="{6834C9FA-181A-438A-834D-F6B5E2BC5DB1}"/>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3" name="正方形/長方形 442">
          <a:extLst>
            <a:ext uri="{FF2B5EF4-FFF2-40B4-BE49-F238E27FC236}">
              <a16:creationId xmlns:a16="http://schemas.microsoft.com/office/drawing/2014/main" id="{83E24ACC-EDD1-4F9D-A32A-4EC1BF35D334}"/>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4" name="正方形/長方形 443">
          <a:extLst>
            <a:ext uri="{FF2B5EF4-FFF2-40B4-BE49-F238E27FC236}">
              <a16:creationId xmlns:a16="http://schemas.microsoft.com/office/drawing/2014/main" id="{0F502CA3-68A9-4F6A-8BF6-553244C4F819}"/>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5" name="正方形/長方形 444">
          <a:extLst>
            <a:ext uri="{FF2B5EF4-FFF2-40B4-BE49-F238E27FC236}">
              <a16:creationId xmlns:a16="http://schemas.microsoft.com/office/drawing/2014/main" id="{AEB15C09-20D9-4605-BBB8-C12DFE10018B}"/>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6" name="正方形/長方形 445">
          <a:extLst>
            <a:ext uri="{FF2B5EF4-FFF2-40B4-BE49-F238E27FC236}">
              <a16:creationId xmlns:a16="http://schemas.microsoft.com/office/drawing/2014/main" id="{9D7872B6-89EB-4EED-B8AF-5C8094649F41}"/>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7" name="正方形/長方形 446">
          <a:extLst>
            <a:ext uri="{FF2B5EF4-FFF2-40B4-BE49-F238E27FC236}">
              <a16:creationId xmlns:a16="http://schemas.microsoft.com/office/drawing/2014/main" id="{B404B15C-8FF1-4541-B5BB-81F7B1177B21}"/>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8" name="正方形/長方形 447">
          <a:extLst>
            <a:ext uri="{FF2B5EF4-FFF2-40B4-BE49-F238E27FC236}">
              <a16:creationId xmlns:a16="http://schemas.microsoft.com/office/drawing/2014/main" id="{B130A056-0A1F-4812-89FE-2AEF807F7286}"/>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9" name="正方形/長方形 448">
          <a:extLst>
            <a:ext uri="{FF2B5EF4-FFF2-40B4-BE49-F238E27FC236}">
              <a16:creationId xmlns:a16="http://schemas.microsoft.com/office/drawing/2014/main" id="{5DE38762-7CB4-40B3-B22A-43560C825722}"/>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0" name="テキスト ボックス 449">
          <a:extLst>
            <a:ext uri="{FF2B5EF4-FFF2-40B4-BE49-F238E27FC236}">
              <a16:creationId xmlns:a16="http://schemas.microsoft.com/office/drawing/2014/main" id="{55A655EE-D4C3-4189-82E5-217DC3D4DDDA}"/>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1" name="直線コネクタ 450">
          <a:extLst>
            <a:ext uri="{FF2B5EF4-FFF2-40B4-BE49-F238E27FC236}">
              <a16:creationId xmlns:a16="http://schemas.microsoft.com/office/drawing/2014/main" id="{1F78CBFD-8BBF-474D-9A3D-FFF5EB13253E}"/>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2" name="直線コネクタ 451">
          <a:extLst>
            <a:ext uri="{FF2B5EF4-FFF2-40B4-BE49-F238E27FC236}">
              <a16:creationId xmlns:a16="http://schemas.microsoft.com/office/drawing/2014/main" id="{122E79BC-D392-41A0-A18A-03E7A797E020}"/>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3" name="テキスト ボックス 452">
          <a:extLst>
            <a:ext uri="{FF2B5EF4-FFF2-40B4-BE49-F238E27FC236}">
              <a16:creationId xmlns:a16="http://schemas.microsoft.com/office/drawing/2014/main" id="{4AAB9AC7-B79D-48C7-8AB6-DDDD871376A5}"/>
            </a:ext>
          </a:extLst>
        </xdr:cNvPr>
        <xdr:cNvSpPr txBox="1"/>
      </xdr:nvSpPr>
      <xdr:spPr>
        <a:xfrm>
          <a:off x="1569484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54" name="直線コネクタ 453">
          <a:extLst>
            <a:ext uri="{FF2B5EF4-FFF2-40B4-BE49-F238E27FC236}">
              <a16:creationId xmlns:a16="http://schemas.microsoft.com/office/drawing/2014/main" id="{3F6DB54E-26CB-48A2-B75F-03BD48EA45BB}"/>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55" name="テキスト ボックス 454">
          <a:extLst>
            <a:ext uri="{FF2B5EF4-FFF2-40B4-BE49-F238E27FC236}">
              <a16:creationId xmlns:a16="http://schemas.microsoft.com/office/drawing/2014/main" id="{2CC69690-28B0-481F-916B-3C822CF2C17F}"/>
            </a:ext>
          </a:extLst>
        </xdr:cNvPr>
        <xdr:cNvSpPr txBox="1"/>
      </xdr:nvSpPr>
      <xdr:spPr>
        <a:xfrm>
          <a:off x="1569484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56" name="直線コネクタ 455">
          <a:extLst>
            <a:ext uri="{FF2B5EF4-FFF2-40B4-BE49-F238E27FC236}">
              <a16:creationId xmlns:a16="http://schemas.microsoft.com/office/drawing/2014/main" id="{3799C68B-5CEE-4709-AAD0-49F3382B409B}"/>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57" name="テキスト ボックス 456">
          <a:extLst>
            <a:ext uri="{FF2B5EF4-FFF2-40B4-BE49-F238E27FC236}">
              <a16:creationId xmlns:a16="http://schemas.microsoft.com/office/drawing/2014/main" id="{E3F30F15-F668-4DA3-A63B-BF685E73BE75}"/>
            </a:ext>
          </a:extLst>
        </xdr:cNvPr>
        <xdr:cNvSpPr txBox="1"/>
      </xdr:nvSpPr>
      <xdr:spPr>
        <a:xfrm>
          <a:off x="1569484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58" name="直線コネクタ 457">
          <a:extLst>
            <a:ext uri="{FF2B5EF4-FFF2-40B4-BE49-F238E27FC236}">
              <a16:creationId xmlns:a16="http://schemas.microsoft.com/office/drawing/2014/main" id="{D1EEFE20-BEA0-488F-A895-D4BE2CEB3859}"/>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59" name="テキスト ボックス 458">
          <a:extLst>
            <a:ext uri="{FF2B5EF4-FFF2-40B4-BE49-F238E27FC236}">
              <a16:creationId xmlns:a16="http://schemas.microsoft.com/office/drawing/2014/main" id="{672DDD57-DBC3-4C69-A735-4501F7201844}"/>
            </a:ext>
          </a:extLst>
        </xdr:cNvPr>
        <xdr:cNvSpPr txBox="1"/>
      </xdr:nvSpPr>
      <xdr:spPr>
        <a:xfrm>
          <a:off x="1569484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0" name="直線コネクタ 459">
          <a:extLst>
            <a:ext uri="{FF2B5EF4-FFF2-40B4-BE49-F238E27FC236}">
              <a16:creationId xmlns:a16="http://schemas.microsoft.com/office/drawing/2014/main" id="{0F349FBF-08B9-4BB0-8ECB-08E98D402368}"/>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1" name="テキスト ボックス 460">
          <a:extLst>
            <a:ext uri="{FF2B5EF4-FFF2-40B4-BE49-F238E27FC236}">
              <a16:creationId xmlns:a16="http://schemas.microsoft.com/office/drawing/2014/main" id="{AC5D7E1F-3056-4658-8252-000F53320850}"/>
            </a:ext>
          </a:extLst>
        </xdr:cNvPr>
        <xdr:cNvSpPr txBox="1"/>
      </xdr:nvSpPr>
      <xdr:spPr>
        <a:xfrm>
          <a:off x="1569484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2" name="直線コネクタ 461">
          <a:extLst>
            <a:ext uri="{FF2B5EF4-FFF2-40B4-BE49-F238E27FC236}">
              <a16:creationId xmlns:a16="http://schemas.microsoft.com/office/drawing/2014/main" id="{A36269B2-D6D3-42CC-8EB7-3B5E59F8AFA9}"/>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3" name="テキスト ボックス 462">
          <a:extLst>
            <a:ext uri="{FF2B5EF4-FFF2-40B4-BE49-F238E27FC236}">
              <a16:creationId xmlns:a16="http://schemas.microsoft.com/office/drawing/2014/main" id="{4FFAF3A2-FEC4-4DB7-AD2C-10AA8F32FC2E}"/>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4" name="【認定こども園・幼稚園・保育所】&#10;一人当たり面積グラフ枠">
          <a:extLst>
            <a:ext uri="{FF2B5EF4-FFF2-40B4-BE49-F238E27FC236}">
              <a16:creationId xmlns:a16="http://schemas.microsoft.com/office/drawing/2014/main" id="{6C0AFDCB-B74A-4D2D-AAE6-BC67E26F196E}"/>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68580</xdr:rowOff>
    </xdr:from>
    <xdr:to>
      <xdr:col>116</xdr:col>
      <xdr:colOff>62864</xdr:colOff>
      <xdr:row>41</xdr:row>
      <xdr:rowOff>118110</xdr:rowOff>
    </xdr:to>
    <xdr:cxnSp macro="">
      <xdr:nvCxnSpPr>
        <xdr:cNvPr id="465" name="直線コネクタ 464">
          <a:extLst>
            <a:ext uri="{FF2B5EF4-FFF2-40B4-BE49-F238E27FC236}">
              <a16:creationId xmlns:a16="http://schemas.microsoft.com/office/drawing/2014/main" id="{5E87ACB2-2095-4905-AA30-0341075CC1DB}"/>
            </a:ext>
          </a:extLst>
        </xdr:cNvPr>
        <xdr:cNvCxnSpPr/>
      </xdr:nvCxnSpPr>
      <xdr:spPr>
        <a:xfrm flipV="1">
          <a:off x="19509104" y="5768340"/>
          <a:ext cx="0" cy="1223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121937</xdr:rowOff>
    </xdr:from>
    <xdr:ext cx="469744" cy="259045"/>
    <xdr:sp macro="" textlink="">
      <xdr:nvSpPr>
        <xdr:cNvPr id="466" name="【認定こども園・幼稚園・保育所】&#10;一人当たり面積最小値テキスト">
          <a:extLst>
            <a:ext uri="{FF2B5EF4-FFF2-40B4-BE49-F238E27FC236}">
              <a16:creationId xmlns:a16="http://schemas.microsoft.com/office/drawing/2014/main" id="{77BF41BA-6299-4184-A3F7-3B001B85ED5D}"/>
            </a:ext>
          </a:extLst>
        </xdr:cNvPr>
        <xdr:cNvSpPr txBox="1"/>
      </xdr:nvSpPr>
      <xdr:spPr>
        <a:xfrm>
          <a:off x="19547840" y="699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118110</xdr:rowOff>
    </xdr:from>
    <xdr:to>
      <xdr:col>116</xdr:col>
      <xdr:colOff>152400</xdr:colOff>
      <xdr:row>41</xdr:row>
      <xdr:rowOff>118110</xdr:rowOff>
    </xdr:to>
    <xdr:cxnSp macro="">
      <xdr:nvCxnSpPr>
        <xdr:cNvPr id="467" name="直線コネクタ 466">
          <a:extLst>
            <a:ext uri="{FF2B5EF4-FFF2-40B4-BE49-F238E27FC236}">
              <a16:creationId xmlns:a16="http://schemas.microsoft.com/office/drawing/2014/main" id="{355E4511-AEBA-4D62-AED0-8D5BBFC39F43}"/>
            </a:ext>
          </a:extLst>
        </xdr:cNvPr>
        <xdr:cNvCxnSpPr/>
      </xdr:nvCxnSpPr>
      <xdr:spPr>
        <a:xfrm>
          <a:off x="19443700" y="69913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15257</xdr:rowOff>
    </xdr:from>
    <xdr:ext cx="469744" cy="259045"/>
    <xdr:sp macro="" textlink="">
      <xdr:nvSpPr>
        <xdr:cNvPr id="468" name="【認定こども園・幼稚園・保育所】&#10;一人当たり面積最大値テキスト">
          <a:extLst>
            <a:ext uri="{FF2B5EF4-FFF2-40B4-BE49-F238E27FC236}">
              <a16:creationId xmlns:a16="http://schemas.microsoft.com/office/drawing/2014/main" id="{34C6982A-D7A6-4D64-A68D-9F837148859C}"/>
            </a:ext>
          </a:extLst>
        </xdr:cNvPr>
        <xdr:cNvSpPr txBox="1"/>
      </xdr:nvSpPr>
      <xdr:spPr>
        <a:xfrm>
          <a:off x="19547840" y="554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68580</xdr:rowOff>
    </xdr:from>
    <xdr:to>
      <xdr:col>116</xdr:col>
      <xdr:colOff>152400</xdr:colOff>
      <xdr:row>34</xdr:row>
      <xdr:rowOff>68580</xdr:rowOff>
    </xdr:to>
    <xdr:cxnSp macro="">
      <xdr:nvCxnSpPr>
        <xdr:cNvPr id="469" name="直線コネクタ 468">
          <a:extLst>
            <a:ext uri="{FF2B5EF4-FFF2-40B4-BE49-F238E27FC236}">
              <a16:creationId xmlns:a16="http://schemas.microsoft.com/office/drawing/2014/main" id="{759B7E17-1136-4346-987D-EF6567E68562}"/>
            </a:ext>
          </a:extLst>
        </xdr:cNvPr>
        <xdr:cNvCxnSpPr/>
      </xdr:nvCxnSpPr>
      <xdr:spPr>
        <a:xfrm>
          <a:off x="19443700" y="5768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105427</xdr:rowOff>
    </xdr:from>
    <xdr:ext cx="469744" cy="259045"/>
    <xdr:sp macro="" textlink="">
      <xdr:nvSpPr>
        <xdr:cNvPr id="470" name="【認定こども園・幼稚園・保育所】&#10;一人当たり面積平均値テキスト">
          <a:extLst>
            <a:ext uri="{FF2B5EF4-FFF2-40B4-BE49-F238E27FC236}">
              <a16:creationId xmlns:a16="http://schemas.microsoft.com/office/drawing/2014/main" id="{61DE9A3C-4954-480F-9318-4243AA12E934}"/>
            </a:ext>
          </a:extLst>
        </xdr:cNvPr>
        <xdr:cNvSpPr txBox="1"/>
      </xdr:nvSpPr>
      <xdr:spPr>
        <a:xfrm>
          <a:off x="19547840" y="64757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82550</xdr:rowOff>
    </xdr:from>
    <xdr:to>
      <xdr:col>116</xdr:col>
      <xdr:colOff>114300</xdr:colOff>
      <xdr:row>40</xdr:row>
      <xdr:rowOff>12700</xdr:rowOff>
    </xdr:to>
    <xdr:sp macro="" textlink="">
      <xdr:nvSpPr>
        <xdr:cNvPr id="471" name="フローチャート: 判断 470">
          <a:extLst>
            <a:ext uri="{FF2B5EF4-FFF2-40B4-BE49-F238E27FC236}">
              <a16:creationId xmlns:a16="http://schemas.microsoft.com/office/drawing/2014/main" id="{5DCA6C0E-1AD6-4E5F-8891-6FBB7C089005}"/>
            </a:ext>
          </a:extLst>
        </xdr:cNvPr>
        <xdr:cNvSpPr/>
      </xdr:nvSpPr>
      <xdr:spPr>
        <a:xfrm>
          <a:off x="19458940" y="66205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59690</xdr:rowOff>
    </xdr:from>
    <xdr:to>
      <xdr:col>112</xdr:col>
      <xdr:colOff>38100</xdr:colOff>
      <xdr:row>39</xdr:row>
      <xdr:rowOff>161290</xdr:rowOff>
    </xdr:to>
    <xdr:sp macro="" textlink="">
      <xdr:nvSpPr>
        <xdr:cNvPr id="472" name="フローチャート: 判断 471">
          <a:extLst>
            <a:ext uri="{FF2B5EF4-FFF2-40B4-BE49-F238E27FC236}">
              <a16:creationId xmlns:a16="http://schemas.microsoft.com/office/drawing/2014/main" id="{D9091BBC-B46D-49E2-A7B7-1736AC109404}"/>
            </a:ext>
          </a:extLst>
        </xdr:cNvPr>
        <xdr:cNvSpPr/>
      </xdr:nvSpPr>
      <xdr:spPr>
        <a:xfrm>
          <a:off x="18735040" y="65976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29210</xdr:rowOff>
    </xdr:from>
    <xdr:to>
      <xdr:col>107</xdr:col>
      <xdr:colOff>101600</xdr:colOff>
      <xdr:row>39</xdr:row>
      <xdr:rowOff>130810</xdr:rowOff>
    </xdr:to>
    <xdr:sp macro="" textlink="">
      <xdr:nvSpPr>
        <xdr:cNvPr id="473" name="フローチャート: 判断 472">
          <a:extLst>
            <a:ext uri="{FF2B5EF4-FFF2-40B4-BE49-F238E27FC236}">
              <a16:creationId xmlns:a16="http://schemas.microsoft.com/office/drawing/2014/main" id="{CBF96BB1-D988-4295-8A5E-FF16C162A8CF}"/>
            </a:ext>
          </a:extLst>
        </xdr:cNvPr>
        <xdr:cNvSpPr/>
      </xdr:nvSpPr>
      <xdr:spPr>
        <a:xfrm>
          <a:off x="17937480" y="656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44450</xdr:rowOff>
    </xdr:from>
    <xdr:to>
      <xdr:col>102</xdr:col>
      <xdr:colOff>165100</xdr:colOff>
      <xdr:row>39</xdr:row>
      <xdr:rowOff>146050</xdr:rowOff>
    </xdr:to>
    <xdr:sp macro="" textlink="">
      <xdr:nvSpPr>
        <xdr:cNvPr id="474" name="フローチャート: 判断 473">
          <a:extLst>
            <a:ext uri="{FF2B5EF4-FFF2-40B4-BE49-F238E27FC236}">
              <a16:creationId xmlns:a16="http://schemas.microsoft.com/office/drawing/2014/main" id="{E09E7C0F-9EA4-4A76-8A48-E4B7DF19F2FD}"/>
            </a:ext>
          </a:extLst>
        </xdr:cNvPr>
        <xdr:cNvSpPr/>
      </xdr:nvSpPr>
      <xdr:spPr>
        <a:xfrm>
          <a:off x="17162780" y="658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36830</xdr:rowOff>
    </xdr:from>
    <xdr:to>
      <xdr:col>98</xdr:col>
      <xdr:colOff>38100</xdr:colOff>
      <xdr:row>39</xdr:row>
      <xdr:rowOff>138430</xdr:rowOff>
    </xdr:to>
    <xdr:sp macro="" textlink="">
      <xdr:nvSpPr>
        <xdr:cNvPr id="475" name="フローチャート: 判断 474">
          <a:extLst>
            <a:ext uri="{FF2B5EF4-FFF2-40B4-BE49-F238E27FC236}">
              <a16:creationId xmlns:a16="http://schemas.microsoft.com/office/drawing/2014/main" id="{3D822737-5CAF-4B70-BF4E-95FE59C09F9D}"/>
            </a:ext>
          </a:extLst>
        </xdr:cNvPr>
        <xdr:cNvSpPr/>
      </xdr:nvSpPr>
      <xdr:spPr>
        <a:xfrm>
          <a:off x="16388080" y="65747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6" name="テキスト ボックス 475">
          <a:extLst>
            <a:ext uri="{FF2B5EF4-FFF2-40B4-BE49-F238E27FC236}">
              <a16:creationId xmlns:a16="http://schemas.microsoft.com/office/drawing/2014/main" id="{0F2D96B8-70D5-41C6-AE03-2547B1923E80}"/>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7" name="テキスト ボックス 476">
          <a:extLst>
            <a:ext uri="{FF2B5EF4-FFF2-40B4-BE49-F238E27FC236}">
              <a16:creationId xmlns:a16="http://schemas.microsoft.com/office/drawing/2014/main" id="{FD2EAAAD-2440-47F7-A408-0EFB40D4F11B}"/>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8" name="テキスト ボックス 477">
          <a:extLst>
            <a:ext uri="{FF2B5EF4-FFF2-40B4-BE49-F238E27FC236}">
              <a16:creationId xmlns:a16="http://schemas.microsoft.com/office/drawing/2014/main" id="{2173A849-ACAA-4D1B-8742-4F06A8FFD7FC}"/>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79" name="テキスト ボックス 478">
          <a:extLst>
            <a:ext uri="{FF2B5EF4-FFF2-40B4-BE49-F238E27FC236}">
              <a16:creationId xmlns:a16="http://schemas.microsoft.com/office/drawing/2014/main" id="{CC961796-8396-428E-B566-46DF0DC5B2BB}"/>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90E6A595-507D-43E4-BC16-6E0E20167C31}"/>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48260</xdr:rowOff>
    </xdr:from>
    <xdr:to>
      <xdr:col>116</xdr:col>
      <xdr:colOff>114300</xdr:colOff>
      <xdr:row>40</xdr:row>
      <xdr:rowOff>149860</xdr:rowOff>
    </xdr:to>
    <xdr:sp macro="" textlink="">
      <xdr:nvSpPr>
        <xdr:cNvPr id="481" name="楕円 480">
          <a:extLst>
            <a:ext uri="{FF2B5EF4-FFF2-40B4-BE49-F238E27FC236}">
              <a16:creationId xmlns:a16="http://schemas.microsoft.com/office/drawing/2014/main" id="{9EE1A7F2-0415-4B2B-8EA3-664A9A4D8FB5}"/>
            </a:ext>
          </a:extLst>
        </xdr:cNvPr>
        <xdr:cNvSpPr/>
      </xdr:nvSpPr>
      <xdr:spPr>
        <a:xfrm>
          <a:off x="19458940" y="6753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26687</xdr:rowOff>
    </xdr:from>
    <xdr:ext cx="469744" cy="259045"/>
    <xdr:sp macro="" textlink="">
      <xdr:nvSpPr>
        <xdr:cNvPr id="482" name="【認定こども園・幼稚園・保育所】&#10;一人当たり面積該当値テキスト">
          <a:extLst>
            <a:ext uri="{FF2B5EF4-FFF2-40B4-BE49-F238E27FC236}">
              <a16:creationId xmlns:a16="http://schemas.microsoft.com/office/drawing/2014/main" id="{EEAB57B5-70D2-40CA-944B-05FAD38DFDF7}"/>
            </a:ext>
          </a:extLst>
        </xdr:cNvPr>
        <xdr:cNvSpPr txBox="1"/>
      </xdr:nvSpPr>
      <xdr:spPr>
        <a:xfrm>
          <a:off x="19547840" y="6732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48260</xdr:rowOff>
    </xdr:from>
    <xdr:to>
      <xdr:col>112</xdr:col>
      <xdr:colOff>38100</xdr:colOff>
      <xdr:row>40</xdr:row>
      <xdr:rowOff>149860</xdr:rowOff>
    </xdr:to>
    <xdr:sp macro="" textlink="">
      <xdr:nvSpPr>
        <xdr:cNvPr id="483" name="楕円 482">
          <a:extLst>
            <a:ext uri="{FF2B5EF4-FFF2-40B4-BE49-F238E27FC236}">
              <a16:creationId xmlns:a16="http://schemas.microsoft.com/office/drawing/2014/main" id="{2FEFF4F6-8F5F-4FD3-9C14-D8F0D98CCD4C}"/>
            </a:ext>
          </a:extLst>
        </xdr:cNvPr>
        <xdr:cNvSpPr/>
      </xdr:nvSpPr>
      <xdr:spPr>
        <a:xfrm>
          <a:off x="18735040" y="675386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99060</xdr:rowOff>
    </xdr:from>
    <xdr:to>
      <xdr:col>116</xdr:col>
      <xdr:colOff>63500</xdr:colOff>
      <xdr:row>40</xdr:row>
      <xdr:rowOff>99060</xdr:rowOff>
    </xdr:to>
    <xdr:cxnSp macro="">
      <xdr:nvCxnSpPr>
        <xdr:cNvPr id="484" name="直線コネクタ 483">
          <a:extLst>
            <a:ext uri="{FF2B5EF4-FFF2-40B4-BE49-F238E27FC236}">
              <a16:creationId xmlns:a16="http://schemas.microsoft.com/office/drawing/2014/main" id="{51751B59-8956-4244-91C0-DC529BCF0B22}"/>
            </a:ext>
          </a:extLst>
        </xdr:cNvPr>
        <xdr:cNvCxnSpPr/>
      </xdr:nvCxnSpPr>
      <xdr:spPr>
        <a:xfrm>
          <a:off x="18778220" y="680466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48260</xdr:rowOff>
    </xdr:from>
    <xdr:to>
      <xdr:col>107</xdr:col>
      <xdr:colOff>101600</xdr:colOff>
      <xdr:row>40</xdr:row>
      <xdr:rowOff>149860</xdr:rowOff>
    </xdr:to>
    <xdr:sp macro="" textlink="">
      <xdr:nvSpPr>
        <xdr:cNvPr id="485" name="楕円 484">
          <a:extLst>
            <a:ext uri="{FF2B5EF4-FFF2-40B4-BE49-F238E27FC236}">
              <a16:creationId xmlns:a16="http://schemas.microsoft.com/office/drawing/2014/main" id="{C1170732-0AAB-4001-A324-DC577B52DEF2}"/>
            </a:ext>
          </a:extLst>
        </xdr:cNvPr>
        <xdr:cNvSpPr/>
      </xdr:nvSpPr>
      <xdr:spPr>
        <a:xfrm>
          <a:off x="17937480" y="6753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99060</xdr:rowOff>
    </xdr:from>
    <xdr:to>
      <xdr:col>111</xdr:col>
      <xdr:colOff>177800</xdr:colOff>
      <xdr:row>40</xdr:row>
      <xdr:rowOff>99060</xdr:rowOff>
    </xdr:to>
    <xdr:cxnSp macro="">
      <xdr:nvCxnSpPr>
        <xdr:cNvPr id="486" name="直線コネクタ 485">
          <a:extLst>
            <a:ext uri="{FF2B5EF4-FFF2-40B4-BE49-F238E27FC236}">
              <a16:creationId xmlns:a16="http://schemas.microsoft.com/office/drawing/2014/main" id="{B301B7DE-BC40-4164-B745-69DE04DE3B91}"/>
            </a:ext>
          </a:extLst>
        </xdr:cNvPr>
        <xdr:cNvCxnSpPr/>
      </xdr:nvCxnSpPr>
      <xdr:spPr>
        <a:xfrm>
          <a:off x="17988280" y="680466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120650</xdr:rowOff>
    </xdr:from>
    <xdr:to>
      <xdr:col>102</xdr:col>
      <xdr:colOff>165100</xdr:colOff>
      <xdr:row>40</xdr:row>
      <xdr:rowOff>50800</xdr:rowOff>
    </xdr:to>
    <xdr:sp macro="" textlink="">
      <xdr:nvSpPr>
        <xdr:cNvPr id="487" name="楕円 486">
          <a:extLst>
            <a:ext uri="{FF2B5EF4-FFF2-40B4-BE49-F238E27FC236}">
              <a16:creationId xmlns:a16="http://schemas.microsoft.com/office/drawing/2014/main" id="{01EBD661-12C7-46A5-9E99-D676E9B0157B}"/>
            </a:ext>
          </a:extLst>
        </xdr:cNvPr>
        <xdr:cNvSpPr/>
      </xdr:nvSpPr>
      <xdr:spPr>
        <a:xfrm>
          <a:off x="17162780" y="66586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0</xdr:rowOff>
    </xdr:from>
    <xdr:to>
      <xdr:col>107</xdr:col>
      <xdr:colOff>50800</xdr:colOff>
      <xdr:row>40</xdr:row>
      <xdr:rowOff>99060</xdr:rowOff>
    </xdr:to>
    <xdr:cxnSp macro="">
      <xdr:nvCxnSpPr>
        <xdr:cNvPr id="488" name="直線コネクタ 487">
          <a:extLst>
            <a:ext uri="{FF2B5EF4-FFF2-40B4-BE49-F238E27FC236}">
              <a16:creationId xmlns:a16="http://schemas.microsoft.com/office/drawing/2014/main" id="{782994BD-25FF-4A32-95B8-7F7281CC38D3}"/>
            </a:ext>
          </a:extLst>
        </xdr:cNvPr>
        <xdr:cNvCxnSpPr/>
      </xdr:nvCxnSpPr>
      <xdr:spPr>
        <a:xfrm>
          <a:off x="17213580" y="6705600"/>
          <a:ext cx="7747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120650</xdr:rowOff>
    </xdr:from>
    <xdr:to>
      <xdr:col>98</xdr:col>
      <xdr:colOff>38100</xdr:colOff>
      <xdr:row>40</xdr:row>
      <xdr:rowOff>50800</xdr:rowOff>
    </xdr:to>
    <xdr:sp macro="" textlink="">
      <xdr:nvSpPr>
        <xdr:cNvPr id="489" name="楕円 488">
          <a:extLst>
            <a:ext uri="{FF2B5EF4-FFF2-40B4-BE49-F238E27FC236}">
              <a16:creationId xmlns:a16="http://schemas.microsoft.com/office/drawing/2014/main" id="{7CB8AC6A-BC98-4179-A47E-27116FC3359A}"/>
            </a:ext>
          </a:extLst>
        </xdr:cNvPr>
        <xdr:cNvSpPr/>
      </xdr:nvSpPr>
      <xdr:spPr>
        <a:xfrm>
          <a:off x="16388080" y="66586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0</xdr:rowOff>
    </xdr:from>
    <xdr:to>
      <xdr:col>102</xdr:col>
      <xdr:colOff>114300</xdr:colOff>
      <xdr:row>40</xdr:row>
      <xdr:rowOff>0</xdr:rowOff>
    </xdr:to>
    <xdr:cxnSp macro="">
      <xdr:nvCxnSpPr>
        <xdr:cNvPr id="490" name="直線コネクタ 489">
          <a:extLst>
            <a:ext uri="{FF2B5EF4-FFF2-40B4-BE49-F238E27FC236}">
              <a16:creationId xmlns:a16="http://schemas.microsoft.com/office/drawing/2014/main" id="{19192EAD-5DB4-49E4-90E1-3CC14A1F4EDA}"/>
            </a:ext>
          </a:extLst>
        </xdr:cNvPr>
        <xdr:cNvCxnSpPr/>
      </xdr:nvCxnSpPr>
      <xdr:spPr>
        <a:xfrm>
          <a:off x="16431260" y="670560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6367</xdr:rowOff>
    </xdr:from>
    <xdr:ext cx="469744" cy="259045"/>
    <xdr:sp macro="" textlink="">
      <xdr:nvSpPr>
        <xdr:cNvPr id="491" name="n_1aveValue【認定こども園・幼稚園・保育所】&#10;一人当たり面積">
          <a:extLst>
            <a:ext uri="{FF2B5EF4-FFF2-40B4-BE49-F238E27FC236}">
              <a16:creationId xmlns:a16="http://schemas.microsoft.com/office/drawing/2014/main" id="{BC44DF9B-59B9-4697-A73A-86EF46C21295}"/>
            </a:ext>
          </a:extLst>
        </xdr:cNvPr>
        <xdr:cNvSpPr txBox="1"/>
      </xdr:nvSpPr>
      <xdr:spPr>
        <a:xfrm>
          <a:off x="18561127" y="6376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147337</xdr:rowOff>
    </xdr:from>
    <xdr:ext cx="469744" cy="259045"/>
    <xdr:sp macro="" textlink="">
      <xdr:nvSpPr>
        <xdr:cNvPr id="492" name="n_2aveValue【認定こども園・幼稚園・保育所】&#10;一人当たり面積">
          <a:extLst>
            <a:ext uri="{FF2B5EF4-FFF2-40B4-BE49-F238E27FC236}">
              <a16:creationId xmlns:a16="http://schemas.microsoft.com/office/drawing/2014/main" id="{AC6A2E8D-1C84-4F1C-AC5B-55FEB5554496}"/>
            </a:ext>
          </a:extLst>
        </xdr:cNvPr>
        <xdr:cNvSpPr txBox="1"/>
      </xdr:nvSpPr>
      <xdr:spPr>
        <a:xfrm>
          <a:off x="17776267" y="6350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162577</xdr:rowOff>
    </xdr:from>
    <xdr:ext cx="469744" cy="259045"/>
    <xdr:sp macro="" textlink="">
      <xdr:nvSpPr>
        <xdr:cNvPr id="493" name="n_3aveValue【認定こども園・幼稚園・保育所】&#10;一人当たり面積">
          <a:extLst>
            <a:ext uri="{FF2B5EF4-FFF2-40B4-BE49-F238E27FC236}">
              <a16:creationId xmlns:a16="http://schemas.microsoft.com/office/drawing/2014/main" id="{2537B890-6C14-4582-B3B7-298A02B8001B}"/>
            </a:ext>
          </a:extLst>
        </xdr:cNvPr>
        <xdr:cNvSpPr txBox="1"/>
      </xdr:nvSpPr>
      <xdr:spPr>
        <a:xfrm>
          <a:off x="17001567" y="6365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154957</xdr:rowOff>
    </xdr:from>
    <xdr:ext cx="469744" cy="259045"/>
    <xdr:sp macro="" textlink="">
      <xdr:nvSpPr>
        <xdr:cNvPr id="494" name="n_4aveValue【認定こども園・幼稚園・保育所】&#10;一人当たり面積">
          <a:extLst>
            <a:ext uri="{FF2B5EF4-FFF2-40B4-BE49-F238E27FC236}">
              <a16:creationId xmlns:a16="http://schemas.microsoft.com/office/drawing/2014/main" id="{40CFD779-EB1A-4C81-999B-5501EC05AF0D}"/>
            </a:ext>
          </a:extLst>
        </xdr:cNvPr>
        <xdr:cNvSpPr txBox="1"/>
      </xdr:nvSpPr>
      <xdr:spPr>
        <a:xfrm>
          <a:off x="16226867" y="6357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140987</xdr:rowOff>
    </xdr:from>
    <xdr:ext cx="469744" cy="259045"/>
    <xdr:sp macro="" textlink="">
      <xdr:nvSpPr>
        <xdr:cNvPr id="495" name="n_1mainValue【認定こども園・幼稚園・保育所】&#10;一人当たり面積">
          <a:extLst>
            <a:ext uri="{FF2B5EF4-FFF2-40B4-BE49-F238E27FC236}">
              <a16:creationId xmlns:a16="http://schemas.microsoft.com/office/drawing/2014/main" id="{F67FC9FD-6431-483F-A936-DE726B3C37FD}"/>
            </a:ext>
          </a:extLst>
        </xdr:cNvPr>
        <xdr:cNvSpPr txBox="1"/>
      </xdr:nvSpPr>
      <xdr:spPr>
        <a:xfrm>
          <a:off x="18561127" y="684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140987</xdr:rowOff>
    </xdr:from>
    <xdr:ext cx="469744" cy="259045"/>
    <xdr:sp macro="" textlink="">
      <xdr:nvSpPr>
        <xdr:cNvPr id="496" name="n_2mainValue【認定こども園・幼稚園・保育所】&#10;一人当たり面積">
          <a:extLst>
            <a:ext uri="{FF2B5EF4-FFF2-40B4-BE49-F238E27FC236}">
              <a16:creationId xmlns:a16="http://schemas.microsoft.com/office/drawing/2014/main" id="{74A5E848-50ED-4412-A7D9-61B1C2BEEC00}"/>
            </a:ext>
          </a:extLst>
        </xdr:cNvPr>
        <xdr:cNvSpPr txBox="1"/>
      </xdr:nvSpPr>
      <xdr:spPr>
        <a:xfrm>
          <a:off x="17776267" y="684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41927</xdr:rowOff>
    </xdr:from>
    <xdr:ext cx="469744" cy="259045"/>
    <xdr:sp macro="" textlink="">
      <xdr:nvSpPr>
        <xdr:cNvPr id="497" name="n_3mainValue【認定こども園・幼稚園・保育所】&#10;一人当たり面積">
          <a:extLst>
            <a:ext uri="{FF2B5EF4-FFF2-40B4-BE49-F238E27FC236}">
              <a16:creationId xmlns:a16="http://schemas.microsoft.com/office/drawing/2014/main" id="{669AB724-05E1-4635-BB97-49638D8C1EB4}"/>
            </a:ext>
          </a:extLst>
        </xdr:cNvPr>
        <xdr:cNvSpPr txBox="1"/>
      </xdr:nvSpPr>
      <xdr:spPr>
        <a:xfrm>
          <a:off x="17001567" y="674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41927</xdr:rowOff>
    </xdr:from>
    <xdr:ext cx="469744" cy="259045"/>
    <xdr:sp macro="" textlink="">
      <xdr:nvSpPr>
        <xdr:cNvPr id="498" name="n_4mainValue【認定こども園・幼稚園・保育所】&#10;一人当たり面積">
          <a:extLst>
            <a:ext uri="{FF2B5EF4-FFF2-40B4-BE49-F238E27FC236}">
              <a16:creationId xmlns:a16="http://schemas.microsoft.com/office/drawing/2014/main" id="{2E32A18D-8F64-4939-AE43-E0B98D73EE68}"/>
            </a:ext>
          </a:extLst>
        </xdr:cNvPr>
        <xdr:cNvSpPr txBox="1"/>
      </xdr:nvSpPr>
      <xdr:spPr>
        <a:xfrm>
          <a:off x="16226867" y="674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99" name="正方形/長方形 498">
          <a:extLst>
            <a:ext uri="{FF2B5EF4-FFF2-40B4-BE49-F238E27FC236}">
              <a16:creationId xmlns:a16="http://schemas.microsoft.com/office/drawing/2014/main" id="{0E172A8D-3EAA-4B9D-AA76-2E26E4E0BD57}"/>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0" name="正方形/長方形 499">
          <a:extLst>
            <a:ext uri="{FF2B5EF4-FFF2-40B4-BE49-F238E27FC236}">
              <a16:creationId xmlns:a16="http://schemas.microsoft.com/office/drawing/2014/main" id="{49083D60-55BB-43D6-B13C-C7FA76BBE5DA}"/>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1" name="正方形/長方形 500">
          <a:extLst>
            <a:ext uri="{FF2B5EF4-FFF2-40B4-BE49-F238E27FC236}">
              <a16:creationId xmlns:a16="http://schemas.microsoft.com/office/drawing/2014/main" id="{E0C60941-7A6C-41B7-8BC7-B6548AFD8621}"/>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2" name="正方形/長方形 501">
          <a:extLst>
            <a:ext uri="{FF2B5EF4-FFF2-40B4-BE49-F238E27FC236}">
              <a16:creationId xmlns:a16="http://schemas.microsoft.com/office/drawing/2014/main" id="{8FB72201-5E66-438F-A518-B3CEE15C54B3}"/>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3" name="正方形/長方形 502">
          <a:extLst>
            <a:ext uri="{FF2B5EF4-FFF2-40B4-BE49-F238E27FC236}">
              <a16:creationId xmlns:a16="http://schemas.microsoft.com/office/drawing/2014/main" id="{1A2936E8-ADBC-4486-A629-FB1D3434883A}"/>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4" name="正方形/長方形 503">
          <a:extLst>
            <a:ext uri="{FF2B5EF4-FFF2-40B4-BE49-F238E27FC236}">
              <a16:creationId xmlns:a16="http://schemas.microsoft.com/office/drawing/2014/main" id="{AE2BA91C-B595-4FA2-A8AD-E5372745B59B}"/>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5" name="正方形/長方形 504">
          <a:extLst>
            <a:ext uri="{FF2B5EF4-FFF2-40B4-BE49-F238E27FC236}">
              <a16:creationId xmlns:a16="http://schemas.microsoft.com/office/drawing/2014/main" id="{2BD78E76-D5D8-420C-B67B-01D313E6CD5D}"/>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6" name="正方形/長方形 505">
          <a:extLst>
            <a:ext uri="{FF2B5EF4-FFF2-40B4-BE49-F238E27FC236}">
              <a16:creationId xmlns:a16="http://schemas.microsoft.com/office/drawing/2014/main" id="{DAFE11EB-894A-4F82-A021-1003950B3E09}"/>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7" name="テキスト ボックス 506">
          <a:extLst>
            <a:ext uri="{FF2B5EF4-FFF2-40B4-BE49-F238E27FC236}">
              <a16:creationId xmlns:a16="http://schemas.microsoft.com/office/drawing/2014/main" id="{0C3D30AF-E2F5-4902-AEE6-09FE5DF3EE0A}"/>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08" name="直線コネクタ 507">
          <a:extLst>
            <a:ext uri="{FF2B5EF4-FFF2-40B4-BE49-F238E27FC236}">
              <a16:creationId xmlns:a16="http://schemas.microsoft.com/office/drawing/2014/main" id="{629F7291-04A1-4EBB-B204-661962FD625D}"/>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09" name="テキスト ボックス 508">
          <a:extLst>
            <a:ext uri="{FF2B5EF4-FFF2-40B4-BE49-F238E27FC236}">
              <a16:creationId xmlns:a16="http://schemas.microsoft.com/office/drawing/2014/main" id="{5100D7C1-8E69-419C-B7B5-C5D2760410B3}"/>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0" name="直線コネクタ 509">
          <a:extLst>
            <a:ext uri="{FF2B5EF4-FFF2-40B4-BE49-F238E27FC236}">
              <a16:creationId xmlns:a16="http://schemas.microsoft.com/office/drawing/2014/main" id="{DE58AAC7-51CF-461B-8C20-6AC104DC5BF8}"/>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11" name="テキスト ボックス 510">
          <a:extLst>
            <a:ext uri="{FF2B5EF4-FFF2-40B4-BE49-F238E27FC236}">
              <a16:creationId xmlns:a16="http://schemas.microsoft.com/office/drawing/2014/main" id="{1BBAD8AB-6410-481B-BC72-57B128FCB4EC}"/>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2" name="直線コネクタ 511">
          <a:extLst>
            <a:ext uri="{FF2B5EF4-FFF2-40B4-BE49-F238E27FC236}">
              <a16:creationId xmlns:a16="http://schemas.microsoft.com/office/drawing/2014/main" id="{78562330-D223-4B59-A431-23581EC641CA}"/>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13" name="テキスト ボックス 512">
          <a:extLst>
            <a:ext uri="{FF2B5EF4-FFF2-40B4-BE49-F238E27FC236}">
              <a16:creationId xmlns:a16="http://schemas.microsoft.com/office/drawing/2014/main" id="{00A67467-E668-42CF-8A27-830FB82F92D0}"/>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14" name="直線コネクタ 513">
          <a:extLst>
            <a:ext uri="{FF2B5EF4-FFF2-40B4-BE49-F238E27FC236}">
              <a16:creationId xmlns:a16="http://schemas.microsoft.com/office/drawing/2014/main" id="{CD031743-2DFD-4E30-A74A-BFBAC53CC648}"/>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15" name="テキスト ボックス 514">
          <a:extLst>
            <a:ext uri="{FF2B5EF4-FFF2-40B4-BE49-F238E27FC236}">
              <a16:creationId xmlns:a16="http://schemas.microsoft.com/office/drawing/2014/main" id="{8025A164-3229-4D11-AE46-59281058F99C}"/>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16" name="直線コネクタ 515">
          <a:extLst>
            <a:ext uri="{FF2B5EF4-FFF2-40B4-BE49-F238E27FC236}">
              <a16:creationId xmlns:a16="http://schemas.microsoft.com/office/drawing/2014/main" id="{7D4B8C17-33A4-4B50-ACCB-C7352FBEA194}"/>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17" name="テキスト ボックス 516">
          <a:extLst>
            <a:ext uri="{FF2B5EF4-FFF2-40B4-BE49-F238E27FC236}">
              <a16:creationId xmlns:a16="http://schemas.microsoft.com/office/drawing/2014/main" id="{C0A1F3C2-A218-4DCA-A97B-B5BE64CFAA0F}"/>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18" name="直線コネクタ 517">
          <a:extLst>
            <a:ext uri="{FF2B5EF4-FFF2-40B4-BE49-F238E27FC236}">
              <a16:creationId xmlns:a16="http://schemas.microsoft.com/office/drawing/2014/main" id="{7EC508FD-5D59-459A-BFC8-C19DB109B839}"/>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19" name="テキスト ボックス 518">
          <a:extLst>
            <a:ext uri="{FF2B5EF4-FFF2-40B4-BE49-F238E27FC236}">
              <a16:creationId xmlns:a16="http://schemas.microsoft.com/office/drawing/2014/main" id="{D66CAB4E-8B25-42E1-AB0A-1E68574AABFE}"/>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0" name="直線コネクタ 519">
          <a:extLst>
            <a:ext uri="{FF2B5EF4-FFF2-40B4-BE49-F238E27FC236}">
              <a16:creationId xmlns:a16="http://schemas.microsoft.com/office/drawing/2014/main" id="{8D6F074F-C47F-464C-A5DD-713921882629}"/>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21" name="テキスト ボックス 520">
          <a:extLst>
            <a:ext uri="{FF2B5EF4-FFF2-40B4-BE49-F238E27FC236}">
              <a16:creationId xmlns:a16="http://schemas.microsoft.com/office/drawing/2014/main" id="{D8EFC810-3514-426D-86A5-FC5A99433A38}"/>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2" name="【学校施設】&#10;有形固定資産減価償却率グラフ枠">
          <a:extLst>
            <a:ext uri="{FF2B5EF4-FFF2-40B4-BE49-F238E27FC236}">
              <a16:creationId xmlns:a16="http://schemas.microsoft.com/office/drawing/2014/main" id="{60F1E372-9EBB-4FB5-B59E-B59DFFC27BFE}"/>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146685</xdr:rowOff>
    </xdr:from>
    <xdr:to>
      <xdr:col>85</xdr:col>
      <xdr:colOff>126364</xdr:colOff>
      <xdr:row>64</xdr:row>
      <xdr:rowOff>15240</xdr:rowOff>
    </xdr:to>
    <xdr:cxnSp macro="">
      <xdr:nvCxnSpPr>
        <xdr:cNvPr id="523" name="直線コネクタ 522">
          <a:extLst>
            <a:ext uri="{FF2B5EF4-FFF2-40B4-BE49-F238E27FC236}">
              <a16:creationId xmlns:a16="http://schemas.microsoft.com/office/drawing/2014/main" id="{9BD74B93-B42D-4B80-8B67-30775A660EC4}"/>
            </a:ext>
          </a:extLst>
        </xdr:cNvPr>
        <xdr:cNvCxnSpPr/>
      </xdr:nvCxnSpPr>
      <xdr:spPr>
        <a:xfrm flipV="1">
          <a:off x="14375764" y="9534525"/>
          <a:ext cx="0" cy="12096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19067</xdr:rowOff>
    </xdr:from>
    <xdr:ext cx="405111" cy="259045"/>
    <xdr:sp macro="" textlink="">
      <xdr:nvSpPr>
        <xdr:cNvPr id="524" name="【学校施設】&#10;有形固定資産減価償却率最小値テキスト">
          <a:extLst>
            <a:ext uri="{FF2B5EF4-FFF2-40B4-BE49-F238E27FC236}">
              <a16:creationId xmlns:a16="http://schemas.microsoft.com/office/drawing/2014/main" id="{FAC18980-2967-45C4-AC4F-336981E04BA8}"/>
            </a:ext>
          </a:extLst>
        </xdr:cNvPr>
        <xdr:cNvSpPr txBox="1"/>
      </xdr:nvSpPr>
      <xdr:spPr>
        <a:xfrm>
          <a:off x="14414500" y="10748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15240</xdr:rowOff>
    </xdr:from>
    <xdr:to>
      <xdr:col>86</xdr:col>
      <xdr:colOff>25400</xdr:colOff>
      <xdr:row>64</xdr:row>
      <xdr:rowOff>15240</xdr:rowOff>
    </xdr:to>
    <xdr:cxnSp macro="">
      <xdr:nvCxnSpPr>
        <xdr:cNvPr id="525" name="直線コネクタ 524">
          <a:extLst>
            <a:ext uri="{FF2B5EF4-FFF2-40B4-BE49-F238E27FC236}">
              <a16:creationId xmlns:a16="http://schemas.microsoft.com/office/drawing/2014/main" id="{207879EE-EF2E-410D-ACAF-0F49E3FBB980}"/>
            </a:ext>
          </a:extLst>
        </xdr:cNvPr>
        <xdr:cNvCxnSpPr/>
      </xdr:nvCxnSpPr>
      <xdr:spPr>
        <a:xfrm>
          <a:off x="14287500" y="107442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93362</xdr:rowOff>
    </xdr:from>
    <xdr:ext cx="405111" cy="259045"/>
    <xdr:sp macro="" textlink="">
      <xdr:nvSpPr>
        <xdr:cNvPr id="526" name="【学校施設】&#10;有形固定資産減価償却率最大値テキスト">
          <a:extLst>
            <a:ext uri="{FF2B5EF4-FFF2-40B4-BE49-F238E27FC236}">
              <a16:creationId xmlns:a16="http://schemas.microsoft.com/office/drawing/2014/main" id="{70120E41-8CB7-446A-8CE5-5C2952C1F0F2}"/>
            </a:ext>
          </a:extLst>
        </xdr:cNvPr>
        <xdr:cNvSpPr txBox="1"/>
      </xdr:nvSpPr>
      <xdr:spPr>
        <a:xfrm>
          <a:off x="14414500" y="9313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146685</xdr:rowOff>
    </xdr:from>
    <xdr:to>
      <xdr:col>86</xdr:col>
      <xdr:colOff>25400</xdr:colOff>
      <xdr:row>56</xdr:row>
      <xdr:rowOff>146685</xdr:rowOff>
    </xdr:to>
    <xdr:cxnSp macro="">
      <xdr:nvCxnSpPr>
        <xdr:cNvPr id="527" name="直線コネクタ 526">
          <a:extLst>
            <a:ext uri="{FF2B5EF4-FFF2-40B4-BE49-F238E27FC236}">
              <a16:creationId xmlns:a16="http://schemas.microsoft.com/office/drawing/2014/main" id="{562EAC5C-39A9-467E-9DA3-6A2FAAFD2B47}"/>
            </a:ext>
          </a:extLst>
        </xdr:cNvPr>
        <xdr:cNvCxnSpPr/>
      </xdr:nvCxnSpPr>
      <xdr:spPr>
        <a:xfrm>
          <a:off x="14287500" y="95345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103522</xdr:rowOff>
    </xdr:from>
    <xdr:ext cx="405111" cy="259045"/>
    <xdr:sp macro="" textlink="">
      <xdr:nvSpPr>
        <xdr:cNvPr id="528" name="【学校施設】&#10;有形固定資産減価償却率平均値テキスト">
          <a:extLst>
            <a:ext uri="{FF2B5EF4-FFF2-40B4-BE49-F238E27FC236}">
              <a16:creationId xmlns:a16="http://schemas.microsoft.com/office/drawing/2014/main" id="{2AA822F1-1C31-4D5A-8A78-BAC789226A61}"/>
            </a:ext>
          </a:extLst>
        </xdr:cNvPr>
        <xdr:cNvSpPr txBox="1"/>
      </xdr:nvSpPr>
      <xdr:spPr>
        <a:xfrm>
          <a:off x="14414500" y="99942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80645</xdr:rowOff>
    </xdr:from>
    <xdr:to>
      <xdr:col>85</xdr:col>
      <xdr:colOff>177800</xdr:colOff>
      <xdr:row>61</xdr:row>
      <xdr:rowOff>10795</xdr:rowOff>
    </xdr:to>
    <xdr:sp macro="" textlink="">
      <xdr:nvSpPr>
        <xdr:cNvPr id="529" name="フローチャート: 判断 528">
          <a:extLst>
            <a:ext uri="{FF2B5EF4-FFF2-40B4-BE49-F238E27FC236}">
              <a16:creationId xmlns:a16="http://schemas.microsoft.com/office/drawing/2014/main" id="{7B0A4AE5-50F9-4723-9038-4BB0FCD84B8B}"/>
            </a:ext>
          </a:extLst>
        </xdr:cNvPr>
        <xdr:cNvSpPr/>
      </xdr:nvSpPr>
      <xdr:spPr>
        <a:xfrm>
          <a:off x="14325600" y="1013904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74930</xdr:rowOff>
    </xdr:from>
    <xdr:to>
      <xdr:col>81</xdr:col>
      <xdr:colOff>101600</xdr:colOff>
      <xdr:row>61</xdr:row>
      <xdr:rowOff>5080</xdr:rowOff>
    </xdr:to>
    <xdr:sp macro="" textlink="">
      <xdr:nvSpPr>
        <xdr:cNvPr id="530" name="フローチャート: 判断 529">
          <a:extLst>
            <a:ext uri="{FF2B5EF4-FFF2-40B4-BE49-F238E27FC236}">
              <a16:creationId xmlns:a16="http://schemas.microsoft.com/office/drawing/2014/main" id="{10D9D659-2A21-483A-9C98-47A87E7B2EE2}"/>
            </a:ext>
          </a:extLst>
        </xdr:cNvPr>
        <xdr:cNvSpPr/>
      </xdr:nvSpPr>
      <xdr:spPr>
        <a:xfrm>
          <a:off x="13578840" y="101333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67310</xdr:rowOff>
    </xdr:from>
    <xdr:to>
      <xdr:col>76</xdr:col>
      <xdr:colOff>165100</xdr:colOff>
      <xdr:row>60</xdr:row>
      <xdr:rowOff>168910</xdr:rowOff>
    </xdr:to>
    <xdr:sp macro="" textlink="">
      <xdr:nvSpPr>
        <xdr:cNvPr id="531" name="フローチャート: 判断 530">
          <a:extLst>
            <a:ext uri="{FF2B5EF4-FFF2-40B4-BE49-F238E27FC236}">
              <a16:creationId xmlns:a16="http://schemas.microsoft.com/office/drawing/2014/main" id="{5C33874B-4E15-45AC-A256-5A092C57CD08}"/>
            </a:ext>
          </a:extLst>
        </xdr:cNvPr>
        <xdr:cNvSpPr/>
      </xdr:nvSpPr>
      <xdr:spPr>
        <a:xfrm>
          <a:off x="12804140" y="1012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67310</xdr:rowOff>
    </xdr:from>
    <xdr:to>
      <xdr:col>72</xdr:col>
      <xdr:colOff>38100</xdr:colOff>
      <xdr:row>60</xdr:row>
      <xdr:rowOff>168910</xdr:rowOff>
    </xdr:to>
    <xdr:sp macro="" textlink="">
      <xdr:nvSpPr>
        <xdr:cNvPr id="532" name="フローチャート: 判断 531">
          <a:extLst>
            <a:ext uri="{FF2B5EF4-FFF2-40B4-BE49-F238E27FC236}">
              <a16:creationId xmlns:a16="http://schemas.microsoft.com/office/drawing/2014/main" id="{9CA54413-E35A-4A7C-ABEB-960FE4869100}"/>
            </a:ext>
          </a:extLst>
        </xdr:cNvPr>
        <xdr:cNvSpPr/>
      </xdr:nvSpPr>
      <xdr:spPr>
        <a:xfrm>
          <a:off x="12029440" y="101257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84455</xdr:rowOff>
    </xdr:from>
    <xdr:to>
      <xdr:col>67</xdr:col>
      <xdr:colOff>101600</xdr:colOff>
      <xdr:row>61</xdr:row>
      <xdr:rowOff>14605</xdr:rowOff>
    </xdr:to>
    <xdr:sp macro="" textlink="">
      <xdr:nvSpPr>
        <xdr:cNvPr id="533" name="フローチャート: 判断 532">
          <a:extLst>
            <a:ext uri="{FF2B5EF4-FFF2-40B4-BE49-F238E27FC236}">
              <a16:creationId xmlns:a16="http://schemas.microsoft.com/office/drawing/2014/main" id="{77AC9016-3FAF-4C1A-9167-A1DC75FA9A3B}"/>
            </a:ext>
          </a:extLst>
        </xdr:cNvPr>
        <xdr:cNvSpPr/>
      </xdr:nvSpPr>
      <xdr:spPr>
        <a:xfrm>
          <a:off x="11231880" y="101428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4" name="テキスト ボックス 533">
          <a:extLst>
            <a:ext uri="{FF2B5EF4-FFF2-40B4-BE49-F238E27FC236}">
              <a16:creationId xmlns:a16="http://schemas.microsoft.com/office/drawing/2014/main" id="{6FBCE44B-0921-4C66-B9DA-2D38AF633F96}"/>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5" name="テキスト ボックス 534">
          <a:extLst>
            <a:ext uri="{FF2B5EF4-FFF2-40B4-BE49-F238E27FC236}">
              <a16:creationId xmlns:a16="http://schemas.microsoft.com/office/drawing/2014/main" id="{B3732F92-E5CA-41C1-8595-D8A3A62A03EB}"/>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6" name="テキスト ボックス 535">
          <a:extLst>
            <a:ext uri="{FF2B5EF4-FFF2-40B4-BE49-F238E27FC236}">
              <a16:creationId xmlns:a16="http://schemas.microsoft.com/office/drawing/2014/main" id="{47D516C5-DA53-44AD-8905-A1314C5C32C7}"/>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7" name="テキスト ボックス 536">
          <a:extLst>
            <a:ext uri="{FF2B5EF4-FFF2-40B4-BE49-F238E27FC236}">
              <a16:creationId xmlns:a16="http://schemas.microsoft.com/office/drawing/2014/main" id="{2E066538-6A55-4DEB-B429-7EEF9AC324A2}"/>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38" name="テキスト ボックス 537">
          <a:extLst>
            <a:ext uri="{FF2B5EF4-FFF2-40B4-BE49-F238E27FC236}">
              <a16:creationId xmlns:a16="http://schemas.microsoft.com/office/drawing/2014/main" id="{CF842A60-8E15-4E2E-906C-DB9FA5FE3774}"/>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31115</xdr:rowOff>
    </xdr:from>
    <xdr:to>
      <xdr:col>85</xdr:col>
      <xdr:colOff>177800</xdr:colOff>
      <xdr:row>61</xdr:row>
      <xdr:rowOff>132715</xdr:rowOff>
    </xdr:to>
    <xdr:sp macro="" textlink="">
      <xdr:nvSpPr>
        <xdr:cNvPr id="539" name="楕円 538">
          <a:extLst>
            <a:ext uri="{FF2B5EF4-FFF2-40B4-BE49-F238E27FC236}">
              <a16:creationId xmlns:a16="http://schemas.microsoft.com/office/drawing/2014/main" id="{25B25BF5-AA90-4A41-8CED-4BE35A4F8BC1}"/>
            </a:ext>
          </a:extLst>
        </xdr:cNvPr>
        <xdr:cNvSpPr/>
      </xdr:nvSpPr>
      <xdr:spPr>
        <a:xfrm>
          <a:off x="14325600" y="10257155"/>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9542</xdr:rowOff>
    </xdr:from>
    <xdr:ext cx="405111" cy="259045"/>
    <xdr:sp macro="" textlink="">
      <xdr:nvSpPr>
        <xdr:cNvPr id="540" name="【学校施設】&#10;有形固定資産減価償却率該当値テキスト">
          <a:extLst>
            <a:ext uri="{FF2B5EF4-FFF2-40B4-BE49-F238E27FC236}">
              <a16:creationId xmlns:a16="http://schemas.microsoft.com/office/drawing/2014/main" id="{E94398A9-8EB4-4B24-B3C6-E3608177FD1A}"/>
            </a:ext>
          </a:extLst>
        </xdr:cNvPr>
        <xdr:cNvSpPr txBox="1"/>
      </xdr:nvSpPr>
      <xdr:spPr>
        <a:xfrm>
          <a:off x="14414500" y="10235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170180</xdr:rowOff>
    </xdr:from>
    <xdr:to>
      <xdr:col>81</xdr:col>
      <xdr:colOff>101600</xdr:colOff>
      <xdr:row>61</xdr:row>
      <xdr:rowOff>100330</xdr:rowOff>
    </xdr:to>
    <xdr:sp macro="" textlink="">
      <xdr:nvSpPr>
        <xdr:cNvPr id="541" name="楕円 540">
          <a:extLst>
            <a:ext uri="{FF2B5EF4-FFF2-40B4-BE49-F238E27FC236}">
              <a16:creationId xmlns:a16="http://schemas.microsoft.com/office/drawing/2014/main" id="{704E065E-CEB5-4E7A-91D9-DDB9D5BC27EA}"/>
            </a:ext>
          </a:extLst>
        </xdr:cNvPr>
        <xdr:cNvSpPr/>
      </xdr:nvSpPr>
      <xdr:spPr>
        <a:xfrm>
          <a:off x="13578840" y="102285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49530</xdr:rowOff>
    </xdr:from>
    <xdr:to>
      <xdr:col>85</xdr:col>
      <xdr:colOff>127000</xdr:colOff>
      <xdr:row>61</xdr:row>
      <xdr:rowOff>81915</xdr:rowOff>
    </xdr:to>
    <xdr:cxnSp macro="">
      <xdr:nvCxnSpPr>
        <xdr:cNvPr id="542" name="直線コネクタ 541">
          <a:extLst>
            <a:ext uri="{FF2B5EF4-FFF2-40B4-BE49-F238E27FC236}">
              <a16:creationId xmlns:a16="http://schemas.microsoft.com/office/drawing/2014/main" id="{FEB412EE-C621-4175-A7C2-D4F055824840}"/>
            </a:ext>
          </a:extLst>
        </xdr:cNvPr>
        <xdr:cNvCxnSpPr/>
      </xdr:nvCxnSpPr>
      <xdr:spPr>
        <a:xfrm>
          <a:off x="13629640" y="10275570"/>
          <a:ext cx="74676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151130</xdr:rowOff>
    </xdr:from>
    <xdr:to>
      <xdr:col>76</xdr:col>
      <xdr:colOff>165100</xdr:colOff>
      <xdr:row>61</xdr:row>
      <xdr:rowOff>81280</xdr:rowOff>
    </xdr:to>
    <xdr:sp macro="" textlink="">
      <xdr:nvSpPr>
        <xdr:cNvPr id="543" name="楕円 542">
          <a:extLst>
            <a:ext uri="{FF2B5EF4-FFF2-40B4-BE49-F238E27FC236}">
              <a16:creationId xmlns:a16="http://schemas.microsoft.com/office/drawing/2014/main" id="{7115418F-B0D0-4B76-A78A-3155812EEAA0}"/>
            </a:ext>
          </a:extLst>
        </xdr:cNvPr>
        <xdr:cNvSpPr/>
      </xdr:nvSpPr>
      <xdr:spPr>
        <a:xfrm>
          <a:off x="12804140" y="102095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30480</xdr:rowOff>
    </xdr:from>
    <xdr:to>
      <xdr:col>81</xdr:col>
      <xdr:colOff>50800</xdr:colOff>
      <xdr:row>61</xdr:row>
      <xdr:rowOff>49530</xdr:rowOff>
    </xdr:to>
    <xdr:cxnSp macro="">
      <xdr:nvCxnSpPr>
        <xdr:cNvPr id="544" name="直線コネクタ 543">
          <a:extLst>
            <a:ext uri="{FF2B5EF4-FFF2-40B4-BE49-F238E27FC236}">
              <a16:creationId xmlns:a16="http://schemas.microsoft.com/office/drawing/2014/main" id="{84BF0224-B225-4C5D-B5F1-79FEC31DDEB8}"/>
            </a:ext>
          </a:extLst>
        </xdr:cNvPr>
        <xdr:cNvCxnSpPr/>
      </xdr:nvCxnSpPr>
      <xdr:spPr>
        <a:xfrm>
          <a:off x="12854940" y="10256520"/>
          <a:ext cx="7747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170180</xdr:rowOff>
    </xdr:from>
    <xdr:to>
      <xdr:col>72</xdr:col>
      <xdr:colOff>38100</xdr:colOff>
      <xdr:row>61</xdr:row>
      <xdr:rowOff>100330</xdr:rowOff>
    </xdr:to>
    <xdr:sp macro="" textlink="">
      <xdr:nvSpPr>
        <xdr:cNvPr id="545" name="楕円 544">
          <a:extLst>
            <a:ext uri="{FF2B5EF4-FFF2-40B4-BE49-F238E27FC236}">
              <a16:creationId xmlns:a16="http://schemas.microsoft.com/office/drawing/2014/main" id="{2CE26989-186F-4F5D-9556-8958CCF73C3D}"/>
            </a:ext>
          </a:extLst>
        </xdr:cNvPr>
        <xdr:cNvSpPr/>
      </xdr:nvSpPr>
      <xdr:spPr>
        <a:xfrm>
          <a:off x="12029440" y="102285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30480</xdr:rowOff>
    </xdr:from>
    <xdr:to>
      <xdr:col>76</xdr:col>
      <xdr:colOff>114300</xdr:colOff>
      <xdr:row>61</xdr:row>
      <xdr:rowOff>49530</xdr:rowOff>
    </xdr:to>
    <xdr:cxnSp macro="">
      <xdr:nvCxnSpPr>
        <xdr:cNvPr id="546" name="直線コネクタ 545">
          <a:extLst>
            <a:ext uri="{FF2B5EF4-FFF2-40B4-BE49-F238E27FC236}">
              <a16:creationId xmlns:a16="http://schemas.microsoft.com/office/drawing/2014/main" id="{A2D0E611-1534-4802-AE44-698744F6EA79}"/>
            </a:ext>
          </a:extLst>
        </xdr:cNvPr>
        <xdr:cNvCxnSpPr/>
      </xdr:nvCxnSpPr>
      <xdr:spPr>
        <a:xfrm flipV="1">
          <a:off x="12072620" y="10256520"/>
          <a:ext cx="7823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162560</xdr:rowOff>
    </xdr:from>
    <xdr:to>
      <xdr:col>67</xdr:col>
      <xdr:colOff>101600</xdr:colOff>
      <xdr:row>61</xdr:row>
      <xdr:rowOff>92710</xdr:rowOff>
    </xdr:to>
    <xdr:sp macro="" textlink="">
      <xdr:nvSpPr>
        <xdr:cNvPr id="547" name="楕円 546">
          <a:extLst>
            <a:ext uri="{FF2B5EF4-FFF2-40B4-BE49-F238E27FC236}">
              <a16:creationId xmlns:a16="http://schemas.microsoft.com/office/drawing/2014/main" id="{BFC36D4C-E896-4211-B331-0ACE8D639330}"/>
            </a:ext>
          </a:extLst>
        </xdr:cNvPr>
        <xdr:cNvSpPr/>
      </xdr:nvSpPr>
      <xdr:spPr>
        <a:xfrm>
          <a:off x="11231880" y="102209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41910</xdr:rowOff>
    </xdr:from>
    <xdr:to>
      <xdr:col>71</xdr:col>
      <xdr:colOff>177800</xdr:colOff>
      <xdr:row>61</xdr:row>
      <xdr:rowOff>49530</xdr:rowOff>
    </xdr:to>
    <xdr:cxnSp macro="">
      <xdr:nvCxnSpPr>
        <xdr:cNvPr id="548" name="直線コネクタ 547">
          <a:extLst>
            <a:ext uri="{FF2B5EF4-FFF2-40B4-BE49-F238E27FC236}">
              <a16:creationId xmlns:a16="http://schemas.microsoft.com/office/drawing/2014/main" id="{81E14394-34CA-4485-9EEF-7F948005EE86}"/>
            </a:ext>
          </a:extLst>
        </xdr:cNvPr>
        <xdr:cNvCxnSpPr/>
      </xdr:nvCxnSpPr>
      <xdr:spPr>
        <a:xfrm>
          <a:off x="11282680" y="10267950"/>
          <a:ext cx="78994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21607</xdr:rowOff>
    </xdr:from>
    <xdr:ext cx="405111" cy="259045"/>
    <xdr:sp macro="" textlink="">
      <xdr:nvSpPr>
        <xdr:cNvPr id="549" name="n_1aveValue【学校施設】&#10;有形固定資産減価償却率">
          <a:extLst>
            <a:ext uri="{FF2B5EF4-FFF2-40B4-BE49-F238E27FC236}">
              <a16:creationId xmlns:a16="http://schemas.microsoft.com/office/drawing/2014/main" id="{E88188C2-EA63-4B81-9CA1-ABE6EE2A65F3}"/>
            </a:ext>
          </a:extLst>
        </xdr:cNvPr>
        <xdr:cNvSpPr txBox="1"/>
      </xdr:nvSpPr>
      <xdr:spPr>
        <a:xfrm>
          <a:off x="13437244" y="9912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13987</xdr:rowOff>
    </xdr:from>
    <xdr:ext cx="405111" cy="259045"/>
    <xdr:sp macro="" textlink="">
      <xdr:nvSpPr>
        <xdr:cNvPr id="550" name="n_2aveValue【学校施設】&#10;有形固定資産減価償却率">
          <a:extLst>
            <a:ext uri="{FF2B5EF4-FFF2-40B4-BE49-F238E27FC236}">
              <a16:creationId xmlns:a16="http://schemas.microsoft.com/office/drawing/2014/main" id="{35A5EEA9-764A-4CB6-8200-21B1735E33CF}"/>
            </a:ext>
          </a:extLst>
        </xdr:cNvPr>
        <xdr:cNvSpPr txBox="1"/>
      </xdr:nvSpPr>
      <xdr:spPr>
        <a:xfrm>
          <a:off x="12675244" y="990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13987</xdr:rowOff>
    </xdr:from>
    <xdr:ext cx="405111" cy="259045"/>
    <xdr:sp macro="" textlink="">
      <xdr:nvSpPr>
        <xdr:cNvPr id="551" name="n_3aveValue【学校施設】&#10;有形固定資産減価償却率">
          <a:extLst>
            <a:ext uri="{FF2B5EF4-FFF2-40B4-BE49-F238E27FC236}">
              <a16:creationId xmlns:a16="http://schemas.microsoft.com/office/drawing/2014/main" id="{2D4AF0FE-499C-4809-BA09-99DAE27D3FAB}"/>
            </a:ext>
          </a:extLst>
        </xdr:cNvPr>
        <xdr:cNvSpPr txBox="1"/>
      </xdr:nvSpPr>
      <xdr:spPr>
        <a:xfrm>
          <a:off x="11900544" y="990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31132</xdr:rowOff>
    </xdr:from>
    <xdr:ext cx="405111" cy="259045"/>
    <xdr:sp macro="" textlink="">
      <xdr:nvSpPr>
        <xdr:cNvPr id="552" name="n_4aveValue【学校施設】&#10;有形固定資産減価償却率">
          <a:extLst>
            <a:ext uri="{FF2B5EF4-FFF2-40B4-BE49-F238E27FC236}">
              <a16:creationId xmlns:a16="http://schemas.microsoft.com/office/drawing/2014/main" id="{9C9E805B-E59A-4FE9-8730-E0B209686953}"/>
            </a:ext>
          </a:extLst>
        </xdr:cNvPr>
        <xdr:cNvSpPr txBox="1"/>
      </xdr:nvSpPr>
      <xdr:spPr>
        <a:xfrm>
          <a:off x="11102984" y="9921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91457</xdr:rowOff>
    </xdr:from>
    <xdr:ext cx="405111" cy="259045"/>
    <xdr:sp macro="" textlink="">
      <xdr:nvSpPr>
        <xdr:cNvPr id="553" name="n_1mainValue【学校施設】&#10;有形固定資産減価償却率">
          <a:extLst>
            <a:ext uri="{FF2B5EF4-FFF2-40B4-BE49-F238E27FC236}">
              <a16:creationId xmlns:a16="http://schemas.microsoft.com/office/drawing/2014/main" id="{03509679-56B4-44AC-B546-82504FAB98E2}"/>
            </a:ext>
          </a:extLst>
        </xdr:cNvPr>
        <xdr:cNvSpPr txBox="1"/>
      </xdr:nvSpPr>
      <xdr:spPr>
        <a:xfrm>
          <a:off x="13437244" y="1031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72407</xdr:rowOff>
    </xdr:from>
    <xdr:ext cx="405111" cy="259045"/>
    <xdr:sp macro="" textlink="">
      <xdr:nvSpPr>
        <xdr:cNvPr id="554" name="n_2mainValue【学校施設】&#10;有形固定資産減価償却率">
          <a:extLst>
            <a:ext uri="{FF2B5EF4-FFF2-40B4-BE49-F238E27FC236}">
              <a16:creationId xmlns:a16="http://schemas.microsoft.com/office/drawing/2014/main" id="{878FC87D-5C25-4256-A39B-6EDF302355AF}"/>
            </a:ext>
          </a:extLst>
        </xdr:cNvPr>
        <xdr:cNvSpPr txBox="1"/>
      </xdr:nvSpPr>
      <xdr:spPr>
        <a:xfrm>
          <a:off x="12675244" y="1029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91457</xdr:rowOff>
    </xdr:from>
    <xdr:ext cx="405111" cy="259045"/>
    <xdr:sp macro="" textlink="">
      <xdr:nvSpPr>
        <xdr:cNvPr id="555" name="n_3mainValue【学校施設】&#10;有形固定資産減価償却率">
          <a:extLst>
            <a:ext uri="{FF2B5EF4-FFF2-40B4-BE49-F238E27FC236}">
              <a16:creationId xmlns:a16="http://schemas.microsoft.com/office/drawing/2014/main" id="{AE43AC12-31C5-4C94-8ECA-26AE247DF692}"/>
            </a:ext>
          </a:extLst>
        </xdr:cNvPr>
        <xdr:cNvSpPr txBox="1"/>
      </xdr:nvSpPr>
      <xdr:spPr>
        <a:xfrm>
          <a:off x="11900544" y="1031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83837</xdr:rowOff>
    </xdr:from>
    <xdr:ext cx="405111" cy="259045"/>
    <xdr:sp macro="" textlink="">
      <xdr:nvSpPr>
        <xdr:cNvPr id="556" name="n_4mainValue【学校施設】&#10;有形固定資産減価償却率">
          <a:extLst>
            <a:ext uri="{FF2B5EF4-FFF2-40B4-BE49-F238E27FC236}">
              <a16:creationId xmlns:a16="http://schemas.microsoft.com/office/drawing/2014/main" id="{850E740D-37DD-46C6-BF33-82CE65F0BA27}"/>
            </a:ext>
          </a:extLst>
        </xdr:cNvPr>
        <xdr:cNvSpPr txBox="1"/>
      </xdr:nvSpPr>
      <xdr:spPr>
        <a:xfrm>
          <a:off x="11102984" y="10309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7" name="正方形/長方形 556">
          <a:extLst>
            <a:ext uri="{FF2B5EF4-FFF2-40B4-BE49-F238E27FC236}">
              <a16:creationId xmlns:a16="http://schemas.microsoft.com/office/drawing/2014/main" id="{75BB6C1C-2915-499D-B87C-2D1D40D3BA09}"/>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8" name="正方形/長方形 557">
          <a:extLst>
            <a:ext uri="{FF2B5EF4-FFF2-40B4-BE49-F238E27FC236}">
              <a16:creationId xmlns:a16="http://schemas.microsoft.com/office/drawing/2014/main" id="{5B164160-911A-4C2D-8680-2386B0BE9F9E}"/>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9" name="正方形/長方形 558">
          <a:extLst>
            <a:ext uri="{FF2B5EF4-FFF2-40B4-BE49-F238E27FC236}">
              <a16:creationId xmlns:a16="http://schemas.microsoft.com/office/drawing/2014/main" id="{CE49E265-6B40-4A19-A96D-8FDAF76E6216}"/>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0" name="正方形/長方形 559">
          <a:extLst>
            <a:ext uri="{FF2B5EF4-FFF2-40B4-BE49-F238E27FC236}">
              <a16:creationId xmlns:a16="http://schemas.microsoft.com/office/drawing/2014/main" id="{10450733-AC6C-430E-AE9E-2848FAAEB85D}"/>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1" name="正方形/長方形 560">
          <a:extLst>
            <a:ext uri="{FF2B5EF4-FFF2-40B4-BE49-F238E27FC236}">
              <a16:creationId xmlns:a16="http://schemas.microsoft.com/office/drawing/2014/main" id="{8A0C0B94-979F-4340-B23F-2B9C23A2CA5F}"/>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2" name="正方形/長方形 561">
          <a:extLst>
            <a:ext uri="{FF2B5EF4-FFF2-40B4-BE49-F238E27FC236}">
              <a16:creationId xmlns:a16="http://schemas.microsoft.com/office/drawing/2014/main" id="{7A800F41-3A02-43C6-87C9-5E6FC380D8F8}"/>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3" name="正方形/長方形 562">
          <a:extLst>
            <a:ext uri="{FF2B5EF4-FFF2-40B4-BE49-F238E27FC236}">
              <a16:creationId xmlns:a16="http://schemas.microsoft.com/office/drawing/2014/main" id="{DB45B6FE-6B52-425D-AF83-06993AB3F9A2}"/>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4" name="正方形/長方形 563">
          <a:extLst>
            <a:ext uri="{FF2B5EF4-FFF2-40B4-BE49-F238E27FC236}">
              <a16:creationId xmlns:a16="http://schemas.microsoft.com/office/drawing/2014/main" id="{BDB2A017-9059-4451-83D6-DFF76864CA9B}"/>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5" name="テキスト ボックス 564">
          <a:extLst>
            <a:ext uri="{FF2B5EF4-FFF2-40B4-BE49-F238E27FC236}">
              <a16:creationId xmlns:a16="http://schemas.microsoft.com/office/drawing/2014/main" id="{2681331E-A491-4697-8AE3-24E05BA791E6}"/>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6" name="直線コネクタ 565">
          <a:extLst>
            <a:ext uri="{FF2B5EF4-FFF2-40B4-BE49-F238E27FC236}">
              <a16:creationId xmlns:a16="http://schemas.microsoft.com/office/drawing/2014/main" id="{7329EFAF-16FA-406C-AECD-051AAA39E99F}"/>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67" name="テキスト ボックス 566">
          <a:extLst>
            <a:ext uri="{FF2B5EF4-FFF2-40B4-BE49-F238E27FC236}">
              <a16:creationId xmlns:a16="http://schemas.microsoft.com/office/drawing/2014/main" id="{F9239856-0A14-4FB1-BF0C-E4FC1C081B48}"/>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68" name="直線コネクタ 567">
          <a:extLst>
            <a:ext uri="{FF2B5EF4-FFF2-40B4-BE49-F238E27FC236}">
              <a16:creationId xmlns:a16="http://schemas.microsoft.com/office/drawing/2014/main" id="{0E891921-5E44-4024-AB3D-C553369D8569}"/>
            </a:ext>
          </a:extLst>
        </xdr:cNvPr>
        <xdr:cNvCxnSpPr/>
      </xdr:nvCxnSpPr>
      <xdr:spPr>
        <a:xfrm>
          <a:off x="1609344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69" name="テキスト ボックス 568">
          <a:extLst>
            <a:ext uri="{FF2B5EF4-FFF2-40B4-BE49-F238E27FC236}">
              <a16:creationId xmlns:a16="http://schemas.microsoft.com/office/drawing/2014/main" id="{3804287B-A8C8-4197-9E63-994564EBA488}"/>
            </a:ext>
          </a:extLst>
        </xdr:cNvPr>
        <xdr:cNvSpPr txBox="1"/>
      </xdr:nvSpPr>
      <xdr:spPr>
        <a:xfrm>
          <a:off x="1569484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70" name="直線コネクタ 569">
          <a:extLst>
            <a:ext uri="{FF2B5EF4-FFF2-40B4-BE49-F238E27FC236}">
              <a16:creationId xmlns:a16="http://schemas.microsoft.com/office/drawing/2014/main" id="{C2A70E77-35EE-476B-97FD-1EC5C8204166}"/>
            </a:ext>
          </a:extLst>
        </xdr:cNvPr>
        <xdr:cNvCxnSpPr/>
      </xdr:nvCxnSpPr>
      <xdr:spPr>
        <a:xfrm>
          <a:off x="1609344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71" name="テキスト ボックス 570">
          <a:extLst>
            <a:ext uri="{FF2B5EF4-FFF2-40B4-BE49-F238E27FC236}">
              <a16:creationId xmlns:a16="http://schemas.microsoft.com/office/drawing/2014/main" id="{EEF1D3B3-51D1-4D54-8713-844C9830E0B3}"/>
            </a:ext>
          </a:extLst>
        </xdr:cNvPr>
        <xdr:cNvSpPr txBox="1"/>
      </xdr:nvSpPr>
      <xdr:spPr>
        <a:xfrm>
          <a:off x="1569484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72" name="直線コネクタ 571">
          <a:extLst>
            <a:ext uri="{FF2B5EF4-FFF2-40B4-BE49-F238E27FC236}">
              <a16:creationId xmlns:a16="http://schemas.microsoft.com/office/drawing/2014/main" id="{162F290B-89F1-4238-8843-C290B2F16F0D}"/>
            </a:ext>
          </a:extLst>
        </xdr:cNvPr>
        <xdr:cNvCxnSpPr/>
      </xdr:nvCxnSpPr>
      <xdr:spPr>
        <a:xfrm>
          <a:off x="1609344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73" name="テキスト ボックス 572">
          <a:extLst>
            <a:ext uri="{FF2B5EF4-FFF2-40B4-BE49-F238E27FC236}">
              <a16:creationId xmlns:a16="http://schemas.microsoft.com/office/drawing/2014/main" id="{81E684CB-5D66-4EA3-9824-7F0E99700075}"/>
            </a:ext>
          </a:extLst>
        </xdr:cNvPr>
        <xdr:cNvSpPr txBox="1"/>
      </xdr:nvSpPr>
      <xdr:spPr>
        <a:xfrm>
          <a:off x="1569484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74" name="直線コネクタ 573">
          <a:extLst>
            <a:ext uri="{FF2B5EF4-FFF2-40B4-BE49-F238E27FC236}">
              <a16:creationId xmlns:a16="http://schemas.microsoft.com/office/drawing/2014/main" id="{9D41955D-DD82-4A5B-80BB-5B620C8CB6CF}"/>
            </a:ext>
          </a:extLst>
        </xdr:cNvPr>
        <xdr:cNvCxnSpPr/>
      </xdr:nvCxnSpPr>
      <xdr:spPr>
        <a:xfrm>
          <a:off x="1609344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75" name="テキスト ボックス 574">
          <a:extLst>
            <a:ext uri="{FF2B5EF4-FFF2-40B4-BE49-F238E27FC236}">
              <a16:creationId xmlns:a16="http://schemas.microsoft.com/office/drawing/2014/main" id="{6A9FECE1-7272-49E9-9587-D60E196B3A60}"/>
            </a:ext>
          </a:extLst>
        </xdr:cNvPr>
        <xdr:cNvSpPr txBox="1"/>
      </xdr:nvSpPr>
      <xdr:spPr>
        <a:xfrm>
          <a:off x="1569484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76" name="直線コネクタ 575">
          <a:extLst>
            <a:ext uri="{FF2B5EF4-FFF2-40B4-BE49-F238E27FC236}">
              <a16:creationId xmlns:a16="http://schemas.microsoft.com/office/drawing/2014/main" id="{471561BB-4D1B-42AC-BCC6-129829D1DF99}"/>
            </a:ext>
          </a:extLst>
        </xdr:cNvPr>
        <xdr:cNvCxnSpPr/>
      </xdr:nvCxnSpPr>
      <xdr:spPr>
        <a:xfrm>
          <a:off x="1609344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77" name="テキスト ボックス 576">
          <a:extLst>
            <a:ext uri="{FF2B5EF4-FFF2-40B4-BE49-F238E27FC236}">
              <a16:creationId xmlns:a16="http://schemas.microsoft.com/office/drawing/2014/main" id="{4924F675-1992-4114-A3B7-CA88C8755385}"/>
            </a:ext>
          </a:extLst>
        </xdr:cNvPr>
        <xdr:cNvSpPr txBox="1"/>
      </xdr:nvSpPr>
      <xdr:spPr>
        <a:xfrm>
          <a:off x="1569484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78" name="直線コネクタ 577">
          <a:extLst>
            <a:ext uri="{FF2B5EF4-FFF2-40B4-BE49-F238E27FC236}">
              <a16:creationId xmlns:a16="http://schemas.microsoft.com/office/drawing/2014/main" id="{2DAFBA79-18C8-4923-80C1-1D2A486CCE9B}"/>
            </a:ext>
          </a:extLst>
        </xdr:cNvPr>
        <xdr:cNvCxnSpPr/>
      </xdr:nvCxnSpPr>
      <xdr:spPr>
        <a:xfrm>
          <a:off x="1609344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79" name="テキスト ボックス 578">
          <a:extLst>
            <a:ext uri="{FF2B5EF4-FFF2-40B4-BE49-F238E27FC236}">
              <a16:creationId xmlns:a16="http://schemas.microsoft.com/office/drawing/2014/main" id="{3D6A4191-5CD6-490A-B578-AF3988254545}"/>
            </a:ext>
          </a:extLst>
        </xdr:cNvPr>
        <xdr:cNvSpPr txBox="1"/>
      </xdr:nvSpPr>
      <xdr:spPr>
        <a:xfrm>
          <a:off x="1569484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0" name="直線コネクタ 579">
          <a:extLst>
            <a:ext uri="{FF2B5EF4-FFF2-40B4-BE49-F238E27FC236}">
              <a16:creationId xmlns:a16="http://schemas.microsoft.com/office/drawing/2014/main" id="{D73D65D4-679D-48F6-AF17-C3A66131F70C}"/>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1" name="テキスト ボックス 580">
          <a:extLst>
            <a:ext uri="{FF2B5EF4-FFF2-40B4-BE49-F238E27FC236}">
              <a16:creationId xmlns:a16="http://schemas.microsoft.com/office/drawing/2014/main" id="{EA308F01-EAF8-4325-86AB-422C0E7C03E0}"/>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2" name="【学校施設】&#10;一人当たり面積グラフ枠">
          <a:extLst>
            <a:ext uri="{FF2B5EF4-FFF2-40B4-BE49-F238E27FC236}">
              <a16:creationId xmlns:a16="http://schemas.microsoft.com/office/drawing/2014/main" id="{E9538C8E-A03B-4365-9AFE-E10B3C4E097D}"/>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39188</xdr:rowOff>
    </xdr:from>
    <xdr:to>
      <xdr:col>116</xdr:col>
      <xdr:colOff>62864</xdr:colOff>
      <xdr:row>64</xdr:row>
      <xdr:rowOff>47353</xdr:rowOff>
    </xdr:to>
    <xdr:cxnSp macro="">
      <xdr:nvCxnSpPr>
        <xdr:cNvPr id="583" name="直線コネクタ 582">
          <a:extLst>
            <a:ext uri="{FF2B5EF4-FFF2-40B4-BE49-F238E27FC236}">
              <a16:creationId xmlns:a16="http://schemas.microsoft.com/office/drawing/2014/main" id="{28FBBF16-353B-49E1-B13E-54D7CF819B33}"/>
            </a:ext>
          </a:extLst>
        </xdr:cNvPr>
        <xdr:cNvCxnSpPr/>
      </xdr:nvCxnSpPr>
      <xdr:spPr>
        <a:xfrm flipV="1">
          <a:off x="19509104" y="9427028"/>
          <a:ext cx="0" cy="1349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51180</xdr:rowOff>
    </xdr:from>
    <xdr:ext cx="469744" cy="259045"/>
    <xdr:sp macro="" textlink="">
      <xdr:nvSpPr>
        <xdr:cNvPr id="584" name="【学校施設】&#10;一人当たり面積最小値テキスト">
          <a:extLst>
            <a:ext uri="{FF2B5EF4-FFF2-40B4-BE49-F238E27FC236}">
              <a16:creationId xmlns:a16="http://schemas.microsoft.com/office/drawing/2014/main" id="{9CD843A7-8A98-41A6-B00E-3DAD015D7B4C}"/>
            </a:ext>
          </a:extLst>
        </xdr:cNvPr>
        <xdr:cNvSpPr txBox="1"/>
      </xdr:nvSpPr>
      <xdr:spPr>
        <a:xfrm>
          <a:off x="19547840" y="10780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47353</xdr:rowOff>
    </xdr:from>
    <xdr:to>
      <xdr:col>116</xdr:col>
      <xdr:colOff>152400</xdr:colOff>
      <xdr:row>64</xdr:row>
      <xdr:rowOff>47353</xdr:rowOff>
    </xdr:to>
    <xdr:cxnSp macro="">
      <xdr:nvCxnSpPr>
        <xdr:cNvPr id="585" name="直線コネクタ 584">
          <a:extLst>
            <a:ext uri="{FF2B5EF4-FFF2-40B4-BE49-F238E27FC236}">
              <a16:creationId xmlns:a16="http://schemas.microsoft.com/office/drawing/2014/main" id="{B8D1DFD7-41F7-4961-B15F-ABF1C00084BB}"/>
            </a:ext>
          </a:extLst>
        </xdr:cNvPr>
        <xdr:cNvCxnSpPr/>
      </xdr:nvCxnSpPr>
      <xdr:spPr>
        <a:xfrm>
          <a:off x="19443700" y="107763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157315</xdr:rowOff>
    </xdr:from>
    <xdr:ext cx="469744" cy="259045"/>
    <xdr:sp macro="" textlink="">
      <xdr:nvSpPr>
        <xdr:cNvPr id="586" name="【学校施設】&#10;一人当たり面積最大値テキスト">
          <a:extLst>
            <a:ext uri="{FF2B5EF4-FFF2-40B4-BE49-F238E27FC236}">
              <a16:creationId xmlns:a16="http://schemas.microsoft.com/office/drawing/2014/main" id="{F5958FA6-7CC0-42F1-A7C8-EB784EA25B53}"/>
            </a:ext>
          </a:extLst>
        </xdr:cNvPr>
        <xdr:cNvSpPr txBox="1"/>
      </xdr:nvSpPr>
      <xdr:spPr>
        <a:xfrm>
          <a:off x="19547840" y="9209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39188</xdr:rowOff>
    </xdr:from>
    <xdr:to>
      <xdr:col>116</xdr:col>
      <xdr:colOff>152400</xdr:colOff>
      <xdr:row>56</xdr:row>
      <xdr:rowOff>39188</xdr:rowOff>
    </xdr:to>
    <xdr:cxnSp macro="">
      <xdr:nvCxnSpPr>
        <xdr:cNvPr id="587" name="直線コネクタ 586">
          <a:extLst>
            <a:ext uri="{FF2B5EF4-FFF2-40B4-BE49-F238E27FC236}">
              <a16:creationId xmlns:a16="http://schemas.microsoft.com/office/drawing/2014/main" id="{6B33E4CF-BC2C-4336-B9F2-2E07A78E0A84}"/>
            </a:ext>
          </a:extLst>
        </xdr:cNvPr>
        <xdr:cNvCxnSpPr/>
      </xdr:nvCxnSpPr>
      <xdr:spPr>
        <a:xfrm>
          <a:off x="19443700" y="942702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34126</xdr:rowOff>
    </xdr:from>
    <xdr:ext cx="469744" cy="259045"/>
    <xdr:sp macro="" textlink="">
      <xdr:nvSpPr>
        <xdr:cNvPr id="588" name="【学校施設】&#10;一人当たり面積平均値テキスト">
          <a:extLst>
            <a:ext uri="{FF2B5EF4-FFF2-40B4-BE49-F238E27FC236}">
              <a16:creationId xmlns:a16="http://schemas.microsoft.com/office/drawing/2014/main" id="{9E2629A5-D8AA-4D37-9E8C-3C1FFE6CD387}"/>
            </a:ext>
          </a:extLst>
        </xdr:cNvPr>
        <xdr:cNvSpPr txBox="1"/>
      </xdr:nvSpPr>
      <xdr:spPr>
        <a:xfrm>
          <a:off x="19547840" y="100925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11249</xdr:rowOff>
    </xdr:from>
    <xdr:to>
      <xdr:col>116</xdr:col>
      <xdr:colOff>114300</xdr:colOff>
      <xdr:row>61</xdr:row>
      <xdr:rowOff>112849</xdr:rowOff>
    </xdr:to>
    <xdr:sp macro="" textlink="">
      <xdr:nvSpPr>
        <xdr:cNvPr id="589" name="フローチャート: 判断 588">
          <a:extLst>
            <a:ext uri="{FF2B5EF4-FFF2-40B4-BE49-F238E27FC236}">
              <a16:creationId xmlns:a16="http://schemas.microsoft.com/office/drawing/2014/main" id="{358B6DD8-E71B-4005-8DA7-9586CF8D1A16}"/>
            </a:ext>
          </a:extLst>
        </xdr:cNvPr>
        <xdr:cNvSpPr/>
      </xdr:nvSpPr>
      <xdr:spPr>
        <a:xfrm>
          <a:off x="19458940" y="10237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21046</xdr:rowOff>
    </xdr:from>
    <xdr:to>
      <xdr:col>112</xdr:col>
      <xdr:colOff>38100</xdr:colOff>
      <xdr:row>61</xdr:row>
      <xdr:rowOff>122646</xdr:rowOff>
    </xdr:to>
    <xdr:sp macro="" textlink="">
      <xdr:nvSpPr>
        <xdr:cNvPr id="590" name="フローチャート: 判断 589">
          <a:extLst>
            <a:ext uri="{FF2B5EF4-FFF2-40B4-BE49-F238E27FC236}">
              <a16:creationId xmlns:a16="http://schemas.microsoft.com/office/drawing/2014/main" id="{7E339F72-43F4-4B43-809D-D8CEB436BA4B}"/>
            </a:ext>
          </a:extLst>
        </xdr:cNvPr>
        <xdr:cNvSpPr/>
      </xdr:nvSpPr>
      <xdr:spPr>
        <a:xfrm>
          <a:off x="18735040" y="1024708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47172</xdr:rowOff>
    </xdr:from>
    <xdr:to>
      <xdr:col>107</xdr:col>
      <xdr:colOff>101600</xdr:colOff>
      <xdr:row>60</xdr:row>
      <xdr:rowOff>148772</xdr:rowOff>
    </xdr:to>
    <xdr:sp macro="" textlink="">
      <xdr:nvSpPr>
        <xdr:cNvPr id="591" name="フローチャート: 判断 590">
          <a:extLst>
            <a:ext uri="{FF2B5EF4-FFF2-40B4-BE49-F238E27FC236}">
              <a16:creationId xmlns:a16="http://schemas.microsoft.com/office/drawing/2014/main" id="{BF4E0AC4-3878-4F17-B4C6-4317C2C2CC57}"/>
            </a:ext>
          </a:extLst>
        </xdr:cNvPr>
        <xdr:cNvSpPr/>
      </xdr:nvSpPr>
      <xdr:spPr>
        <a:xfrm>
          <a:off x="17937480" y="1010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12881</xdr:rowOff>
    </xdr:from>
    <xdr:to>
      <xdr:col>102</xdr:col>
      <xdr:colOff>165100</xdr:colOff>
      <xdr:row>60</xdr:row>
      <xdr:rowOff>114481</xdr:rowOff>
    </xdr:to>
    <xdr:sp macro="" textlink="">
      <xdr:nvSpPr>
        <xdr:cNvPr id="592" name="フローチャート: 判断 591">
          <a:extLst>
            <a:ext uri="{FF2B5EF4-FFF2-40B4-BE49-F238E27FC236}">
              <a16:creationId xmlns:a16="http://schemas.microsoft.com/office/drawing/2014/main" id="{1A842B08-E9CC-4518-91FA-704F8F742E7B}"/>
            </a:ext>
          </a:extLst>
        </xdr:cNvPr>
        <xdr:cNvSpPr/>
      </xdr:nvSpPr>
      <xdr:spPr>
        <a:xfrm>
          <a:off x="17162780" y="10071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9616</xdr:rowOff>
    </xdr:from>
    <xdr:to>
      <xdr:col>98</xdr:col>
      <xdr:colOff>38100</xdr:colOff>
      <xdr:row>60</xdr:row>
      <xdr:rowOff>111216</xdr:rowOff>
    </xdr:to>
    <xdr:sp macro="" textlink="">
      <xdr:nvSpPr>
        <xdr:cNvPr id="593" name="フローチャート: 判断 592">
          <a:extLst>
            <a:ext uri="{FF2B5EF4-FFF2-40B4-BE49-F238E27FC236}">
              <a16:creationId xmlns:a16="http://schemas.microsoft.com/office/drawing/2014/main" id="{4309C759-EBBF-46BA-A907-F33F8B19CD44}"/>
            </a:ext>
          </a:extLst>
        </xdr:cNvPr>
        <xdr:cNvSpPr/>
      </xdr:nvSpPr>
      <xdr:spPr>
        <a:xfrm>
          <a:off x="16388080" y="1006801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4" name="テキスト ボックス 593">
          <a:extLst>
            <a:ext uri="{FF2B5EF4-FFF2-40B4-BE49-F238E27FC236}">
              <a16:creationId xmlns:a16="http://schemas.microsoft.com/office/drawing/2014/main" id="{03C4B45A-0E1E-46DC-B972-C4F578012FCE}"/>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6DED4743-9159-4FBC-AB88-144BB9E6ABF4}"/>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A9A2475D-EA1C-4486-8DF1-594AEBAB8694}"/>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DBA29A63-6CF1-4499-A167-B5D3FAFAE79E}"/>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7BD36389-61B3-4BBC-B16F-F2108ED7E1BB}"/>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112485</xdr:rowOff>
    </xdr:from>
    <xdr:to>
      <xdr:col>116</xdr:col>
      <xdr:colOff>114300</xdr:colOff>
      <xdr:row>63</xdr:row>
      <xdr:rowOff>42635</xdr:rowOff>
    </xdr:to>
    <xdr:sp macro="" textlink="">
      <xdr:nvSpPr>
        <xdr:cNvPr id="599" name="楕円 598">
          <a:extLst>
            <a:ext uri="{FF2B5EF4-FFF2-40B4-BE49-F238E27FC236}">
              <a16:creationId xmlns:a16="http://schemas.microsoft.com/office/drawing/2014/main" id="{8DA679E7-B8D7-4512-A91D-BFB243A7C68C}"/>
            </a:ext>
          </a:extLst>
        </xdr:cNvPr>
        <xdr:cNvSpPr/>
      </xdr:nvSpPr>
      <xdr:spPr>
        <a:xfrm>
          <a:off x="19458940" y="105061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90912</xdr:rowOff>
    </xdr:from>
    <xdr:ext cx="469744" cy="259045"/>
    <xdr:sp macro="" textlink="">
      <xdr:nvSpPr>
        <xdr:cNvPr id="600" name="【学校施設】&#10;一人当たり面積該当値テキスト">
          <a:extLst>
            <a:ext uri="{FF2B5EF4-FFF2-40B4-BE49-F238E27FC236}">
              <a16:creationId xmlns:a16="http://schemas.microsoft.com/office/drawing/2014/main" id="{DF4C592A-8156-4F3B-9443-485C4BB56BFB}"/>
            </a:ext>
          </a:extLst>
        </xdr:cNvPr>
        <xdr:cNvSpPr txBox="1"/>
      </xdr:nvSpPr>
      <xdr:spPr>
        <a:xfrm>
          <a:off x="19547840" y="10484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110853</xdr:rowOff>
    </xdr:from>
    <xdr:to>
      <xdr:col>112</xdr:col>
      <xdr:colOff>38100</xdr:colOff>
      <xdr:row>63</xdr:row>
      <xdr:rowOff>41003</xdr:rowOff>
    </xdr:to>
    <xdr:sp macro="" textlink="">
      <xdr:nvSpPr>
        <xdr:cNvPr id="601" name="楕円 600">
          <a:extLst>
            <a:ext uri="{FF2B5EF4-FFF2-40B4-BE49-F238E27FC236}">
              <a16:creationId xmlns:a16="http://schemas.microsoft.com/office/drawing/2014/main" id="{786FA7E5-B899-4727-A127-EAC90CA32009}"/>
            </a:ext>
          </a:extLst>
        </xdr:cNvPr>
        <xdr:cNvSpPr/>
      </xdr:nvSpPr>
      <xdr:spPr>
        <a:xfrm>
          <a:off x="18735040" y="1050453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161653</xdr:rowOff>
    </xdr:from>
    <xdr:to>
      <xdr:col>116</xdr:col>
      <xdr:colOff>63500</xdr:colOff>
      <xdr:row>62</xdr:row>
      <xdr:rowOff>163285</xdr:rowOff>
    </xdr:to>
    <xdr:cxnSp macro="">
      <xdr:nvCxnSpPr>
        <xdr:cNvPr id="602" name="直線コネクタ 601">
          <a:extLst>
            <a:ext uri="{FF2B5EF4-FFF2-40B4-BE49-F238E27FC236}">
              <a16:creationId xmlns:a16="http://schemas.microsoft.com/office/drawing/2014/main" id="{4C6362A1-83DD-4A1C-8E70-814D23348AC1}"/>
            </a:ext>
          </a:extLst>
        </xdr:cNvPr>
        <xdr:cNvCxnSpPr/>
      </xdr:nvCxnSpPr>
      <xdr:spPr>
        <a:xfrm>
          <a:off x="18778220" y="10555333"/>
          <a:ext cx="73152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110853</xdr:rowOff>
    </xdr:from>
    <xdr:to>
      <xdr:col>107</xdr:col>
      <xdr:colOff>101600</xdr:colOff>
      <xdr:row>63</xdr:row>
      <xdr:rowOff>41003</xdr:rowOff>
    </xdr:to>
    <xdr:sp macro="" textlink="">
      <xdr:nvSpPr>
        <xdr:cNvPr id="603" name="楕円 602">
          <a:extLst>
            <a:ext uri="{FF2B5EF4-FFF2-40B4-BE49-F238E27FC236}">
              <a16:creationId xmlns:a16="http://schemas.microsoft.com/office/drawing/2014/main" id="{0BE0715B-CE95-4524-BAE0-B0484CB0D1B2}"/>
            </a:ext>
          </a:extLst>
        </xdr:cNvPr>
        <xdr:cNvSpPr/>
      </xdr:nvSpPr>
      <xdr:spPr>
        <a:xfrm>
          <a:off x="17937480" y="1050453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161653</xdr:rowOff>
    </xdr:from>
    <xdr:to>
      <xdr:col>111</xdr:col>
      <xdr:colOff>177800</xdr:colOff>
      <xdr:row>62</xdr:row>
      <xdr:rowOff>161653</xdr:rowOff>
    </xdr:to>
    <xdr:cxnSp macro="">
      <xdr:nvCxnSpPr>
        <xdr:cNvPr id="604" name="直線コネクタ 603">
          <a:extLst>
            <a:ext uri="{FF2B5EF4-FFF2-40B4-BE49-F238E27FC236}">
              <a16:creationId xmlns:a16="http://schemas.microsoft.com/office/drawing/2014/main" id="{4F5B14D7-3165-40D3-A333-9FB449777D33}"/>
            </a:ext>
          </a:extLst>
        </xdr:cNvPr>
        <xdr:cNvCxnSpPr/>
      </xdr:nvCxnSpPr>
      <xdr:spPr>
        <a:xfrm>
          <a:off x="17988280" y="10555333"/>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135346</xdr:rowOff>
    </xdr:from>
    <xdr:to>
      <xdr:col>102</xdr:col>
      <xdr:colOff>165100</xdr:colOff>
      <xdr:row>63</xdr:row>
      <xdr:rowOff>65496</xdr:rowOff>
    </xdr:to>
    <xdr:sp macro="" textlink="">
      <xdr:nvSpPr>
        <xdr:cNvPr id="605" name="楕円 604">
          <a:extLst>
            <a:ext uri="{FF2B5EF4-FFF2-40B4-BE49-F238E27FC236}">
              <a16:creationId xmlns:a16="http://schemas.microsoft.com/office/drawing/2014/main" id="{6FAE5CCB-BAF9-4245-B17F-20CE4C12717F}"/>
            </a:ext>
          </a:extLst>
        </xdr:cNvPr>
        <xdr:cNvSpPr/>
      </xdr:nvSpPr>
      <xdr:spPr>
        <a:xfrm>
          <a:off x="17162780" y="1052902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161653</xdr:rowOff>
    </xdr:from>
    <xdr:to>
      <xdr:col>107</xdr:col>
      <xdr:colOff>50800</xdr:colOff>
      <xdr:row>63</xdr:row>
      <xdr:rowOff>14696</xdr:rowOff>
    </xdr:to>
    <xdr:cxnSp macro="">
      <xdr:nvCxnSpPr>
        <xdr:cNvPr id="606" name="直線コネクタ 605">
          <a:extLst>
            <a:ext uri="{FF2B5EF4-FFF2-40B4-BE49-F238E27FC236}">
              <a16:creationId xmlns:a16="http://schemas.microsoft.com/office/drawing/2014/main" id="{F0749D66-C0C1-4930-A741-EDE72BD75830}"/>
            </a:ext>
          </a:extLst>
        </xdr:cNvPr>
        <xdr:cNvCxnSpPr/>
      </xdr:nvCxnSpPr>
      <xdr:spPr>
        <a:xfrm flipV="1">
          <a:off x="17213580" y="10555333"/>
          <a:ext cx="7747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127181</xdr:rowOff>
    </xdr:from>
    <xdr:to>
      <xdr:col>98</xdr:col>
      <xdr:colOff>38100</xdr:colOff>
      <xdr:row>63</xdr:row>
      <xdr:rowOff>57331</xdr:rowOff>
    </xdr:to>
    <xdr:sp macro="" textlink="">
      <xdr:nvSpPr>
        <xdr:cNvPr id="607" name="楕円 606">
          <a:extLst>
            <a:ext uri="{FF2B5EF4-FFF2-40B4-BE49-F238E27FC236}">
              <a16:creationId xmlns:a16="http://schemas.microsoft.com/office/drawing/2014/main" id="{BC75615E-CDB3-4BC2-81A6-2645991FF774}"/>
            </a:ext>
          </a:extLst>
        </xdr:cNvPr>
        <xdr:cNvSpPr/>
      </xdr:nvSpPr>
      <xdr:spPr>
        <a:xfrm>
          <a:off x="16388080" y="1052086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6531</xdr:rowOff>
    </xdr:from>
    <xdr:to>
      <xdr:col>102</xdr:col>
      <xdr:colOff>114300</xdr:colOff>
      <xdr:row>63</xdr:row>
      <xdr:rowOff>14696</xdr:rowOff>
    </xdr:to>
    <xdr:cxnSp macro="">
      <xdr:nvCxnSpPr>
        <xdr:cNvPr id="608" name="直線コネクタ 607">
          <a:extLst>
            <a:ext uri="{FF2B5EF4-FFF2-40B4-BE49-F238E27FC236}">
              <a16:creationId xmlns:a16="http://schemas.microsoft.com/office/drawing/2014/main" id="{F5C6AFF2-5D0D-41DE-8501-2E066B2281C4}"/>
            </a:ext>
          </a:extLst>
        </xdr:cNvPr>
        <xdr:cNvCxnSpPr/>
      </xdr:nvCxnSpPr>
      <xdr:spPr>
        <a:xfrm>
          <a:off x="16431260" y="10567851"/>
          <a:ext cx="78232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139173</xdr:rowOff>
    </xdr:from>
    <xdr:ext cx="469744" cy="259045"/>
    <xdr:sp macro="" textlink="">
      <xdr:nvSpPr>
        <xdr:cNvPr id="609" name="n_1aveValue【学校施設】&#10;一人当たり面積">
          <a:extLst>
            <a:ext uri="{FF2B5EF4-FFF2-40B4-BE49-F238E27FC236}">
              <a16:creationId xmlns:a16="http://schemas.microsoft.com/office/drawing/2014/main" id="{3D8C743F-5E1A-4FA6-A8E7-ECFBE5F3294D}"/>
            </a:ext>
          </a:extLst>
        </xdr:cNvPr>
        <xdr:cNvSpPr txBox="1"/>
      </xdr:nvSpPr>
      <xdr:spPr>
        <a:xfrm>
          <a:off x="18561127" y="10029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165299</xdr:rowOff>
    </xdr:from>
    <xdr:ext cx="469744" cy="259045"/>
    <xdr:sp macro="" textlink="">
      <xdr:nvSpPr>
        <xdr:cNvPr id="610" name="n_2aveValue【学校施設】&#10;一人当たり面積">
          <a:extLst>
            <a:ext uri="{FF2B5EF4-FFF2-40B4-BE49-F238E27FC236}">
              <a16:creationId xmlns:a16="http://schemas.microsoft.com/office/drawing/2014/main" id="{617CE1C9-D0FD-45E0-A45E-D3756AF73DE9}"/>
            </a:ext>
          </a:extLst>
        </xdr:cNvPr>
        <xdr:cNvSpPr txBox="1"/>
      </xdr:nvSpPr>
      <xdr:spPr>
        <a:xfrm>
          <a:off x="17776267" y="9888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131008</xdr:rowOff>
    </xdr:from>
    <xdr:ext cx="469744" cy="259045"/>
    <xdr:sp macro="" textlink="">
      <xdr:nvSpPr>
        <xdr:cNvPr id="611" name="n_3aveValue【学校施設】&#10;一人当たり面積">
          <a:extLst>
            <a:ext uri="{FF2B5EF4-FFF2-40B4-BE49-F238E27FC236}">
              <a16:creationId xmlns:a16="http://schemas.microsoft.com/office/drawing/2014/main" id="{B486F224-6898-42B6-919B-417FD4AC6FDD}"/>
            </a:ext>
          </a:extLst>
        </xdr:cNvPr>
        <xdr:cNvSpPr txBox="1"/>
      </xdr:nvSpPr>
      <xdr:spPr>
        <a:xfrm>
          <a:off x="17001567" y="9854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127743</xdr:rowOff>
    </xdr:from>
    <xdr:ext cx="469744" cy="259045"/>
    <xdr:sp macro="" textlink="">
      <xdr:nvSpPr>
        <xdr:cNvPr id="612" name="n_4aveValue【学校施設】&#10;一人当たり面積">
          <a:extLst>
            <a:ext uri="{FF2B5EF4-FFF2-40B4-BE49-F238E27FC236}">
              <a16:creationId xmlns:a16="http://schemas.microsoft.com/office/drawing/2014/main" id="{325529AB-5AAF-4CB9-801E-6336DC7BECBD}"/>
            </a:ext>
          </a:extLst>
        </xdr:cNvPr>
        <xdr:cNvSpPr txBox="1"/>
      </xdr:nvSpPr>
      <xdr:spPr>
        <a:xfrm>
          <a:off x="16226867" y="9850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32130</xdr:rowOff>
    </xdr:from>
    <xdr:ext cx="469744" cy="259045"/>
    <xdr:sp macro="" textlink="">
      <xdr:nvSpPr>
        <xdr:cNvPr id="613" name="n_1mainValue【学校施設】&#10;一人当たり面積">
          <a:extLst>
            <a:ext uri="{FF2B5EF4-FFF2-40B4-BE49-F238E27FC236}">
              <a16:creationId xmlns:a16="http://schemas.microsoft.com/office/drawing/2014/main" id="{24F6B131-D529-4A3D-97F9-2F1E84117CA0}"/>
            </a:ext>
          </a:extLst>
        </xdr:cNvPr>
        <xdr:cNvSpPr txBox="1"/>
      </xdr:nvSpPr>
      <xdr:spPr>
        <a:xfrm>
          <a:off x="18561127" y="10593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32130</xdr:rowOff>
    </xdr:from>
    <xdr:ext cx="469744" cy="259045"/>
    <xdr:sp macro="" textlink="">
      <xdr:nvSpPr>
        <xdr:cNvPr id="614" name="n_2mainValue【学校施設】&#10;一人当たり面積">
          <a:extLst>
            <a:ext uri="{FF2B5EF4-FFF2-40B4-BE49-F238E27FC236}">
              <a16:creationId xmlns:a16="http://schemas.microsoft.com/office/drawing/2014/main" id="{C6217B10-C177-4424-9DC0-94DCA267D822}"/>
            </a:ext>
          </a:extLst>
        </xdr:cNvPr>
        <xdr:cNvSpPr txBox="1"/>
      </xdr:nvSpPr>
      <xdr:spPr>
        <a:xfrm>
          <a:off x="17776267" y="10593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56623</xdr:rowOff>
    </xdr:from>
    <xdr:ext cx="469744" cy="259045"/>
    <xdr:sp macro="" textlink="">
      <xdr:nvSpPr>
        <xdr:cNvPr id="615" name="n_3mainValue【学校施設】&#10;一人当たり面積">
          <a:extLst>
            <a:ext uri="{FF2B5EF4-FFF2-40B4-BE49-F238E27FC236}">
              <a16:creationId xmlns:a16="http://schemas.microsoft.com/office/drawing/2014/main" id="{07E60969-D29D-4075-96C9-67088A5EE3C2}"/>
            </a:ext>
          </a:extLst>
        </xdr:cNvPr>
        <xdr:cNvSpPr txBox="1"/>
      </xdr:nvSpPr>
      <xdr:spPr>
        <a:xfrm>
          <a:off x="17001567" y="10617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48458</xdr:rowOff>
    </xdr:from>
    <xdr:ext cx="469744" cy="259045"/>
    <xdr:sp macro="" textlink="">
      <xdr:nvSpPr>
        <xdr:cNvPr id="616" name="n_4mainValue【学校施設】&#10;一人当たり面積">
          <a:extLst>
            <a:ext uri="{FF2B5EF4-FFF2-40B4-BE49-F238E27FC236}">
              <a16:creationId xmlns:a16="http://schemas.microsoft.com/office/drawing/2014/main" id="{49B31804-D95B-4DD6-A9BC-3C78E0759F63}"/>
            </a:ext>
          </a:extLst>
        </xdr:cNvPr>
        <xdr:cNvSpPr txBox="1"/>
      </xdr:nvSpPr>
      <xdr:spPr>
        <a:xfrm>
          <a:off x="16226867" y="10609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7" name="正方形/長方形 616">
          <a:extLst>
            <a:ext uri="{FF2B5EF4-FFF2-40B4-BE49-F238E27FC236}">
              <a16:creationId xmlns:a16="http://schemas.microsoft.com/office/drawing/2014/main" id="{D86B4B69-8719-48E9-8CCD-F929E8E251D1}"/>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8" name="正方形/長方形 617">
          <a:extLst>
            <a:ext uri="{FF2B5EF4-FFF2-40B4-BE49-F238E27FC236}">
              <a16:creationId xmlns:a16="http://schemas.microsoft.com/office/drawing/2014/main" id="{26A074C3-0D7A-4E38-B060-C11904A045FB}"/>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9" name="正方形/長方形 618">
          <a:extLst>
            <a:ext uri="{FF2B5EF4-FFF2-40B4-BE49-F238E27FC236}">
              <a16:creationId xmlns:a16="http://schemas.microsoft.com/office/drawing/2014/main" id="{064832E1-3042-4BCC-ACC3-FAB365C84D08}"/>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0" name="正方形/長方形 619">
          <a:extLst>
            <a:ext uri="{FF2B5EF4-FFF2-40B4-BE49-F238E27FC236}">
              <a16:creationId xmlns:a16="http://schemas.microsoft.com/office/drawing/2014/main" id="{7F016684-5B80-476C-B5B7-0E5D976A0B08}"/>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1" name="正方形/長方形 620">
          <a:extLst>
            <a:ext uri="{FF2B5EF4-FFF2-40B4-BE49-F238E27FC236}">
              <a16:creationId xmlns:a16="http://schemas.microsoft.com/office/drawing/2014/main" id="{7BFF6D34-623E-40C4-B681-2034BB64E56C}"/>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2" name="正方形/長方形 621">
          <a:extLst>
            <a:ext uri="{FF2B5EF4-FFF2-40B4-BE49-F238E27FC236}">
              <a16:creationId xmlns:a16="http://schemas.microsoft.com/office/drawing/2014/main" id="{76EEAC36-C7C5-43E6-8A18-EF972D1375EF}"/>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3" name="正方形/長方形 622">
          <a:extLst>
            <a:ext uri="{FF2B5EF4-FFF2-40B4-BE49-F238E27FC236}">
              <a16:creationId xmlns:a16="http://schemas.microsoft.com/office/drawing/2014/main" id="{4952CFFD-D73E-4966-BA2B-64D70AD14BD7}"/>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4" name="正方形/長方形 623">
          <a:extLst>
            <a:ext uri="{FF2B5EF4-FFF2-40B4-BE49-F238E27FC236}">
              <a16:creationId xmlns:a16="http://schemas.microsoft.com/office/drawing/2014/main" id="{3BF03382-1A39-45D7-8B47-DBF24583A897}"/>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5" name="テキスト ボックス 624">
          <a:extLst>
            <a:ext uri="{FF2B5EF4-FFF2-40B4-BE49-F238E27FC236}">
              <a16:creationId xmlns:a16="http://schemas.microsoft.com/office/drawing/2014/main" id="{636A9D6B-DE30-4084-A121-E8D8403E8669}"/>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6" name="直線コネクタ 625">
          <a:extLst>
            <a:ext uri="{FF2B5EF4-FFF2-40B4-BE49-F238E27FC236}">
              <a16:creationId xmlns:a16="http://schemas.microsoft.com/office/drawing/2014/main" id="{6FAC26F5-3282-4C47-B055-FC7B58F89DEB}"/>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7" name="テキスト ボックス 626">
          <a:extLst>
            <a:ext uri="{FF2B5EF4-FFF2-40B4-BE49-F238E27FC236}">
              <a16:creationId xmlns:a16="http://schemas.microsoft.com/office/drawing/2014/main" id="{ECD9112D-8006-4E5C-8B60-E6E3CDD393CE}"/>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28" name="直線コネクタ 627">
          <a:extLst>
            <a:ext uri="{FF2B5EF4-FFF2-40B4-BE49-F238E27FC236}">
              <a16:creationId xmlns:a16="http://schemas.microsoft.com/office/drawing/2014/main" id="{FEB5C4F9-E15C-4F9F-B4B4-400A462ED5A8}"/>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29" name="テキスト ボックス 628">
          <a:extLst>
            <a:ext uri="{FF2B5EF4-FFF2-40B4-BE49-F238E27FC236}">
              <a16:creationId xmlns:a16="http://schemas.microsoft.com/office/drawing/2014/main" id="{FC9195F5-D6E1-44F7-95C3-09B1661E133A}"/>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0" name="直線コネクタ 629">
          <a:extLst>
            <a:ext uri="{FF2B5EF4-FFF2-40B4-BE49-F238E27FC236}">
              <a16:creationId xmlns:a16="http://schemas.microsoft.com/office/drawing/2014/main" id="{611C0086-0223-41AE-A6AD-4FF3FF37D284}"/>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1" name="テキスト ボックス 630">
          <a:extLst>
            <a:ext uri="{FF2B5EF4-FFF2-40B4-BE49-F238E27FC236}">
              <a16:creationId xmlns:a16="http://schemas.microsoft.com/office/drawing/2014/main" id="{4C7117E7-226B-4CC8-8630-1D592A964799}"/>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2" name="直線コネクタ 631">
          <a:extLst>
            <a:ext uri="{FF2B5EF4-FFF2-40B4-BE49-F238E27FC236}">
              <a16:creationId xmlns:a16="http://schemas.microsoft.com/office/drawing/2014/main" id="{6000FB80-7373-44C0-ACAD-3E9B878029EF}"/>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3" name="テキスト ボックス 632">
          <a:extLst>
            <a:ext uri="{FF2B5EF4-FFF2-40B4-BE49-F238E27FC236}">
              <a16:creationId xmlns:a16="http://schemas.microsoft.com/office/drawing/2014/main" id="{2BB196E1-FC8E-41A9-8ED4-8B074C2D1FDD}"/>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4" name="直線コネクタ 633">
          <a:extLst>
            <a:ext uri="{FF2B5EF4-FFF2-40B4-BE49-F238E27FC236}">
              <a16:creationId xmlns:a16="http://schemas.microsoft.com/office/drawing/2014/main" id="{6C860FB3-0828-42D6-9A6D-8E0B7D4A5789}"/>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5" name="テキスト ボックス 634">
          <a:extLst>
            <a:ext uri="{FF2B5EF4-FFF2-40B4-BE49-F238E27FC236}">
              <a16:creationId xmlns:a16="http://schemas.microsoft.com/office/drawing/2014/main" id="{C0E2456D-0109-4EE6-AE31-D9FA8AA1B2BF}"/>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6" name="直線コネクタ 635">
          <a:extLst>
            <a:ext uri="{FF2B5EF4-FFF2-40B4-BE49-F238E27FC236}">
              <a16:creationId xmlns:a16="http://schemas.microsoft.com/office/drawing/2014/main" id="{E126832B-E167-4718-B6F7-8D62A1D71F5E}"/>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37" name="テキスト ボックス 636">
          <a:extLst>
            <a:ext uri="{FF2B5EF4-FFF2-40B4-BE49-F238E27FC236}">
              <a16:creationId xmlns:a16="http://schemas.microsoft.com/office/drawing/2014/main" id="{AD88D1FC-4727-44E9-8150-13389239B301}"/>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8" name="直線コネクタ 637">
          <a:extLst>
            <a:ext uri="{FF2B5EF4-FFF2-40B4-BE49-F238E27FC236}">
              <a16:creationId xmlns:a16="http://schemas.microsoft.com/office/drawing/2014/main" id="{2C73F64F-6108-4F0F-8473-1EBFDB21F8BA}"/>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39" name="テキスト ボックス 638">
          <a:extLst>
            <a:ext uri="{FF2B5EF4-FFF2-40B4-BE49-F238E27FC236}">
              <a16:creationId xmlns:a16="http://schemas.microsoft.com/office/drawing/2014/main" id="{C8A7C0B0-F3FA-45DC-BB11-140384FD7E85}"/>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0" name="【児童館】&#10;有形固定資産減価償却率グラフ枠">
          <a:extLst>
            <a:ext uri="{FF2B5EF4-FFF2-40B4-BE49-F238E27FC236}">
              <a16:creationId xmlns:a16="http://schemas.microsoft.com/office/drawing/2014/main" id="{2F1A8C85-A028-4484-BDAD-D40B39231329}"/>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95250</xdr:rowOff>
    </xdr:from>
    <xdr:to>
      <xdr:col>85</xdr:col>
      <xdr:colOff>126364</xdr:colOff>
      <xdr:row>86</xdr:row>
      <xdr:rowOff>114300</xdr:rowOff>
    </xdr:to>
    <xdr:cxnSp macro="">
      <xdr:nvCxnSpPr>
        <xdr:cNvPr id="641" name="直線コネクタ 640">
          <a:extLst>
            <a:ext uri="{FF2B5EF4-FFF2-40B4-BE49-F238E27FC236}">
              <a16:creationId xmlns:a16="http://schemas.microsoft.com/office/drawing/2014/main" id="{07F454E0-15E6-4643-8899-61D64C9C084C}"/>
            </a:ext>
          </a:extLst>
        </xdr:cNvPr>
        <xdr:cNvCxnSpPr/>
      </xdr:nvCxnSpPr>
      <xdr:spPr>
        <a:xfrm flipV="1">
          <a:off x="14375764" y="13003530"/>
          <a:ext cx="0" cy="1527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2" name="【児童館】&#10;有形固定資産減価償却率最小値テキスト">
          <a:extLst>
            <a:ext uri="{FF2B5EF4-FFF2-40B4-BE49-F238E27FC236}">
              <a16:creationId xmlns:a16="http://schemas.microsoft.com/office/drawing/2014/main" id="{13E5649F-827F-49B7-A2C2-0E7C1F7BA9C4}"/>
            </a:ext>
          </a:extLst>
        </xdr:cNvPr>
        <xdr:cNvSpPr txBox="1"/>
      </xdr:nvSpPr>
      <xdr:spPr>
        <a:xfrm>
          <a:off x="1441450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3" name="直線コネクタ 642">
          <a:extLst>
            <a:ext uri="{FF2B5EF4-FFF2-40B4-BE49-F238E27FC236}">
              <a16:creationId xmlns:a16="http://schemas.microsoft.com/office/drawing/2014/main" id="{6FD33964-F5BA-418A-A053-18CD4F6F07C0}"/>
            </a:ext>
          </a:extLst>
        </xdr:cNvPr>
        <xdr:cNvCxnSpPr/>
      </xdr:nvCxnSpPr>
      <xdr:spPr>
        <a:xfrm>
          <a:off x="1428750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41927</xdr:rowOff>
    </xdr:from>
    <xdr:ext cx="405111" cy="259045"/>
    <xdr:sp macro="" textlink="">
      <xdr:nvSpPr>
        <xdr:cNvPr id="644" name="【児童館】&#10;有形固定資産減価償却率最大値テキスト">
          <a:extLst>
            <a:ext uri="{FF2B5EF4-FFF2-40B4-BE49-F238E27FC236}">
              <a16:creationId xmlns:a16="http://schemas.microsoft.com/office/drawing/2014/main" id="{C11643CB-D6B9-4FDE-B7B5-37EB64EBB058}"/>
            </a:ext>
          </a:extLst>
        </xdr:cNvPr>
        <xdr:cNvSpPr txBox="1"/>
      </xdr:nvSpPr>
      <xdr:spPr>
        <a:xfrm>
          <a:off x="14414500" y="12782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95250</xdr:rowOff>
    </xdr:from>
    <xdr:to>
      <xdr:col>86</xdr:col>
      <xdr:colOff>25400</xdr:colOff>
      <xdr:row>77</xdr:row>
      <xdr:rowOff>95250</xdr:rowOff>
    </xdr:to>
    <xdr:cxnSp macro="">
      <xdr:nvCxnSpPr>
        <xdr:cNvPr id="645" name="直線コネクタ 644">
          <a:extLst>
            <a:ext uri="{FF2B5EF4-FFF2-40B4-BE49-F238E27FC236}">
              <a16:creationId xmlns:a16="http://schemas.microsoft.com/office/drawing/2014/main" id="{B2A0783A-4346-476D-9D74-D0E24703EA9B}"/>
            </a:ext>
          </a:extLst>
        </xdr:cNvPr>
        <xdr:cNvCxnSpPr/>
      </xdr:nvCxnSpPr>
      <xdr:spPr>
        <a:xfrm>
          <a:off x="14287500" y="130035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116857</xdr:rowOff>
    </xdr:from>
    <xdr:ext cx="405111" cy="259045"/>
    <xdr:sp macro="" textlink="">
      <xdr:nvSpPr>
        <xdr:cNvPr id="646" name="【児童館】&#10;有形固定資産減価償却率平均値テキスト">
          <a:extLst>
            <a:ext uri="{FF2B5EF4-FFF2-40B4-BE49-F238E27FC236}">
              <a16:creationId xmlns:a16="http://schemas.microsoft.com/office/drawing/2014/main" id="{B92E327D-C698-4AE2-BC10-225A057253E4}"/>
            </a:ext>
          </a:extLst>
        </xdr:cNvPr>
        <xdr:cNvSpPr txBox="1"/>
      </xdr:nvSpPr>
      <xdr:spPr>
        <a:xfrm>
          <a:off x="14414500" y="13528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93980</xdr:rowOff>
    </xdr:from>
    <xdr:to>
      <xdr:col>85</xdr:col>
      <xdr:colOff>177800</xdr:colOff>
      <xdr:row>82</xdr:row>
      <xdr:rowOff>24130</xdr:rowOff>
    </xdr:to>
    <xdr:sp macro="" textlink="">
      <xdr:nvSpPr>
        <xdr:cNvPr id="647" name="フローチャート: 判断 646">
          <a:extLst>
            <a:ext uri="{FF2B5EF4-FFF2-40B4-BE49-F238E27FC236}">
              <a16:creationId xmlns:a16="http://schemas.microsoft.com/office/drawing/2014/main" id="{6BD4B043-36C6-4B5C-806F-795DA4497B8B}"/>
            </a:ext>
          </a:extLst>
        </xdr:cNvPr>
        <xdr:cNvSpPr/>
      </xdr:nvSpPr>
      <xdr:spPr>
        <a:xfrm>
          <a:off x="14325600" y="1367282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88264</xdr:rowOff>
    </xdr:from>
    <xdr:to>
      <xdr:col>81</xdr:col>
      <xdr:colOff>101600</xdr:colOff>
      <xdr:row>82</xdr:row>
      <xdr:rowOff>18414</xdr:rowOff>
    </xdr:to>
    <xdr:sp macro="" textlink="">
      <xdr:nvSpPr>
        <xdr:cNvPr id="648" name="フローチャート: 判断 647">
          <a:extLst>
            <a:ext uri="{FF2B5EF4-FFF2-40B4-BE49-F238E27FC236}">
              <a16:creationId xmlns:a16="http://schemas.microsoft.com/office/drawing/2014/main" id="{4B97BEA8-C29B-45B2-814A-A8ACAD3626ED}"/>
            </a:ext>
          </a:extLst>
        </xdr:cNvPr>
        <xdr:cNvSpPr/>
      </xdr:nvSpPr>
      <xdr:spPr>
        <a:xfrm>
          <a:off x="13578840" y="136671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114936</xdr:rowOff>
    </xdr:from>
    <xdr:to>
      <xdr:col>76</xdr:col>
      <xdr:colOff>165100</xdr:colOff>
      <xdr:row>82</xdr:row>
      <xdr:rowOff>45086</xdr:rowOff>
    </xdr:to>
    <xdr:sp macro="" textlink="">
      <xdr:nvSpPr>
        <xdr:cNvPr id="649" name="フローチャート: 判断 648">
          <a:extLst>
            <a:ext uri="{FF2B5EF4-FFF2-40B4-BE49-F238E27FC236}">
              <a16:creationId xmlns:a16="http://schemas.microsoft.com/office/drawing/2014/main" id="{1C724E27-2898-4D71-8411-694B67C9BA40}"/>
            </a:ext>
          </a:extLst>
        </xdr:cNvPr>
        <xdr:cNvSpPr/>
      </xdr:nvSpPr>
      <xdr:spPr>
        <a:xfrm>
          <a:off x="12804140" y="136937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95886</xdr:rowOff>
    </xdr:from>
    <xdr:to>
      <xdr:col>72</xdr:col>
      <xdr:colOff>38100</xdr:colOff>
      <xdr:row>82</xdr:row>
      <xdr:rowOff>26036</xdr:rowOff>
    </xdr:to>
    <xdr:sp macro="" textlink="">
      <xdr:nvSpPr>
        <xdr:cNvPr id="650" name="フローチャート: 判断 649">
          <a:extLst>
            <a:ext uri="{FF2B5EF4-FFF2-40B4-BE49-F238E27FC236}">
              <a16:creationId xmlns:a16="http://schemas.microsoft.com/office/drawing/2014/main" id="{94ABEC89-3EB7-4A4C-9CB4-53A49AF4DED5}"/>
            </a:ext>
          </a:extLst>
        </xdr:cNvPr>
        <xdr:cNvSpPr/>
      </xdr:nvSpPr>
      <xdr:spPr>
        <a:xfrm>
          <a:off x="12029440" y="1367472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90170</xdr:rowOff>
    </xdr:from>
    <xdr:to>
      <xdr:col>67</xdr:col>
      <xdr:colOff>101600</xdr:colOff>
      <xdr:row>82</xdr:row>
      <xdr:rowOff>20320</xdr:rowOff>
    </xdr:to>
    <xdr:sp macro="" textlink="">
      <xdr:nvSpPr>
        <xdr:cNvPr id="651" name="フローチャート: 判断 650">
          <a:extLst>
            <a:ext uri="{FF2B5EF4-FFF2-40B4-BE49-F238E27FC236}">
              <a16:creationId xmlns:a16="http://schemas.microsoft.com/office/drawing/2014/main" id="{8590CF61-2B32-4C9F-80E4-0F7C0F0B7DE2}"/>
            </a:ext>
          </a:extLst>
        </xdr:cNvPr>
        <xdr:cNvSpPr/>
      </xdr:nvSpPr>
      <xdr:spPr>
        <a:xfrm>
          <a:off x="11231880" y="136690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2" name="テキスト ボックス 651">
          <a:extLst>
            <a:ext uri="{FF2B5EF4-FFF2-40B4-BE49-F238E27FC236}">
              <a16:creationId xmlns:a16="http://schemas.microsoft.com/office/drawing/2014/main" id="{4DDF1D67-66EF-4BA5-8FC9-2C282EC7D902}"/>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3" name="テキスト ボックス 652">
          <a:extLst>
            <a:ext uri="{FF2B5EF4-FFF2-40B4-BE49-F238E27FC236}">
              <a16:creationId xmlns:a16="http://schemas.microsoft.com/office/drawing/2014/main" id="{9CB10FF1-9C21-4D7B-91E4-F94A65DE2630}"/>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D8DE64AA-114A-40D9-8790-F0A03EAA160A}"/>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5" name="テキスト ボックス 654">
          <a:extLst>
            <a:ext uri="{FF2B5EF4-FFF2-40B4-BE49-F238E27FC236}">
              <a16:creationId xmlns:a16="http://schemas.microsoft.com/office/drawing/2014/main" id="{62B87587-71AA-40C9-8216-A3964054420C}"/>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E01B3379-0133-4170-87D7-DBF37D048815}"/>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92075</xdr:rowOff>
    </xdr:from>
    <xdr:to>
      <xdr:col>85</xdr:col>
      <xdr:colOff>177800</xdr:colOff>
      <xdr:row>83</xdr:row>
      <xdr:rowOff>22225</xdr:rowOff>
    </xdr:to>
    <xdr:sp macro="" textlink="">
      <xdr:nvSpPr>
        <xdr:cNvPr id="657" name="楕円 656">
          <a:extLst>
            <a:ext uri="{FF2B5EF4-FFF2-40B4-BE49-F238E27FC236}">
              <a16:creationId xmlns:a16="http://schemas.microsoft.com/office/drawing/2014/main" id="{27467ED6-CB53-4201-A369-6523E760DB8B}"/>
            </a:ext>
          </a:extLst>
        </xdr:cNvPr>
        <xdr:cNvSpPr/>
      </xdr:nvSpPr>
      <xdr:spPr>
        <a:xfrm>
          <a:off x="14325600" y="1383855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70502</xdr:rowOff>
    </xdr:from>
    <xdr:ext cx="405111" cy="259045"/>
    <xdr:sp macro="" textlink="">
      <xdr:nvSpPr>
        <xdr:cNvPr id="658" name="【児童館】&#10;有形固定資産減価償却率該当値テキスト">
          <a:extLst>
            <a:ext uri="{FF2B5EF4-FFF2-40B4-BE49-F238E27FC236}">
              <a16:creationId xmlns:a16="http://schemas.microsoft.com/office/drawing/2014/main" id="{186ABBD1-7FE9-4753-8B7C-5FE22E4C8EB8}"/>
            </a:ext>
          </a:extLst>
        </xdr:cNvPr>
        <xdr:cNvSpPr txBox="1"/>
      </xdr:nvSpPr>
      <xdr:spPr>
        <a:xfrm>
          <a:off x="14414500" y="13816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67311</xdr:rowOff>
    </xdr:from>
    <xdr:to>
      <xdr:col>81</xdr:col>
      <xdr:colOff>101600</xdr:colOff>
      <xdr:row>82</xdr:row>
      <xdr:rowOff>168911</xdr:rowOff>
    </xdr:to>
    <xdr:sp macro="" textlink="">
      <xdr:nvSpPr>
        <xdr:cNvPr id="659" name="楕円 658">
          <a:extLst>
            <a:ext uri="{FF2B5EF4-FFF2-40B4-BE49-F238E27FC236}">
              <a16:creationId xmlns:a16="http://schemas.microsoft.com/office/drawing/2014/main" id="{04828FB3-C234-4852-B11B-FE4CF203BEF0}"/>
            </a:ext>
          </a:extLst>
        </xdr:cNvPr>
        <xdr:cNvSpPr/>
      </xdr:nvSpPr>
      <xdr:spPr>
        <a:xfrm>
          <a:off x="13578840" y="13813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118111</xdr:rowOff>
    </xdr:from>
    <xdr:to>
      <xdr:col>85</xdr:col>
      <xdr:colOff>127000</xdr:colOff>
      <xdr:row>82</xdr:row>
      <xdr:rowOff>142875</xdr:rowOff>
    </xdr:to>
    <xdr:cxnSp macro="">
      <xdr:nvCxnSpPr>
        <xdr:cNvPr id="660" name="直線コネクタ 659">
          <a:extLst>
            <a:ext uri="{FF2B5EF4-FFF2-40B4-BE49-F238E27FC236}">
              <a16:creationId xmlns:a16="http://schemas.microsoft.com/office/drawing/2014/main" id="{F2915507-7107-48EE-AB6C-BFBC11FB2897}"/>
            </a:ext>
          </a:extLst>
        </xdr:cNvPr>
        <xdr:cNvCxnSpPr/>
      </xdr:nvCxnSpPr>
      <xdr:spPr>
        <a:xfrm>
          <a:off x="13629640" y="13864591"/>
          <a:ext cx="746760" cy="24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33020</xdr:rowOff>
    </xdr:from>
    <xdr:to>
      <xdr:col>76</xdr:col>
      <xdr:colOff>165100</xdr:colOff>
      <xdr:row>82</xdr:row>
      <xdr:rowOff>134620</xdr:rowOff>
    </xdr:to>
    <xdr:sp macro="" textlink="">
      <xdr:nvSpPr>
        <xdr:cNvPr id="661" name="楕円 660">
          <a:extLst>
            <a:ext uri="{FF2B5EF4-FFF2-40B4-BE49-F238E27FC236}">
              <a16:creationId xmlns:a16="http://schemas.microsoft.com/office/drawing/2014/main" id="{82D232CA-92BE-4FC9-B374-D13C291BBE1F}"/>
            </a:ext>
          </a:extLst>
        </xdr:cNvPr>
        <xdr:cNvSpPr/>
      </xdr:nvSpPr>
      <xdr:spPr>
        <a:xfrm>
          <a:off x="12804140" y="1377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83820</xdr:rowOff>
    </xdr:from>
    <xdr:to>
      <xdr:col>81</xdr:col>
      <xdr:colOff>50800</xdr:colOff>
      <xdr:row>82</xdr:row>
      <xdr:rowOff>118111</xdr:rowOff>
    </xdr:to>
    <xdr:cxnSp macro="">
      <xdr:nvCxnSpPr>
        <xdr:cNvPr id="662" name="直線コネクタ 661">
          <a:extLst>
            <a:ext uri="{FF2B5EF4-FFF2-40B4-BE49-F238E27FC236}">
              <a16:creationId xmlns:a16="http://schemas.microsoft.com/office/drawing/2014/main" id="{FC90A606-26FD-45D2-A44C-FFB425C75B89}"/>
            </a:ext>
          </a:extLst>
        </xdr:cNvPr>
        <xdr:cNvCxnSpPr/>
      </xdr:nvCxnSpPr>
      <xdr:spPr>
        <a:xfrm>
          <a:off x="12854940" y="13830300"/>
          <a:ext cx="7747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164464</xdr:rowOff>
    </xdr:from>
    <xdr:to>
      <xdr:col>72</xdr:col>
      <xdr:colOff>38100</xdr:colOff>
      <xdr:row>82</xdr:row>
      <xdr:rowOff>94614</xdr:rowOff>
    </xdr:to>
    <xdr:sp macro="" textlink="">
      <xdr:nvSpPr>
        <xdr:cNvPr id="663" name="楕円 662">
          <a:extLst>
            <a:ext uri="{FF2B5EF4-FFF2-40B4-BE49-F238E27FC236}">
              <a16:creationId xmlns:a16="http://schemas.microsoft.com/office/drawing/2014/main" id="{E3EB8C81-C3B6-42C1-8564-AB76D287268B}"/>
            </a:ext>
          </a:extLst>
        </xdr:cNvPr>
        <xdr:cNvSpPr/>
      </xdr:nvSpPr>
      <xdr:spPr>
        <a:xfrm>
          <a:off x="12029440" y="1374330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43814</xdr:rowOff>
    </xdr:from>
    <xdr:to>
      <xdr:col>76</xdr:col>
      <xdr:colOff>114300</xdr:colOff>
      <xdr:row>82</xdr:row>
      <xdr:rowOff>83820</xdr:rowOff>
    </xdr:to>
    <xdr:cxnSp macro="">
      <xdr:nvCxnSpPr>
        <xdr:cNvPr id="664" name="直線コネクタ 663">
          <a:extLst>
            <a:ext uri="{FF2B5EF4-FFF2-40B4-BE49-F238E27FC236}">
              <a16:creationId xmlns:a16="http://schemas.microsoft.com/office/drawing/2014/main" id="{9D1FADB1-FFE1-494B-A629-CB2C0911A0BB}"/>
            </a:ext>
          </a:extLst>
        </xdr:cNvPr>
        <xdr:cNvCxnSpPr/>
      </xdr:nvCxnSpPr>
      <xdr:spPr>
        <a:xfrm>
          <a:off x="12072620" y="13790294"/>
          <a:ext cx="78232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126364</xdr:rowOff>
    </xdr:from>
    <xdr:to>
      <xdr:col>67</xdr:col>
      <xdr:colOff>101600</xdr:colOff>
      <xdr:row>82</xdr:row>
      <xdr:rowOff>56514</xdr:rowOff>
    </xdr:to>
    <xdr:sp macro="" textlink="">
      <xdr:nvSpPr>
        <xdr:cNvPr id="665" name="楕円 664">
          <a:extLst>
            <a:ext uri="{FF2B5EF4-FFF2-40B4-BE49-F238E27FC236}">
              <a16:creationId xmlns:a16="http://schemas.microsoft.com/office/drawing/2014/main" id="{C4366AEA-46CE-4BE9-AA8C-2A84061CD023}"/>
            </a:ext>
          </a:extLst>
        </xdr:cNvPr>
        <xdr:cNvSpPr/>
      </xdr:nvSpPr>
      <xdr:spPr>
        <a:xfrm>
          <a:off x="11231880" y="1370520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5714</xdr:rowOff>
    </xdr:from>
    <xdr:to>
      <xdr:col>71</xdr:col>
      <xdr:colOff>177800</xdr:colOff>
      <xdr:row>82</xdr:row>
      <xdr:rowOff>43814</xdr:rowOff>
    </xdr:to>
    <xdr:cxnSp macro="">
      <xdr:nvCxnSpPr>
        <xdr:cNvPr id="666" name="直線コネクタ 665">
          <a:extLst>
            <a:ext uri="{FF2B5EF4-FFF2-40B4-BE49-F238E27FC236}">
              <a16:creationId xmlns:a16="http://schemas.microsoft.com/office/drawing/2014/main" id="{834E4F97-512C-43E0-A6EE-3C2DD46ADABA}"/>
            </a:ext>
          </a:extLst>
        </xdr:cNvPr>
        <xdr:cNvCxnSpPr/>
      </xdr:nvCxnSpPr>
      <xdr:spPr>
        <a:xfrm>
          <a:off x="11282680" y="13752194"/>
          <a:ext cx="78994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34941</xdr:rowOff>
    </xdr:from>
    <xdr:ext cx="405111" cy="259045"/>
    <xdr:sp macro="" textlink="">
      <xdr:nvSpPr>
        <xdr:cNvPr id="667" name="n_1aveValue【児童館】&#10;有形固定資産減価償却率">
          <a:extLst>
            <a:ext uri="{FF2B5EF4-FFF2-40B4-BE49-F238E27FC236}">
              <a16:creationId xmlns:a16="http://schemas.microsoft.com/office/drawing/2014/main" id="{92299BE2-62AD-4FD9-845A-88E6EFE1A69B}"/>
            </a:ext>
          </a:extLst>
        </xdr:cNvPr>
        <xdr:cNvSpPr txBox="1"/>
      </xdr:nvSpPr>
      <xdr:spPr>
        <a:xfrm>
          <a:off x="13437244" y="13446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61613</xdr:rowOff>
    </xdr:from>
    <xdr:ext cx="405111" cy="259045"/>
    <xdr:sp macro="" textlink="">
      <xdr:nvSpPr>
        <xdr:cNvPr id="668" name="n_2aveValue【児童館】&#10;有形固定資産減価償却率">
          <a:extLst>
            <a:ext uri="{FF2B5EF4-FFF2-40B4-BE49-F238E27FC236}">
              <a16:creationId xmlns:a16="http://schemas.microsoft.com/office/drawing/2014/main" id="{7F6FC984-E8E0-48EC-868D-C41D94A41CF1}"/>
            </a:ext>
          </a:extLst>
        </xdr:cNvPr>
        <xdr:cNvSpPr txBox="1"/>
      </xdr:nvSpPr>
      <xdr:spPr>
        <a:xfrm>
          <a:off x="12675244" y="13472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42563</xdr:rowOff>
    </xdr:from>
    <xdr:ext cx="405111" cy="259045"/>
    <xdr:sp macro="" textlink="">
      <xdr:nvSpPr>
        <xdr:cNvPr id="669" name="n_3aveValue【児童館】&#10;有形固定資産減価償却率">
          <a:extLst>
            <a:ext uri="{FF2B5EF4-FFF2-40B4-BE49-F238E27FC236}">
              <a16:creationId xmlns:a16="http://schemas.microsoft.com/office/drawing/2014/main" id="{CCB27AD1-D290-4EB2-9FA4-C3601AF9E22B}"/>
            </a:ext>
          </a:extLst>
        </xdr:cNvPr>
        <xdr:cNvSpPr txBox="1"/>
      </xdr:nvSpPr>
      <xdr:spPr>
        <a:xfrm>
          <a:off x="11900544" y="13453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36847</xdr:rowOff>
    </xdr:from>
    <xdr:ext cx="405111" cy="259045"/>
    <xdr:sp macro="" textlink="">
      <xdr:nvSpPr>
        <xdr:cNvPr id="670" name="n_4aveValue【児童館】&#10;有形固定資産減価償却率">
          <a:extLst>
            <a:ext uri="{FF2B5EF4-FFF2-40B4-BE49-F238E27FC236}">
              <a16:creationId xmlns:a16="http://schemas.microsoft.com/office/drawing/2014/main" id="{317DB8E4-BF34-4403-A529-ADFE22F7DAF1}"/>
            </a:ext>
          </a:extLst>
        </xdr:cNvPr>
        <xdr:cNvSpPr txBox="1"/>
      </xdr:nvSpPr>
      <xdr:spPr>
        <a:xfrm>
          <a:off x="11102984" y="1344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160038</xdr:rowOff>
    </xdr:from>
    <xdr:ext cx="405111" cy="259045"/>
    <xdr:sp macro="" textlink="">
      <xdr:nvSpPr>
        <xdr:cNvPr id="671" name="n_1mainValue【児童館】&#10;有形固定資産減価償却率">
          <a:extLst>
            <a:ext uri="{FF2B5EF4-FFF2-40B4-BE49-F238E27FC236}">
              <a16:creationId xmlns:a16="http://schemas.microsoft.com/office/drawing/2014/main" id="{ECB8473E-4B24-42B7-9F93-F9B579D1E0F0}"/>
            </a:ext>
          </a:extLst>
        </xdr:cNvPr>
        <xdr:cNvSpPr txBox="1"/>
      </xdr:nvSpPr>
      <xdr:spPr>
        <a:xfrm>
          <a:off x="13437244" y="139065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125747</xdr:rowOff>
    </xdr:from>
    <xdr:ext cx="405111" cy="259045"/>
    <xdr:sp macro="" textlink="">
      <xdr:nvSpPr>
        <xdr:cNvPr id="672" name="n_2mainValue【児童館】&#10;有形固定資産減価償却率">
          <a:extLst>
            <a:ext uri="{FF2B5EF4-FFF2-40B4-BE49-F238E27FC236}">
              <a16:creationId xmlns:a16="http://schemas.microsoft.com/office/drawing/2014/main" id="{B66EC5CC-F9B0-47B8-9AEC-B2A7737A0644}"/>
            </a:ext>
          </a:extLst>
        </xdr:cNvPr>
        <xdr:cNvSpPr txBox="1"/>
      </xdr:nvSpPr>
      <xdr:spPr>
        <a:xfrm>
          <a:off x="12675244" y="13872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85741</xdr:rowOff>
    </xdr:from>
    <xdr:ext cx="405111" cy="259045"/>
    <xdr:sp macro="" textlink="">
      <xdr:nvSpPr>
        <xdr:cNvPr id="673" name="n_3mainValue【児童館】&#10;有形固定資産減価償却率">
          <a:extLst>
            <a:ext uri="{FF2B5EF4-FFF2-40B4-BE49-F238E27FC236}">
              <a16:creationId xmlns:a16="http://schemas.microsoft.com/office/drawing/2014/main" id="{F4CA0C01-722B-493E-B16A-25DD55330740}"/>
            </a:ext>
          </a:extLst>
        </xdr:cNvPr>
        <xdr:cNvSpPr txBox="1"/>
      </xdr:nvSpPr>
      <xdr:spPr>
        <a:xfrm>
          <a:off x="11900544" y="13832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47641</xdr:rowOff>
    </xdr:from>
    <xdr:ext cx="405111" cy="259045"/>
    <xdr:sp macro="" textlink="">
      <xdr:nvSpPr>
        <xdr:cNvPr id="674" name="n_4mainValue【児童館】&#10;有形固定資産減価償却率">
          <a:extLst>
            <a:ext uri="{FF2B5EF4-FFF2-40B4-BE49-F238E27FC236}">
              <a16:creationId xmlns:a16="http://schemas.microsoft.com/office/drawing/2014/main" id="{369F1DEB-CCD8-432E-94DB-C173E81B3992}"/>
            </a:ext>
          </a:extLst>
        </xdr:cNvPr>
        <xdr:cNvSpPr txBox="1"/>
      </xdr:nvSpPr>
      <xdr:spPr>
        <a:xfrm>
          <a:off x="11102984" y="13794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5" name="正方形/長方形 674">
          <a:extLst>
            <a:ext uri="{FF2B5EF4-FFF2-40B4-BE49-F238E27FC236}">
              <a16:creationId xmlns:a16="http://schemas.microsoft.com/office/drawing/2014/main" id="{F251E7DF-851A-49EC-B7F3-1EF4E9C17900}"/>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6" name="正方形/長方形 675">
          <a:extLst>
            <a:ext uri="{FF2B5EF4-FFF2-40B4-BE49-F238E27FC236}">
              <a16:creationId xmlns:a16="http://schemas.microsoft.com/office/drawing/2014/main" id="{79A7250D-0E86-4B80-9D7F-6F32DB71C954}"/>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7" name="正方形/長方形 676">
          <a:extLst>
            <a:ext uri="{FF2B5EF4-FFF2-40B4-BE49-F238E27FC236}">
              <a16:creationId xmlns:a16="http://schemas.microsoft.com/office/drawing/2014/main" id="{6613B8B0-F2DE-4D5A-96C7-A247EE04A57F}"/>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8" name="正方形/長方形 677">
          <a:extLst>
            <a:ext uri="{FF2B5EF4-FFF2-40B4-BE49-F238E27FC236}">
              <a16:creationId xmlns:a16="http://schemas.microsoft.com/office/drawing/2014/main" id="{B8EFBFA2-96A2-445D-B347-68D7D691C55B}"/>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9" name="正方形/長方形 678">
          <a:extLst>
            <a:ext uri="{FF2B5EF4-FFF2-40B4-BE49-F238E27FC236}">
              <a16:creationId xmlns:a16="http://schemas.microsoft.com/office/drawing/2014/main" id="{34A4F264-0BF1-49A8-938D-9F6A3C61F7D1}"/>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0" name="正方形/長方形 679">
          <a:extLst>
            <a:ext uri="{FF2B5EF4-FFF2-40B4-BE49-F238E27FC236}">
              <a16:creationId xmlns:a16="http://schemas.microsoft.com/office/drawing/2014/main" id="{CC48AAE8-4F89-4A3A-A04C-C3265A8AD63A}"/>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1" name="正方形/長方形 680">
          <a:extLst>
            <a:ext uri="{FF2B5EF4-FFF2-40B4-BE49-F238E27FC236}">
              <a16:creationId xmlns:a16="http://schemas.microsoft.com/office/drawing/2014/main" id="{DD213F23-AE03-427E-9E31-58E53D4A21A8}"/>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2" name="正方形/長方形 681">
          <a:extLst>
            <a:ext uri="{FF2B5EF4-FFF2-40B4-BE49-F238E27FC236}">
              <a16:creationId xmlns:a16="http://schemas.microsoft.com/office/drawing/2014/main" id="{D92C01AB-2561-4FA9-B29F-211C5D7EC64E}"/>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3" name="テキスト ボックス 682">
          <a:extLst>
            <a:ext uri="{FF2B5EF4-FFF2-40B4-BE49-F238E27FC236}">
              <a16:creationId xmlns:a16="http://schemas.microsoft.com/office/drawing/2014/main" id="{3E653BE5-697A-4492-97B6-C80DAEC9C6AF}"/>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4" name="直線コネクタ 683">
          <a:extLst>
            <a:ext uri="{FF2B5EF4-FFF2-40B4-BE49-F238E27FC236}">
              <a16:creationId xmlns:a16="http://schemas.microsoft.com/office/drawing/2014/main" id="{1F1D87C2-7A2A-4411-9E21-76311EFDC1D0}"/>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5" name="直線コネクタ 684">
          <a:extLst>
            <a:ext uri="{FF2B5EF4-FFF2-40B4-BE49-F238E27FC236}">
              <a16:creationId xmlns:a16="http://schemas.microsoft.com/office/drawing/2014/main" id="{EFD7FBF2-F49D-479D-A4C7-C85DBB355382}"/>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6" name="テキスト ボックス 685">
          <a:extLst>
            <a:ext uri="{FF2B5EF4-FFF2-40B4-BE49-F238E27FC236}">
              <a16:creationId xmlns:a16="http://schemas.microsoft.com/office/drawing/2014/main" id="{708E990E-E05C-4CB7-A64D-C7FB7DF328F1}"/>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7" name="直線コネクタ 686">
          <a:extLst>
            <a:ext uri="{FF2B5EF4-FFF2-40B4-BE49-F238E27FC236}">
              <a16:creationId xmlns:a16="http://schemas.microsoft.com/office/drawing/2014/main" id="{ED8F7407-0F86-433A-BA4B-075349D637A9}"/>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88" name="テキスト ボックス 687">
          <a:extLst>
            <a:ext uri="{FF2B5EF4-FFF2-40B4-BE49-F238E27FC236}">
              <a16:creationId xmlns:a16="http://schemas.microsoft.com/office/drawing/2014/main" id="{30C9EABB-4815-496A-A642-1F8E6E7CE0E4}"/>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89" name="直線コネクタ 688">
          <a:extLst>
            <a:ext uri="{FF2B5EF4-FFF2-40B4-BE49-F238E27FC236}">
              <a16:creationId xmlns:a16="http://schemas.microsoft.com/office/drawing/2014/main" id="{0F9D486F-55D3-4429-A148-C636B5A66457}"/>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0" name="テキスト ボックス 689">
          <a:extLst>
            <a:ext uri="{FF2B5EF4-FFF2-40B4-BE49-F238E27FC236}">
              <a16:creationId xmlns:a16="http://schemas.microsoft.com/office/drawing/2014/main" id="{D5895C73-6026-4700-A68F-29DDA7FC0E0A}"/>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1" name="直線コネクタ 690">
          <a:extLst>
            <a:ext uri="{FF2B5EF4-FFF2-40B4-BE49-F238E27FC236}">
              <a16:creationId xmlns:a16="http://schemas.microsoft.com/office/drawing/2014/main" id="{F5018BBE-F7B8-4502-8218-D223DCE5FA6E}"/>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2" name="テキスト ボックス 691">
          <a:extLst>
            <a:ext uri="{FF2B5EF4-FFF2-40B4-BE49-F238E27FC236}">
              <a16:creationId xmlns:a16="http://schemas.microsoft.com/office/drawing/2014/main" id="{E69D7449-8196-409D-8D86-679DB9FA08A4}"/>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3" name="直線コネクタ 692">
          <a:extLst>
            <a:ext uri="{FF2B5EF4-FFF2-40B4-BE49-F238E27FC236}">
              <a16:creationId xmlns:a16="http://schemas.microsoft.com/office/drawing/2014/main" id="{ECF87B5E-1086-467C-B2C9-F93800871C2E}"/>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4" name="テキスト ボックス 693">
          <a:extLst>
            <a:ext uri="{FF2B5EF4-FFF2-40B4-BE49-F238E27FC236}">
              <a16:creationId xmlns:a16="http://schemas.microsoft.com/office/drawing/2014/main" id="{4552D1FD-C579-4DBD-9364-A5E91E8D469D}"/>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5" name="直線コネクタ 694">
          <a:extLst>
            <a:ext uri="{FF2B5EF4-FFF2-40B4-BE49-F238E27FC236}">
              <a16:creationId xmlns:a16="http://schemas.microsoft.com/office/drawing/2014/main" id="{0628E856-E896-40CD-A551-4BD6D672CD01}"/>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6" name="テキスト ボックス 695">
          <a:extLst>
            <a:ext uri="{FF2B5EF4-FFF2-40B4-BE49-F238E27FC236}">
              <a16:creationId xmlns:a16="http://schemas.microsoft.com/office/drawing/2014/main" id="{C3E98FD6-241C-4A6E-9731-847D71C8E6A4}"/>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7" name="【児童館】&#10;一人当たり面積グラフ枠">
          <a:extLst>
            <a:ext uri="{FF2B5EF4-FFF2-40B4-BE49-F238E27FC236}">
              <a16:creationId xmlns:a16="http://schemas.microsoft.com/office/drawing/2014/main" id="{47939197-39A0-4475-AC96-2C0905128476}"/>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76200</xdr:rowOff>
    </xdr:to>
    <xdr:cxnSp macro="">
      <xdr:nvCxnSpPr>
        <xdr:cNvPr id="698" name="直線コネクタ 697">
          <a:extLst>
            <a:ext uri="{FF2B5EF4-FFF2-40B4-BE49-F238E27FC236}">
              <a16:creationId xmlns:a16="http://schemas.microsoft.com/office/drawing/2014/main" id="{1772A1B0-075A-4E1A-A11C-61A9FCEE9247}"/>
            </a:ext>
          </a:extLst>
        </xdr:cNvPr>
        <xdr:cNvCxnSpPr/>
      </xdr:nvCxnSpPr>
      <xdr:spPr>
        <a:xfrm flipV="1">
          <a:off x="19509104" y="12965430"/>
          <a:ext cx="0" cy="1527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99" name="【児童館】&#10;一人当たり面積最小値テキスト">
          <a:extLst>
            <a:ext uri="{FF2B5EF4-FFF2-40B4-BE49-F238E27FC236}">
              <a16:creationId xmlns:a16="http://schemas.microsoft.com/office/drawing/2014/main" id="{E4C6C97B-FFE8-4930-AB16-606606C89897}"/>
            </a:ext>
          </a:extLst>
        </xdr:cNvPr>
        <xdr:cNvSpPr txBox="1"/>
      </xdr:nvSpPr>
      <xdr:spPr>
        <a:xfrm>
          <a:off x="19547840" y="14497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700" name="直線コネクタ 699">
          <a:extLst>
            <a:ext uri="{FF2B5EF4-FFF2-40B4-BE49-F238E27FC236}">
              <a16:creationId xmlns:a16="http://schemas.microsoft.com/office/drawing/2014/main" id="{010E5D67-1A62-4FF7-90D0-9A91523DBF66}"/>
            </a:ext>
          </a:extLst>
        </xdr:cNvPr>
        <xdr:cNvCxnSpPr/>
      </xdr:nvCxnSpPr>
      <xdr:spPr>
        <a:xfrm>
          <a:off x="19443700" y="144932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701" name="【児童館】&#10;一人当たり面積最大値テキスト">
          <a:extLst>
            <a:ext uri="{FF2B5EF4-FFF2-40B4-BE49-F238E27FC236}">
              <a16:creationId xmlns:a16="http://schemas.microsoft.com/office/drawing/2014/main" id="{6C796DC8-5CCF-497F-AA60-660635673CE1}"/>
            </a:ext>
          </a:extLst>
        </xdr:cNvPr>
        <xdr:cNvSpPr txBox="1"/>
      </xdr:nvSpPr>
      <xdr:spPr>
        <a:xfrm>
          <a:off x="19547840" y="1274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702" name="直線コネクタ 701">
          <a:extLst>
            <a:ext uri="{FF2B5EF4-FFF2-40B4-BE49-F238E27FC236}">
              <a16:creationId xmlns:a16="http://schemas.microsoft.com/office/drawing/2014/main" id="{934BF865-19E0-4435-AAAE-4A5784607A6F}"/>
            </a:ext>
          </a:extLst>
        </xdr:cNvPr>
        <xdr:cNvCxnSpPr/>
      </xdr:nvCxnSpPr>
      <xdr:spPr>
        <a:xfrm>
          <a:off x="19443700" y="129654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60977</xdr:rowOff>
    </xdr:from>
    <xdr:ext cx="469744" cy="259045"/>
    <xdr:sp macro="" textlink="">
      <xdr:nvSpPr>
        <xdr:cNvPr id="703" name="【児童館】&#10;一人当たり面積平均値テキスト">
          <a:extLst>
            <a:ext uri="{FF2B5EF4-FFF2-40B4-BE49-F238E27FC236}">
              <a16:creationId xmlns:a16="http://schemas.microsoft.com/office/drawing/2014/main" id="{C3788E93-1A45-4A49-8093-3DD543C9D927}"/>
            </a:ext>
          </a:extLst>
        </xdr:cNvPr>
        <xdr:cNvSpPr txBox="1"/>
      </xdr:nvSpPr>
      <xdr:spPr>
        <a:xfrm>
          <a:off x="19547840" y="139750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704" name="フローチャート: 判断 703">
          <a:extLst>
            <a:ext uri="{FF2B5EF4-FFF2-40B4-BE49-F238E27FC236}">
              <a16:creationId xmlns:a16="http://schemas.microsoft.com/office/drawing/2014/main" id="{1C65EFBC-2E52-4D19-A06C-CE1593FFEFB9}"/>
            </a:ext>
          </a:extLst>
        </xdr:cNvPr>
        <xdr:cNvSpPr/>
      </xdr:nvSpPr>
      <xdr:spPr>
        <a:xfrm>
          <a:off x="19458940" y="139966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82550</xdr:rowOff>
    </xdr:from>
    <xdr:to>
      <xdr:col>112</xdr:col>
      <xdr:colOff>38100</xdr:colOff>
      <xdr:row>84</xdr:row>
      <xdr:rowOff>12700</xdr:rowOff>
    </xdr:to>
    <xdr:sp macro="" textlink="">
      <xdr:nvSpPr>
        <xdr:cNvPr id="705" name="フローチャート: 判断 704">
          <a:extLst>
            <a:ext uri="{FF2B5EF4-FFF2-40B4-BE49-F238E27FC236}">
              <a16:creationId xmlns:a16="http://schemas.microsoft.com/office/drawing/2014/main" id="{BE4455FA-553E-4CE1-8341-DE1DE34C4E5E}"/>
            </a:ext>
          </a:extLst>
        </xdr:cNvPr>
        <xdr:cNvSpPr/>
      </xdr:nvSpPr>
      <xdr:spPr>
        <a:xfrm>
          <a:off x="18735040" y="139966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06" name="フローチャート: 判断 705">
          <a:extLst>
            <a:ext uri="{FF2B5EF4-FFF2-40B4-BE49-F238E27FC236}">
              <a16:creationId xmlns:a16="http://schemas.microsoft.com/office/drawing/2014/main" id="{E93A80B8-1B34-41B0-9AF9-C38DC183FFCE}"/>
            </a:ext>
          </a:extLst>
        </xdr:cNvPr>
        <xdr:cNvSpPr/>
      </xdr:nvSpPr>
      <xdr:spPr>
        <a:xfrm>
          <a:off x="17937480" y="140347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158750</xdr:rowOff>
    </xdr:from>
    <xdr:to>
      <xdr:col>102</xdr:col>
      <xdr:colOff>165100</xdr:colOff>
      <xdr:row>84</xdr:row>
      <xdr:rowOff>88900</xdr:rowOff>
    </xdr:to>
    <xdr:sp macro="" textlink="">
      <xdr:nvSpPr>
        <xdr:cNvPr id="707" name="フローチャート: 判断 706">
          <a:extLst>
            <a:ext uri="{FF2B5EF4-FFF2-40B4-BE49-F238E27FC236}">
              <a16:creationId xmlns:a16="http://schemas.microsoft.com/office/drawing/2014/main" id="{A5B607E1-A7FA-41BE-9772-72F9AC67F30A}"/>
            </a:ext>
          </a:extLst>
        </xdr:cNvPr>
        <xdr:cNvSpPr/>
      </xdr:nvSpPr>
      <xdr:spPr>
        <a:xfrm>
          <a:off x="17162780" y="140728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708" name="フローチャート: 判断 707">
          <a:extLst>
            <a:ext uri="{FF2B5EF4-FFF2-40B4-BE49-F238E27FC236}">
              <a16:creationId xmlns:a16="http://schemas.microsoft.com/office/drawing/2014/main" id="{8C3CD4B7-2F92-4358-8674-0AA0D0482A3F}"/>
            </a:ext>
          </a:extLst>
        </xdr:cNvPr>
        <xdr:cNvSpPr/>
      </xdr:nvSpPr>
      <xdr:spPr>
        <a:xfrm>
          <a:off x="16388080" y="140347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9" name="テキスト ボックス 708">
          <a:extLst>
            <a:ext uri="{FF2B5EF4-FFF2-40B4-BE49-F238E27FC236}">
              <a16:creationId xmlns:a16="http://schemas.microsoft.com/office/drawing/2014/main" id="{EE15C5AD-B61F-40A0-A705-4B0C0D1158DB}"/>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0" name="テキスト ボックス 709">
          <a:extLst>
            <a:ext uri="{FF2B5EF4-FFF2-40B4-BE49-F238E27FC236}">
              <a16:creationId xmlns:a16="http://schemas.microsoft.com/office/drawing/2014/main" id="{986620C0-070F-42CE-B6CA-A6775A05F04F}"/>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1" name="テキスト ボックス 710">
          <a:extLst>
            <a:ext uri="{FF2B5EF4-FFF2-40B4-BE49-F238E27FC236}">
              <a16:creationId xmlns:a16="http://schemas.microsoft.com/office/drawing/2014/main" id="{673FF561-84DC-42BA-9853-204932DB43E1}"/>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2" name="テキスト ボックス 711">
          <a:extLst>
            <a:ext uri="{FF2B5EF4-FFF2-40B4-BE49-F238E27FC236}">
              <a16:creationId xmlns:a16="http://schemas.microsoft.com/office/drawing/2014/main" id="{C2F2E62F-27AA-4CE2-86B7-AED28F67BF37}"/>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3" name="テキスト ボックス 712">
          <a:extLst>
            <a:ext uri="{FF2B5EF4-FFF2-40B4-BE49-F238E27FC236}">
              <a16:creationId xmlns:a16="http://schemas.microsoft.com/office/drawing/2014/main" id="{B02919FC-315C-493A-A9CC-8DDAF3DDF426}"/>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82550</xdr:rowOff>
    </xdr:from>
    <xdr:to>
      <xdr:col>116</xdr:col>
      <xdr:colOff>114300</xdr:colOff>
      <xdr:row>82</xdr:row>
      <xdr:rowOff>12700</xdr:rowOff>
    </xdr:to>
    <xdr:sp macro="" textlink="">
      <xdr:nvSpPr>
        <xdr:cNvPr id="714" name="楕円 713">
          <a:extLst>
            <a:ext uri="{FF2B5EF4-FFF2-40B4-BE49-F238E27FC236}">
              <a16:creationId xmlns:a16="http://schemas.microsoft.com/office/drawing/2014/main" id="{BDD2D202-608D-49A9-9D4E-7E7477B88D53}"/>
            </a:ext>
          </a:extLst>
        </xdr:cNvPr>
        <xdr:cNvSpPr/>
      </xdr:nvSpPr>
      <xdr:spPr>
        <a:xfrm>
          <a:off x="19458940" y="136613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80</xdr:row>
      <xdr:rowOff>105427</xdr:rowOff>
    </xdr:from>
    <xdr:ext cx="469744" cy="259045"/>
    <xdr:sp macro="" textlink="">
      <xdr:nvSpPr>
        <xdr:cNvPr id="715" name="【児童館】&#10;一人当たり面積該当値テキスト">
          <a:extLst>
            <a:ext uri="{FF2B5EF4-FFF2-40B4-BE49-F238E27FC236}">
              <a16:creationId xmlns:a16="http://schemas.microsoft.com/office/drawing/2014/main" id="{6C0E68A4-B104-46CD-889B-5517ACB6726E}"/>
            </a:ext>
          </a:extLst>
        </xdr:cNvPr>
        <xdr:cNvSpPr txBox="1"/>
      </xdr:nvSpPr>
      <xdr:spPr>
        <a:xfrm>
          <a:off x="19547840" y="1351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82550</xdr:rowOff>
    </xdr:from>
    <xdr:to>
      <xdr:col>112</xdr:col>
      <xdr:colOff>38100</xdr:colOff>
      <xdr:row>82</xdr:row>
      <xdr:rowOff>12700</xdr:rowOff>
    </xdr:to>
    <xdr:sp macro="" textlink="">
      <xdr:nvSpPr>
        <xdr:cNvPr id="716" name="楕円 715">
          <a:extLst>
            <a:ext uri="{FF2B5EF4-FFF2-40B4-BE49-F238E27FC236}">
              <a16:creationId xmlns:a16="http://schemas.microsoft.com/office/drawing/2014/main" id="{BEFBA7E7-F56B-468E-A067-0BD924FACDC5}"/>
            </a:ext>
          </a:extLst>
        </xdr:cNvPr>
        <xdr:cNvSpPr/>
      </xdr:nvSpPr>
      <xdr:spPr>
        <a:xfrm>
          <a:off x="18735040" y="136613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81</xdr:row>
      <xdr:rowOff>133350</xdr:rowOff>
    </xdr:from>
    <xdr:to>
      <xdr:col>116</xdr:col>
      <xdr:colOff>63500</xdr:colOff>
      <xdr:row>81</xdr:row>
      <xdr:rowOff>133350</xdr:rowOff>
    </xdr:to>
    <xdr:cxnSp macro="">
      <xdr:nvCxnSpPr>
        <xdr:cNvPr id="717" name="直線コネクタ 716">
          <a:extLst>
            <a:ext uri="{FF2B5EF4-FFF2-40B4-BE49-F238E27FC236}">
              <a16:creationId xmlns:a16="http://schemas.microsoft.com/office/drawing/2014/main" id="{7DDF6D81-BA02-47B1-98F7-D00B48BC3FF2}"/>
            </a:ext>
          </a:extLst>
        </xdr:cNvPr>
        <xdr:cNvCxnSpPr/>
      </xdr:nvCxnSpPr>
      <xdr:spPr>
        <a:xfrm>
          <a:off x="18778220" y="1371219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81</xdr:row>
      <xdr:rowOff>82550</xdr:rowOff>
    </xdr:from>
    <xdr:to>
      <xdr:col>107</xdr:col>
      <xdr:colOff>101600</xdr:colOff>
      <xdr:row>82</xdr:row>
      <xdr:rowOff>12700</xdr:rowOff>
    </xdr:to>
    <xdr:sp macro="" textlink="">
      <xdr:nvSpPr>
        <xdr:cNvPr id="718" name="楕円 717">
          <a:extLst>
            <a:ext uri="{FF2B5EF4-FFF2-40B4-BE49-F238E27FC236}">
              <a16:creationId xmlns:a16="http://schemas.microsoft.com/office/drawing/2014/main" id="{71FAB7F9-ED8E-4BCF-98C6-2C6ECA21291F}"/>
            </a:ext>
          </a:extLst>
        </xdr:cNvPr>
        <xdr:cNvSpPr/>
      </xdr:nvSpPr>
      <xdr:spPr>
        <a:xfrm>
          <a:off x="17937480" y="136613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81</xdr:row>
      <xdr:rowOff>133350</xdr:rowOff>
    </xdr:from>
    <xdr:to>
      <xdr:col>111</xdr:col>
      <xdr:colOff>177800</xdr:colOff>
      <xdr:row>81</xdr:row>
      <xdr:rowOff>133350</xdr:rowOff>
    </xdr:to>
    <xdr:cxnSp macro="">
      <xdr:nvCxnSpPr>
        <xdr:cNvPr id="719" name="直線コネクタ 718">
          <a:extLst>
            <a:ext uri="{FF2B5EF4-FFF2-40B4-BE49-F238E27FC236}">
              <a16:creationId xmlns:a16="http://schemas.microsoft.com/office/drawing/2014/main" id="{D2DE7EA5-DE58-472D-868B-8A4543C46387}"/>
            </a:ext>
          </a:extLst>
        </xdr:cNvPr>
        <xdr:cNvCxnSpPr/>
      </xdr:nvCxnSpPr>
      <xdr:spPr>
        <a:xfrm>
          <a:off x="17988280" y="1371219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81</xdr:row>
      <xdr:rowOff>82550</xdr:rowOff>
    </xdr:from>
    <xdr:to>
      <xdr:col>102</xdr:col>
      <xdr:colOff>165100</xdr:colOff>
      <xdr:row>82</xdr:row>
      <xdr:rowOff>12700</xdr:rowOff>
    </xdr:to>
    <xdr:sp macro="" textlink="">
      <xdr:nvSpPr>
        <xdr:cNvPr id="720" name="楕円 719">
          <a:extLst>
            <a:ext uri="{FF2B5EF4-FFF2-40B4-BE49-F238E27FC236}">
              <a16:creationId xmlns:a16="http://schemas.microsoft.com/office/drawing/2014/main" id="{D3D1BA49-B1C0-4A19-8249-D46C4EE5A671}"/>
            </a:ext>
          </a:extLst>
        </xdr:cNvPr>
        <xdr:cNvSpPr/>
      </xdr:nvSpPr>
      <xdr:spPr>
        <a:xfrm>
          <a:off x="17162780" y="136613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81</xdr:row>
      <xdr:rowOff>133350</xdr:rowOff>
    </xdr:from>
    <xdr:to>
      <xdr:col>107</xdr:col>
      <xdr:colOff>50800</xdr:colOff>
      <xdr:row>81</xdr:row>
      <xdr:rowOff>133350</xdr:rowOff>
    </xdr:to>
    <xdr:cxnSp macro="">
      <xdr:nvCxnSpPr>
        <xdr:cNvPr id="721" name="直線コネクタ 720">
          <a:extLst>
            <a:ext uri="{FF2B5EF4-FFF2-40B4-BE49-F238E27FC236}">
              <a16:creationId xmlns:a16="http://schemas.microsoft.com/office/drawing/2014/main" id="{D4F29D1C-A4C6-48A2-A4F3-9E7EF4BE49BB}"/>
            </a:ext>
          </a:extLst>
        </xdr:cNvPr>
        <xdr:cNvCxnSpPr/>
      </xdr:nvCxnSpPr>
      <xdr:spPr>
        <a:xfrm>
          <a:off x="17213580" y="1371219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81</xdr:row>
      <xdr:rowOff>82550</xdr:rowOff>
    </xdr:from>
    <xdr:to>
      <xdr:col>98</xdr:col>
      <xdr:colOff>38100</xdr:colOff>
      <xdr:row>82</xdr:row>
      <xdr:rowOff>12700</xdr:rowOff>
    </xdr:to>
    <xdr:sp macro="" textlink="">
      <xdr:nvSpPr>
        <xdr:cNvPr id="722" name="楕円 721">
          <a:extLst>
            <a:ext uri="{FF2B5EF4-FFF2-40B4-BE49-F238E27FC236}">
              <a16:creationId xmlns:a16="http://schemas.microsoft.com/office/drawing/2014/main" id="{8C390A18-0F5B-4E5C-97D3-072695BBA850}"/>
            </a:ext>
          </a:extLst>
        </xdr:cNvPr>
        <xdr:cNvSpPr/>
      </xdr:nvSpPr>
      <xdr:spPr>
        <a:xfrm>
          <a:off x="16388080" y="136613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81</xdr:row>
      <xdr:rowOff>133350</xdr:rowOff>
    </xdr:from>
    <xdr:to>
      <xdr:col>102</xdr:col>
      <xdr:colOff>114300</xdr:colOff>
      <xdr:row>81</xdr:row>
      <xdr:rowOff>133350</xdr:rowOff>
    </xdr:to>
    <xdr:cxnSp macro="">
      <xdr:nvCxnSpPr>
        <xdr:cNvPr id="723" name="直線コネクタ 722">
          <a:extLst>
            <a:ext uri="{FF2B5EF4-FFF2-40B4-BE49-F238E27FC236}">
              <a16:creationId xmlns:a16="http://schemas.microsoft.com/office/drawing/2014/main" id="{38474261-2332-46CE-875D-077CA007F98B}"/>
            </a:ext>
          </a:extLst>
        </xdr:cNvPr>
        <xdr:cNvCxnSpPr/>
      </xdr:nvCxnSpPr>
      <xdr:spPr>
        <a:xfrm>
          <a:off x="16431260" y="1371219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3827</xdr:rowOff>
    </xdr:from>
    <xdr:ext cx="469744" cy="259045"/>
    <xdr:sp macro="" textlink="">
      <xdr:nvSpPr>
        <xdr:cNvPr id="724" name="n_1aveValue【児童館】&#10;一人当たり面積">
          <a:extLst>
            <a:ext uri="{FF2B5EF4-FFF2-40B4-BE49-F238E27FC236}">
              <a16:creationId xmlns:a16="http://schemas.microsoft.com/office/drawing/2014/main" id="{2182EF7C-21EA-4A64-A581-8FC922CA9EEA}"/>
            </a:ext>
          </a:extLst>
        </xdr:cNvPr>
        <xdr:cNvSpPr txBox="1"/>
      </xdr:nvSpPr>
      <xdr:spPr>
        <a:xfrm>
          <a:off x="18561127" y="14085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41927</xdr:rowOff>
    </xdr:from>
    <xdr:ext cx="469744" cy="259045"/>
    <xdr:sp macro="" textlink="">
      <xdr:nvSpPr>
        <xdr:cNvPr id="725" name="n_2aveValue【児童館】&#10;一人当たり面積">
          <a:extLst>
            <a:ext uri="{FF2B5EF4-FFF2-40B4-BE49-F238E27FC236}">
              <a16:creationId xmlns:a16="http://schemas.microsoft.com/office/drawing/2014/main" id="{B5AC47EF-BB30-4150-9FDA-A9201AE5E61D}"/>
            </a:ext>
          </a:extLst>
        </xdr:cNvPr>
        <xdr:cNvSpPr txBox="1"/>
      </xdr:nvSpPr>
      <xdr:spPr>
        <a:xfrm>
          <a:off x="17776267" y="14123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80027</xdr:rowOff>
    </xdr:from>
    <xdr:ext cx="469744" cy="259045"/>
    <xdr:sp macro="" textlink="">
      <xdr:nvSpPr>
        <xdr:cNvPr id="726" name="n_3aveValue【児童館】&#10;一人当たり面積">
          <a:extLst>
            <a:ext uri="{FF2B5EF4-FFF2-40B4-BE49-F238E27FC236}">
              <a16:creationId xmlns:a16="http://schemas.microsoft.com/office/drawing/2014/main" id="{D3EA4C1A-3C34-4E67-8D3B-40BFD78CFA04}"/>
            </a:ext>
          </a:extLst>
        </xdr:cNvPr>
        <xdr:cNvSpPr txBox="1"/>
      </xdr:nvSpPr>
      <xdr:spPr>
        <a:xfrm>
          <a:off x="17001567" y="14161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41927</xdr:rowOff>
    </xdr:from>
    <xdr:ext cx="469744" cy="259045"/>
    <xdr:sp macro="" textlink="">
      <xdr:nvSpPr>
        <xdr:cNvPr id="727" name="n_4aveValue【児童館】&#10;一人当たり面積">
          <a:extLst>
            <a:ext uri="{FF2B5EF4-FFF2-40B4-BE49-F238E27FC236}">
              <a16:creationId xmlns:a16="http://schemas.microsoft.com/office/drawing/2014/main" id="{FCC16CAF-A985-41CC-9437-7CB3BBC07E3D}"/>
            </a:ext>
          </a:extLst>
        </xdr:cNvPr>
        <xdr:cNvSpPr txBox="1"/>
      </xdr:nvSpPr>
      <xdr:spPr>
        <a:xfrm>
          <a:off x="16226867" y="14123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80</xdr:row>
      <xdr:rowOff>29227</xdr:rowOff>
    </xdr:from>
    <xdr:ext cx="469744" cy="259045"/>
    <xdr:sp macro="" textlink="">
      <xdr:nvSpPr>
        <xdr:cNvPr id="728" name="n_1mainValue【児童館】&#10;一人当たり面積">
          <a:extLst>
            <a:ext uri="{FF2B5EF4-FFF2-40B4-BE49-F238E27FC236}">
              <a16:creationId xmlns:a16="http://schemas.microsoft.com/office/drawing/2014/main" id="{2D38896D-E760-4E40-B9FF-24B3E59153C3}"/>
            </a:ext>
          </a:extLst>
        </xdr:cNvPr>
        <xdr:cNvSpPr txBox="1"/>
      </xdr:nvSpPr>
      <xdr:spPr>
        <a:xfrm>
          <a:off x="18561127" y="1344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29227</xdr:rowOff>
    </xdr:from>
    <xdr:ext cx="469744" cy="259045"/>
    <xdr:sp macro="" textlink="">
      <xdr:nvSpPr>
        <xdr:cNvPr id="729" name="n_2mainValue【児童館】&#10;一人当たり面積">
          <a:extLst>
            <a:ext uri="{FF2B5EF4-FFF2-40B4-BE49-F238E27FC236}">
              <a16:creationId xmlns:a16="http://schemas.microsoft.com/office/drawing/2014/main" id="{D7A96535-03DE-40BC-83C3-AEAE8ABE4BEE}"/>
            </a:ext>
          </a:extLst>
        </xdr:cNvPr>
        <xdr:cNvSpPr txBox="1"/>
      </xdr:nvSpPr>
      <xdr:spPr>
        <a:xfrm>
          <a:off x="17776267" y="1344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29227</xdr:rowOff>
    </xdr:from>
    <xdr:ext cx="469744" cy="259045"/>
    <xdr:sp macro="" textlink="">
      <xdr:nvSpPr>
        <xdr:cNvPr id="730" name="n_3mainValue【児童館】&#10;一人当たり面積">
          <a:extLst>
            <a:ext uri="{FF2B5EF4-FFF2-40B4-BE49-F238E27FC236}">
              <a16:creationId xmlns:a16="http://schemas.microsoft.com/office/drawing/2014/main" id="{CFF5AFAC-159E-4BCC-B0BB-9330519A23E7}"/>
            </a:ext>
          </a:extLst>
        </xdr:cNvPr>
        <xdr:cNvSpPr txBox="1"/>
      </xdr:nvSpPr>
      <xdr:spPr>
        <a:xfrm>
          <a:off x="17001567" y="1344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29227</xdr:rowOff>
    </xdr:from>
    <xdr:ext cx="469744" cy="259045"/>
    <xdr:sp macro="" textlink="">
      <xdr:nvSpPr>
        <xdr:cNvPr id="731" name="n_4mainValue【児童館】&#10;一人当たり面積">
          <a:extLst>
            <a:ext uri="{FF2B5EF4-FFF2-40B4-BE49-F238E27FC236}">
              <a16:creationId xmlns:a16="http://schemas.microsoft.com/office/drawing/2014/main" id="{2D1B57D4-3FBB-40A5-B1B1-79924E6D818F}"/>
            </a:ext>
          </a:extLst>
        </xdr:cNvPr>
        <xdr:cNvSpPr txBox="1"/>
      </xdr:nvSpPr>
      <xdr:spPr>
        <a:xfrm>
          <a:off x="16226867" y="1344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2" name="正方形/長方形 731">
          <a:extLst>
            <a:ext uri="{FF2B5EF4-FFF2-40B4-BE49-F238E27FC236}">
              <a16:creationId xmlns:a16="http://schemas.microsoft.com/office/drawing/2014/main" id="{C45BB633-F4DC-4DBE-9828-0F9A5D8834BA}"/>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3" name="正方形/長方形 732">
          <a:extLst>
            <a:ext uri="{FF2B5EF4-FFF2-40B4-BE49-F238E27FC236}">
              <a16:creationId xmlns:a16="http://schemas.microsoft.com/office/drawing/2014/main" id="{D3385697-CE46-4908-B016-0B4600AC56E4}"/>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4" name="正方形/長方形 733">
          <a:extLst>
            <a:ext uri="{FF2B5EF4-FFF2-40B4-BE49-F238E27FC236}">
              <a16:creationId xmlns:a16="http://schemas.microsoft.com/office/drawing/2014/main" id="{3A4615E6-DBA5-4546-A59B-9EE46F48D95A}"/>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5" name="正方形/長方形 734">
          <a:extLst>
            <a:ext uri="{FF2B5EF4-FFF2-40B4-BE49-F238E27FC236}">
              <a16:creationId xmlns:a16="http://schemas.microsoft.com/office/drawing/2014/main" id="{A95AC986-7FAE-42C8-B8FE-72F330462C44}"/>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6" name="正方形/長方形 735">
          <a:extLst>
            <a:ext uri="{FF2B5EF4-FFF2-40B4-BE49-F238E27FC236}">
              <a16:creationId xmlns:a16="http://schemas.microsoft.com/office/drawing/2014/main" id="{4766A8E4-C87C-4756-B277-83CCBBC78FDE}"/>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7" name="正方形/長方形 736">
          <a:extLst>
            <a:ext uri="{FF2B5EF4-FFF2-40B4-BE49-F238E27FC236}">
              <a16:creationId xmlns:a16="http://schemas.microsoft.com/office/drawing/2014/main" id="{FF3D727A-B6D5-43B4-8704-D25414679AEB}"/>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8" name="正方形/長方形 737">
          <a:extLst>
            <a:ext uri="{FF2B5EF4-FFF2-40B4-BE49-F238E27FC236}">
              <a16:creationId xmlns:a16="http://schemas.microsoft.com/office/drawing/2014/main" id="{68F9FD3D-3276-40C6-BA0A-79E24B5DD83B}"/>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9" name="正方形/長方形 738">
          <a:extLst>
            <a:ext uri="{FF2B5EF4-FFF2-40B4-BE49-F238E27FC236}">
              <a16:creationId xmlns:a16="http://schemas.microsoft.com/office/drawing/2014/main" id="{CBBD3BB1-2FD2-4447-B3D1-620E89A998DD}"/>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0" name="テキスト ボックス 739">
          <a:extLst>
            <a:ext uri="{FF2B5EF4-FFF2-40B4-BE49-F238E27FC236}">
              <a16:creationId xmlns:a16="http://schemas.microsoft.com/office/drawing/2014/main" id="{241A0FCD-137E-47FD-AF1E-409869C3581C}"/>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1" name="直線コネクタ 740">
          <a:extLst>
            <a:ext uri="{FF2B5EF4-FFF2-40B4-BE49-F238E27FC236}">
              <a16:creationId xmlns:a16="http://schemas.microsoft.com/office/drawing/2014/main" id="{F9BE9323-21F4-448D-8D50-3FACA6E43E1C}"/>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2" name="テキスト ボックス 741">
          <a:extLst>
            <a:ext uri="{FF2B5EF4-FFF2-40B4-BE49-F238E27FC236}">
              <a16:creationId xmlns:a16="http://schemas.microsoft.com/office/drawing/2014/main" id="{470464C2-F526-4BEE-ABF5-FE39025A8297}"/>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3" name="直線コネクタ 742">
          <a:extLst>
            <a:ext uri="{FF2B5EF4-FFF2-40B4-BE49-F238E27FC236}">
              <a16:creationId xmlns:a16="http://schemas.microsoft.com/office/drawing/2014/main" id="{C060CB51-6650-410D-9472-CDED3CB58326}"/>
            </a:ext>
          </a:extLst>
        </xdr:cNvPr>
        <xdr:cNvCxnSpPr/>
      </xdr:nvCxnSpPr>
      <xdr:spPr>
        <a:xfrm>
          <a:off x="10960100" y="181813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107</xdr:row>
      <xdr:rowOff>105427</xdr:rowOff>
    </xdr:from>
    <xdr:ext cx="467179" cy="259045"/>
    <xdr:sp macro="" textlink="">
      <xdr:nvSpPr>
        <xdr:cNvPr id="744" name="テキスト ボックス 743">
          <a:extLst>
            <a:ext uri="{FF2B5EF4-FFF2-40B4-BE49-F238E27FC236}">
              <a16:creationId xmlns:a16="http://schemas.microsoft.com/office/drawing/2014/main" id="{CBC60D73-6664-4FE3-AB0D-EBBB27071603}"/>
            </a:ext>
          </a:extLst>
        </xdr:cNvPr>
        <xdr:cNvSpPr txBox="1"/>
      </xdr:nvSpPr>
      <xdr:spPr>
        <a:xfrm>
          <a:off x="1056150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45" name="直線コネクタ 744">
          <a:extLst>
            <a:ext uri="{FF2B5EF4-FFF2-40B4-BE49-F238E27FC236}">
              <a16:creationId xmlns:a16="http://schemas.microsoft.com/office/drawing/2014/main" id="{2BBCD4F4-6781-4BA6-BBBA-8BC74C3A5CE1}"/>
            </a:ext>
          </a:extLst>
        </xdr:cNvPr>
        <xdr:cNvCxnSpPr/>
      </xdr:nvCxnSpPr>
      <xdr:spPr>
        <a:xfrm>
          <a:off x="10960100" y="177355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46" name="テキスト ボックス 745">
          <a:extLst>
            <a:ext uri="{FF2B5EF4-FFF2-40B4-BE49-F238E27FC236}">
              <a16:creationId xmlns:a16="http://schemas.microsoft.com/office/drawing/2014/main" id="{9C96DC60-D72F-49E9-AC03-D3DBE6C948D5}"/>
            </a:ext>
          </a:extLst>
        </xdr:cNvPr>
        <xdr:cNvSpPr txBox="1"/>
      </xdr:nvSpPr>
      <xdr:spPr>
        <a:xfrm>
          <a:off x="10602761" y="175971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47" name="直線コネクタ 746">
          <a:extLst>
            <a:ext uri="{FF2B5EF4-FFF2-40B4-BE49-F238E27FC236}">
              <a16:creationId xmlns:a16="http://schemas.microsoft.com/office/drawing/2014/main" id="{EA80C91F-0AF3-4B1B-A602-1C9A7E5412A2}"/>
            </a:ext>
          </a:extLst>
        </xdr:cNvPr>
        <xdr:cNvCxnSpPr/>
      </xdr:nvCxnSpPr>
      <xdr:spPr>
        <a:xfrm>
          <a:off x="10960100" y="172859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48" name="テキスト ボックス 747">
          <a:extLst>
            <a:ext uri="{FF2B5EF4-FFF2-40B4-BE49-F238E27FC236}">
              <a16:creationId xmlns:a16="http://schemas.microsoft.com/office/drawing/2014/main" id="{E7B10AA8-EBFD-4CBF-9DE1-655B4076AFAB}"/>
            </a:ext>
          </a:extLst>
        </xdr:cNvPr>
        <xdr:cNvSpPr txBox="1"/>
      </xdr:nvSpPr>
      <xdr:spPr>
        <a:xfrm>
          <a:off x="10602761" y="171475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49" name="直線コネクタ 748">
          <a:extLst>
            <a:ext uri="{FF2B5EF4-FFF2-40B4-BE49-F238E27FC236}">
              <a16:creationId xmlns:a16="http://schemas.microsoft.com/office/drawing/2014/main" id="{B181586D-662C-48D1-AA4E-DBD7E975A395}"/>
            </a:ext>
          </a:extLst>
        </xdr:cNvPr>
        <xdr:cNvCxnSpPr/>
      </xdr:nvCxnSpPr>
      <xdr:spPr>
        <a:xfrm>
          <a:off x="10960100" y="16840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0" name="テキスト ボックス 749">
          <a:extLst>
            <a:ext uri="{FF2B5EF4-FFF2-40B4-BE49-F238E27FC236}">
              <a16:creationId xmlns:a16="http://schemas.microsoft.com/office/drawing/2014/main" id="{C321E40B-340C-40A0-8DCF-A47657FC438C}"/>
            </a:ext>
          </a:extLst>
        </xdr:cNvPr>
        <xdr:cNvSpPr txBox="1"/>
      </xdr:nvSpPr>
      <xdr:spPr>
        <a:xfrm>
          <a:off x="10602761" y="16701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1" name="直線コネクタ 750">
          <a:extLst>
            <a:ext uri="{FF2B5EF4-FFF2-40B4-BE49-F238E27FC236}">
              <a16:creationId xmlns:a16="http://schemas.microsoft.com/office/drawing/2014/main" id="{CB11A653-0CCF-494C-AA46-3A7E0C279F76}"/>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752" name="テキスト ボックス 751">
          <a:extLst>
            <a:ext uri="{FF2B5EF4-FFF2-40B4-BE49-F238E27FC236}">
              <a16:creationId xmlns:a16="http://schemas.microsoft.com/office/drawing/2014/main" id="{3716B2F6-3117-4871-BA85-C3C0B93F26F6}"/>
            </a:ext>
          </a:extLst>
        </xdr:cNvPr>
        <xdr:cNvSpPr txBox="1"/>
      </xdr:nvSpPr>
      <xdr:spPr>
        <a:xfrm>
          <a:off x="10602761" y="162560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3" name="【公民館】&#10;有形固定資産減価償却率グラフ枠">
          <a:extLst>
            <a:ext uri="{FF2B5EF4-FFF2-40B4-BE49-F238E27FC236}">
              <a16:creationId xmlns:a16="http://schemas.microsoft.com/office/drawing/2014/main" id="{DA39D204-5A7A-42A7-A6A5-BA7BA93C1ECD}"/>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7620</xdr:rowOff>
    </xdr:from>
    <xdr:to>
      <xdr:col>85</xdr:col>
      <xdr:colOff>126364</xdr:colOff>
      <xdr:row>107</xdr:row>
      <xdr:rowOff>135637</xdr:rowOff>
    </xdr:to>
    <xdr:cxnSp macro="">
      <xdr:nvCxnSpPr>
        <xdr:cNvPr id="754" name="直線コネクタ 753">
          <a:extLst>
            <a:ext uri="{FF2B5EF4-FFF2-40B4-BE49-F238E27FC236}">
              <a16:creationId xmlns:a16="http://schemas.microsoft.com/office/drawing/2014/main" id="{755FB59D-1F51-4971-B06B-82E936A03542}"/>
            </a:ext>
          </a:extLst>
        </xdr:cNvPr>
        <xdr:cNvCxnSpPr/>
      </xdr:nvCxnSpPr>
      <xdr:spPr>
        <a:xfrm flipV="1">
          <a:off x="14375764" y="16771620"/>
          <a:ext cx="0" cy="1301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139464</xdr:rowOff>
    </xdr:from>
    <xdr:ext cx="405111" cy="259045"/>
    <xdr:sp macro="" textlink="">
      <xdr:nvSpPr>
        <xdr:cNvPr id="755" name="【公民館】&#10;有形固定資産減価償却率最小値テキスト">
          <a:extLst>
            <a:ext uri="{FF2B5EF4-FFF2-40B4-BE49-F238E27FC236}">
              <a16:creationId xmlns:a16="http://schemas.microsoft.com/office/drawing/2014/main" id="{1561899C-1AEC-443F-B894-74D3FDB7AAE4}"/>
            </a:ext>
          </a:extLst>
        </xdr:cNvPr>
        <xdr:cNvSpPr txBox="1"/>
      </xdr:nvSpPr>
      <xdr:spPr>
        <a:xfrm>
          <a:off x="14414500" y="18076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135637</xdr:rowOff>
    </xdr:from>
    <xdr:to>
      <xdr:col>86</xdr:col>
      <xdr:colOff>25400</xdr:colOff>
      <xdr:row>107</xdr:row>
      <xdr:rowOff>135637</xdr:rowOff>
    </xdr:to>
    <xdr:cxnSp macro="">
      <xdr:nvCxnSpPr>
        <xdr:cNvPr id="756" name="直線コネクタ 755">
          <a:extLst>
            <a:ext uri="{FF2B5EF4-FFF2-40B4-BE49-F238E27FC236}">
              <a16:creationId xmlns:a16="http://schemas.microsoft.com/office/drawing/2014/main" id="{D2725F68-9694-4BF4-9024-6B6B09325E50}"/>
            </a:ext>
          </a:extLst>
        </xdr:cNvPr>
        <xdr:cNvCxnSpPr/>
      </xdr:nvCxnSpPr>
      <xdr:spPr>
        <a:xfrm>
          <a:off x="14287500" y="180731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125747</xdr:rowOff>
    </xdr:from>
    <xdr:ext cx="405111" cy="259045"/>
    <xdr:sp macro="" textlink="">
      <xdr:nvSpPr>
        <xdr:cNvPr id="757" name="【公民館】&#10;有形固定資産減価償却率最大値テキスト">
          <a:extLst>
            <a:ext uri="{FF2B5EF4-FFF2-40B4-BE49-F238E27FC236}">
              <a16:creationId xmlns:a16="http://schemas.microsoft.com/office/drawing/2014/main" id="{B320BB46-2A25-4BB5-A48C-F036DE937DB0}"/>
            </a:ext>
          </a:extLst>
        </xdr:cNvPr>
        <xdr:cNvSpPr txBox="1"/>
      </xdr:nvSpPr>
      <xdr:spPr>
        <a:xfrm>
          <a:off x="14414500" y="16554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7620</xdr:rowOff>
    </xdr:from>
    <xdr:to>
      <xdr:col>86</xdr:col>
      <xdr:colOff>25400</xdr:colOff>
      <xdr:row>100</xdr:row>
      <xdr:rowOff>7620</xdr:rowOff>
    </xdr:to>
    <xdr:cxnSp macro="">
      <xdr:nvCxnSpPr>
        <xdr:cNvPr id="758" name="直線コネクタ 757">
          <a:extLst>
            <a:ext uri="{FF2B5EF4-FFF2-40B4-BE49-F238E27FC236}">
              <a16:creationId xmlns:a16="http://schemas.microsoft.com/office/drawing/2014/main" id="{2D5263BC-D68A-4279-B016-CD459153233D}"/>
            </a:ext>
          </a:extLst>
        </xdr:cNvPr>
        <xdr:cNvCxnSpPr/>
      </xdr:nvCxnSpPr>
      <xdr:spPr>
        <a:xfrm>
          <a:off x="14287500" y="167716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84853</xdr:rowOff>
    </xdr:from>
    <xdr:ext cx="405111" cy="259045"/>
    <xdr:sp macro="" textlink="">
      <xdr:nvSpPr>
        <xdr:cNvPr id="759" name="【公民館】&#10;有形固定資産減価償却率平均値テキスト">
          <a:extLst>
            <a:ext uri="{FF2B5EF4-FFF2-40B4-BE49-F238E27FC236}">
              <a16:creationId xmlns:a16="http://schemas.microsoft.com/office/drawing/2014/main" id="{24F3DB88-357F-49BE-A148-76C00BBA3B43}"/>
            </a:ext>
          </a:extLst>
        </xdr:cNvPr>
        <xdr:cNvSpPr txBox="1"/>
      </xdr:nvSpPr>
      <xdr:spPr>
        <a:xfrm>
          <a:off x="14414500" y="171841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61976</xdr:rowOff>
    </xdr:from>
    <xdr:to>
      <xdr:col>85</xdr:col>
      <xdr:colOff>177800</xdr:colOff>
      <xdr:row>103</xdr:row>
      <xdr:rowOff>163576</xdr:rowOff>
    </xdr:to>
    <xdr:sp macro="" textlink="">
      <xdr:nvSpPr>
        <xdr:cNvPr id="760" name="フローチャート: 判断 759">
          <a:extLst>
            <a:ext uri="{FF2B5EF4-FFF2-40B4-BE49-F238E27FC236}">
              <a16:creationId xmlns:a16="http://schemas.microsoft.com/office/drawing/2014/main" id="{74680248-0CBC-477E-A747-631365DBE0B4}"/>
            </a:ext>
          </a:extLst>
        </xdr:cNvPr>
        <xdr:cNvSpPr/>
      </xdr:nvSpPr>
      <xdr:spPr>
        <a:xfrm>
          <a:off x="14325600" y="17328896"/>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29972</xdr:rowOff>
    </xdr:from>
    <xdr:to>
      <xdr:col>81</xdr:col>
      <xdr:colOff>101600</xdr:colOff>
      <xdr:row>103</xdr:row>
      <xdr:rowOff>131572</xdr:rowOff>
    </xdr:to>
    <xdr:sp macro="" textlink="">
      <xdr:nvSpPr>
        <xdr:cNvPr id="761" name="フローチャート: 判断 760">
          <a:extLst>
            <a:ext uri="{FF2B5EF4-FFF2-40B4-BE49-F238E27FC236}">
              <a16:creationId xmlns:a16="http://schemas.microsoft.com/office/drawing/2014/main" id="{42689A94-1EF6-42BD-AA84-616B4BEF0D93}"/>
            </a:ext>
          </a:extLst>
        </xdr:cNvPr>
        <xdr:cNvSpPr/>
      </xdr:nvSpPr>
      <xdr:spPr>
        <a:xfrm>
          <a:off x="13578840" y="17296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153415</xdr:rowOff>
    </xdr:from>
    <xdr:to>
      <xdr:col>76</xdr:col>
      <xdr:colOff>165100</xdr:colOff>
      <xdr:row>103</xdr:row>
      <xdr:rowOff>83565</xdr:rowOff>
    </xdr:to>
    <xdr:sp macro="" textlink="">
      <xdr:nvSpPr>
        <xdr:cNvPr id="762" name="フローチャート: 判断 761">
          <a:extLst>
            <a:ext uri="{FF2B5EF4-FFF2-40B4-BE49-F238E27FC236}">
              <a16:creationId xmlns:a16="http://schemas.microsoft.com/office/drawing/2014/main" id="{AF184471-3EA2-4DB1-B548-60A08E8B2786}"/>
            </a:ext>
          </a:extLst>
        </xdr:cNvPr>
        <xdr:cNvSpPr/>
      </xdr:nvSpPr>
      <xdr:spPr>
        <a:xfrm>
          <a:off x="12804140" y="172526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102</xdr:row>
      <xdr:rowOff>146558</xdr:rowOff>
    </xdr:from>
    <xdr:to>
      <xdr:col>72</xdr:col>
      <xdr:colOff>38100</xdr:colOff>
      <xdr:row>103</xdr:row>
      <xdr:rowOff>76708</xdr:rowOff>
    </xdr:to>
    <xdr:sp macro="" textlink="">
      <xdr:nvSpPr>
        <xdr:cNvPr id="763" name="フローチャート: 判断 762">
          <a:extLst>
            <a:ext uri="{FF2B5EF4-FFF2-40B4-BE49-F238E27FC236}">
              <a16:creationId xmlns:a16="http://schemas.microsoft.com/office/drawing/2014/main" id="{C598ED68-C53D-4B8F-BF5A-C205E28DC4A2}"/>
            </a:ext>
          </a:extLst>
        </xdr:cNvPr>
        <xdr:cNvSpPr/>
      </xdr:nvSpPr>
      <xdr:spPr>
        <a:xfrm>
          <a:off x="12029440" y="1724583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102</xdr:row>
      <xdr:rowOff>141987</xdr:rowOff>
    </xdr:from>
    <xdr:to>
      <xdr:col>67</xdr:col>
      <xdr:colOff>101600</xdr:colOff>
      <xdr:row>103</xdr:row>
      <xdr:rowOff>72137</xdr:rowOff>
    </xdr:to>
    <xdr:sp macro="" textlink="">
      <xdr:nvSpPr>
        <xdr:cNvPr id="764" name="フローチャート: 判断 763">
          <a:extLst>
            <a:ext uri="{FF2B5EF4-FFF2-40B4-BE49-F238E27FC236}">
              <a16:creationId xmlns:a16="http://schemas.microsoft.com/office/drawing/2014/main" id="{CDB72BD6-176B-4990-A355-DAB51DD7C94C}"/>
            </a:ext>
          </a:extLst>
        </xdr:cNvPr>
        <xdr:cNvSpPr/>
      </xdr:nvSpPr>
      <xdr:spPr>
        <a:xfrm>
          <a:off x="11231880" y="172412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5" name="テキスト ボックス 764">
          <a:extLst>
            <a:ext uri="{FF2B5EF4-FFF2-40B4-BE49-F238E27FC236}">
              <a16:creationId xmlns:a16="http://schemas.microsoft.com/office/drawing/2014/main" id="{DA7C566F-8CAC-4513-9E1C-BA93FE5A881B}"/>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6" name="テキスト ボックス 765">
          <a:extLst>
            <a:ext uri="{FF2B5EF4-FFF2-40B4-BE49-F238E27FC236}">
              <a16:creationId xmlns:a16="http://schemas.microsoft.com/office/drawing/2014/main" id="{3EE76F38-3D4D-45A3-B3D6-1DF9EDD8A0DE}"/>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7" name="テキスト ボックス 766">
          <a:extLst>
            <a:ext uri="{FF2B5EF4-FFF2-40B4-BE49-F238E27FC236}">
              <a16:creationId xmlns:a16="http://schemas.microsoft.com/office/drawing/2014/main" id="{B2393251-CA4F-43B4-B861-8B8FB1F8A19C}"/>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68" name="テキスト ボックス 767">
          <a:extLst>
            <a:ext uri="{FF2B5EF4-FFF2-40B4-BE49-F238E27FC236}">
              <a16:creationId xmlns:a16="http://schemas.microsoft.com/office/drawing/2014/main" id="{21179E2A-7761-40D6-8FD0-2ACA8B9D03C9}"/>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868B13DE-2C4B-4118-975E-28F54028388F}"/>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153415</xdr:rowOff>
    </xdr:from>
    <xdr:to>
      <xdr:col>85</xdr:col>
      <xdr:colOff>177800</xdr:colOff>
      <xdr:row>107</xdr:row>
      <xdr:rowOff>83565</xdr:rowOff>
    </xdr:to>
    <xdr:sp macro="" textlink="">
      <xdr:nvSpPr>
        <xdr:cNvPr id="770" name="楕円 769">
          <a:extLst>
            <a:ext uri="{FF2B5EF4-FFF2-40B4-BE49-F238E27FC236}">
              <a16:creationId xmlns:a16="http://schemas.microsoft.com/office/drawing/2014/main" id="{9703AB5D-0E75-4B94-BA39-0E50E77ABD0E}"/>
            </a:ext>
          </a:extLst>
        </xdr:cNvPr>
        <xdr:cNvSpPr/>
      </xdr:nvSpPr>
      <xdr:spPr>
        <a:xfrm>
          <a:off x="14325600" y="1792325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68342</xdr:rowOff>
    </xdr:from>
    <xdr:ext cx="405111" cy="259045"/>
    <xdr:sp macro="" textlink="">
      <xdr:nvSpPr>
        <xdr:cNvPr id="771" name="【公民館】&#10;有形固定資産減価償却率該当値テキスト">
          <a:extLst>
            <a:ext uri="{FF2B5EF4-FFF2-40B4-BE49-F238E27FC236}">
              <a16:creationId xmlns:a16="http://schemas.microsoft.com/office/drawing/2014/main" id="{F1C80CE2-2BEB-49D2-AB36-3A8B2C0E3DAA}"/>
            </a:ext>
          </a:extLst>
        </xdr:cNvPr>
        <xdr:cNvSpPr txBox="1"/>
      </xdr:nvSpPr>
      <xdr:spPr>
        <a:xfrm>
          <a:off x="14414500" y="17838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139700</xdr:rowOff>
    </xdr:from>
    <xdr:to>
      <xdr:col>81</xdr:col>
      <xdr:colOff>101600</xdr:colOff>
      <xdr:row>107</xdr:row>
      <xdr:rowOff>69850</xdr:rowOff>
    </xdr:to>
    <xdr:sp macro="" textlink="">
      <xdr:nvSpPr>
        <xdr:cNvPr id="772" name="楕円 771">
          <a:extLst>
            <a:ext uri="{FF2B5EF4-FFF2-40B4-BE49-F238E27FC236}">
              <a16:creationId xmlns:a16="http://schemas.microsoft.com/office/drawing/2014/main" id="{D7564E61-6F82-44B4-87C3-928064967298}"/>
            </a:ext>
          </a:extLst>
        </xdr:cNvPr>
        <xdr:cNvSpPr/>
      </xdr:nvSpPr>
      <xdr:spPr>
        <a:xfrm>
          <a:off x="13578840" y="179095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19050</xdr:rowOff>
    </xdr:from>
    <xdr:to>
      <xdr:col>85</xdr:col>
      <xdr:colOff>127000</xdr:colOff>
      <xdr:row>107</xdr:row>
      <xdr:rowOff>32765</xdr:rowOff>
    </xdr:to>
    <xdr:cxnSp macro="">
      <xdr:nvCxnSpPr>
        <xdr:cNvPr id="773" name="直線コネクタ 772">
          <a:extLst>
            <a:ext uri="{FF2B5EF4-FFF2-40B4-BE49-F238E27FC236}">
              <a16:creationId xmlns:a16="http://schemas.microsoft.com/office/drawing/2014/main" id="{20CCEF28-8E4E-47AF-BF3D-0B2C417A9CBE}"/>
            </a:ext>
          </a:extLst>
        </xdr:cNvPr>
        <xdr:cNvCxnSpPr/>
      </xdr:nvCxnSpPr>
      <xdr:spPr>
        <a:xfrm>
          <a:off x="13629640" y="17956530"/>
          <a:ext cx="74676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125985</xdr:rowOff>
    </xdr:from>
    <xdr:to>
      <xdr:col>76</xdr:col>
      <xdr:colOff>165100</xdr:colOff>
      <xdr:row>107</xdr:row>
      <xdr:rowOff>56135</xdr:rowOff>
    </xdr:to>
    <xdr:sp macro="" textlink="">
      <xdr:nvSpPr>
        <xdr:cNvPr id="774" name="楕円 773">
          <a:extLst>
            <a:ext uri="{FF2B5EF4-FFF2-40B4-BE49-F238E27FC236}">
              <a16:creationId xmlns:a16="http://schemas.microsoft.com/office/drawing/2014/main" id="{A1233C6F-2F7E-474C-B995-E24B5D65E56A}"/>
            </a:ext>
          </a:extLst>
        </xdr:cNvPr>
        <xdr:cNvSpPr/>
      </xdr:nvSpPr>
      <xdr:spPr>
        <a:xfrm>
          <a:off x="12804140" y="178958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5335</xdr:rowOff>
    </xdr:from>
    <xdr:to>
      <xdr:col>81</xdr:col>
      <xdr:colOff>50800</xdr:colOff>
      <xdr:row>107</xdr:row>
      <xdr:rowOff>19050</xdr:rowOff>
    </xdr:to>
    <xdr:cxnSp macro="">
      <xdr:nvCxnSpPr>
        <xdr:cNvPr id="775" name="直線コネクタ 774">
          <a:extLst>
            <a:ext uri="{FF2B5EF4-FFF2-40B4-BE49-F238E27FC236}">
              <a16:creationId xmlns:a16="http://schemas.microsoft.com/office/drawing/2014/main" id="{076E9E6D-383B-40FD-9E69-C97764F7E319}"/>
            </a:ext>
          </a:extLst>
        </xdr:cNvPr>
        <xdr:cNvCxnSpPr/>
      </xdr:nvCxnSpPr>
      <xdr:spPr>
        <a:xfrm>
          <a:off x="12854940" y="17942815"/>
          <a:ext cx="7747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125985</xdr:rowOff>
    </xdr:from>
    <xdr:to>
      <xdr:col>72</xdr:col>
      <xdr:colOff>38100</xdr:colOff>
      <xdr:row>107</xdr:row>
      <xdr:rowOff>56135</xdr:rowOff>
    </xdr:to>
    <xdr:sp macro="" textlink="">
      <xdr:nvSpPr>
        <xdr:cNvPr id="776" name="楕円 775">
          <a:extLst>
            <a:ext uri="{FF2B5EF4-FFF2-40B4-BE49-F238E27FC236}">
              <a16:creationId xmlns:a16="http://schemas.microsoft.com/office/drawing/2014/main" id="{64A6A87D-1F83-4B27-8C10-FE0B70D873A0}"/>
            </a:ext>
          </a:extLst>
        </xdr:cNvPr>
        <xdr:cNvSpPr/>
      </xdr:nvSpPr>
      <xdr:spPr>
        <a:xfrm>
          <a:off x="12029440" y="1789582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5335</xdr:rowOff>
    </xdr:from>
    <xdr:to>
      <xdr:col>76</xdr:col>
      <xdr:colOff>114300</xdr:colOff>
      <xdr:row>107</xdr:row>
      <xdr:rowOff>5335</xdr:rowOff>
    </xdr:to>
    <xdr:cxnSp macro="">
      <xdr:nvCxnSpPr>
        <xdr:cNvPr id="777" name="直線コネクタ 776">
          <a:extLst>
            <a:ext uri="{FF2B5EF4-FFF2-40B4-BE49-F238E27FC236}">
              <a16:creationId xmlns:a16="http://schemas.microsoft.com/office/drawing/2014/main" id="{34980C61-E702-4020-ADE8-112B047AC034}"/>
            </a:ext>
          </a:extLst>
        </xdr:cNvPr>
        <xdr:cNvCxnSpPr/>
      </xdr:nvCxnSpPr>
      <xdr:spPr>
        <a:xfrm>
          <a:off x="12072620" y="17942815"/>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112268</xdr:rowOff>
    </xdr:from>
    <xdr:to>
      <xdr:col>67</xdr:col>
      <xdr:colOff>101600</xdr:colOff>
      <xdr:row>107</xdr:row>
      <xdr:rowOff>42418</xdr:rowOff>
    </xdr:to>
    <xdr:sp macro="" textlink="">
      <xdr:nvSpPr>
        <xdr:cNvPr id="778" name="楕円 777">
          <a:extLst>
            <a:ext uri="{FF2B5EF4-FFF2-40B4-BE49-F238E27FC236}">
              <a16:creationId xmlns:a16="http://schemas.microsoft.com/office/drawing/2014/main" id="{81AB6F9E-E913-4E9C-900F-77EB26463BDE}"/>
            </a:ext>
          </a:extLst>
        </xdr:cNvPr>
        <xdr:cNvSpPr/>
      </xdr:nvSpPr>
      <xdr:spPr>
        <a:xfrm>
          <a:off x="11231880" y="1788210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163068</xdr:rowOff>
    </xdr:from>
    <xdr:to>
      <xdr:col>71</xdr:col>
      <xdr:colOff>177800</xdr:colOff>
      <xdr:row>107</xdr:row>
      <xdr:rowOff>5335</xdr:rowOff>
    </xdr:to>
    <xdr:cxnSp macro="">
      <xdr:nvCxnSpPr>
        <xdr:cNvPr id="779" name="直線コネクタ 778">
          <a:extLst>
            <a:ext uri="{FF2B5EF4-FFF2-40B4-BE49-F238E27FC236}">
              <a16:creationId xmlns:a16="http://schemas.microsoft.com/office/drawing/2014/main" id="{D4F47AA0-1A8E-42F5-B198-249167987F07}"/>
            </a:ext>
          </a:extLst>
        </xdr:cNvPr>
        <xdr:cNvCxnSpPr/>
      </xdr:nvCxnSpPr>
      <xdr:spPr>
        <a:xfrm>
          <a:off x="11282680" y="17932908"/>
          <a:ext cx="789940" cy="9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101</xdr:row>
      <xdr:rowOff>148099</xdr:rowOff>
    </xdr:from>
    <xdr:ext cx="405111" cy="259045"/>
    <xdr:sp macro="" textlink="">
      <xdr:nvSpPr>
        <xdr:cNvPr id="780" name="n_1aveValue【公民館】&#10;有形固定資産減価償却率">
          <a:extLst>
            <a:ext uri="{FF2B5EF4-FFF2-40B4-BE49-F238E27FC236}">
              <a16:creationId xmlns:a16="http://schemas.microsoft.com/office/drawing/2014/main" id="{41F6F354-4F09-4B5E-92FF-87AD207DE7A2}"/>
            </a:ext>
          </a:extLst>
        </xdr:cNvPr>
        <xdr:cNvSpPr txBox="1"/>
      </xdr:nvSpPr>
      <xdr:spPr>
        <a:xfrm>
          <a:off x="13437244" y="17079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100092</xdr:rowOff>
    </xdr:from>
    <xdr:ext cx="405111" cy="259045"/>
    <xdr:sp macro="" textlink="">
      <xdr:nvSpPr>
        <xdr:cNvPr id="781" name="n_2aveValue【公民館】&#10;有形固定資産減価償却率">
          <a:extLst>
            <a:ext uri="{FF2B5EF4-FFF2-40B4-BE49-F238E27FC236}">
              <a16:creationId xmlns:a16="http://schemas.microsoft.com/office/drawing/2014/main" id="{7CEF4D42-2C3D-49EE-B35F-47463A885FE1}"/>
            </a:ext>
          </a:extLst>
        </xdr:cNvPr>
        <xdr:cNvSpPr txBox="1"/>
      </xdr:nvSpPr>
      <xdr:spPr>
        <a:xfrm>
          <a:off x="12675244" y="17031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93235</xdr:rowOff>
    </xdr:from>
    <xdr:ext cx="405111" cy="259045"/>
    <xdr:sp macro="" textlink="">
      <xdr:nvSpPr>
        <xdr:cNvPr id="782" name="n_3aveValue【公民館】&#10;有形固定資産減価償却率">
          <a:extLst>
            <a:ext uri="{FF2B5EF4-FFF2-40B4-BE49-F238E27FC236}">
              <a16:creationId xmlns:a16="http://schemas.microsoft.com/office/drawing/2014/main" id="{64C245A7-2A11-485C-B699-D0075A70B04E}"/>
            </a:ext>
          </a:extLst>
        </xdr:cNvPr>
        <xdr:cNvSpPr txBox="1"/>
      </xdr:nvSpPr>
      <xdr:spPr>
        <a:xfrm>
          <a:off x="11900544" y="170248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88664</xdr:rowOff>
    </xdr:from>
    <xdr:ext cx="405111" cy="259045"/>
    <xdr:sp macro="" textlink="">
      <xdr:nvSpPr>
        <xdr:cNvPr id="783" name="n_4aveValue【公民館】&#10;有形固定資産減価償却率">
          <a:extLst>
            <a:ext uri="{FF2B5EF4-FFF2-40B4-BE49-F238E27FC236}">
              <a16:creationId xmlns:a16="http://schemas.microsoft.com/office/drawing/2014/main" id="{3A1BE302-FF51-4834-AA43-480836CE40EC}"/>
            </a:ext>
          </a:extLst>
        </xdr:cNvPr>
        <xdr:cNvSpPr txBox="1"/>
      </xdr:nvSpPr>
      <xdr:spPr>
        <a:xfrm>
          <a:off x="11102984" y="17020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60977</xdr:rowOff>
    </xdr:from>
    <xdr:ext cx="405111" cy="259045"/>
    <xdr:sp macro="" textlink="">
      <xdr:nvSpPr>
        <xdr:cNvPr id="784" name="n_1mainValue【公民館】&#10;有形固定資産減価償却率">
          <a:extLst>
            <a:ext uri="{FF2B5EF4-FFF2-40B4-BE49-F238E27FC236}">
              <a16:creationId xmlns:a16="http://schemas.microsoft.com/office/drawing/2014/main" id="{AD55EEC2-7BFA-4D0B-8DB1-9952D7EB4669}"/>
            </a:ext>
          </a:extLst>
        </xdr:cNvPr>
        <xdr:cNvSpPr txBox="1"/>
      </xdr:nvSpPr>
      <xdr:spPr>
        <a:xfrm>
          <a:off x="13437244" y="17998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47262</xdr:rowOff>
    </xdr:from>
    <xdr:ext cx="405111" cy="259045"/>
    <xdr:sp macro="" textlink="">
      <xdr:nvSpPr>
        <xdr:cNvPr id="785" name="n_2mainValue【公民館】&#10;有形固定資産減価償却率">
          <a:extLst>
            <a:ext uri="{FF2B5EF4-FFF2-40B4-BE49-F238E27FC236}">
              <a16:creationId xmlns:a16="http://schemas.microsoft.com/office/drawing/2014/main" id="{F92A3CA0-53A9-4089-BCD2-D4B1CCCB9BE0}"/>
            </a:ext>
          </a:extLst>
        </xdr:cNvPr>
        <xdr:cNvSpPr txBox="1"/>
      </xdr:nvSpPr>
      <xdr:spPr>
        <a:xfrm>
          <a:off x="12675244" y="17984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47262</xdr:rowOff>
    </xdr:from>
    <xdr:ext cx="405111" cy="259045"/>
    <xdr:sp macro="" textlink="">
      <xdr:nvSpPr>
        <xdr:cNvPr id="786" name="n_3mainValue【公民館】&#10;有形固定資産減価償却率">
          <a:extLst>
            <a:ext uri="{FF2B5EF4-FFF2-40B4-BE49-F238E27FC236}">
              <a16:creationId xmlns:a16="http://schemas.microsoft.com/office/drawing/2014/main" id="{272FCE5E-8F7D-4153-AA41-99EED47185ED}"/>
            </a:ext>
          </a:extLst>
        </xdr:cNvPr>
        <xdr:cNvSpPr txBox="1"/>
      </xdr:nvSpPr>
      <xdr:spPr>
        <a:xfrm>
          <a:off x="11900544" y="17984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33545</xdr:rowOff>
    </xdr:from>
    <xdr:ext cx="405111" cy="259045"/>
    <xdr:sp macro="" textlink="">
      <xdr:nvSpPr>
        <xdr:cNvPr id="787" name="n_4mainValue【公民館】&#10;有形固定資産減価償却率">
          <a:extLst>
            <a:ext uri="{FF2B5EF4-FFF2-40B4-BE49-F238E27FC236}">
              <a16:creationId xmlns:a16="http://schemas.microsoft.com/office/drawing/2014/main" id="{1169A8DA-ADDE-4862-AC8A-AB5D1A799FC1}"/>
            </a:ext>
          </a:extLst>
        </xdr:cNvPr>
        <xdr:cNvSpPr txBox="1"/>
      </xdr:nvSpPr>
      <xdr:spPr>
        <a:xfrm>
          <a:off x="11102984" y="179710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88" name="正方形/長方形 787">
          <a:extLst>
            <a:ext uri="{FF2B5EF4-FFF2-40B4-BE49-F238E27FC236}">
              <a16:creationId xmlns:a16="http://schemas.microsoft.com/office/drawing/2014/main" id="{21F5EE99-BF80-43FF-BE2C-2E66CBA86763}"/>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89" name="正方形/長方形 788">
          <a:extLst>
            <a:ext uri="{FF2B5EF4-FFF2-40B4-BE49-F238E27FC236}">
              <a16:creationId xmlns:a16="http://schemas.microsoft.com/office/drawing/2014/main" id="{BBD259E3-F1FB-4332-B230-F91E8D1CE7D1}"/>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0" name="正方形/長方形 789">
          <a:extLst>
            <a:ext uri="{FF2B5EF4-FFF2-40B4-BE49-F238E27FC236}">
              <a16:creationId xmlns:a16="http://schemas.microsoft.com/office/drawing/2014/main" id="{9F9A96D2-0B57-4BD7-93FB-3E0E8A743F9D}"/>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1" name="正方形/長方形 790">
          <a:extLst>
            <a:ext uri="{FF2B5EF4-FFF2-40B4-BE49-F238E27FC236}">
              <a16:creationId xmlns:a16="http://schemas.microsoft.com/office/drawing/2014/main" id="{0CC3272D-2770-4B28-9E0E-78056CC8D973}"/>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2" name="正方形/長方形 791">
          <a:extLst>
            <a:ext uri="{FF2B5EF4-FFF2-40B4-BE49-F238E27FC236}">
              <a16:creationId xmlns:a16="http://schemas.microsoft.com/office/drawing/2014/main" id="{57228C27-2FC6-4FA9-AC02-DF5B6ACE383B}"/>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3" name="正方形/長方形 792">
          <a:extLst>
            <a:ext uri="{FF2B5EF4-FFF2-40B4-BE49-F238E27FC236}">
              <a16:creationId xmlns:a16="http://schemas.microsoft.com/office/drawing/2014/main" id="{EDB60D27-5AD0-4D1C-9C19-D522F1484DA8}"/>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4" name="正方形/長方形 793">
          <a:extLst>
            <a:ext uri="{FF2B5EF4-FFF2-40B4-BE49-F238E27FC236}">
              <a16:creationId xmlns:a16="http://schemas.microsoft.com/office/drawing/2014/main" id="{E1A96D7F-C843-4FF6-BB07-4C8C97A60680}"/>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5" name="正方形/長方形 794">
          <a:extLst>
            <a:ext uri="{FF2B5EF4-FFF2-40B4-BE49-F238E27FC236}">
              <a16:creationId xmlns:a16="http://schemas.microsoft.com/office/drawing/2014/main" id="{E5B92DD9-9D96-4991-A803-4A6A52AF2472}"/>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6" name="テキスト ボックス 795">
          <a:extLst>
            <a:ext uri="{FF2B5EF4-FFF2-40B4-BE49-F238E27FC236}">
              <a16:creationId xmlns:a16="http://schemas.microsoft.com/office/drawing/2014/main" id="{789C8327-DBBF-49C6-B4BC-5C4083B5D021}"/>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7" name="直線コネクタ 796">
          <a:extLst>
            <a:ext uri="{FF2B5EF4-FFF2-40B4-BE49-F238E27FC236}">
              <a16:creationId xmlns:a16="http://schemas.microsoft.com/office/drawing/2014/main" id="{937C29F2-3BB9-4580-BE1D-15CDCB005C91}"/>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98" name="直線コネクタ 797">
          <a:extLst>
            <a:ext uri="{FF2B5EF4-FFF2-40B4-BE49-F238E27FC236}">
              <a16:creationId xmlns:a16="http://schemas.microsoft.com/office/drawing/2014/main" id="{A4D54018-C101-4485-B98A-01CDEE83C81F}"/>
            </a:ext>
          </a:extLst>
        </xdr:cNvPr>
        <xdr:cNvCxnSpPr/>
      </xdr:nvCxnSpPr>
      <xdr:spPr>
        <a:xfrm>
          <a:off x="16093440" y="18181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99" name="テキスト ボックス 798">
          <a:extLst>
            <a:ext uri="{FF2B5EF4-FFF2-40B4-BE49-F238E27FC236}">
              <a16:creationId xmlns:a16="http://schemas.microsoft.com/office/drawing/2014/main" id="{E5ACA9E5-73A4-4FB8-AD97-034A3921E024}"/>
            </a:ext>
          </a:extLst>
        </xdr:cNvPr>
        <xdr:cNvSpPr txBox="1"/>
      </xdr:nvSpPr>
      <xdr:spPr>
        <a:xfrm>
          <a:off x="1569484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00" name="直線コネクタ 799">
          <a:extLst>
            <a:ext uri="{FF2B5EF4-FFF2-40B4-BE49-F238E27FC236}">
              <a16:creationId xmlns:a16="http://schemas.microsoft.com/office/drawing/2014/main" id="{B20B17C1-3C77-43E3-8A7A-5207CF22308F}"/>
            </a:ext>
          </a:extLst>
        </xdr:cNvPr>
        <xdr:cNvCxnSpPr/>
      </xdr:nvCxnSpPr>
      <xdr:spPr>
        <a:xfrm>
          <a:off x="16093440" y="177355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01" name="テキスト ボックス 800">
          <a:extLst>
            <a:ext uri="{FF2B5EF4-FFF2-40B4-BE49-F238E27FC236}">
              <a16:creationId xmlns:a16="http://schemas.microsoft.com/office/drawing/2014/main" id="{172F2920-D705-4781-8BC8-EA09E6714467}"/>
            </a:ext>
          </a:extLst>
        </xdr:cNvPr>
        <xdr:cNvSpPr txBox="1"/>
      </xdr:nvSpPr>
      <xdr:spPr>
        <a:xfrm>
          <a:off x="1569484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02" name="直線コネクタ 801">
          <a:extLst>
            <a:ext uri="{FF2B5EF4-FFF2-40B4-BE49-F238E27FC236}">
              <a16:creationId xmlns:a16="http://schemas.microsoft.com/office/drawing/2014/main" id="{7C4D1E32-2CFB-448C-A644-8E938F0CEF82}"/>
            </a:ext>
          </a:extLst>
        </xdr:cNvPr>
        <xdr:cNvCxnSpPr/>
      </xdr:nvCxnSpPr>
      <xdr:spPr>
        <a:xfrm>
          <a:off x="16093440" y="172859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03" name="テキスト ボックス 802">
          <a:extLst>
            <a:ext uri="{FF2B5EF4-FFF2-40B4-BE49-F238E27FC236}">
              <a16:creationId xmlns:a16="http://schemas.microsoft.com/office/drawing/2014/main" id="{8076FDA8-AD0E-4BE2-8BED-AC80DC456C03}"/>
            </a:ext>
          </a:extLst>
        </xdr:cNvPr>
        <xdr:cNvSpPr txBox="1"/>
      </xdr:nvSpPr>
      <xdr:spPr>
        <a:xfrm>
          <a:off x="1569484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04" name="直線コネクタ 803">
          <a:extLst>
            <a:ext uri="{FF2B5EF4-FFF2-40B4-BE49-F238E27FC236}">
              <a16:creationId xmlns:a16="http://schemas.microsoft.com/office/drawing/2014/main" id="{9B62B421-B93D-4F35-9BB1-CA269BDD6F0C}"/>
            </a:ext>
          </a:extLst>
        </xdr:cNvPr>
        <xdr:cNvCxnSpPr/>
      </xdr:nvCxnSpPr>
      <xdr:spPr>
        <a:xfrm>
          <a:off x="16093440" y="1684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05" name="テキスト ボックス 804">
          <a:extLst>
            <a:ext uri="{FF2B5EF4-FFF2-40B4-BE49-F238E27FC236}">
              <a16:creationId xmlns:a16="http://schemas.microsoft.com/office/drawing/2014/main" id="{6B704AB0-9A1C-4E91-80D4-BD1C327EBAFD}"/>
            </a:ext>
          </a:extLst>
        </xdr:cNvPr>
        <xdr:cNvSpPr txBox="1"/>
      </xdr:nvSpPr>
      <xdr:spPr>
        <a:xfrm>
          <a:off x="1569484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06" name="直線コネクタ 805">
          <a:extLst>
            <a:ext uri="{FF2B5EF4-FFF2-40B4-BE49-F238E27FC236}">
              <a16:creationId xmlns:a16="http://schemas.microsoft.com/office/drawing/2014/main" id="{5492EA6F-9306-43F2-88C0-1F35F067D250}"/>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07" name="テキスト ボックス 806">
          <a:extLst>
            <a:ext uri="{FF2B5EF4-FFF2-40B4-BE49-F238E27FC236}">
              <a16:creationId xmlns:a16="http://schemas.microsoft.com/office/drawing/2014/main" id="{DD1715DD-B1EB-4597-BA02-4DC89B2FDDAF}"/>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08" name="【公民館】&#10;一人当たり面積グラフ枠">
          <a:extLst>
            <a:ext uri="{FF2B5EF4-FFF2-40B4-BE49-F238E27FC236}">
              <a16:creationId xmlns:a16="http://schemas.microsoft.com/office/drawing/2014/main" id="{5270628D-F33E-496B-93EC-7DD447539802}"/>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67056</xdr:rowOff>
    </xdr:from>
    <xdr:to>
      <xdr:col>116</xdr:col>
      <xdr:colOff>62864</xdr:colOff>
      <xdr:row>108</xdr:row>
      <xdr:rowOff>67056</xdr:rowOff>
    </xdr:to>
    <xdr:cxnSp macro="">
      <xdr:nvCxnSpPr>
        <xdr:cNvPr id="809" name="直線コネクタ 808">
          <a:extLst>
            <a:ext uri="{FF2B5EF4-FFF2-40B4-BE49-F238E27FC236}">
              <a16:creationId xmlns:a16="http://schemas.microsoft.com/office/drawing/2014/main" id="{33019B01-43F1-451D-BC6A-7AB3EC7878A9}"/>
            </a:ext>
          </a:extLst>
        </xdr:cNvPr>
        <xdr:cNvCxnSpPr/>
      </xdr:nvCxnSpPr>
      <xdr:spPr>
        <a:xfrm flipV="1">
          <a:off x="19509104" y="16831056"/>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70883</xdr:rowOff>
    </xdr:from>
    <xdr:ext cx="469744" cy="259045"/>
    <xdr:sp macro="" textlink="">
      <xdr:nvSpPr>
        <xdr:cNvPr id="810" name="【公民館】&#10;一人当たり面積最小値テキスト">
          <a:extLst>
            <a:ext uri="{FF2B5EF4-FFF2-40B4-BE49-F238E27FC236}">
              <a16:creationId xmlns:a16="http://schemas.microsoft.com/office/drawing/2014/main" id="{CE2308C8-66F3-44DF-B14F-056639810DE9}"/>
            </a:ext>
          </a:extLst>
        </xdr:cNvPr>
        <xdr:cNvSpPr txBox="1"/>
      </xdr:nvSpPr>
      <xdr:spPr>
        <a:xfrm>
          <a:off x="19547840" y="18176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67056</xdr:rowOff>
    </xdr:from>
    <xdr:to>
      <xdr:col>116</xdr:col>
      <xdr:colOff>152400</xdr:colOff>
      <xdr:row>108</xdr:row>
      <xdr:rowOff>67056</xdr:rowOff>
    </xdr:to>
    <xdr:cxnSp macro="">
      <xdr:nvCxnSpPr>
        <xdr:cNvPr id="811" name="直線コネクタ 810">
          <a:extLst>
            <a:ext uri="{FF2B5EF4-FFF2-40B4-BE49-F238E27FC236}">
              <a16:creationId xmlns:a16="http://schemas.microsoft.com/office/drawing/2014/main" id="{0804F9A8-B912-4DAC-AF85-47AB3788158F}"/>
            </a:ext>
          </a:extLst>
        </xdr:cNvPr>
        <xdr:cNvCxnSpPr/>
      </xdr:nvCxnSpPr>
      <xdr:spPr>
        <a:xfrm>
          <a:off x="19443700" y="181721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13733</xdr:rowOff>
    </xdr:from>
    <xdr:ext cx="469744" cy="259045"/>
    <xdr:sp macro="" textlink="">
      <xdr:nvSpPr>
        <xdr:cNvPr id="812" name="【公民館】&#10;一人当たり面積最大値テキスト">
          <a:extLst>
            <a:ext uri="{FF2B5EF4-FFF2-40B4-BE49-F238E27FC236}">
              <a16:creationId xmlns:a16="http://schemas.microsoft.com/office/drawing/2014/main" id="{1AADE7A4-4F27-4403-9CAB-044B692D5BE8}"/>
            </a:ext>
          </a:extLst>
        </xdr:cNvPr>
        <xdr:cNvSpPr txBox="1"/>
      </xdr:nvSpPr>
      <xdr:spPr>
        <a:xfrm>
          <a:off x="19547840" y="16610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67056</xdr:rowOff>
    </xdr:from>
    <xdr:to>
      <xdr:col>116</xdr:col>
      <xdr:colOff>152400</xdr:colOff>
      <xdr:row>100</xdr:row>
      <xdr:rowOff>67056</xdr:rowOff>
    </xdr:to>
    <xdr:cxnSp macro="">
      <xdr:nvCxnSpPr>
        <xdr:cNvPr id="813" name="直線コネクタ 812">
          <a:extLst>
            <a:ext uri="{FF2B5EF4-FFF2-40B4-BE49-F238E27FC236}">
              <a16:creationId xmlns:a16="http://schemas.microsoft.com/office/drawing/2014/main" id="{17971CDB-FFF6-4EDE-B2B3-E028D6527B30}"/>
            </a:ext>
          </a:extLst>
        </xdr:cNvPr>
        <xdr:cNvCxnSpPr/>
      </xdr:nvCxnSpPr>
      <xdr:spPr>
        <a:xfrm>
          <a:off x="19443700" y="1683105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25416</xdr:rowOff>
    </xdr:from>
    <xdr:ext cx="469744" cy="259045"/>
    <xdr:sp macro="" textlink="">
      <xdr:nvSpPr>
        <xdr:cNvPr id="814" name="【公民館】&#10;一人当たり面積平均値テキスト">
          <a:extLst>
            <a:ext uri="{FF2B5EF4-FFF2-40B4-BE49-F238E27FC236}">
              <a16:creationId xmlns:a16="http://schemas.microsoft.com/office/drawing/2014/main" id="{00E0ECB3-70BF-437D-9C9F-D4B1E5F15805}"/>
            </a:ext>
          </a:extLst>
        </xdr:cNvPr>
        <xdr:cNvSpPr txBox="1"/>
      </xdr:nvSpPr>
      <xdr:spPr>
        <a:xfrm>
          <a:off x="19547840" y="176276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2539</xdr:rowOff>
    </xdr:from>
    <xdr:to>
      <xdr:col>116</xdr:col>
      <xdr:colOff>114300</xdr:colOff>
      <xdr:row>106</xdr:row>
      <xdr:rowOff>104139</xdr:rowOff>
    </xdr:to>
    <xdr:sp macro="" textlink="">
      <xdr:nvSpPr>
        <xdr:cNvPr id="815" name="フローチャート: 判断 814">
          <a:extLst>
            <a:ext uri="{FF2B5EF4-FFF2-40B4-BE49-F238E27FC236}">
              <a16:creationId xmlns:a16="http://schemas.microsoft.com/office/drawing/2014/main" id="{4F584C5A-B294-4033-8454-1A59FAE071E6}"/>
            </a:ext>
          </a:extLst>
        </xdr:cNvPr>
        <xdr:cNvSpPr/>
      </xdr:nvSpPr>
      <xdr:spPr>
        <a:xfrm>
          <a:off x="19458940" y="17772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20828</xdr:rowOff>
    </xdr:from>
    <xdr:to>
      <xdr:col>112</xdr:col>
      <xdr:colOff>38100</xdr:colOff>
      <xdr:row>106</xdr:row>
      <xdr:rowOff>122428</xdr:rowOff>
    </xdr:to>
    <xdr:sp macro="" textlink="">
      <xdr:nvSpPr>
        <xdr:cNvPr id="816" name="フローチャート: 判断 815">
          <a:extLst>
            <a:ext uri="{FF2B5EF4-FFF2-40B4-BE49-F238E27FC236}">
              <a16:creationId xmlns:a16="http://schemas.microsoft.com/office/drawing/2014/main" id="{F1E612E6-3AB0-4F48-9269-51D8F481F5D1}"/>
            </a:ext>
          </a:extLst>
        </xdr:cNvPr>
        <xdr:cNvSpPr/>
      </xdr:nvSpPr>
      <xdr:spPr>
        <a:xfrm>
          <a:off x="18735040" y="1779066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20828</xdr:rowOff>
    </xdr:from>
    <xdr:to>
      <xdr:col>107</xdr:col>
      <xdr:colOff>101600</xdr:colOff>
      <xdr:row>106</xdr:row>
      <xdr:rowOff>122428</xdr:rowOff>
    </xdr:to>
    <xdr:sp macro="" textlink="">
      <xdr:nvSpPr>
        <xdr:cNvPr id="817" name="フローチャート: 判断 816">
          <a:extLst>
            <a:ext uri="{FF2B5EF4-FFF2-40B4-BE49-F238E27FC236}">
              <a16:creationId xmlns:a16="http://schemas.microsoft.com/office/drawing/2014/main" id="{64E5D308-A153-4A92-9731-EE6BBF16ABAD}"/>
            </a:ext>
          </a:extLst>
        </xdr:cNvPr>
        <xdr:cNvSpPr/>
      </xdr:nvSpPr>
      <xdr:spPr>
        <a:xfrm>
          <a:off x="17937480" y="17790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20828</xdr:rowOff>
    </xdr:from>
    <xdr:to>
      <xdr:col>102</xdr:col>
      <xdr:colOff>165100</xdr:colOff>
      <xdr:row>106</xdr:row>
      <xdr:rowOff>122428</xdr:rowOff>
    </xdr:to>
    <xdr:sp macro="" textlink="">
      <xdr:nvSpPr>
        <xdr:cNvPr id="818" name="フローチャート: 判断 817">
          <a:extLst>
            <a:ext uri="{FF2B5EF4-FFF2-40B4-BE49-F238E27FC236}">
              <a16:creationId xmlns:a16="http://schemas.microsoft.com/office/drawing/2014/main" id="{3D74D14E-96C1-4F18-8E50-EC64A904BF5F}"/>
            </a:ext>
          </a:extLst>
        </xdr:cNvPr>
        <xdr:cNvSpPr/>
      </xdr:nvSpPr>
      <xdr:spPr>
        <a:xfrm>
          <a:off x="17162780" y="17790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2539</xdr:rowOff>
    </xdr:from>
    <xdr:to>
      <xdr:col>98</xdr:col>
      <xdr:colOff>38100</xdr:colOff>
      <xdr:row>106</xdr:row>
      <xdr:rowOff>104139</xdr:rowOff>
    </xdr:to>
    <xdr:sp macro="" textlink="">
      <xdr:nvSpPr>
        <xdr:cNvPr id="819" name="フローチャート: 判断 818">
          <a:extLst>
            <a:ext uri="{FF2B5EF4-FFF2-40B4-BE49-F238E27FC236}">
              <a16:creationId xmlns:a16="http://schemas.microsoft.com/office/drawing/2014/main" id="{9684D4F0-F0B5-4841-9964-30CEEABCC540}"/>
            </a:ext>
          </a:extLst>
        </xdr:cNvPr>
        <xdr:cNvSpPr/>
      </xdr:nvSpPr>
      <xdr:spPr>
        <a:xfrm>
          <a:off x="16388080" y="1777237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0" name="テキスト ボックス 819">
          <a:extLst>
            <a:ext uri="{FF2B5EF4-FFF2-40B4-BE49-F238E27FC236}">
              <a16:creationId xmlns:a16="http://schemas.microsoft.com/office/drawing/2014/main" id="{5480069B-70A0-4577-9F99-F5F166827083}"/>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1" name="テキスト ボックス 820">
          <a:extLst>
            <a:ext uri="{FF2B5EF4-FFF2-40B4-BE49-F238E27FC236}">
              <a16:creationId xmlns:a16="http://schemas.microsoft.com/office/drawing/2014/main" id="{FC00EA86-FCE0-438E-9154-6980C62EF519}"/>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2" name="テキスト ボックス 821">
          <a:extLst>
            <a:ext uri="{FF2B5EF4-FFF2-40B4-BE49-F238E27FC236}">
              <a16:creationId xmlns:a16="http://schemas.microsoft.com/office/drawing/2014/main" id="{6D9550CE-A558-422F-90D1-D4FD40D0DD56}"/>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3" name="テキスト ボックス 822">
          <a:extLst>
            <a:ext uri="{FF2B5EF4-FFF2-40B4-BE49-F238E27FC236}">
              <a16:creationId xmlns:a16="http://schemas.microsoft.com/office/drawing/2014/main" id="{E24E3C50-64B3-4773-AB5F-5B8304713447}"/>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4" name="テキスト ボックス 823">
          <a:extLst>
            <a:ext uri="{FF2B5EF4-FFF2-40B4-BE49-F238E27FC236}">
              <a16:creationId xmlns:a16="http://schemas.microsoft.com/office/drawing/2014/main" id="{425C94FB-D244-4B19-8D86-77EE2842158C}"/>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160274</xdr:rowOff>
    </xdr:from>
    <xdr:to>
      <xdr:col>116</xdr:col>
      <xdr:colOff>114300</xdr:colOff>
      <xdr:row>108</xdr:row>
      <xdr:rowOff>90424</xdr:rowOff>
    </xdr:to>
    <xdr:sp macro="" textlink="">
      <xdr:nvSpPr>
        <xdr:cNvPr id="825" name="楕円 824">
          <a:extLst>
            <a:ext uri="{FF2B5EF4-FFF2-40B4-BE49-F238E27FC236}">
              <a16:creationId xmlns:a16="http://schemas.microsoft.com/office/drawing/2014/main" id="{13A0437D-CAB3-4C80-BCA3-E9BC9B40F576}"/>
            </a:ext>
          </a:extLst>
        </xdr:cNvPr>
        <xdr:cNvSpPr/>
      </xdr:nvSpPr>
      <xdr:spPr>
        <a:xfrm>
          <a:off x="19458940" y="180977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75201</xdr:rowOff>
    </xdr:from>
    <xdr:ext cx="469744" cy="259045"/>
    <xdr:sp macro="" textlink="">
      <xdr:nvSpPr>
        <xdr:cNvPr id="826" name="【公民館】&#10;一人当たり面積該当値テキスト">
          <a:extLst>
            <a:ext uri="{FF2B5EF4-FFF2-40B4-BE49-F238E27FC236}">
              <a16:creationId xmlns:a16="http://schemas.microsoft.com/office/drawing/2014/main" id="{D3DB55D4-79A0-4B47-92D1-2AD90C3D07FB}"/>
            </a:ext>
          </a:extLst>
        </xdr:cNvPr>
        <xdr:cNvSpPr txBox="1"/>
      </xdr:nvSpPr>
      <xdr:spPr>
        <a:xfrm>
          <a:off x="19547840" y="18012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160274</xdr:rowOff>
    </xdr:from>
    <xdr:to>
      <xdr:col>112</xdr:col>
      <xdr:colOff>38100</xdr:colOff>
      <xdr:row>108</xdr:row>
      <xdr:rowOff>90424</xdr:rowOff>
    </xdr:to>
    <xdr:sp macro="" textlink="">
      <xdr:nvSpPr>
        <xdr:cNvPr id="827" name="楕円 826">
          <a:extLst>
            <a:ext uri="{FF2B5EF4-FFF2-40B4-BE49-F238E27FC236}">
              <a16:creationId xmlns:a16="http://schemas.microsoft.com/office/drawing/2014/main" id="{A17A7C9A-020C-4C71-AD91-FCAE7259DFEC}"/>
            </a:ext>
          </a:extLst>
        </xdr:cNvPr>
        <xdr:cNvSpPr/>
      </xdr:nvSpPr>
      <xdr:spPr>
        <a:xfrm>
          <a:off x="18735040" y="1809775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39624</xdr:rowOff>
    </xdr:from>
    <xdr:to>
      <xdr:col>116</xdr:col>
      <xdr:colOff>63500</xdr:colOff>
      <xdr:row>108</xdr:row>
      <xdr:rowOff>39624</xdr:rowOff>
    </xdr:to>
    <xdr:cxnSp macro="">
      <xdr:nvCxnSpPr>
        <xdr:cNvPr id="828" name="直線コネクタ 827">
          <a:extLst>
            <a:ext uri="{FF2B5EF4-FFF2-40B4-BE49-F238E27FC236}">
              <a16:creationId xmlns:a16="http://schemas.microsoft.com/office/drawing/2014/main" id="{785F4E77-7CCA-4922-A941-99B9DABCFF3B}"/>
            </a:ext>
          </a:extLst>
        </xdr:cNvPr>
        <xdr:cNvCxnSpPr/>
      </xdr:nvCxnSpPr>
      <xdr:spPr>
        <a:xfrm>
          <a:off x="18778220" y="18144744"/>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160274</xdr:rowOff>
    </xdr:from>
    <xdr:to>
      <xdr:col>107</xdr:col>
      <xdr:colOff>101600</xdr:colOff>
      <xdr:row>108</xdr:row>
      <xdr:rowOff>90424</xdr:rowOff>
    </xdr:to>
    <xdr:sp macro="" textlink="">
      <xdr:nvSpPr>
        <xdr:cNvPr id="829" name="楕円 828">
          <a:extLst>
            <a:ext uri="{FF2B5EF4-FFF2-40B4-BE49-F238E27FC236}">
              <a16:creationId xmlns:a16="http://schemas.microsoft.com/office/drawing/2014/main" id="{B581F8F0-78B1-4A42-9860-38AFF632DD84}"/>
            </a:ext>
          </a:extLst>
        </xdr:cNvPr>
        <xdr:cNvSpPr/>
      </xdr:nvSpPr>
      <xdr:spPr>
        <a:xfrm>
          <a:off x="17937480" y="180977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39624</xdr:rowOff>
    </xdr:from>
    <xdr:to>
      <xdr:col>111</xdr:col>
      <xdr:colOff>177800</xdr:colOff>
      <xdr:row>108</xdr:row>
      <xdr:rowOff>39624</xdr:rowOff>
    </xdr:to>
    <xdr:cxnSp macro="">
      <xdr:nvCxnSpPr>
        <xdr:cNvPr id="830" name="直線コネクタ 829">
          <a:extLst>
            <a:ext uri="{FF2B5EF4-FFF2-40B4-BE49-F238E27FC236}">
              <a16:creationId xmlns:a16="http://schemas.microsoft.com/office/drawing/2014/main" id="{3E624702-4B72-46E6-AF32-D6F520A141E2}"/>
            </a:ext>
          </a:extLst>
        </xdr:cNvPr>
        <xdr:cNvCxnSpPr/>
      </xdr:nvCxnSpPr>
      <xdr:spPr>
        <a:xfrm>
          <a:off x="17988280" y="18144744"/>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160274</xdr:rowOff>
    </xdr:from>
    <xdr:to>
      <xdr:col>102</xdr:col>
      <xdr:colOff>165100</xdr:colOff>
      <xdr:row>108</xdr:row>
      <xdr:rowOff>90424</xdr:rowOff>
    </xdr:to>
    <xdr:sp macro="" textlink="">
      <xdr:nvSpPr>
        <xdr:cNvPr id="831" name="楕円 830">
          <a:extLst>
            <a:ext uri="{FF2B5EF4-FFF2-40B4-BE49-F238E27FC236}">
              <a16:creationId xmlns:a16="http://schemas.microsoft.com/office/drawing/2014/main" id="{2F3244BF-5833-4A8D-8C7D-5B0E791F868C}"/>
            </a:ext>
          </a:extLst>
        </xdr:cNvPr>
        <xdr:cNvSpPr/>
      </xdr:nvSpPr>
      <xdr:spPr>
        <a:xfrm>
          <a:off x="17162780" y="180977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39624</xdr:rowOff>
    </xdr:from>
    <xdr:to>
      <xdr:col>107</xdr:col>
      <xdr:colOff>50800</xdr:colOff>
      <xdr:row>108</xdr:row>
      <xdr:rowOff>39624</xdr:rowOff>
    </xdr:to>
    <xdr:cxnSp macro="">
      <xdr:nvCxnSpPr>
        <xdr:cNvPr id="832" name="直線コネクタ 831">
          <a:extLst>
            <a:ext uri="{FF2B5EF4-FFF2-40B4-BE49-F238E27FC236}">
              <a16:creationId xmlns:a16="http://schemas.microsoft.com/office/drawing/2014/main" id="{53B1013C-63B1-4EF3-B44E-9D69BA9E45CC}"/>
            </a:ext>
          </a:extLst>
        </xdr:cNvPr>
        <xdr:cNvCxnSpPr/>
      </xdr:nvCxnSpPr>
      <xdr:spPr>
        <a:xfrm>
          <a:off x="17213580" y="18144744"/>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160274</xdr:rowOff>
    </xdr:from>
    <xdr:to>
      <xdr:col>98</xdr:col>
      <xdr:colOff>38100</xdr:colOff>
      <xdr:row>108</xdr:row>
      <xdr:rowOff>90424</xdr:rowOff>
    </xdr:to>
    <xdr:sp macro="" textlink="">
      <xdr:nvSpPr>
        <xdr:cNvPr id="833" name="楕円 832">
          <a:extLst>
            <a:ext uri="{FF2B5EF4-FFF2-40B4-BE49-F238E27FC236}">
              <a16:creationId xmlns:a16="http://schemas.microsoft.com/office/drawing/2014/main" id="{28AA984B-BC83-4843-8D6C-EF1A238C51CF}"/>
            </a:ext>
          </a:extLst>
        </xdr:cNvPr>
        <xdr:cNvSpPr/>
      </xdr:nvSpPr>
      <xdr:spPr>
        <a:xfrm>
          <a:off x="16388080" y="1809775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39624</xdr:rowOff>
    </xdr:from>
    <xdr:to>
      <xdr:col>102</xdr:col>
      <xdr:colOff>114300</xdr:colOff>
      <xdr:row>108</xdr:row>
      <xdr:rowOff>39624</xdr:rowOff>
    </xdr:to>
    <xdr:cxnSp macro="">
      <xdr:nvCxnSpPr>
        <xdr:cNvPr id="834" name="直線コネクタ 833">
          <a:extLst>
            <a:ext uri="{FF2B5EF4-FFF2-40B4-BE49-F238E27FC236}">
              <a16:creationId xmlns:a16="http://schemas.microsoft.com/office/drawing/2014/main" id="{6A7EB552-F43A-4CBF-BAFC-AD7E5C80020B}"/>
            </a:ext>
          </a:extLst>
        </xdr:cNvPr>
        <xdr:cNvCxnSpPr/>
      </xdr:nvCxnSpPr>
      <xdr:spPr>
        <a:xfrm>
          <a:off x="16431260" y="18144744"/>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138955</xdr:rowOff>
    </xdr:from>
    <xdr:ext cx="469744" cy="259045"/>
    <xdr:sp macro="" textlink="">
      <xdr:nvSpPr>
        <xdr:cNvPr id="835" name="n_1aveValue【公民館】&#10;一人当たり面積">
          <a:extLst>
            <a:ext uri="{FF2B5EF4-FFF2-40B4-BE49-F238E27FC236}">
              <a16:creationId xmlns:a16="http://schemas.microsoft.com/office/drawing/2014/main" id="{644B03AD-95AD-42E1-B115-CB2E3B46A5EE}"/>
            </a:ext>
          </a:extLst>
        </xdr:cNvPr>
        <xdr:cNvSpPr txBox="1"/>
      </xdr:nvSpPr>
      <xdr:spPr>
        <a:xfrm>
          <a:off x="18561127" y="17573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138955</xdr:rowOff>
    </xdr:from>
    <xdr:ext cx="469744" cy="259045"/>
    <xdr:sp macro="" textlink="">
      <xdr:nvSpPr>
        <xdr:cNvPr id="836" name="n_2aveValue【公民館】&#10;一人当たり面積">
          <a:extLst>
            <a:ext uri="{FF2B5EF4-FFF2-40B4-BE49-F238E27FC236}">
              <a16:creationId xmlns:a16="http://schemas.microsoft.com/office/drawing/2014/main" id="{DE398D0D-B9B0-4FF6-8B90-848D16A58A14}"/>
            </a:ext>
          </a:extLst>
        </xdr:cNvPr>
        <xdr:cNvSpPr txBox="1"/>
      </xdr:nvSpPr>
      <xdr:spPr>
        <a:xfrm>
          <a:off x="17776267" y="17573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138955</xdr:rowOff>
    </xdr:from>
    <xdr:ext cx="469744" cy="259045"/>
    <xdr:sp macro="" textlink="">
      <xdr:nvSpPr>
        <xdr:cNvPr id="837" name="n_3aveValue【公民館】&#10;一人当たり面積">
          <a:extLst>
            <a:ext uri="{FF2B5EF4-FFF2-40B4-BE49-F238E27FC236}">
              <a16:creationId xmlns:a16="http://schemas.microsoft.com/office/drawing/2014/main" id="{236B1CF1-4FA6-409B-85EA-AB7B185E34A2}"/>
            </a:ext>
          </a:extLst>
        </xdr:cNvPr>
        <xdr:cNvSpPr txBox="1"/>
      </xdr:nvSpPr>
      <xdr:spPr>
        <a:xfrm>
          <a:off x="17001567" y="17573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120666</xdr:rowOff>
    </xdr:from>
    <xdr:ext cx="469744" cy="259045"/>
    <xdr:sp macro="" textlink="">
      <xdr:nvSpPr>
        <xdr:cNvPr id="838" name="n_4aveValue【公民館】&#10;一人当たり面積">
          <a:extLst>
            <a:ext uri="{FF2B5EF4-FFF2-40B4-BE49-F238E27FC236}">
              <a16:creationId xmlns:a16="http://schemas.microsoft.com/office/drawing/2014/main" id="{60E18B6B-2293-4C8C-A0E2-0DF369317FCC}"/>
            </a:ext>
          </a:extLst>
        </xdr:cNvPr>
        <xdr:cNvSpPr txBox="1"/>
      </xdr:nvSpPr>
      <xdr:spPr>
        <a:xfrm>
          <a:off x="16226867" y="17555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81551</xdr:rowOff>
    </xdr:from>
    <xdr:ext cx="469744" cy="259045"/>
    <xdr:sp macro="" textlink="">
      <xdr:nvSpPr>
        <xdr:cNvPr id="839" name="n_1mainValue【公民館】&#10;一人当たり面積">
          <a:extLst>
            <a:ext uri="{FF2B5EF4-FFF2-40B4-BE49-F238E27FC236}">
              <a16:creationId xmlns:a16="http://schemas.microsoft.com/office/drawing/2014/main" id="{DD42D04B-4EDE-4CB7-A356-54AE6E8EE31C}"/>
            </a:ext>
          </a:extLst>
        </xdr:cNvPr>
        <xdr:cNvSpPr txBox="1"/>
      </xdr:nvSpPr>
      <xdr:spPr>
        <a:xfrm>
          <a:off x="18561127" y="18186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81551</xdr:rowOff>
    </xdr:from>
    <xdr:ext cx="469744" cy="259045"/>
    <xdr:sp macro="" textlink="">
      <xdr:nvSpPr>
        <xdr:cNvPr id="840" name="n_2mainValue【公民館】&#10;一人当たり面積">
          <a:extLst>
            <a:ext uri="{FF2B5EF4-FFF2-40B4-BE49-F238E27FC236}">
              <a16:creationId xmlns:a16="http://schemas.microsoft.com/office/drawing/2014/main" id="{9A3889B0-9D1D-48C5-954B-61BE197A962A}"/>
            </a:ext>
          </a:extLst>
        </xdr:cNvPr>
        <xdr:cNvSpPr txBox="1"/>
      </xdr:nvSpPr>
      <xdr:spPr>
        <a:xfrm>
          <a:off x="17776267" y="18186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81551</xdr:rowOff>
    </xdr:from>
    <xdr:ext cx="469744" cy="259045"/>
    <xdr:sp macro="" textlink="">
      <xdr:nvSpPr>
        <xdr:cNvPr id="841" name="n_3mainValue【公民館】&#10;一人当たり面積">
          <a:extLst>
            <a:ext uri="{FF2B5EF4-FFF2-40B4-BE49-F238E27FC236}">
              <a16:creationId xmlns:a16="http://schemas.microsoft.com/office/drawing/2014/main" id="{F04248D9-8E60-4A99-B0B9-7F58DA034B10}"/>
            </a:ext>
          </a:extLst>
        </xdr:cNvPr>
        <xdr:cNvSpPr txBox="1"/>
      </xdr:nvSpPr>
      <xdr:spPr>
        <a:xfrm>
          <a:off x="17001567" y="18186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81551</xdr:rowOff>
    </xdr:from>
    <xdr:ext cx="469744" cy="259045"/>
    <xdr:sp macro="" textlink="">
      <xdr:nvSpPr>
        <xdr:cNvPr id="842" name="n_4mainValue【公民館】&#10;一人当たり面積">
          <a:extLst>
            <a:ext uri="{FF2B5EF4-FFF2-40B4-BE49-F238E27FC236}">
              <a16:creationId xmlns:a16="http://schemas.microsoft.com/office/drawing/2014/main" id="{FC0895A4-D651-4B57-86BF-6EAF825B4042}"/>
            </a:ext>
          </a:extLst>
        </xdr:cNvPr>
        <xdr:cNvSpPr txBox="1"/>
      </xdr:nvSpPr>
      <xdr:spPr>
        <a:xfrm>
          <a:off x="16226867" y="18186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3" name="正方形/長方形 842">
          <a:extLst>
            <a:ext uri="{FF2B5EF4-FFF2-40B4-BE49-F238E27FC236}">
              <a16:creationId xmlns:a16="http://schemas.microsoft.com/office/drawing/2014/main" id="{D36D3F23-693B-4EDF-93F7-D023FB206FFE}"/>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4" name="正方形/長方形 843">
          <a:extLst>
            <a:ext uri="{FF2B5EF4-FFF2-40B4-BE49-F238E27FC236}">
              <a16:creationId xmlns:a16="http://schemas.microsoft.com/office/drawing/2014/main" id="{3567D5CF-8C1F-4841-91FE-FE2E8717DBF4}"/>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5" name="テキスト ボックス 844">
          <a:extLst>
            <a:ext uri="{FF2B5EF4-FFF2-40B4-BE49-F238E27FC236}">
              <a16:creationId xmlns:a16="http://schemas.microsoft.com/office/drawing/2014/main" id="{005524B5-2B35-4E6B-9DE4-8A220A69499C}"/>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有形固定資産減価償却率を施設類型別で類似団体平均と比較すると、公営住宅が低く、公民館が高くなっている。</a:t>
          </a:r>
          <a:endParaRPr lang="ja-JP" altLang="ja-JP" sz="1400">
            <a:effectLst/>
          </a:endParaRPr>
        </a:p>
        <a:p>
          <a:r>
            <a:rPr kumimoji="1" lang="ja-JP" altLang="ja-JP" sz="1100">
              <a:solidFill>
                <a:schemeClr val="dk1"/>
              </a:solidFill>
              <a:effectLst/>
              <a:latin typeface="+mn-lt"/>
              <a:ea typeface="+mn-ea"/>
              <a:cs typeface="+mn-cs"/>
            </a:rPr>
            <a:t>公営住宅について、平成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年度に策定した</a:t>
          </a:r>
          <a:r>
            <a:rPr kumimoji="1" lang="ja-JP" altLang="en-US" sz="1100">
              <a:solidFill>
                <a:schemeClr val="dk1"/>
              </a:solidFill>
              <a:effectLst/>
              <a:latin typeface="+mn-lt"/>
              <a:ea typeface="+mn-ea"/>
              <a:cs typeface="+mn-cs"/>
            </a:rPr>
            <a:t>日野市市営住宅</a:t>
          </a:r>
          <a:r>
            <a:rPr kumimoji="1" lang="ja-JP" altLang="ja-JP" sz="1100">
              <a:solidFill>
                <a:schemeClr val="dk1"/>
              </a:solidFill>
              <a:effectLst/>
              <a:latin typeface="+mn-lt"/>
              <a:ea typeface="+mn-ea"/>
              <a:cs typeface="+mn-cs"/>
            </a:rPr>
            <a:t>長寿命化計画（計画期間：</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年間）に基づき、計画的な修繕・改善、更新コストの削減・平準化に取り組んでいる。</a:t>
          </a:r>
          <a:endParaRPr lang="ja-JP" altLang="ja-JP" sz="1400">
            <a:effectLst/>
          </a:endParaRPr>
        </a:p>
        <a:p>
          <a:r>
            <a:rPr kumimoji="1" lang="ja-JP" altLang="ja-JP" sz="1100">
              <a:solidFill>
                <a:schemeClr val="dk1"/>
              </a:solidFill>
              <a:effectLst/>
              <a:latin typeface="+mn-lt"/>
              <a:ea typeface="+mn-ea"/>
              <a:cs typeface="+mn-cs"/>
            </a:rPr>
            <a:t>一方、公民館について、中央公民館は所在地が第一種低層住居専用地域となっており、公共施設の配置にあたって建築基準法上の課題等がある。このため、周辺施設との複合化などの取り組みも検討していく。</a:t>
          </a:r>
          <a:endParaRPr lang="ja-JP" altLang="ja-JP" sz="1400">
            <a:effectLst/>
          </a:endParaRPr>
        </a:p>
        <a:p>
          <a:r>
            <a:rPr kumimoji="1" lang="ja-JP" altLang="ja-JP" sz="1100">
              <a:solidFill>
                <a:schemeClr val="dk1"/>
              </a:solidFill>
              <a:effectLst/>
              <a:latin typeface="+mn-lt"/>
              <a:ea typeface="+mn-ea"/>
              <a:cs typeface="+mn-cs"/>
            </a:rPr>
            <a:t>また、学校施設について、類似団体との差が広がっているが、小学校施設改築工事などを実施しているため、今後減価償却率が改善する見込みである。</a:t>
          </a:r>
          <a:endParaRPr lang="ja-JP" altLang="ja-JP" sz="1400">
            <a:effectLst/>
          </a:endParaRPr>
        </a:p>
        <a:p>
          <a:r>
            <a:rPr kumimoji="1" lang="ja-JP" altLang="ja-JP" sz="1100">
              <a:solidFill>
                <a:schemeClr val="dk1"/>
              </a:solidFill>
              <a:effectLst/>
              <a:latin typeface="+mn-lt"/>
              <a:ea typeface="+mn-ea"/>
              <a:cs typeface="+mn-cs"/>
            </a:rPr>
            <a:t>児童館についても、類似団体との差が広がっているが、計画的に改築工事などを行うことが予定されているため、今後減価償却率が改善する見込みである。</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14D6621A-3E71-448D-B358-41741D2A1BBB}"/>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BA8D8DA4-550D-4CB8-B843-16423DA038A4}"/>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2ABBBDB3-862F-4C53-A892-09155913A863}"/>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5D825F09-1C87-454C-816C-BA5BC9683A0E}"/>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82EDB895-2614-4AD0-892F-47E26C862CBC}"/>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49FCC8C-F2F5-42DE-9682-4B6121C25CFD}"/>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33839BD6-5916-4163-A395-2404940DD0ED}"/>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485742A2-9AED-478B-9C42-D9BC5BD155A0}"/>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18AA8877-06C3-4AF1-AF52-6FE7C3D122F0}"/>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99AAB37B-8776-4101-937A-5F748D691A3B}"/>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187,494
183,715
27.55
79,153,859
74,935,183
4,079,931
37,518,870
32,215,793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3D6D8B1C-1BF3-4D8F-8967-6777868A10A2}"/>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35F15432-0CB0-47E2-A513-FB159990AEC2}"/>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AEE17513-3E54-440C-B62F-A308576EA5BB}"/>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F034CB03-E711-4365-AD6A-26F30057B521}"/>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A075FF8C-B110-41C9-A47F-6123F8695A83}"/>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87B1CB27-AE1D-4751-A659-A982FDD32CE9}"/>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F0016D3E-0E51-43C5-B105-C7378BC49327}"/>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64A78B25-C327-4278-ADDF-C291BA69BA17}"/>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8A53F874-0844-4B86-8CCC-0AC05D6F614A}"/>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D6380ED4-952D-497E-B69B-6805C1A6FED4}"/>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DA86ADF9-47E0-421D-8EF0-1178EABFA611}"/>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859F68B5-96C8-4A8E-86A0-31FF965C47F4}"/>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5BF1A88C-4931-415A-9801-B9B18D5B253D}"/>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F75C7D1B-A888-440E-A967-18F555D8F9F2}"/>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8238B65-900B-4493-8D5F-7AECBA3BDCA5}"/>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FF39AE3B-7FB5-4109-ABAB-8C3035027EAA}"/>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B96D49F5-7515-4F70-85F8-B13C902A830C}"/>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85D878EA-3F9B-439A-8228-566C92C9E14A}"/>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A83DE50E-DAA5-4788-BFFE-5AB34DC88ABC}"/>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8D85159C-AA2E-4591-847D-7253FE678E44}"/>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19D578BE-E26A-4FB6-AFD0-164EF1A6DD46}"/>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ED241D39-0AF8-4500-A053-D3F1B7F523A7}"/>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25AFF8AB-6759-4488-823F-A67A1DAB7FB8}"/>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2E8CE704-2FC9-46A8-8C15-C88074C3EE3F}"/>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6B838C8F-8C1E-45D9-A0DA-2010E20EC06C}"/>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C8647741-F2D9-421C-9158-F05E11303946}"/>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D3E9E22D-45D0-4A60-877E-92650A1FAEF1}"/>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4C613AB8-AE06-4FBD-993E-32571DF342BD}"/>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49595ED6-5092-4C1D-9745-B15F5ABC1539}"/>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3EB2679D-F470-46C9-A208-BB6DD8A91C09}"/>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46A3D3C-FA80-4917-B3AE-462DD5B75AA5}"/>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A48E6E8B-72AC-45EC-9D2B-24D1E822085B}"/>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216A6B76-6D0E-49A5-AB50-0A57F3FBAEC1}"/>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97EDB83E-1F74-4854-9C45-FEC9F923DEBC}"/>
            </a:ext>
          </a:extLst>
        </xdr:cNvPr>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57C6AFE7-20EE-48C4-B915-A134EDD6F6FC}"/>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C2C2F89A-83EE-419C-BAE7-96E33960BA28}"/>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4A3B0203-9D58-4210-82EF-C3758A4BC14E}"/>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62D9B662-9057-423A-AEF6-7E374846BCF3}"/>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96FAE797-C79F-4A4E-A9D5-C15E51CD6AE8}"/>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1FD0C66E-7ED3-4CA2-AD32-0ACDBEE04951}"/>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7FF2E4AF-041E-4A9D-8CB7-007072D59666}"/>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2F70723-742D-42AA-88D7-DC597CCACCC9}"/>
            </a:ext>
          </a:extLst>
        </xdr:cNvPr>
        <xdr:cNvSpPr txBox="1"/>
      </xdr:nvSpPr>
      <xdr:spPr>
        <a:xfrm>
          <a:off x="33608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C82BF3FA-482D-466A-9462-4585CCB4F6AD}"/>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3DA9AA3B-BFDC-4E52-BDA9-116B577E9430}"/>
            </a:ext>
          </a:extLst>
        </xdr:cNvPr>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6157DB5B-5A8F-40A6-97CA-B9083ADB93C1}"/>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43815</xdr:rowOff>
    </xdr:from>
    <xdr:to>
      <xdr:col>24</xdr:col>
      <xdr:colOff>62865</xdr:colOff>
      <xdr:row>40</xdr:row>
      <xdr:rowOff>169545</xdr:rowOff>
    </xdr:to>
    <xdr:cxnSp macro="">
      <xdr:nvCxnSpPr>
        <xdr:cNvPr id="57" name="直線コネクタ 56">
          <a:extLst>
            <a:ext uri="{FF2B5EF4-FFF2-40B4-BE49-F238E27FC236}">
              <a16:creationId xmlns:a16="http://schemas.microsoft.com/office/drawing/2014/main" id="{80B259D3-9D3B-4382-968A-2670EAFF35E2}"/>
            </a:ext>
          </a:extLst>
        </xdr:cNvPr>
        <xdr:cNvCxnSpPr/>
      </xdr:nvCxnSpPr>
      <xdr:spPr>
        <a:xfrm flipV="1">
          <a:off x="4086225" y="5743575"/>
          <a:ext cx="0" cy="1131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1922</xdr:rowOff>
    </xdr:from>
    <xdr:ext cx="405111" cy="259045"/>
    <xdr:sp macro="" textlink="">
      <xdr:nvSpPr>
        <xdr:cNvPr id="58" name="【図書館】&#10;有形固定資産減価償却率最小値テキスト">
          <a:extLst>
            <a:ext uri="{FF2B5EF4-FFF2-40B4-BE49-F238E27FC236}">
              <a16:creationId xmlns:a16="http://schemas.microsoft.com/office/drawing/2014/main" id="{C284922B-132D-4AE7-90ED-E91A5B3927F7}"/>
            </a:ext>
          </a:extLst>
        </xdr:cNvPr>
        <xdr:cNvSpPr txBox="1"/>
      </xdr:nvSpPr>
      <xdr:spPr>
        <a:xfrm>
          <a:off x="4124960" y="6875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169545</xdr:rowOff>
    </xdr:from>
    <xdr:to>
      <xdr:col>24</xdr:col>
      <xdr:colOff>152400</xdr:colOff>
      <xdr:row>40</xdr:row>
      <xdr:rowOff>169545</xdr:rowOff>
    </xdr:to>
    <xdr:cxnSp macro="">
      <xdr:nvCxnSpPr>
        <xdr:cNvPr id="59" name="直線コネクタ 58">
          <a:extLst>
            <a:ext uri="{FF2B5EF4-FFF2-40B4-BE49-F238E27FC236}">
              <a16:creationId xmlns:a16="http://schemas.microsoft.com/office/drawing/2014/main" id="{14E05531-E2F9-413A-AF8F-1E98E0702C4C}"/>
            </a:ext>
          </a:extLst>
        </xdr:cNvPr>
        <xdr:cNvCxnSpPr/>
      </xdr:nvCxnSpPr>
      <xdr:spPr>
        <a:xfrm>
          <a:off x="4020820" y="68751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161942</xdr:rowOff>
    </xdr:from>
    <xdr:ext cx="405111" cy="259045"/>
    <xdr:sp macro="" textlink="">
      <xdr:nvSpPr>
        <xdr:cNvPr id="60" name="【図書館】&#10;有形固定資産減価償却率最大値テキスト">
          <a:extLst>
            <a:ext uri="{FF2B5EF4-FFF2-40B4-BE49-F238E27FC236}">
              <a16:creationId xmlns:a16="http://schemas.microsoft.com/office/drawing/2014/main" id="{AD851576-7E95-41B6-95E1-AD68689FA3CC}"/>
            </a:ext>
          </a:extLst>
        </xdr:cNvPr>
        <xdr:cNvSpPr txBox="1"/>
      </xdr:nvSpPr>
      <xdr:spPr>
        <a:xfrm>
          <a:off x="4124960" y="5526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43815</xdr:rowOff>
    </xdr:from>
    <xdr:to>
      <xdr:col>24</xdr:col>
      <xdr:colOff>152400</xdr:colOff>
      <xdr:row>34</xdr:row>
      <xdr:rowOff>43815</xdr:rowOff>
    </xdr:to>
    <xdr:cxnSp macro="">
      <xdr:nvCxnSpPr>
        <xdr:cNvPr id="61" name="直線コネクタ 60">
          <a:extLst>
            <a:ext uri="{FF2B5EF4-FFF2-40B4-BE49-F238E27FC236}">
              <a16:creationId xmlns:a16="http://schemas.microsoft.com/office/drawing/2014/main" id="{E2C45F6C-524B-4B61-BE85-35C97297D93F}"/>
            </a:ext>
          </a:extLst>
        </xdr:cNvPr>
        <xdr:cNvCxnSpPr/>
      </xdr:nvCxnSpPr>
      <xdr:spPr>
        <a:xfrm>
          <a:off x="4020820" y="57435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124477</xdr:rowOff>
    </xdr:from>
    <xdr:ext cx="405111" cy="259045"/>
    <xdr:sp macro="" textlink="">
      <xdr:nvSpPr>
        <xdr:cNvPr id="62" name="【図書館】&#10;有形固定資産減価償却率平均値テキスト">
          <a:extLst>
            <a:ext uri="{FF2B5EF4-FFF2-40B4-BE49-F238E27FC236}">
              <a16:creationId xmlns:a16="http://schemas.microsoft.com/office/drawing/2014/main" id="{47BA7EE2-A0AC-4E9B-B274-2EB255283A5C}"/>
            </a:ext>
          </a:extLst>
        </xdr:cNvPr>
        <xdr:cNvSpPr txBox="1"/>
      </xdr:nvSpPr>
      <xdr:spPr>
        <a:xfrm>
          <a:off x="4124960" y="59918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101600</xdr:rowOff>
    </xdr:from>
    <xdr:to>
      <xdr:col>24</xdr:col>
      <xdr:colOff>114300</xdr:colOff>
      <xdr:row>37</xdr:row>
      <xdr:rowOff>31750</xdr:rowOff>
    </xdr:to>
    <xdr:sp macro="" textlink="">
      <xdr:nvSpPr>
        <xdr:cNvPr id="63" name="フローチャート: 判断 62">
          <a:extLst>
            <a:ext uri="{FF2B5EF4-FFF2-40B4-BE49-F238E27FC236}">
              <a16:creationId xmlns:a16="http://schemas.microsoft.com/office/drawing/2014/main" id="{DAF61CC9-7EF1-43B9-93DE-0B97DB648327}"/>
            </a:ext>
          </a:extLst>
        </xdr:cNvPr>
        <xdr:cNvSpPr/>
      </xdr:nvSpPr>
      <xdr:spPr>
        <a:xfrm>
          <a:off x="4036060" y="61366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73025</xdr:rowOff>
    </xdr:from>
    <xdr:to>
      <xdr:col>20</xdr:col>
      <xdr:colOff>38100</xdr:colOff>
      <xdr:row>37</xdr:row>
      <xdr:rowOff>3175</xdr:rowOff>
    </xdr:to>
    <xdr:sp macro="" textlink="">
      <xdr:nvSpPr>
        <xdr:cNvPr id="64" name="フローチャート: 判断 63">
          <a:extLst>
            <a:ext uri="{FF2B5EF4-FFF2-40B4-BE49-F238E27FC236}">
              <a16:creationId xmlns:a16="http://schemas.microsoft.com/office/drawing/2014/main" id="{F2EED708-B848-4A2A-BF7E-8431B010269A}"/>
            </a:ext>
          </a:extLst>
        </xdr:cNvPr>
        <xdr:cNvSpPr/>
      </xdr:nvSpPr>
      <xdr:spPr>
        <a:xfrm>
          <a:off x="3312160" y="61080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80645</xdr:rowOff>
    </xdr:from>
    <xdr:to>
      <xdr:col>15</xdr:col>
      <xdr:colOff>101600</xdr:colOff>
      <xdr:row>37</xdr:row>
      <xdr:rowOff>10795</xdr:rowOff>
    </xdr:to>
    <xdr:sp macro="" textlink="">
      <xdr:nvSpPr>
        <xdr:cNvPr id="65" name="フローチャート: 判断 64">
          <a:extLst>
            <a:ext uri="{FF2B5EF4-FFF2-40B4-BE49-F238E27FC236}">
              <a16:creationId xmlns:a16="http://schemas.microsoft.com/office/drawing/2014/main" id="{2FA55071-7B7B-4D5B-9EBF-11150736CBF5}"/>
            </a:ext>
          </a:extLst>
        </xdr:cNvPr>
        <xdr:cNvSpPr/>
      </xdr:nvSpPr>
      <xdr:spPr>
        <a:xfrm>
          <a:off x="2514600" y="61156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48260</xdr:rowOff>
    </xdr:from>
    <xdr:to>
      <xdr:col>10</xdr:col>
      <xdr:colOff>165100</xdr:colOff>
      <xdr:row>36</xdr:row>
      <xdr:rowOff>149860</xdr:rowOff>
    </xdr:to>
    <xdr:sp macro="" textlink="">
      <xdr:nvSpPr>
        <xdr:cNvPr id="66" name="フローチャート: 判断 65">
          <a:extLst>
            <a:ext uri="{FF2B5EF4-FFF2-40B4-BE49-F238E27FC236}">
              <a16:creationId xmlns:a16="http://schemas.microsoft.com/office/drawing/2014/main" id="{E7AEA8AC-901D-45D8-AEE0-FA4E10E3C165}"/>
            </a:ext>
          </a:extLst>
        </xdr:cNvPr>
        <xdr:cNvSpPr/>
      </xdr:nvSpPr>
      <xdr:spPr>
        <a:xfrm>
          <a:off x="1739900" y="608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99695</xdr:rowOff>
    </xdr:from>
    <xdr:to>
      <xdr:col>6</xdr:col>
      <xdr:colOff>38100</xdr:colOff>
      <xdr:row>37</xdr:row>
      <xdr:rowOff>29845</xdr:rowOff>
    </xdr:to>
    <xdr:sp macro="" textlink="">
      <xdr:nvSpPr>
        <xdr:cNvPr id="67" name="フローチャート: 判断 66">
          <a:extLst>
            <a:ext uri="{FF2B5EF4-FFF2-40B4-BE49-F238E27FC236}">
              <a16:creationId xmlns:a16="http://schemas.microsoft.com/office/drawing/2014/main" id="{71059236-9E98-4D97-8FB1-E90260CD4432}"/>
            </a:ext>
          </a:extLst>
        </xdr:cNvPr>
        <xdr:cNvSpPr/>
      </xdr:nvSpPr>
      <xdr:spPr>
        <a:xfrm>
          <a:off x="965200" y="613473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FDF59421-8D7E-4D97-8BF5-64E3A4B07186}"/>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46D2BC39-14D8-43B2-A80F-1FE07B7794C4}"/>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D9D51460-2BE3-42B3-891E-DD1D0B1D1EB7}"/>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3F9E9798-9D20-43ED-84F9-B2D1C1CDD274}"/>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44C5EB00-E409-42CF-8424-B7D0074EE19D}"/>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92075</xdr:rowOff>
    </xdr:from>
    <xdr:to>
      <xdr:col>24</xdr:col>
      <xdr:colOff>114300</xdr:colOff>
      <xdr:row>39</xdr:row>
      <xdr:rowOff>22225</xdr:rowOff>
    </xdr:to>
    <xdr:sp macro="" textlink="">
      <xdr:nvSpPr>
        <xdr:cNvPr id="73" name="楕円 72">
          <a:extLst>
            <a:ext uri="{FF2B5EF4-FFF2-40B4-BE49-F238E27FC236}">
              <a16:creationId xmlns:a16="http://schemas.microsoft.com/office/drawing/2014/main" id="{7C58BC46-197D-4112-8893-999D2D6AC7EE}"/>
            </a:ext>
          </a:extLst>
        </xdr:cNvPr>
        <xdr:cNvSpPr/>
      </xdr:nvSpPr>
      <xdr:spPr>
        <a:xfrm>
          <a:off x="4036060" y="64623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70502</xdr:rowOff>
    </xdr:from>
    <xdr:ext cx="405111" cy="259045"/>
    <xdr:sp macro="" textlink="">
      <xdr:nvSpPr>
        <xdr:cNvPr id="74" name="【図書館】&#10;有形固定資産減価償却率該当値テキスト">
          <a:extLst>
            <a:ext uri="{FF2B5EF4-FFF2-40B4-BE49-F238E27FC236}">
              <a16:creationId xmlns:a16="http://schemas.microsoft.com/office/drawing/2014/main" id="{AA0E1712-6370-431F-B0F5-7EFF7FCA7CDB}"/>
            </a:ext>
          </a:extLst>
        </xdr:cNvPr>
        <xdr:cNvSpPr txBox="1"/>
      </xdr:nvSpPr>
      <xdr:spPr>
        <a:xfrm>
          <a:off x="4124960" y="6440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63500</xdr:rowOff>
    </xdr:from>
    <xdr:to>
      <xdr:col>20</xdr:col>
      <xdr:colOff>38100</xdr:colOff>
      <xdr:row>38</xdr:row>
      <xdr:rowOff>165100</xdr:rowOff>
    </xdr:to>
    <xdr:sp macro="" textlink="">
      <xdr:nvSpPr>
        <xdr:cNvPr id="75" name="楕円 74">
          <a:extLst>
            <a:ext uri="{FF2B5EF4-FFF2-40B4-BE49-F238E27FC236}">
              <a16:creationId xmlns:a16="http://schemas.microsoft.com/office/drawing/2014/main" id="{E61BF83D-9173-42AB-BE50-DE65A637A8FB}"/>
            </a:ext>
          </a:extLst>
        </xdr:cNvPr>
        <xdr:cNvSpPr/>
      </xdr:nvSpPr>
      <xdr:spPr>
        <a:xfrm>
          <a:off x="3312160" y="643382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114300</xdr:rowOff>
    </xdr:from>
    <xdr:to>
      <xdr:col>24</xdr:col>
      <xdr:colOff>63500</xdr:colOff>
      <xdr:row>38</xdr:row>
      <xdr:rowOff>142875</xdr:rowOff>
    </xdr:to>
    <xdr:cxnSp macro="">
      <xdr:nvCxnSpPr>
        <xdr:cNvPr id="76" name="直線コネクタ 75">
          <a:extLst>
            <a:ext uri="{FF2B5EF4-FFF2-40B4-BE49-F238E27FC236}">
              <a16:creationId xmlns:a16="http://schemas.microsoft.com/office/drawing/2014/main" id="{2D5FA6D6-B49D-4A64-BC62-863ED7146A28}"/>
            </a:ext>
          </a:extLst>
        </xdr:cNvPr>
        <xdr:cNvCxnSpPr/>
      </xdr:nvCxnSpPr>
      <xdr:spPr>
        <a:xfrm>
          <a:off x="3355340" y="6484620"/>
          <a:ext cx="73152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25400</xdr:rowOff>
    </xdr:from>
    <xdr:to>
      <xdr:col>15</xdr:col>
      <xdr:colOff>101600</xdr:colOff>
      <xdr:row>38</xdr:row>
      <xdr:rowOff>127000</xdr:rowOff>
    </xdr:to>
    <xdr:sp macro="" textlink="">
      <xdr:nvSpPr>
        <xdr:cNvPr id="77" name="楕円 76">
          <a:extLst>
            <a:ext uri="{FF2B5EF4-FFF2-40B4-BE49-F238E27FC236}">
              <a16:creationId xmlns:a16="http://schemas.microsoft.com/office/drawing/2014/main" id="{21691DF2-F72C-4883-88CD-EBCE493D6274}"/>
            </a:ext>
          </a:extLst>
        </xdr:cNvPr>
        <xdr:cNvSpPr/>
      </xdr:nvSpPr>
      <xdr:spPr>
        <a:xfrm>
          <a:off x="2514600" y="639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76200</xdr:rowOff>
    </xdr:from>
    <xdr:to>
      <xdr:col>19</xdr:col>
      <xdr:colOff>177800</xdr:colOff>
      <xdr:row>38</xdr:row>
      <xdr:rowOff>114300</xdr:rowOff>
    </xdr:to>
    <xdr:cxnSp macro="">
      <xdr:nvCxnSpPr>
        <xdr:cNvPr id="78" name="直線コネクタ 77">
          <a:extLst>
            <a:ext uri="{FF2B5EF4-FFF2-40B4-BE49-F238E27FC236}">
              <a16:creationId xmlns:a16="http://schemas.microsoft.com/office/drawing/2014/main" id="{99298D60-49DC-4679-BCA2-C4CDEF398EEC}"/>
            </a:ext>
          </a:extLst>
        </xdr:cNvPr>
        <xdr:cNvCxnSpPr/>
      </xdr:nvCxnSpPr>
      <xdr:spPr>
        <a:xfrm>
          <a:off x="2565400" y="6446520"/>
          <a:ext cx="78994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23495</xdr:rowOff>
    </xdr:from>
    <xdr:to>
      <xdr:col>10</xdr:col>
      <xdr:colOff>165100</xdr:colOff>
      <xdr:row>38</xdr:row>
      <xdr:rowOff>125095</xdr:rowOff>
    </xdr:to>
    <xdr:sp macro="" textlink="">
      <xdr:nvSpPr>
        <xdr:cNvPr id="79" name="楕円 78">
          <a:extLst>
            <a:ext uri="{FF2B5EF4-FFF2-40B4-BE49-F238E27FC236}">
              <a16:creationId xmlns:a16="http://schemas.microsoft.com/office/drawing/2014/main" id="{37EE1A77-A285-42B2-9E8F-436D1BCB37C8}"/>
            </a:ext>
          </a:extLst>
        </xdr:cNvPr>
        <xdr:cNvSpPr/>
      </xdr:nvSpPr>
      <xdr:spPr>
        <a:xfrm>
          <a:off x="1739900" y="639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74295</xdr:rowOff>
    </xdr:from>
    <xdr:to>
      <xdr:col>15</xdr:col>
      <xdr:colOff>50800</xdr:colOff>
      <xdr:row>38</xdr:row>
      <xdr:rowOff>76200</xdr:rowOff>
    </xdr:to>
    <xdr:cxnSp macro="">
      <xdr:nvCxnSpPr>
        <xdr:cNvPr id="80" name="直線コネクタ 79">
          <a:extLst>
            <a:ext uri="{FF2B5EF4-FFF2-40B4-BE49-F238E27FC236}">
              <a16:creationId xmlns:a16="http://schemas.microsoft.com/office/drawing/2014/main" id="{4143F40D-8203-4E59-BA1E-CC1D1BF8FB30}"/>
            </a:ext>
          </a:extLst>
        </xdr:cNvPr>
        <xdr:cNvCxnSpPr/>
      </xdr:nvCxnSpPr>
      <xdr:spPr>
        <a:xfrm>
          <a:off x="1790700" y="6444615"/>
          <a:ext cx="7747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156845</xdr:rowOff>
    </xdr:from>
    <xdr:to>
      <xdr:col>6</xdr:col>
      <xdr:colOff>38100</xdr:colOff>
      <xdr:row>38</xdr:row>
      <xdr:rowOff>86995</xdr:rowOff>
    </xdr:to>
    <xdr:sp macro="" textlink="">
      <xdr:nvSpPr>
        <xdr:cNvPr id="81" name="楕円 80">
          <a:extLst>
            <a:ext uri="{FF2B5EF4-FFF2-40B4-BE49-F238E27FC236}">
              <a16:creationId xmlns:a16="http://schemas.microsoft.com/office/drawing/2014/main" id="{3BDB1943-3968-491E-B064-377E20825C40}"/>
            </a:ext>
          </a:extLst>
        </xdr:cNvPr>
        <xdr:cNvSpPr/>
      </xdr:nvSpPr>
      <xdr:spPr>
        <a:xfrm>
          <a:off x="965200" y="635952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36195</xdr:rowOff>
    </xdr:from>
    <xdr:to>
      <xdr:col>10</xdr:col>
      <xdr:colOff>114300</xdr:colOff>
      <xdr:row>38</xdr:row>
      <xdr:rowOff>74295</xdr:rowOff>
    </xdr:to>
    <xdr:cxnSp macro="">
      <xdr:nvCxnSpPr>
        <xdr:cNvPr id="82" name="直線コネクタ 81">
          <a:extLst>
            <a:ext uri="{FF2B5EF4-FFF2-40B4-BE49-F238E27FC236}">
              <a16:creationId xmlns:a16="http://schemas.microsoft.com/office/drawing/2014/main" id="{3099BAA6-ED9D-44B2-886D-12862E65A1CF}"/>
            </a:ext>
          </a:extLst>
        </xdr:cNvPr>
        <xdr:cNvCxnSpPr/>
      </xdr:nvCxnSpPr>
      <xdr:spPr>
        <a:xfrm>
          <a:off x="1008380" y="6406515"/>
          <a:ext cx="7823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19702</xdr:rowOff>
    </xdr:from>
    <xdr:ext cx="405111" cy="259045"/>
    <xdr:sp macro="" textlink="">
      <xdr:nvSpPr>
        <xdr:cNvPr id="83" name="n_1aveValue【図書館】&#10;有形固定資産減価償却率">
          <a:extLst>
            <a:ext uri="{FF2B5EF4-FFF2-40B4-BE49-F238E27FC236}">
              <a16:creationId xmlns:a16="http://schemas.microsoft.com/office/drawing/2014/main" id="{443C73AA-33A4-4878-A253-31C3D35A2634}"/>
            </a:ext>
          </a:extLst>
        </xdr:cNvPr>
        <xdr:cNvSpPr txBox="1"/>
      </xdr:nvSpPr>
      <xdr:spPr>
        <a:xfrm>
          <a:off x="3170564" y="5887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27322</xdr:rowOff>
    </xdr:from>
    <xdr:ext cx="405111" cy="259045"/>
    <xdr:sp macro="" textlink="">
      <xdr:nvSpPr>
        <xdr:cNvPr id="84" name="n_2aveValue【図書館】&#10;有形固定資産減価償却率">
          <a:extLst>
            <a:ext uri="{FF2B5EF4-FFF2-40B4-BE49-F238E27FC236}">
              <a16:creationId xmlns:a16="http://schemas.microsoft.com/office/drawing/2014/main" id="{84E93ECF-B2CC-4C5F-86A3-1058F6189AF7}"/>
            </a:ext>
          </a:extLst>
        </xdr:cNvPr>
        <xdr:cNvSpPr txBox="1"/>
      </xdr:nvSpPr>
      <xdr:spPr>
        <a:xfrm>
          <a:off x="2385704" y="5894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166387</xdr:rowOff>
    </xdr:from>
    <xdr:ext cx="405111" cy="259045"/>
    <xdr:sp macro="" textlink="">
      <xdr:nvSpPr>
        <xdr:cNvPr id="85" name="n_3aveValue【図書館】&#10;有形固定資産減価償却率">
          <a:extLst>
            <a:ext uri="{FF2B5EF4-FFF2-40B4-BE49-F238E27FC236}">
              <a16:creationId xmlns:a16="http://schemas.microsoft.com/office/drawing/2014/main" id="{7244AD7E-144B-4DCF-A305-960E533E0F3F}"/>
            </a:ext>
          </a:extLst>
        </xdr:cNvPr>
        <xdr:cNvSpPr txBox="1"/>
      </xdr:nvSpPr>
      <xdr:spPr>
        <a:xfrm>
          <a:off x="1611004" y="586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46372</xdr:rowOff>
    </xdr:from>
    <xdr:ext cx="405111" cy="259045"/>
    <xdr:sp macro="" textlink="">
      <xdr:nvSpPr>
        <xdr:cNvPr id="86" name="n_4aveValue【図書館】&#10;有形固定資産減価償却率">
          <a:extLst>
            <a:ext uri="{FF2B5EF4-FFF2-40B4-BE49-F238E27FC236}">
              <a16:creationId xmlns:a16="http://schemas.microsoft.com/office/drawing/2014/main" id="{25FC2DDA-D960-42DB-AAEC-A2C4BEDEA0C1}"/>
            </a:ext>
          </a:extLst>
        </xdr:cNvPr>
        <xdr:cNvSpPr txBox="1"/>
      </xdr:nvSpPr>
      <xdr:spPr>
        <a:xfrm>
          <a:off x="836304" y="591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156227</xdr:rowOff>
    </xdr:from>
    <xdr:ext cx="405111" cy="259045"/>
    <xdr:sp macro="" textlink="">
      <xdr:nvSpPr>
        <xdr:cNvPr id="87" name="n_1mainValue【図書館】&#10;有形固定資産減価償却率">
          <a:extLst>
            <a:ext uri="{FF2B5EF4-FFF2-40B4-BE49-F238E27FC236}">
              <a16:creationId xmlns:a16="http://schemas.microsoft.com/office/drawing/2014/main" id="{51049DCA-7340-4ADD-BF89-E1CD10DFDA3D}"/>
            </a:ext>
          </a:extLst>
        </xdr:cNvPr>
        <xdr:cNvSpPr txBox="1"/>
      </xdr:nvSpPr>
      <xdr:spPr>
        <a:xfrm>
          <a:off x="3170564" y="652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118127</xdr:rowOff>
    </xdr:from>
    <xdr:ext cx="405111" cy="259045"/>
    <xdr:sp macro="" textlink="">
      <xdr:nvSpPr>
        <xdr:cNvPr id="88" name="n_2mainValue【図書館】&#10;有形固定資産減価償却率">
          <a:extLst>
            <a:ext uri="{FF2B5EF4-FFF2-40B4-BE49-F238E27FC236}">
              <a16:creationId xmlns:a16="http://schemas.microsoft.com/office/drawing/2014/main" id="{E53C840E-D4BD-48D4-BD3A-B19EF8DAF0D9}"/>
            </a:ext>
          </a:extLst>
        </xdr:cNvPr>
        <xdr:cNvSpPr txBox="1"/>
      </xdr:nvSpPr>
      <xdr:spPr>
        <a:xfrm>
          <a:off x="2385704" y="648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116222</xdr:rowOff>
    </xdr:from>
    <xdr:ext cx="405111" cy="259045"/>
    <xdr:sp macro="" textlink="">
      <xdr:nvSpPr>
        <xdr:cNvPr id="89" name="n_3mainValue【図書館】&#10;有形固定資産減価償却率">
          <a:extLst>
            <a:ext uri="{FF2B5EF4-FFF2-40B4-BE49-F238E27FC236}">
              <a16:creationId xmlns:a16="http://schemas.microsoft.com/office/drawing/2014/main" id="{BB7A3D20-1605-497C-98A0-F54D9149F897}"/>
            </a:ext>
          </a:extLst>
        </xdr:cNvPr>
        <xdr:cNvSpPr txBox="1"/>
      </xdr:nvSpPr>
      <xdr:spPr>
        <a:xfrm>
          <a:off x="1611004" y="6486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78122</xdr:rowOff>
    </xdr:from>
    <xdr:ext cx="405111" cy="259045"/>
    <xdr:sp macro="" textlink="">
      <xdr:nvSpPr>
        <xdr:cNvPr id="90" name="n_4mainValue【図書館】&#10;有形固定資産減価償却率">
          <a:extLst>
            <a:ext uri="{FF2B5EF4-FFF2-40B4-BE49-F238E27FC236}">
              <a16:creationId xmlns:a16="http://schemas.microsoft.com/office/drawing/2014/main" id="{E0EF0AB9-8AF4-44E4-B86D-941F5A30F752}"/>
            </a:ext>
          </a:extLst>
        </xdr:cNvPr>
        <xdr:cNvSpPr txBox="1"/>
      </xdr:nvSpPr>
      <xdr:spPr>
        <a:xfrm>
          <a:off x="836304" y="6448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84A837D6-6D1C-4EDC-81D5-3AD73FA9ECBF}"/>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E157D83B-2D95-4BEA-94A0-ABE61E2C07FC}"/>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946B7A89-0CAC-4035-9B1F-2FD7C4F5EBAD}"/>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45EE7429-1B9B-4D47-ADE3-9005C8BEF5F7}"/>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36EE7A6C-9F13-4A26-9595-D98C7DAAEFC3}"/>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CEA05EEF-8779-4559-86B9-24701EB81653}"/>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A6BFA278-AABB-43FB-A92B-F525C8C11381}"/>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1800F570-0166-4B54-8121-4C10234FBC63}"/>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4FD16F16-704E-468E-884C-64980205BECA}"/>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FD357992-034D-4DCA-ADA6-1193FBDADD1B}"/>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28D1563D-9A7F-4DA5-B416-DFC87C9919C1}"/>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88EA811C-F464-4194-A88E-80C1634D8E7D}"/>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96B1D2F8-D1CA-4598-A37A-431894A6410B}"/>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a:extLst>
            <a:ext uri="{FF2B5EF4-FFF2-40B4-BE49-F238E27FC236}">
              <a16:creationId xmlns:a16="http://schemas.microsoft.com/office/drawing/2014/main" id="{56602568-58D5-4F1D-80CE-BC2E9E50ABCE}"/>
            </a:ext>
          </a:extLst>
        </xdr:cNvPr>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4244CE58-CA2B-4CEA-903B-33381349951C}"/>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6" name="テキスト ボックス 105">
          <a:extLst>
            <a:ext uri="{FF2B5EF4-FFF2-40B4-BE49-F238E27FC236}">
              <a16:creationId xmlns:a16="http://schemas.microsoft.com/office/drawing/2014/main" id="{E52C968D-3813-4B5D-9302-90DF58C1237B}"/>
            </a:ext>
          </a:extLst>
        </xdr:cNvPr>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0F14EE7E-BE6E-4C0C-820E-27138D1A52A0}"/>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8" name="テキスト ボックス 107">
          <a:extLst>
            <a:ext uri="{FF2B5EF4-FFF2-40B4-BE49-F238E27FC236}">
              <a16:creationId xmlns:a16="http://schemas.microsoft.com/office/drawing/2014/main" id="{8B95BDE6-4634-4A92-866E-65E13F66F1EF}"/>
            </a:ext>
          </a:extLst>
        </xdr:cNvPr>
        <xdr:cNvSpPr txBox="1"/>
      </xdr:nvSpPr>
      <xdr:spPr>
        <a:xfrm>
          <a:off x="540530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9F9DAA67-3666-4B6D-8508-425E41E736EE}"/>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0" name="テキスト ボックス 109">
          <a:extLst>
            <a:ext uri="{FF2B5EF4-FFF2-40B4-BE49-F238E27FC236}">
              <a16:creationId xmlns:a16="http://schemas.microsoft.com/office/drawing/2014/main" id="{C9F4F16C-972B-4A91-971A-4E44D3B39A29}"/>
            </a:ext>
          </a:extLst>
        </xdr:cNvPr>
        <xdr:cNvSpPr txBox="1"/>
      </xdr:nvSpPr>
      <xdr:spPr>
        <a:xfrm>
          <a:off x="54053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9EBADD0F-4CFE-46A7-ADC6-5D622A8EF13A}"/>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a:extLst>
            <a:ext uri="{FF2B5EF4-FFF2-40B4-BE49-F238E27FC236}">
              <a16:creationId xmlns:a16="http://schemas.microsoft.com/office/drawing/2014/main" id="{D7B98E0D-F567-415A-A420-0FE8D0964DAE}"/>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a:extLst>
            <a:ext uri="{FF2B5EF4-FFF2-40B4-BE49-F238E27FC236}">
              <a16:creationId xmlns:a16="http://schemas.microsoft.com/office/drawing/2014/main" id="{CC8443F0-BD27-4DDA-B6BE-7F8002AE4CF7}"/>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114300</xdr:rowOff>
    </xdr:from>
    <xdr:to>
      <xdr:col>54</xdr:col>
      <xdr:colOff>189865</xdr:colOff>
      <xdr:row>41</xdr:row>
      <xdr:rowOff>146050</xdr:rowOff>
    </xdr:to>
    <xdr:cxnSp macro="">
      <xdr:nvCxnSpPr>
        <xdr:cNvPr id="114" name="直線コネクタ 113">
          <a:extLst>
            <a:ext uri="{FF2B5EF4-FFF2-40B4-BE49-F238E27FC236}">
              <a16:creationId xmlns:a16="http://schemas.microsoft.com/office/drawing/2014/main" id="{28FE4D3D-DC26-404C-8496-C751AFE76A22}"/>
            </a:ext>
          </a:extLst>
        </xdr:cNvPr>
        <xdr:cNvCxnSpPr/>
      </xdr:nvCxnSpPr>
      <xdr:spPr>
        <a:xfrm flipV="1">
          <a:off x="9219565" y="5478780"/>
          <a:ext cx="0" cy="1540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149877</xdr:rowOff>
    </xdr:from>
    <xdr:ext cx="469744" cy="259045"/>
    <xdr:sp macro="" textlink="">
      <xdr:nvSpPr>
        <xdr:cNvPr id="115" name="【図書館】&#10;一人当たり面積最小値テキスト">
          <a:extLst>
            <a:ext uri="{FF2B5EF4-FFF2-40B4-BE49-F238E27FC236}">
              <a16:creationId xmlns:a16="http://schemas.microsoft.com/office/drawing/2014/main" id="{64656689-C9D3-4544-A099-1670797A9D2F}"/>
            </a:ext>
          </a:extLst>
        </xdr:cNvPr>
        <xdr:cNvSpPr txBox="1"/>
      </xdr:nvSpPr>
      <xdr:spPr>
        <a:xfrm>
          <a:off x="9258300" y="7023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146050</xdr:rowOff>
    </xdr:from>
    <xdr:to>
      <xdr:col>55</xdr:col>
      <xdr:colOff>88900</xdr:colOff>
      <xdr:row>41</xdr:row>
      <xdr:rowOff>146050</xdr:rowOff>
    </xdr:to>
    <xdr:cxnSp macro="">
      <xdr:nvCxnSpPr>
        <xdr:cNvPr id="116" name="直線コネクタ 115">
          <a:extLst>
            <a:ext uri="{FF2B5EF4-FFF2-40B4-BE49-F238E27FC236}">
              <a16:creationId xmlns:a16="http://schemas.microsoft.com/office/drawing/2014/main" id="{CB30AF21-1883-45BD-AC9A-12FE48D60BBC}"/>
            </a:ext>
          </a:extLst>
        </xdr:cNvPr>
        <xdr:cNvCxnSpPr/>
      </xdr:nvCxnSpPr>
      <xdr:spPr>
        <a:xfrm>
          <a:off x="9154160" y="70192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60977</xdr:rowOff>
    </xdr:from>
    <xdr:ext cx="469744" cy="259045"/>
    <xdr:sp macro="" textlink="">
      <xdr:nvSpPr>
        <xdr:cNvPr id="117" name="【図書館】&#10;一人当たり面積最大値テキスト">
          <a:extLst>
            <a:ext uri="{FF2B5EF4-FFF2-40B4-BE49-F238E27FC236}">
              <a16:creationId xmlns:a16="http://schemas.microsoft.com/office/drawing/2014/main" id="{2C04F772-C810-4447-B736-817C1D5FE8FF}"/>
            </a:ext>
          </a:extLst>
        </xdr:cNvPr>
        <xdr:cNvSpPr txBox="1"/>
      </xdr:nvSpPr>
      <xdr:spPr>
        <a:xfrm>
          <a:off x="9258300" y="5257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114300</xdr:rowOff>
    </xdr:from>
    <xdr:to>
      <xdr:col>55</xdr:col>
      <xdr:colOff>88900</xdr:colOff>
      <xdr:row>32</xdr:row>
      <xdr:rowOff>114300</xdr:rowOff>
    </xdr:to>
    <xdr:cxnSp macro="">
      <xdr:nvCxnSpPr>
        <xdr:cNvPr id="118" name="直線コネクタ 117">
          <a:extLst>
            <a:ext uri="{FF2B5EF4-FFF2-40B4-BE49-F238E27FC236}">
              <a16:creationId xmlns:a16="http://schemas.microsoft.com/office/drawing/2014/main" id="{EE8456FF-F8C0-40A0-8B58-ADFDB6AF70F7}"/>
            </a:ext>
          </a:extLst>
        </xdr:cNvPr>
        <xdr:cNvCxnSpPr/>
      </xdr:nvCxnSpPr>
      <xdr:spPr>
        <a:xfrm>
          <a:off x="9154160" y="54787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143527</xdr:rowOff>
    </xdr:from>
    <xdr:ext cx="469744" cy="259045"/>
    <xdr:sp macro="" textlink="">
      <xdr:nvSpPr>
        <xdr:cNvPr id="119" name="【図書館】&#10;一人当たり面積平均値テキスト">
          <a:extLst>
            <a:ext uri="{FF2B5EF4-FFF2-40B4-BE49-F238E27FC236}">
              <a16:creationId xmlns:a16="http://schemas.microsoft.com/office/drawing/2014/main" id="{7605F3A2-C3F2-49A2-844D-4AD2A9ECDEBC}"/>
            </a:ext>
          </a:extLst>
        </xdr:cNvPr>
        <xdr:cNvSpPr txBox="1"/>
      </xdr:nvSpPr>
      <xdr:spPr>
        <a:xfrm>
          <a:off x="9258300" y="65138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120650</xdr:rowOff>
    </xdr:from>
    <xdr:to>
      <xdr:col>55</xdr:col>
      <xdr:colOff>50800</xdr:colOff>
      <xdr:row>40</xdr:row>
      <xdr:rowOff>50800</xdr:rowOff>
    </xdr:to>
    <xdr:sp macro="" textlink="">
      <xdr:nvSpPr>
        <xdr:cNvPr id="120" name="フローチャート: 判断 119">
          <a:extLst>
            <a:ext uri="{FF2B5EF4-FFF2-40B4-BE49-F238E27FC236}">
              <a16:creationId xmlns:a16="http://schemas.microsoft.com/office/drawing/2014/main" id="{E741AED2-1703-40F8-8D39-EA6FD1B65FA4}"/>
            </a:ext>
          </a:extLst>
        </xdr:cNvPr>
        <xdr:cNvSpPr/>
      </xdr:nvSpPr>
      <xdr:spPr>
        <a:xfrm>
          <a:off x="9192260" y="66586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120650</xdr:rowOff>
    </xdr:from>
    <xdr:to>
      <xdr:col>50</xdr:col>
      <xdr:colOff>165100</xdr:colOff>
      <xdr:row>40</xdr:row>
      <xdr:rowOff>50800</xdr:rowOff>
    </xdr:to>
    <xdr:sp macro="" textlink="">
      <xdr:nvSpPr>
        <xdr:cNvPr id="121" name="フローチャート: 判断 120">
          <a:extLst>
            <a:ext uri="{FF2B5EF4-FFF2-40B4-BE49-F238E27FC236}">
              <a16:creationId xmlns:a16="http://schemas.microsoft.com/office/drawing/2014/main" id="{3D97B03B-9FE7-4E1B-BF2D-A61915ADD337}"/>
            </a:ext>
          </a:extLst>
        </xdr:cNvPr>
        <xdr:cNvSpPr/>
      </xdr:nvSpPr>
      <xdr:spPr>
        <a:xfrm>
          <a:off x="8445500" y="66586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133350</xdr:rowOff>
    </xdr:from>
    <xdr:to>
      <xdr:col>46</xdr:col>
      <xdr:colOff>38100</xdr:colOff>
      <xdr:row>40</xdr:row>
      <xdr:rowOff>63500</xdr:rowOff>
    </xdr:to>
    <xdr:sp macro="" textlink="">
      <xdr:nvSpPr>
        <xdr:cNvPr id="122" name="フローチャート: 判断 121">
          <a:extLst>
            <a:ext uri="{FF2B5EF4-FFF2-40B4-BE49-F238E27FC236}">
              <a16:creationId xmlns:a16="http://schemas.microsoft.com/office/drawing/2014/main" id="{1FED0F08-68E3-4B2A-B759-2F4698B51AD6}"/>
            </a:ext>
          </a:extLst>
        </xdr:cNvPr>
        <xdr:cNvSpPr/>
      </xdr:nvSpPr>
      <xdr:spPr>
        <a:xfrm>
          <a:off x="7670800" y="66713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133350</xdr:rowOff>
    </xdr:from>
    <xdr:to>
      <xdr:col>41</xdr:col>
      <xdr:colOff>101600</xdr:colOff>
      <xdr:row>40</xdr:row>
      <xdr:rowOff>63500</xdr:rowOff>
    </xdr:to>
    <xdr:sp macro="" textlink="">
      <xdr:nvSpPr>
        <xdr:cNvPr id="123" name="フローチャート: 判断 122">
          <a:extLst>
            <a:ext uri="{FF2B5EF4-FFF2-40B4-BE49-F238E27FC236}">
              <a16:creationId xmlns:a16="http://schemas.microsoft.com/office/drawing/2014/main" id="{2A8A2612-95B1-4948-9E79-ACDD1423E5A6}"/>
            </a:ext>
          </a:extLst>
        </xdr:cNvPr>
        <xdr:cNvSpPr/>
      </xdr:nvSpPr>
      <xdr:spPr>
        <a:xfrm>
          <a:off x="6873240" y="66713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0</xdr:rowOff>
    </xdr:from>
    <xdr:to>
      <xdr:col>36</xdr:col>
      <xdr:colOff>165100</xdr:colOff>
      <xdr:row>40</xdr:row>
      <xdr:rowOff>101600</xdr:rowOff>
    </xdr:to>
    <xdr:sp macro="" textlink="">
      <xdr:nvSpPr>
        <xdr:cNvPr id="124" name="フローチャート: 判断 123">
          <a:extLst>
            <a:ext uri="{FF2B5EF4-FFF2-40B4-BE49-F238E27FC236}">
              <a16:creationId xmlns:a16="http://schemas.microsoft.com/office/drawing/2014/main" id="{56CDA8C2-E5B1-43B8-8997-9F68D54DB014}"/>
            </a:ext>
          </a:extLst>
        </xdr:cNvPr>
        <xdr:cNvSpPr/>
      </xdr:nvSpPr>
      <xdr:spPr>
        <a:xfrm>
          <a:off x="6098540" y="670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AD5541BB-65C4-4D0F-96A4-03E94CDA1613}"/>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5CD00046-C4B9-4603-97AA-4325A4090EE8}"/>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2F4C5659-573B-4A41-AB8B-484AA44ABEA5}"/>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55703FAC-01DD-42F0-B010-0E31D23DA5E6}"/>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9D1E674F-6F79-4056-9967-6EB8C6451E90}"/>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158750</xdr:rowOff>
    </xdr:from>
    <xdr:to>
      <xdr:col>55</xdr:col>
      <xdr:colOff>50800</xdr:colOff>
      <xdr:row>40</xdr:row>
      <xdr:rowOff>88900</xdr:rowOff>
    </xdr:to>
    <xdr:sp macro="" textlink="">
      <xdr:nvSpPr>
        <xdr:cNvPr id="130" name="楕円 129">
          <a:extLst>
            <a:ext uri="{FF2B5EF4-FFF2-40B4-BE49-F238E27FC236}">
              <a16:creationId xmlns:a16="http://schemas.microsoft.com/office/drawing/2014/main" id="{1532AD70-89A0-4CD4-BC4B-4A17323D9C1C}"/>
            </a:ext>
          </a:extLst>
        </xdr:cNvPr>
        <xdr:cNvSpPr/>
      </xdr:nvSpPr>
      <xdr:spPr>
        <a:xfrm>
          <a:off x="9192260" y="66967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137177</xdr:rowOff>
    </xdr:from>
    <xdr:ext cx="469744" cy="259045"/>
    <xdr:sp macro="" textlink="">
      <xdr:nvSpPr>
        <xdr:cNvPr id="131" name="【図書館】&#10;一人当たり面積該当値テキスト">
          <a:extLst>
            <a:ext uri="{FF2B5EF4-FFF2-40B4-BE49-F238E27FC236}">
              <a16:creationId xmlns:a16="http://schemas.microsoft.com/office/drawing/2014/main" id="{E877FCB8-04EB-47D1-B09B-9021DD043B17}"/>
            </a:ext>
          </a:extLst>
        </xdr:cNvPr>
        <xdr:cNvSpPr txBox="1"/>
      </xdr:nvSpPr>
      <xdr:spPr>
        <a:xfrm>
          <a:off x="9258300" y="6675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158750</xdr:rowOff>
    </xdr:from>
    <xdr:to>
      <xdr:col>50</xdr:col>
      <xdr:colOff>165100</xdr:colOff>
      <xdr:row>40</xdr:row>
      <xdr:rowOff>88900</xdr:rowOff>
    </xdr:to>
    <xdr:sp macro="" textlink="">
      <xdr:nvSpPr>
        <xdr:cNvPr id="132" name="楕円 131">
          <a:extLst>
            <a:ext uri="{FF2B5EF4-FFF2-40B4-BE49-F238E27FC236}">
              <a16:creationId xmlns:a16="http://schemas.microsoft.com/office/drawing/2014/main" id="{1E4A3BD9-455A-4DAE-8F16-F5BA6B168E11}"/>
            </a:ext>
          </a:extLst>
        </xdr:cNvPr>
        <xdr:cNvSpPr/>
      </xdr:nvSpPr>
      <xdr:spPr>
        <a:xfrm>
          <a:off x="8445500" y="66967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38100</xdr:rowOff>
    </xdr:from>
    <xdr:to>
      <xdr:col>55</xdr:col>
      <xdr:colOff>0</xdr:colOff>
      <xdr:row>40</xdr:row>
      <xdr:rowOff>38100</xdr:rowOff>
    </xdr:to>
    <xdr:cxnSp macro="">
      <xdr:nvCxnSpPr>
        <xdr:cNvPr id="133" name="直線コネクタ 132">
          <a:extLst>
            <a:ext uri="{FF2B5EF4-FFF2-40B4-BE49-F238E27FC236}">
              <a16:creationId xmlns:a16="http://schemas.microsoft.com/office/drawing/2014/main" id="{87742B74-EB90-4A8D-884B-5DD4E9FED835}"/>
            </a:ext>
          </a:extLst>
        </xdr:cNvPr>
        <xdr:cNvCxnSpPr/>
      </xdr:nvCxnSpPr>
      <xdr:spPr>
        <a:xfrm>
          <a:off x="8496300" y="674370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158750</xdr:rowOff>
    </xdr:from>
    <xdr:to>
      <xdr:col>46</xdr:col>
      <xdr:colOff>38100</xdr:colOff>
      <xdr:row>40</xdr:row>
      <xdr:rowOff>88900</xdr:rowOff>
    </xdr:to>
    <xdr:sp macro="" textlink="">
      <xdr:nvSpPr>
        <xdr:cNvPr id="134" name="楕円 133">
          <a:extLst>
            <a:ext uri="{FF2B5EF4-FFF2-40B4-BE49-F238E27FC236}">
              <a16:creationId xmlns:a16="http://schemas.microsoft.com/office/drawing/2014/main" id="{302512DC-3C83-4152-A7F7-0F2D6937322F}"/>
            </a:ext>
          </a:extLst>
        </xdr:cNvPr>
        <xdr:cNvSpPr/>
      </xdr:nvSpPr>
      <xdr:spPr>
        <a:xfrm>
          <a:off x="7670800" y="66967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38100</xdr:rowOff>
    </xdr:from>
    <xdr:to>
      <xdr:col>50</xdr:col>
      <xdr:colOff>114300</xdr:colOff>
      <xdr:row>40</xdr:row>
      <xdr:rowOff>38100</xdr:rowOff>
    </xdr:to>
    <xdr:cxnSp macro="">
      <xdr:nvCxnSpPr>
        <xdr:cNvPr id="135" name="直線コネクタ 134">
          <a:extLst>
            <a:ext uri="{FF2B5EF4-FFF2-40B4-BE49-F238E27FC236}">
              <a16:creationId xmlns:a16="http://schemas.microsoft.com/office/drawing/2014/main" id="{6684986D-6C9F-46C7-AA92-7D102B738355}"/>
            </a:ext>
          </a:extLst>
        </xdr:cNvPr>
        <xdr:cNvCxnSpPr/>
      </xdr:nvCxnSpPr>
      <xdr:spPr>
        <a:xfrm>
          <a:off x="7713980" y="674370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146050</xdr:rowOff>
    </xdr:from>
    <xdr:to>
      <xdr:col>41</xdr:col>
      <xdr:colOff>101600</xdr:colOff>
      <xdr:row>40</xdr:row>
      <xdr:rowOff>76200</xdr:rowOff>
    </xdr:to>
    <xdr:sp macro="" textlink="">
      <xdr:nvSpPr>
        <xdr:cNvPr id="136" name="楕円 135">
          <a:extLst>
            <a:ext uri="{FF2B5EF4-FFF2-40B4-BE49-F238E27FC236}">
              <a16:creationId xmlns:a16="http://schemas.microsoft.com/office/drawing/2014/main" id="{F5288423-6671-4F28-8324-8567DEE59F9B}"/>
            </a:ext>
          </a:extLst>
        </xdr:cNvPr>
        <xdr:cNvSpPr/>
      </xdr:nvSpPr>
      <xdr:spPr>
        <a:xfrm>
          <a:off x="6873240" y="66840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25400</xdr:rowOff>
    </xdr:from>
    <xdr:to>
      <xdr:col>45</xdr:col>
      <xdr:colOff>177800</xdr:colOff>
      <xdr:row>40</xdr:row>
      <xdr:rowOff>38100</xdr:rowOff>
    </xdr:to>
    <xdr:cxnSp macro="">
      <xdr:nvCxnSpPr>
        <xdr:cNvPr id="137" name="直線コネクタ 136">
          <a:extLst>
            <a:ext uri="{FF2B5EF4-FFF2-40B4-BE49-F238E27FC236}">
              <a16:creationId xmlns:a16="http://schemas.microsoft.com/office/drawing/2014/main" id="{8576EBB0-D93A-4A91-9066-A617A73869F1}"/>
            </a:ext>
          </a:extLst>
        </xdr:cNvPr>
        <xdr:cNvCxnSpPr/>
      </xdr:nvCxnSpPr>
      <xdr:spPr>
        <a:xfrm>
          <a:off x="6924040" y="6731000"/>
          <a:ext cx="78994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146050</xdr:rowOff>
    </xdr:from>
    <xdr:to>
      <xdr:col>36</xdr:col>
      <xdr:colOff>165100</xdr:colOff>
      <xdr:row>40</xdr:row>
      <xdr:rowOff>76200</xdr:rowOff>
    </xdr:to>
    <xdr:sp macro="" textlink="">
      <xdr:nvSpPr>
        <xdr:cNvPr id="138" name="楕円 137">
          <a:extLst>
            <a:ext uri="{FF2B5EF4-FFF2-40B4-BE49-F238E27FC236}">
              <a16:creationId xmlns:a16="http://schemas.microsoft.com/office/drawing/2014/main" id="{6298AF20-DCD2-4669-AD6D-A1E8F0219AD0}"/>
            </a:ext>
          </a:extLst>
        </xdr:cNvPr>
        <xdr:cNvSpPr/>
      </xdr:nvSpPr>
      <xdr:spPr>
        <a:xfrm>
          <a:off x="6098540" y="66840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25400</xdr:rowOff>
    </xdr:from>
    <xdr:to>
      <xdr:col>41</xdr:col>
      <xdr:colOff>50800</xdr:colOff>
      <xdr:row>40</xdr:row>
      <xdr:rowOff>25400</xdr:rowOff>
    </xdr:to>
    <xdr:cxnSp macro="">
      <xdr:nvCxnSpPr>
        <xdr:cNvPr id="139" name="直線コネクタ 138">
          <a:extLst>
            <a:ext uri="{FF2B5EF4-FFF2-40B4-BE49-F238E27FC236}">
              <a16:creationId xmlns:a16="http://schemas.microsoft.com/office/drawing/2014/main" id="{3BF564ED-1EF6-42D0-B3DB-6333B64481D1}"/>
            </a:ext>
          </a:extLst>
        </xdr:cNvPr>
        <xdr:cNvCxnSpPr/>
      </xdr:nvCxnSpPr>
      <xdr:spPr>
        <a:xfrm>
          <a:off x="6149340" y="673100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67327</xdr:rowOff>
    </xdr:from>
    <xdr:ext cx="469744" cy="259045"/>
    <xdr:sp macro="" textlink="">
      <xdr:nvSpPr>
        <xdr:cNvPr id="140" name="n_1aveValue【図書館】&#10;一人当たり面積">
          <a:extLst>
            <a:ext uri="{FF2B5EF4-FFF2-40B4-BE49-F238E27FC236}">
              <a16:creationId xmlns:a16="http://schemas.microsoft.com/office/drawing/2014/main" id="{BCAE0D9F-64DC-470D-82F8-0ED18541B6D8}"/>
            </a:ext>
          </a:extLst>
        </xdr:cNvPr>
        <xdr:cNvSpPr txBox="1"/>
      </xdr:nvSpPr>
      <xdr:spPr>
        <a:xfrm>
          <a:off x="8271587" y="643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80027</xdr:rowOff>
    </xdr:from>
    <xdr:ext cx="469744" cy="259045"/>
    <xdr:sp macro="" textlink="">
      <xdr:nvSpPr>
        <xdr:cNvPr id="141" name="n_2aveValue【図書館】&#10;一人当たり面積">
          <a:extLst>
            <a:ext uri="{FF2B5EF4-FFF2-40B4-BE49-F238E27FC236}">
              <a16:creationId xmlns:a16="http://schemas.microsoft.com/office/drawing/2014/main" id="{F552119F-D935-423D-A3F9-9F2501C557F4}"/>
            </a:ext>
          </a:extLst>
        </xdr:cNvPr>
        <xdr:cNvSpPr txBox="1"/>
      </xdr:nvSpPr>
      <xdr:spPr>
        <a:xfrm>
          <a:off x="7509587" y="645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80027</xdr:rowOff>
    </xdr:from>
    <xdr:ext cx="469744" cy="259045"/>
    <xdr:sp macro="" textlink="">
      <xdr:nvSpPr>
        <xdr:cNvPr id="142" name="n_3aveValue【図書館】&#10;一人当たり面積">
          <a:extLst>
            <a:ext uri="{FF2B5EF4-FFF2-40B4-BE49-F238E27FC236}">
              <a16:creationId xmlns:a16="http://schemas.microsoft.com/office/drawing/2014/main" id="{562C1A96-5B81-4EF3-AE51-D64A574FC959}"/>
            </a:ext>
          </a:extLst>
        </xdr:cNvPr>
        <xdr:cNvSpPr txBox="1"/>
      </xdr:nvSpPr>
      <xdr:spPr>
        <a:xfrm>
          <a:off x="6712027" y="645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92727</xdr:rowOff>
    </xdr:from>
    <xdr:ext cx="469744" cy="259045"/>
    <xdr:sp macro="" textlink="">
      <xdr:nvSpPr>
        <xdr:cNvPr id="143" name="n_4aveValue【図書館】&#10;一人当たり面積">
          <a:extLst>
            <a:ext uri="{FF2B5EF4-FFF2-40B4-BE49-F238E27FC236}">
              <a16:creationId xmlns:a16="http://schemas.microsoft.com/office/drawing/2014/main" id="{2EC65AE4-5E31-4A36-BE5F-1C4017D5B907}"/>
            </a:ext>
          </a:extLst>
        </xdr:cNvPr>
        <xdr:cNvSpPr txBox="1"/>
      </xdr:nvSpPr>
      <xdr:spPr>
        <a:xfrm>
          <a:off x="5937327" y="679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80027</xdr:rowOff>
    </xdr:from>
    <xdr:ext cx="469744" cy="259045"/>
    <xdr:sp macro="" textlink="">
      <xdr:nvSpPr>
        <xdr:cNvPr id="144" name="n_1mainValue【図書館】&#10;一人当たり面積">
          <a:extLst>
            <a:ext uri="{FF2B5EF4-FFF2-40B4-BE49-F238E27FC236}">
              <a16:creationId xmlns:a16="http://schemas.microsoft.com/office/drawing/2014/main" id="{80200861-7C44-4F30-9469-CB81DAAE7599}"/>
            </a:ext>
          </a:extLst>
        </xdr:cNvPr>
        <xdr:cNvSpPr txBox="1"/>
      </xdr:nvSpPr>
      <xdr:spPr>
        <a:xfrm>
          <a:off x="8271587" y="678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80027</xdr:rowOff>
    </xdr:from>
    <xdr:ext cx="469744" cy="259045"/>
    <xdr:sp macro="" textlink="">
      <xdr:nvSpPr>
        <xdr:cNvPr id="145" name="n_2mainValue【図書館】&#10;一人当たり面積">
          <a:extLst>
            <a:ext uri="{FF2B5EF4-FFF2-40B4-BE49-F238E27FC236}">
              <a16:creationId xmlns:a16="http://schemas.microsoft.com/office/drawing/2014/main" id="{F313ACC0-DC66-4B8D-97FD-C25D04EF7F88}"/>
            </a:ext>
          </a:extLst>
        </xdr:cNvPr>
        <xdr:cNvSpPr txBox="1"/>
      </xdr:nvSpPr>
      <xdr:spPr>
        <a:xfrm>
          <a:off x="7509587" y="678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67327</xdr:rowOff>
    </xdr:from>
    <xdr:ext cx="469744" cy="259045"/>
    <xdr:sp macro="" textlink="">
      <xdr:nvSpPr>
        <xdr:cNvPr id="146" name="n_3mainValue【図書館】&#10;一人当たり面積">
          <a:extLst>
            <a:ext uri="{FF2B5EF4-FFF2-40B4-BE49-F238E27FC236}">
              <a16:creationId xmlns:a16="http://schemas.microsoft.com/office/drawing/2014/main" id="{0EA29027-D113-4F05-8281-4E50408AAA9D}"/>
            </a:ext>
          </a:extLst>
        </xdr:cNvPr>
        <xdr:cNvSpPr txBox="1"/>
      </xdr:nvSpPr>
      <xdr:spPr>
        <a:xfrm>
          <a:off x="6712027" y="677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92727</xdr:rowOff>
    </xdr:from>
    <xdr:ext cx="469744" cy="259045"/>
    <xdr:sp macro="" textlink="">
      <xdr:nvSpPr>
        <xdr:cNvPr id="147" name="n_4mainValue【図書館】&#10;一人当たり面積">
          <a:extLst>
            <a:ext uri="{FF2B5EF4-FFF2-40B4-BE49-F238E27FC236}">
              <a16:creationId xmlns:a16="http://schemas.microsoft.com/office/drawing/2014/main" id="{F4B6A09B-8AF9-4971-B777-DC9B5769C524}"/>
            </a:ext>
          </a:extLst>
        </xdr:cNvPr>
        <xdr:cNvSpPr txBox="1"/>
      </xdr:nvSpPr>
      <xdr:spPr>
        <a:xfrm>
          <a:off x="5937327" y="6463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7D68250E-E275-4195-84FA-48828E15E086}"/>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7884C157-B259-44E2-AA49-B298AD6AF376}"/>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2A349359-9203-491C-B0F8-10F945BF5594}"/>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6DB5C770-AF62-4425-A2FA-D31A6983AA0A}"/>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9327D9C8-BDD8-4F58-B241-42A4A6005AE6}"/>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30B49F1C-932D-4DF6-A2F1-9B0F06A7138A}"/>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A5F04DAF-6A62-4CDA-B6F2-B410D9C5767B}"/>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4F4134C1-2A46-4411-BC0C-A317BE34B934}"/>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A878ACC3-0122-4FC7-BF29-084E0C2AAF2C}"/>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8096C31F-A059-4F80-B471-FAE765354CE2}"/>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AE8E7AD0-FE11-46C4-8419-791D3DA4F2D3}"/>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a:extLst>
            <a:ext uri="{FF2B5EF4-FFF2-40B4-BE49-F238E27FC236}">
              <a16:creationId xmlns:a16="http://schemas.microsoft.com/office/drawing/2014/main" id="{DD1669E0-3B6D-4890-B869-EC178E661C21}"/>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a:extLst>
            <a:ext uri="{FF2B5EF4-FFF2-40B4-BE49-F238E27FC236}">
              <a16:creationId xmlns:a16="http://schemas.microsoft.com/office/drawing/2014/main" id="{69C2DF54-6BB8-4DE7-80F2-D444BE052B06}"/>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a:extLst>
            <a:ext uri="{FF2B5EF4-FFF2-40B4-BE49-F238E27FC236}">
              <a16:creationId xmlns:a16="http://schemas.microsoft.com/office/drawing/2014/main" id="{E62B95EF-9CD0-404F-A1E8-680AF68995E8}"/>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a:extLst>
            <a:ext uri="{FF2B5EF4-FFF2-40B4-BE49-F238E27FC236}">
              <a16:creationId xmlns:a16="http://schemas.microsoft.com/office/drawing/2014/main" id="{3B3E0016-1C98-4B94-B2FE-813931374E8B}"/>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a:extLst>
            <a:ext uri="{FF2B5EF4-FFF2-40B4-BE49-F238E27FC236}">
              <a16:creationId xmlns:a16="http://schemas.microsoft.com/office/drawing/2014/main" id="{4C7804B2-84DE-4368-B725-FCD87AAC35E2}"/>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a:extLst>
            <a:ext uri="{FF2B5EF4-FFF2-40B4-BE49-F238E27FC236}">
              <a16:creationId xmlns:a16="http://schemas.microsoft.com/office/drawing/2014/main" id="{FA920AAB-D2CC-4C47-A57D-F793F7A70801}"/>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a:extLst>
            <a:ext uri="{FF2B5EF4-FFF2-40B4-BE49-F238E27FC236}">
              <a16:creationId xmlns:a16="http://schemas.microsoft.com/office/drawing/2014/main" id="{F9ECD561-5A74-4CAB-A4CF-05B5A8B63837}"/>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a:extLst>
            <a:ext uri="{FF2B5EF4-FFF2-40B4-BE49-F238E27FC236}">
              <a16:creationId xmlns:a16="http://schemas.microsoft.com/office/drawing/2014/main" id="{7FCB98BB-D288-4AB3-BD84-1AB28B30D5B6}"/>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a:extLst>
            <a:ext uri="{FF2B5EF4-FFF2-40B4-BE49-F238E27FC236}">
              <a16:creationId xmlns:a16="http://schemas.microsoft.com/office/drawing/2014/main" id="{07061356-B95E-4ECE-BCB0-284577C8352E}"/>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a:extLst>
            <a:ext uri="{FF2B5EF4-FFF2-40B4-BE49-F238E27FC236}">
              <a16:creationId xmlns:a16="http://schemas.microsoft.com/office/drawing/2014/main" id="{C55792CA-8688-4D49-B373-AAC1BA9679F1}"/>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7BA631A7-0588-49EF-8F78-06CBFA234DFD}"/>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227ED096-E130-40B4-9B25-2A11460A0191}"/>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1FF805F9-807C-4A48-84AB-7DAB697A4216}"/>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148590</xdr:rowOff>
    </xdr:from>
    <xdr:to>
      <xdr:col>24</xdr:col>
      <xdr:colOff>62865</xdr:colOff>
      <xdr:row>64</xdr:row>
      <xdr:rowOff>76200</xdr:rowOff>
    </xdr:to>
    <xdr:cxnSp macro="">
      <xdr:nvCxnSpPr>
        <xdr:cNvPr id="172" name="直線コネクタ 171">
          <a:extLst>
            <a:ext uri="{FF2B5EF4-FFF2-40B4-BE49-F238E27FC236}">
              <a16:creationId xmlns:a16="http://schemas.microsoft.com/office/drawing/2014/main" id="{1DFF87A2-0164-42A9-AF6B-CAB5D436ADE3}"/>
            </a:ext>
          </a:extLst>
        </xdr:cNvPr>
        <xdr:cNvCxnSpPr/>
      </xdr:nvCxnSpPr>
      <xdr:spPr>
        <a:xfrm flipV="1">
          <a:off x="4086225" y="9368790"/>
          <a:ext cx="0" cy="1436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3" name="【体育館・プール】&#10;有形固定資産減価償却率最小値テキスト">
          <a:extLst>
            <a:ext uri="{FF2B5EF4-FFF2-40B4-BE49-F238E27FC236}">
              <a16:creationId xmlns:a16="http://schemas.microsoft.com/office/drawing/2014/main" id="{E8D24C25-D6F9-4909-A820-07899CF92005}"/>
            </a:ext>
          </a:extLst>
        </xdr:cNvPr>
        <xdr:cNvSpPr txBox="1"/>
      </xdr:nvSpPr>
      <xdr:spPr>
        <a:xfrm>
          <a:off x="4124960"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4" name="直線コネクタ 173">
          <a:extLst>
            <a:ext uri="{FF2B5EF4-FFF2-40B4-BE49-F238E27FC236}">
              <a16:creationId xmlns:a16="http://schemas.microsoft.com/office/drawing/2014/main" id="{6C937926-0B0D-4E5E-8D9E-CCE51A9FCEC1}"/>
            </a:ext>
          </a:extLst>
        </xdr:cNvPr>
        <xdr:cNvCxnSpPr/>
      </xdr:nvCxnSpPr>
      <xdr:spPr>
        <a:xfrm>
          <a:off x="4020820" y="10805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95267</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055F08B7-89E5-474D-A3D4-A9C135D12F95}"/>
            </a:ext>
          </a:extLst>
        </xdr:cNvPr>
        <xdr:cNvSpPr txBox="1"/>
      </xdr:nvSpPr>
      <xdr:spPr>
        <a:xfrm>
          <a:off x="4124960" y="9147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148590</xdr:rowOff>
    </xdr:from>
    <xdr:to>
      <xdr:col>24</xdr:col>
      <xdr:colOff>152400</xdr:colOff>
      <xdr:row>55</xdr:row>
      <xdr:rowOff>148590</xdr:rowOff>
    </xdr:to>
    <xdr:cxnSp macro="">
      <xdr:nvCxnSpPr>
        <xdr:cNvPr id="176" name="直線コネクタ 175">
          <a:extLst>
            <a:ext uri="{FF2B5EF4-FFF2-40B4-BE49-F238E27FC236}">
              <a16:creationId xmlns:a16="http://schemas.microsoft.com/office/drawing/2014/main" id="{C91B3FD1-E729-4439-BE89-5E25FB31E91E}"/>
            </a:ext>
          </a:extLst>
        </xdr:cNvPr>
        <xdr:cNvCxnSpPr/>
      </xdr:nvCxnSpPr>
      <xdr:spPr>
        <a:xfrm>
          <a:off x="4020820" y="93687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118127</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F3FAF3A2-F1D1-4CBA-B124-C4CA7F9A7C3C}"/>
            </a:ext>
          </a:extLst>
        </xdr:cNvPr>
        <xdr:cNvSpPr txBox="1"/>
      </xdr:nvSpPr>
      <xdr:spPr>
        <a:xfrm>
          <a:off x="4124960" y="100088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139700</xdr:rowOff>
    </xdr:from>
    <xdr:to>
      <xdr:col>24</xdr:col>
      <xdr:colOff>114300</xdr:colOff>
      <xdr:row>60</xdr:row>
      <xdr:rowOff>69850</xdr:rowOff>
    </xdr:to>
    <xdr:sp macro="" textlink="">
      <xdr:nvSpPr>
        <xdr:cNvPr id="178" name="フローチャート: 判断 177">
          <a:extLst>
            <a:ext uri="{FF2B5EF4-FFF2-40B4-BE49-F238E27FC236}">
              <a16:creationId xmlns:a16="http://schemas.microsoft.com/office/drawing/2014/main" id="{12A9A050-4019-4AA3-9E8B-87AA256A0B7E}"/>
            </a:ext>
          </a:extLst>
        </xdr:cNvPr>
        <xdr:cNvSpPr/>
      </xdr:nvSpPr>
      <xdr:spPr>
        <a:xfrm>
          <a:off x="4036060" y="10030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105410</xdr:rowOff>
    </xdr:from>
    <xdr:to>
      <xdr:col>20</xdr:col>
      <xdr:colOff>38100</xdr:colOff>
      <xdr:row>60</xdr:row>
      <xdr:rowOff>35560</xdr:rowOff>
    </xdr:to>
    <xdr:sp macro="" textlink="">
      <xdr:nvSpPr>
        <xdr:cNvPr id="179" name="フローチャート: 判断 178">
          <a:extLst>
            <a:ext uri="{FF2B5EF4-FFF2-40B4-BE49-F238E27FC236}">
              <a16:creationId xmlns:a16="http://schemas.microsoft.com/office/drawing/2014/main" id="{C9CEF91B-F05F-4DE4-8B86-1B89ECA137C3}"/>
            </a:ext>
          </a:extLst>
        </xdr:cNvPr>
        <xdr:cNvSpPr/>
      </xdr:nvSpPr>
      <xdr:spPr>
        <a:xfrm>
          <a:off x="3312160" y="99961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59690</xdr:rowOff>
    </xdr:from>
    <xdr:to>
      <xdr:col>15</xdr:col>
      <xdr:colOff>101600</xdr:colOff>
      <xdr:row>59</xdr:row>
      <xdr:rowOff>161290</xdr:rowOff>
    </xdr:to>
    <xdr:sp macro="" textlink="">
      <xdr:nvSpPr>
        <xdr:cNvPr id="180" name="フローチャート: 判断 179">
          <a:extLst>
            <a:ext uri="{FF2B5EF4-FFF2-40B4-BE49-F238E27FC236}">
              <a16:creationId xmlns:a16="http://schemas.microsoft.com/office/drawing/2014/main" id="{3CA765E9-ED01-4A38-B5CA-D22C065609A4}"/>
            </a:ext>
          </a:extLst>
        </xdr:cNvPr>
        <xdr:cNvSpPr/>
      </xdr:nvSpPr>
      <xdr:spPr>
        <a:xfrm>
          <a:off x="2514600" y="9950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71120</xdr:rowOff>
    </xdr:from>
    <xdr:to>
      <xdr:col>10</xdr:col>
      <xdr:colOff>165100</xdr:colOff>
      <xdr:row>60</xdr:row>
      <xdr:rowOff>1270</xdr:rowOff>
    </xdr:to>
    <xdr:sp macro="" textlink="">
      <xdr:nvSpPr>
        <xdr:cNvPr id="181" name="フローチャート: 判断 180">
          <a:extLst>
            <a:ext uri="{FF2B5EF4-FFF2-40B4-BE49-F238E27FC236}">
              <a16:creationId xmlns:a16="http://schemas.microsoft.com/office/drawing/2014/main" id="{0AB0A6E5-7CEE-436B-A735-3889354B7BED}"/>
            </a:ext>
          </a:extLst>
        </xdr:cNvPr>
        <xdr:cNvSpPr/>
      </xdr:nvSpPr>
      <xdr:spPr>
        <a:xfrm>
          <a:off x="1739900" y="99618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116840</xdr:rowOff>
    </xdr:from>
    <xdr:to>
      <xdr:col>6</xdr:col>
      <xdr:colOff>38100</xdr:colOff>
      <xdr:row>60</xdr:row>
      <xdr:rowOff>46990</xdr:rowOff>
    </xdr:to>
    <xdr:sp macro="" textlink="">
      <xdr:nvSpPr>
        <xdr:cNvPr id="182" name="フローチャート: 判断 181">
          <a:extLst>
            <a:ext uri="{FF2B5EF4-FFF2-40B4-BE49-F238E27FC236}">
              <a16:creationId xmlns:a16="http://schemas.microsoft.com/office/drawing/2014/main" id="{1D5964F6-C96B-4A4F-A44D-E2246F3650FD}"/>
            </a:ext>
          </a:extLst>
        </xdr:cNvPr>
        <xdr:cNvSpPr/>
      </xdr:nvSpPr>
      <xdr:spPr>
        <a:xfrm>
          <a:off x="965200" y="100076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32C74847-593C-40D3-A5DC-CDDEA4A73FC5}"/>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85B49DFD-3A82-4EBE-86E7-B082A33E3AEA}"/>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D102F18-6287-4828-A575-816C68D89160}"/>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DC874A8A-957C-4FE8-9355-C88F801AEA06}"/>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66BD98C9-C8E3-4964-B4A4-A740E5F1AB26}"/>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135890</xdr:rowOff>
    </xdr:from>
    <xdr:to>
      <xdr:col>24</xdr:col>
      <xdr:colOff>114300</xdr:colOff>
      <xdr:row>57</xdr:row>
      <xdr:rowOff>66040</xdr:rowOff>
    </xdr:to>
    <xdr:sp macro="" textlink="">
      <xdr:nvSpPr>
        <xdr:cNvPr id="188" name="楕円 187">
          <a:extLst>
            <a:ext uri="{FF2B5EF4-FFF2-40B4-BE49-F238E27FC236}">
              <a16:creationId xmlns:a16="http://schemas.microsoft.com/office/drawing/2014/main" id="{6DA4105B-BE2A-4550-B092-54A4164BCF61}"/>
            </a:ext>
          </a:extLst>
        </xdr:cNvPr>
        <xdr:cNvSpPr/>
      </xdr:nvSpPr>
      <xdr:spPr>
        <a:xfrm>
          <a:off x="4036060" y="95237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158767</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464BC83A-CF64-4909-8C71-C2066A0EFC57}"/>
            </a:ext>
          </a:extLst>
        </xdr:cNvPr>
        <xdr:cNvSpPr txBox="1"/>
      </xdr:nvSpPr>
      <xdr:spPr>
        <a:xfrm>
          <a:off x="4124960" y="9378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74930</xdr:rowOff>
    </xdr:from>
    <xdr:to>
      <xdr:col>20</xdr:col>
      <xdr:colOff>38100</xdr:colOff>
      <xdr:row>57</xdr:row>
      <xdr:rowOff>5080</xdr:rowOff>
    </xdr:to>
    <xdr:sp macro="" textlink="">
      <xdr:nvSpPr>
        <xdr:cNvPr id="190" name="楕円 189">
          <a:extLst>
            <a:ext uri="{FF2B5EF4-FFF2-40B4-BE49-F238E27FC236}">
              <a16:creationId xmlns:a16="http://schemas.microsoft.com/office/drawing/2014/main" id="{7FF4F1EA-C527-419C-B202-18AE5DC00F7E}"/>
            </a:ext>
          </a:extLst>
        </xdr:cNvPr>
        <xdr:cNvSpPr/>
      </xdr:nvSpPr>
      <xdr:spPr>
        <a:xfrm>
          <a:off x="3312160" y="94627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125730</xdr:rowOff>
    </xdr:from>
    <xdr:to>
      <xdr:col>24</xdr:col>
      <xdr:colOff>63500</xdr:colOff>
      <xdr:row>57</xdr:row>
      <xdr:rowOff>15240</xdr:rowOff>
    </xdr:to>
    <xdr:cxnSp macro="">
      <xdr:nvCxnSpPr>
        <xdr:cNvPr id="191" name="直線コネクタ 190">
          <a:extLst>
            <a:ext uri="{FF2B5EF4-FFF2-40B4-BE49-F238E27FC236}">
              <a16:creationId xmlns:a16="http://schemas.microsoft.com/office/drawing/2014/main" id="{41EC4674-F5B4-4490-B550-CBF0C1F06C27}"/>
            </a:ext>
          </a:extLst>
        </xdr:cNvPr>
        <xdr:cNvCxnSpPr/>
      </xdr:nvCxnSpPr>
      <xdr:spPr>
        <a:xfrm>
          <a:off x="3355340" y="9513570"/>
          <a:ext cx="73152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12065</xdr:rowOff>
    </xdr:from>
    <xdr:to>
      <xdr:col>15</xdr:col>
      <xdr:colOff>101600</xdr:colOff>
      <xdr:row>56</xdr:row>
      <xdr:rowOff>113665</xdr:rowOff>
    </xdr:to>
    <xdr:sp macro="" textlink="">
      <xdr:nvSpPr>
        <xdr:cNvPr id="192" name="楕円 191">
          <a:extLst>
            <a:ext uri="{FF2B5EF4-FFF2-40B4-BE49-F238E27FC236}">
              <a16:creationId xmlns:a16="http://schemas.microsoft.com/office/drawing/2014/main" id="{0DB84FB7-01F8-4743-8A5B-E3A54C3497F4}"/>
            </a:ext>
          </a:extLst>
        </xdr:cNvPr>
        <xdr:cNvSpPr/>
      </xdr:nvSpPr>
      <xdr:spPr>
        <a:xfrm>
          <a:off x="2514600" y="9399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62865</xdr:rowOff>
    </xdr:from>
    <xdr:to>
      <xdr:col>19</xdr:col>
      <xdr:colOff>177800</xdr:colOff>
      <xdr:row>56</xdr:row>
      <xdr:rowOff>125730</xdr:rowOff>
    </xdr:to>
    <xdr:cxnSp macro="">
      <xdr:nvCxnSpPr>
        <xdr:cNvPr id="193" name="直線コネクタ 192">
          <a:extLst>
            <a:ext uri="{FF2B5EF4-FFF2-40B4-BE49-F238E27FC236}">
              <a16:creationId xmlns:a16="http://schemas.microsoft.com/office/drawing/2014/main" id="{6526D509-7E4D-41FA-A806-F4218ED33664}"/>
            </a:ext>
          </a:extLst>
        </xdr:cNvPr>
        <xdr:cNvCxnSpPr/>
      </xdr:nvCxnSpPr>
      <xdr:spPr>
        <a:xfrm>
          <a:off x="2565400" y="9450705"/>
          <a:ext cx="78994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73025</xdr:rowOff>
    </xdr:from>
    <xdr:to>
      <xdr:col>10</xdr:col>
      <xdr:colOff>165100</xdr:colOff>
      <xdr:row>62</xdr:row>
      <xdr:rowOff>3175</xdr:rowOff>
    </xdr:to>
    <xdr:sp macro="" textlink="">
      <xdr:nvSpPr>
        <xdr:cNvPr id="194" name="楕円 193">
          <a:extLst>
            <a:ext uri="{FF2B5EF4-FFF2-40B4-BE49-F238E27FC236}">
              <a16:creationId xmlns:a16="http://schemas.microsoft.com/office/drawing/2014/main" id="{F5C19733-3E54-4996-90A4-87D4A1621F1F}"/>
            </a:ext>
          </a:extLst>
        </xdr:cNvPr>
        <xdr:cNvSpPr/>
      </xdr:nvSpPr>
      <xdr:spPr>
        <a:xfrm>
          <a:off x="1739900" y="102990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56</xdr:row>
      <xdr:rowOff>62865</xdr:rowOff>
    </xdr:from>
    <xdr:to>
      <xdr:col>15</xdr:col>
      <xdr:colOff>50800</xdr:colOff>
      <xdr:row>61</xdr:row>
      <xdr:rowOff>123825</xdr:rowOff>
    </xdr:to>
    <xdr:cxnSp macro="">
      <xdr:nvCxnSpPr>
        <xdr:cNvPr id="195" name="直線コネクタ 194">
          <a:extLst>
            <a:ext uri="{FF2B5EF4-FFF2-40B4-BE49-F238E27FC236}">
              <a16:creationId xmlns:a16="http://schemas.microsoft.com/office/drawing/2014/main" id="{A50E6480-0BA0-4955-B6E5-79DFEECD4E9C}"/>
            </a:ext>
          </a:extLst>
        </xdr:cNvPr>
        <xdr:cNvCxnSpPr/>
      </xdr:nvCxnSpPr>
      <xdr:spPr>
        <a:xfrm flipV="1">
          <a:off x="1790700" y="9450705"/>
          <a:ext cx="774700" cy="899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93980</xdr:rowOff>
    </xdr:from>
    <xdr:to>
      <xdr:col>6</xdr:col>
      <xdr:colOff>38100</xdr:colOff>
      <xdr:row>62</xdr:row>
      <xdr:rowOff>24130</xdr:rowOff>
    </xdr:to>
    <xdr:sp macro="" textlink="">
      <xdr:nvSpPr>
        <xdr:cNvPr id="196" name="楕円 195">
          <a:extLst>
            <a:ext uri="{FF2B5EF4-FFF2-40B4-BE49-F238E27FC236}">
              <a16:creationId xmlns:a16="http://schemas.microsoft.com/office/drawing/2014/main" id="{32DF35B5-A91C-4713-80BF-98EF3F23CA82}"/>
            </a:ext>
          </a:extLst>
        </xdr:cNvPr>
        <xdr:cNvSpPr/>
      </xdr:nvSpPr>
      <xdr:spPr>
        <a:xfrm>
          <a:off x="965200" y="103200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123825</xdr:rowOff>
    </xdr:from>
    <xdr:to>
      <xdr:col>10</xdr:col>
      <xdr:colOff>114300</xdr:colOff>
      <xdr:row>61</xdr:row>
      <xdr:rowOff>144780</xdr:rowOff>
    </xdr:to>
    <xdr:cxnSp macro="">
      <xdr:nvCxnSpPr>
        <xdr:cNvPr id="197" name="直線コネクタ 196">
          <a:extLst>
            <a:ext uri="{FF2B5EF4-FFF2-40B4-BE49-F238E27FC236}">
              <a16:creationId xmlns:a16="http://schemas.microsoft.com/office/drawing/2014/main" id="{A803B7A3-03E5-4C04-A4E6-284E7E3DD046}"/>
            </a:ext>
          </a:extLst>
        </xdr:cNvPr>
        <xdr:cNvCxnSpPr/>
      </xdr:nvCxnSpPr>
      <xdr:spPr>
        <a:xfrm flipV="1">
          <a:off x="1008380" y="10349865"/>
          <a:ext cx="78232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26687</xdr:rowOff>
    </xdr:from>
    <xdr:ext cx="405111" cy="259045"/>
    <xdr:sp macro="" textlink="">
      <xdr:nvSpPr>
        <xdr:cNvPr id="198" name="n_1aveValue【体育館・プール】&#10;有形固定資産減価償却率">
          <a:extLst>
            <a:ext uri="{FF2B5EF4-FFF2-40B4-BE49-F238E27FC236}">
              <a16:creationId xmlns:a16="http://schemas.microsoft.com/office/drawing/2014/main" id="{B8D74B32-8DC4-4EBE-9C00-1C9EC977B2D8}"/>
            </a:ext>
          </a:extLst>
        </xdr:cNvPr>
        <xdr:cNvSpPr txBox="1"/>
      </xdr:nvSpPr>
      <xdr:spPr>
        <a:xfrm>
          <a:off x="3170564" y="10085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152417</xdr:rowOff>
    </xdr:from>
    <xdr:ext cx="405111" cy="259045"/>
    <xdr:sp macro="" textlink="">
      <xdr:nvSpPr>
        <xdr:cNvPr id="199" name="n_2aveValue【体育館・プール】&#10;有形固定資産減価償却率">
          <a:extLst>
            <a:ext uri="{FF2B5EF4-FFF2-40B4-BE49-F238E27FC236}">
              <a16:creationId xmlns:a16="http://schemas.microsoft.com/office/drawing/2014/main" id="{09886550-53C3-484D-A4C7-C98403AD77D3}"/>
            </a:ext>
          </a:extLst>
        </xdr:cNvPr>
        <xdr:cNvSpPr txBox="1"/>
      </xdr:nvSpPr>
      <xdr:spPr>
        <a:xfrm>
          <a:off x="2385704" y="10043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17797</xdr:rowOff>
    </xdr:from>
    <xdr:ext cx="405111" cy="259045"/>
    <xdr:sp macro="" textlink="">
      <xdr:nvSpPr>
        <xdr:cNvPr id="200" name="n_3aveValue【体育館・プール】&#10;有形固定資産減価償却率">
          <a:extLst>
            <a:ext uri="{FF2B5EF4-FFF2-40B4-BE49-F238E27FC236}">
              <a16:creationId xmlns:a16="http://schemas.microsoft.com/office/drawing/2014/main" id="{DDC3B278-6316-440F-9E68-BF443EACB030}"/>
            </a:ext>
          </a:extLst>
        </xdr:cNvPr>
        <xdr:cNvSpPr txBox="1"/>
      </xdr:nvSpPr>
      <xdr:spPr>
        <a:xfrm>
          <a:off x="1611004" y="9740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63517</xdr:rowOff>
    </xdr:from>
    <xdr:ext cx="405111" cy="259045"/>
    <xdr:sp macro="" textlink="">
      <xdr:nvSpPr>
        <xdr:cNvPr id="201" name="n_4aveValue【体育館・プール】&#10;有形固定資産減価償却率">
          <a:extLst>
            <a:ext uri="{FF2B5EF4-FFF2-40B4-BE49-F238E27FC236}">
              <a16:creationId xmlns:a16="http://schemas.microsoft.com/office/drawing/2014/main" id="{18544153-B372-4D05-8027-2475FA34F05A}"/>
            </a:ext>
          </a:extLst>
        </xdr:cNvPr>
        <xdr:cNvSpPr txBox="1"/>
      </xdr:nvSpPr>
      <xdr:spPr>
        <a:xfrm>
          <a:off x="836304" y="9786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21607</xdr:rowOff>
    </xdr:from>
    <xdr:ext cx="405111" cy="259045"/>
    <xdr:sp macro="" textlink="">
      <xdr:nvSpPr>
        <xdr:cNvPr id="202" name="n_1mainValue【体育館・プール】&#10;有形固定資産減価償却率">
          <a:extLst>
            <a:ext uri="{FF2B5EF4-FFF2-40B4-BE49-F238E27FC236}">
              <a16:creationId xmlns:a16="http://schemas.microsoft.com/office/drawing/2014/main" id="{CC6A40B9-4A01-48B5-8371-C852EC2AC5F4}"/>
            </a:ext>
          </a:extLst>
        </xdr:cNvPr>
        <xdr:cNvSpPr txBox="1"/>
      </xdr:nvSpPr>
      <xdr:spPr>
        <a:xfrm>
          <a:off x="3170564" y="924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54</xdr:row>
      <xdr:rowOff>130192</xdr:rowOff>
    </xdr:from>
    <xdr:ext cx="405111" cy="259045"/>
    <xdr:sp macro="" textlink="">
      <xdr:nvSpPr>
        <xdr:cNvPr id="203" name="n_2mainValue【体育館・プール】&#10;有形固定資産減価償却率">
          <a:extLst>
            <a:ext uri="{FF2B5EF4-FFF2-40B4-BE49-F238E27FC236}">
              <a16:creationId xmlns:a16="http://schemas.microsoft.com/office/drawing/2014/main" id="{4AEF1DCA-709B-47E7-B73A-F470437E23CA}"/>
            </a:ext>
          </a:extLst>
        </xdr:cNvPr>
        <xdr:cNvSpPr txBox="1"/>
      </xdr:nvSpPr>
      <xdr:spPr>
        <a:xfrm>
          <a:off x="2385704" y="9182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165752</xdr:rowOff>
    </xdr:from>
    <xdr:ext cx="405111" cy="259045"/>
    <xdr:sp macro="" textlink="">
      <xdr:nvSpPr>
        <xdr:cNvPr id="204" name="n_3mainValue【体育館・プール】&#10;有形固定資産減価償却率">
          <a:extLst>
            <a:ext uri="{FF2B5EF4-FFF2-40B4-BE49-F238E27FC236}">
              <a16:creationId xmlns:a16="http://schemas.microsoft.com/office/drawing/2014/main" id="{3CDDC9B0-CC95-4E43-9DC7-29FFE7293E99}"/>
            </a:ext>
          </a:extLst>
        </xdr:cNvPr>
        <xdr:cNvSpPr txBox="1"/>
      </xdr:nvSpPr>
      <xdr:spPr>
        <a:xfrm>
          <a:off x="1611004" y="10391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15257</xdr:rowOff>
    </xdr:from>
    <xdr:ext cx="405111" cy="259045"/>
    <xdr:sp macro="" textlink="">
      <xdr:nvSpPr>
        <xdr:cNvPr id="205" name="n_4mainValue【体育館・プール】&#10;有形固定資産減価償却率">
          <a:extLst>
            <a:ext uri="{FF2B5EF4-FFF2-40B4-BE49-F238E27FC236}">
              <a16:creationId xmlns:a16="http://schemas.microsoft.com/office/drawing/2014/main" id="{32C2CAF1-13E4-4DEA-9F74-89EE9FCE39F1}"/>
            </a:ext>
          </a:extLst>
        </xdr:cNvPr>
        <xdr:cNvSpPr txBox="1"/>
      </xdr:nvSpPr>
      <xdr:spPr>
        <a:xfrm>
          <a:off x="836304" y="1040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53E664E8-1B99-4C40-B898-E1EC31B6B6FC}"/>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A0906322-C48B-477F-A0DC-034C20BFE0AC}"/>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6A26065B-A0C4-4DEF-BB87-0D3E26061D81}"/>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A529A58A-2667-4AB6-997B-D7A900846B70}"/>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3E2FE7D9-EE7A-4AB6-AE7F-6E7119BE4C5B}"/>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736B1D19-F720-4465-A0D4-052264106FA4}"/>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9B074A8A-615E-45FB-A7F7-238B75BE2357}"/>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77366B66-29EC-4569-8C3F-D69165B6EAA6}"/>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0431744B-DF74-4B40-A0D9-4AE45EB1312A}"/>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1E09EAA1-339A-46A4-9BE6-666074195196}"/>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079B9BE6-0E56-4E2C-B8F6-3F385AEF60B9}"/>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7" name="テキスト ボックス 216">
          <a:extLst>
            <a:ext uri="{FF2B5EF4-FFF2-40B4-BE49-F238E27FC236}">
              <a16:creationId xmlns:a16="http://schemas.microsoft.com/office/drawing/2014/main" id="{3A8863F4-5D08-4D82-B41C-C751D041F304}"/>
            </a:ext>
          </a:extLst>
        </xdr:cNvPr>
        <xdr:cNvSpPr txBox="1"/>
      </xdr:nvSpPr>
      <xdr:spPr>
        <a:xfrm>
          <a:off x="54053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345997D4-E929-4A6E-9F3F-2D6A80D31116}"/>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9" name="テキスト ボックス 218">
          <a:extLst>
            <a:ext uri="{FF2B5EF4-FFF2-40B4-BE49-F238E27FC236}">
              <a16:creationId xmlns:a16="http://schemas.microsoft.com/office/drawing/2014/main" id="{379BCF60-4D18-4B36-B43D-9EE494175090}"/>
            </a:ext>
          </a:extLst>
        </xdr:cNvPr>
        <xdr:cNvSpPr txBox="1"/>
      </xdr:nvSpPr>
      <xdr:spPr>
        <a:xfrm>
          <a:off x="540530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66F86C79-2F0D-4395-8C72-DCE8131E6C8A}"/>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1" name="テキスト ボックス 220">
          <a:extLst>
            <a:ext uri="{FF2B5EF4-FFF2-40B4-BE49-F238E27FC236}">
              <a16:creationId xmlns:a16="http://schemas.microsoft.com/office/drawing/2014/main" id="{B3748BC9-36CB-445B-A5E5-FAEDEF4E2936}"/>
            </a:ext>
          </a:extLst>
        </xdr:cNvPr>
        <xdr:cNvSpPr txBox="1"/>
      </xdr:nvSpPr>
      <xdr:spPr>
        <a:xfrm>
          <a:off x="540530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57F25C9B-9A54-45F9-BC87-CE6426BA218C}"/>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3" name="テキスト ボックス 222">
          <a:extLst>
            <a:ext uri="{FF2B5EF4-FFF2-40B4-BE49-F238E27FC236}">
              <a16:creationId xmlns:a16="http://schemas.microsoft.com/office/drawing/2014/main" id="{79C6363E-D1FC-4F5B-B3F3-A2DA1D98F57F}"/>
            </a:ext>
          </a:extLst>
        </xdr:cNvPr>
        <xdr:cNvSpPr txBox="1"/>
      </xdr:nvSpPr>
      <xdr:spPr>
        <a:xfrm>
          <a:off x="540530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6763A4AD-9F4B-4043-A872-FDA1C2F98843}"/>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5" name="テキスト ボックス 224">
          <a:extLst>
            <a:ext uri="{FF2B5EF4-FFF2-40B4-BE49-F238E27FC236}">
              <a16:creationId xmlns:a16="http://schemas.microsoft.com/office/drawing/2014/main" id="{D533E4DE-14D5-4CFD-8F5B-29DD1E1DAB5A}"/>
            </a:ext>
          </a:extLst>
        </xdr:cNvPr>
        <xdr:cNvSpPr txBox="1"/>
      </xdr:nvSpPr>
      <xdr:spPr>
        <a:xfrm>
          <a:off x="540530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D3CD3BFC-CD56-46D8-97E4-1C0D91B3A39B}"/>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7" name="テキスト ボックス 226">
          <a:extLst>
            <a:ext uri="{FF2B5EF4-FFF2-40B4-BE49-F238E27FC236}">
              <a16:creationId xmlns:a16="http://schemas.microsoft.com/office/drawing/2014/main" id="{BE06EC21-579A-451E-AEDB-1E42F700AC65}"/>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体育館・プール】&#10;一人当たり面積グラフ枠">
          <a:extLst>
            <a:ext uri="{FF2B5EF4-FFF2-40B4-BE49-F238E27FC236}">
              <a16:creationId xmlns:a16="http://schemas.microsoft.com/office/drawing/2014/main" id="{6642923A-E78C-4802-BD8B-9D555FA6D348}"/>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38100</xdr:rowOff>
    </xdr:from>
    <xdr:to>
      <xdr:col>54</xdr:col>
      <xdr:colOff>189865</xdr:colOff>
      <xdr:row>63</xdr:row>
      <xdr:rowOff>133350</xdr:rowOff>
    </xdr:to>
    <xdr:cxnSp macro="">
      <xdr:nvCxnSpPr>
        <xdr:cNvPr id="229" name="直線コネクタ 228">
          <a:extLst>
            <a:ext uri="{FF2B5EF4-FFF2-40B4-BE49-F238E27FC236}">
              <a16:creationId xmlns:a16="http://schemas.microsoft.com/office/drawing/2014/main" id="{70B444B1-7A56-4766-B7A4-8403DADED9B3}"/>
            </a:ext>
          </a:extLst>
        </xdr:cNvPr>
        <xdr:cNvCxnSpPr/>
      </xdr:nvCxnSpPr>
      <xdr:spPr>
        <a:xfrm flipV="1">
          <a:off x="9219565" y="9425940"/>
          <a:ext cx="0" cy="1268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137177</xdr:rowOff>
    </xdr:from>
    <xdr:ext cx="469744" cy="259045"/>
    <xdr:sp macro="" textlink="">
      <xdr:nvSpPr>
        <xdr:cNvPr id="230" name="【体育館・プール】&#10;一人当たり面積最小値テキスト">
          <a:extLst>
            <a:ext uri="{FF2B5EF4-FFF2-40B4-BE49-F238E27FC236}">
              <a16:creationId xmlns:a16="http://schemas.microsoft.com/office/drawing/2014/main" id="{C2365B22-61F1-4138-A8DF-282AFB1265F3}"/>
            </a:ext>
          </a:extLst>
        </xdr:cNvPr>
        <xdr:cNvSpPr txBox="1"/>
      </xdr:nvSpPr>
      <xdr:spPr>
        <a:xfrm>
          <a:off x="9258300" y="1069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133350</xdr:rowOff>
    </xdr:from>
    <xdr:to>
      <xdr:col>55</xdr:col>
      <xdr:colOff>88900</xdr:colOff>
      <xdr:row>63</xdr:row>
      <xdr:rowOff>133350</xdr:rowOff>
    </xdr:to>
    <xdr:cxnSp macro="">
      <xdr:nvCxnSpPr>
        <xdr:cNvPr id="231" name="直線コネクタ 230">
          <a:extLst>
            <a:ext uri="{FF2B5EF4-FFF2-40B4-BE49-F238E27FC236}">
              <a16:creationId xmlns:a16="http://schemas.microsoft.com/office/drawing/2014/main" id="{102DAB2C-9D69-4B15-A2E5-B861A22DFEF0}"/>
            </a:ext>
          </a:extLst>
        </xdr:cNvPr>
        <xdr:cNvCxnSpPr/>
      </xdr:nvCxnSpPr>
      <xdr:spPr>
        <a:xfrm>
          <a:off x="9154160" y="106946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156227</xdr:rowOff>
    </xdr:from>
    <xdr:ext cx="469744" cy="259045"/>
    <xdr:sp macro="" textlink="">
      <xdr:nvSpPr>
        <xdr:cNvPr id="232" name="【体育館・プール】&#10;一人当たり面積最大値テキスト">
          <a:extLst>
            <a:ext uri="{FF2B5EF4-FFF2-40B4-BE49-F238E27FC236}">
              <a16:creationId xmlns:a16="http://schemas.microsoft.com/office/drawing/2014/main" id="{17CAE743-8501-4284-B111-1B5990B2D4B2}"/>
            </a:ext>
          </a:extLst>
        </xdr:cNvPr>
        <xdr:cNvSpPr txBox="1"/>
      </xdr:nvSpPr>
      <xdr:spPr>
        <a:xfrm>
          <a:off x="9258300" y="9208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38100</xdr:rowOff>
    </xdr:from>
    <xdr:to>
      <xdr:col>55</xdr:col>
      <xdr:colOff>88900</xdr:colOff>
      <xdr:row>56</xdr:row>
      <xdr:rowOff>38100</xdr:rowOff>
    </xdr:to>
    <xdr:cxnSp macro="">
      <xdr:nvCxnSpPr>
        <xdr:cNvPr id="233" name="直線コネクタ 232">
          <a:extLst>
            <a:ext uri="{FF2B5EF4-FFF2-40B4-BE49-F238E27FC236}">
              <a16:creationId xmlns:a16="http://schemas.microsoft.com/office/drawing/2014/main" id="{F6C466C8-B9B5-4DCD-8E33-42F810E6C267}"/>
            </a:ext>
          </a:extLst>
        </xdr:cNvPr>
        <xdr:cNvCxnSpPr/>
      </xdr:nvCxnSpPr>
      <xdr:spPr>
        <a:xfrm>
          <a:off x="9154160" y="94259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44467</xdr:rowOff>
    </xdr:from>
    <xdr:ext cx="469744" cy="259045"/>
    <xdr:sp macro="" textlink="">
      <xdr:nvSpPr>
        <xdr:cNvPr id="234" name="【体育館・プール】&#10;一人当たり面積平均値テキスト">
          <a:extLst>
            <a:ext uri="{FF2B5EF4-FFF2-40B4-BE49-F238E27FC236}">
              <a16:creationId xmlns:a16="http://schemas.microsoft.com/office/drawing/2014/main" id="{70AD570B-883D-4126-B4F6-11EA8C53B9BF}"/>
            </a:ext>
          </a:extLst>
        </xdr:cNvPr>
        <xdr:cNvSpPr txBox="1"/>
      </xdr:nvSpPr>
      <xdr:spPr>
        <a:xfrm>
          <a:off x="9258300" y="10270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21590</xdr:rowOff>
    </xdr:from>
    <xdr:to>
      <xdr:col>55</xdr:col>
      <xdr:colOff>50800</xdr:colOff>
      <xdr:row>62</xdr:row>
      <xdr:rowOff>123190</xdr:rowOff>
    </xdr:to>
    <xdr:sp macro="" textlink="">
      <xdr:nvSpPr>
        <xdr:cNvPr id="235" name="フローチャート: 判断 234">
          <a:extLst>
            <a:ext uri="{FF2B5EF4-FFF2-40B4-BE49-F238E27FC236}">
              <a16:creationId xmlns:a16="http://schemas.microsoft.com/office/drawing/2014/main" id="{48DC2412-F633-4C72-A736-804CE445E48E}"/>
            </a:ext>
          </a:extLst>
        </xdr:cNvPr>
        <xdr:cNvSpPr/>
      </xdr:nvSpPr>
      <xdr:spPr>
        <a:xfrm>
          <a:off x="9192260" y="104152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36830</xdr:rowOff>
    </xdr:from>
    <xdr:to>
      <xdr:col>50</xdr:col>
      <xdr:colOff>165100</xdr:colOff>
      <xdr:row>62</xdr:row>
      <xdr:rowOff>138430</xdr:rowOff>
    </xdr:to>
    <xdr:sp macro="" textlink="">
      <xdr:nvSpPr>
        <xdr:cNvPr id="236" name="フローチャート: 判断 235">
          <a:extLst>
            <a:ext uri="{FF2B5EF4-FFF2-40B4-BE49-F238E27FC236}">
              <a16:creationId xmlns:a16="http://schemas.microsoft.com/office/drawing/2014/main" id="{D2876975-55ED-4AA5-A829-55DA8523DDCB}"/>
            </a:ext>
          </a:extLst>
        </xdr:cNvPr>
        <xdr:cNvSpPr/>
      </xdr:nvSpPr>
      <xdr:spPr>
        <a:xfrm>
          <a:off x="84455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13970</xdr:rowOff>
    </xdr:from>
    <xdr:to>
      <xdr:col>46</xdr:col>
      <xdr:colOff>38100</xdr:colOff>
      <xdr:row>62</xdr:row>
      <xdr:rowOff>115570</xdr:rowOff>
    </xdr:to>
    <xdr:sp macro="" textlink="">
      <xdr:nvSpPr>
        <xdr:cNvPr id="237" name="フローチャート: 判断 236">
          <a:extLst>
            <a:ext uri="{FF2B5EF4-FFF2-40B4-BE49-F238E27FC236}">
              <a16:creationId xmlns:a16="http://schemas.microsoft.com/office/drawing/2014/main" id="{452DE170-9082-40C2-A622-8F383D60EB30}"/>
            </a:ext>
          </a:extLst>
        </xdr:cNvPr>
        <xdr:cNvSpPr/>
      </xdr:nvSpPr>
      <xdr:spPr>
        <a:xfrm>
          <a:off x="7670800" y="104076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29210</xdr:rowOff>
    </xdr:from>
    <xdr:to>
      <xdr:col>41</xdr:col>
      <xdr:colOff>101600</xdr:colOff>
      <xdr:row>62</xdr:row>
      <xdr:rowOff>130810</xdr:rowOff>
    </xdr:to>
    <xdr:sp macro="" textlink="">
      <xdr:nvSpPr>
        <xdr:cNvPr id="238" name="フローチャート: 判断 237">
          <a:extLst>
            <a:ext uri="{FF2B5EF4-FFF2-40B4-BE49-F238E27FC236}">
              <a16:creationId xmlns:a16="http://schemas.microsoft.com/office/drawing/2014/main" id="{5EBCAF92-E2E1-46C1-80E7-7F402CCECC11}"/>
            </a:ext>
          </a:extLst>
        </xdr:cNvPr>
        <xdr:cNvSpPr/>
      </xdr:nvSpPr>
      <xdr:spPr>
        <a:xfrm>
          <a:off x="6873240" y="1042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52070</xdr:rowOff>
    </xdr:from>
    <xdr:to>
      <xdr:col>36</xdr:col>
      <xdr:colOff>165100</xdr:colOff>
      <xdr:row>62</xdr:row>
      <xdr:rowOff>153670</xdr:rowOff>
    </xdr:to>
    <xdr:sp macro="" textlink="">
      <xdr:nvSpPr>
        <xdr:cNvPr id="239" name="フローチャート: 判断 238">
          <a:extLst>
            <a:ext uri="{FF2B5EF4-FFF2-40B4-BE49-F238E27FC236}">
              <a16:creationId xmlns:a16="http://schemas.microsoft.com/office/drawing/2014/main" id="{5AE67650-D6BC-42B9-A1B1-25B54F5B5C20}"/>
            </a:ext>
          </a:extLst>
        </xdr:cNvPr>
        <xdr:cNvSpPr/>
      </xdr:nvSpPr>
      <xdr:spPr>
        <a:xfrm>
          <a:off x="6098540" y="1044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41DE5DC3-8D9D-4D9C-B943-B808E9DE5E25}"/>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BE24AE3E-286F-434C-9265-357A6E5E4E27}"/>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C78AB2B3-7274-49FE-B334-9572149AA53B}"/>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99B645-BFF6-4BCD-9687-9D07F1A461C5}"/>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8FB3F6C1-1815-485F-A93C-E66BD2386682}"/>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78740</xdr:rowOff>
    </xdr:from>
    <xdr:to>
      <xdr:col>55</xdr:col>
      <xdr:colOff>50800</xdr:colOff>
      <xdr:row>64</xdr:row>
      <xdr:rowOff>8890</xdr:rowOff>
    </xdr:to>
    <xdr:sp macro="" textlink="">
      <xdr:nvSpPr>
        <xdr:cNvPr id="245" name="楕円 244">
          <a:extLst>
            <a:ext uri="{FF2B5EF4-FFF2-40B4-BE49-F238E27FC236}">
              <a16:creationId xmlns:a16="http://schemas.microsoft.com/office/drawing/2014/main" id="{4B1F52D4-E310-477D-B16C-183934A09C58}"/>
            </a:ext>
          </a:extLst>
        </xdr:cNvPr>
        <xdr:cNvSpPr/>
      </xdr:nvSpPr>
      <xdr:spPr>
        <a:xfrm>
          <a:off x="9192260" y="106400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165117</xdr:rowOff>
    </xdr:from>
    <xdr:ext cx="469744" cy="259045"/>
    <xdr:sp macro="" textlink="">
      <xdr:nvSpPr>
        <xdr:cNvPr id="246" name="【体育館・プール】&#10;一人当たり面積該当値テキスト">
          <a:extLst>
            <a:ext uri="{FF2B5EF4-FFF2-40B4-BE49-F238E27FC236}">
              <a16:creationId xmlns:a16="http://schemas.microsoft.com/office/drawing/2014/main" id="{0699F12F-166E-4EBE-8CEB-A24E3DC7329E}"/>
            </a:ext>
          </a:extLst>
        </xdr:cNvPr>
        <xdr:cNvSpPr txBox="1"/>
      </xdr:nvSpPr>
      <xdr:spPr>
        <a:xfrm>
          <a:off x="9258300" y="10558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78740</xdr:rowOff>
    </xdr:from>
    <xdr:to>
      <xdr:col>50</xdr:col>
      <xdr:colOff>165100</xdr:colOff>
      <xdr:row>64</xdr:row>
      <xdr:rowOff>8890</xdr:rowOff>
    </xdr:to>
    <xdr:sp macro="" textlink="">
      <xdr:nvSpPr>
        <xdr:cNvPr id="247" name="楕円 246">
          <a:extLst>
            <a:ext uri="{FF2B5EF4-FFF2-40B4-BE49-F238E27FC236}">
              <a16:creationId xmlns:a16="http://schemas.microsoft.com/office/drawing/2014/main" id="{54209587-24D6-4911-9AC0-6181E569EE66}"/>
            </a:ext>
          </a:extLst>
        </xdr:cNvPr>
        <xdr:cNvSpPr/>
      </xdr:nvSpPr>
      <xdr:spPr>
        <a:xfrm>
          <a:off x="8445500" y="106400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129540</xdr:rowOff>
    </xdr:from>
    <xdr:to>
      <xdr:col>55</xdr:col>
      <xdr:colOff>0</xdr:colOff>
      <xdr:row>63</xdr:row>
      <xdr:rowOff>129540</xdr:rowOff>
    </xdr:to>
    <xdr:cxnSp macro="">
      <xdr:nvCxnSpPr>
        <xdr:cNvPr id="248" name="直線コネクタ 247">
          <a:extLst>
            <a:ext uri="{FF2B5EF4-FFF2-40B4-BE49-F238E27FC236}">
              <a16:creationId xmlns:a16="http://schemas.microsoft.com/office/drawing/2014/main" id="{1BCABE6D-F620-409A-9AF9-E824E6764B08}"/>
            </a:ext>
          </a:extLst>
        </xdr:cNvPr>
        <xdr:cNvCxnSpPr/>
      </xdr:nvCxnSpPr>
      <xdr:spPr>
        <a:xfrm>
          <a:off x="8496300" y="1069086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78740</xdr:rowOff>
    </xdr:from>
    <xdr:to>
      <xdr:col>46</xdr:col>
      <xdr:colOff>38100</xdr:colOff>
      <xdr:row>64</xdr:row>
      <xdr:rowOff>8890</xdr:rowOff>
    </xdr:to>
    <xdr:sp macro="" textlink="">
      <xdr:nvSpPr>
        <xdr:cNvPr id="249" name="楕円 248">
          <a:extLst>
            <a:ext uri="{FF2B5EF4-FFF2-40B4-BE49-F238E27FC236}">
              <a16:creationId xmlns:a16="http://schemas.microsoft.com/office/drawing/2014/main" id="{591F1E64-7BFD-402C-B651-9EBA7DEFB778}"/>
            </a:ext>
          </a:extLst>
        </xdr:cNvPr>
        <xdr:cNvSpPr/>
      </xdr:nvSpPr>
      <xdr:spPr>
        <a:xfrm>
          <a:off x="7670800" y="106400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129540</xdr:rowOff>
    </xdr:from>
    <xdr:to>
      <xdr:col>50</xdr:col>
      <xdr:colOff>114300</xdr:colOff>
      <xdr:row>63</xdr:row>
      <xdr:rowOff>129540</xdr:rowOff>
    </xdr:to>
    <xdr:cxnSp macro="">
      <xdr:nvCxnSpPr>
        <xdr:cNvPr id="250" name="直線コネクタ 249">
          <a:extLst>
            <a:ext uri="{FF2B5EF4-FFF2-40B4-BE49-F238E27FC236}">
              <a16:creationId xmlns:a16="http://schemas.microsoft.com/office/drawing/2014/main" id="{19C66A39-9B73-4FEB-8F0A-5033EFCE1554}"/>
            </a:ext>
          </a:extLst>
        </xdr:cNvPr>
        <xdr:cNvCxnSpPr/>
      </xdr:nvCxnSpPr>
      <xdr:spPr>
        <a:xfrm>
          <a:off x="7713980" y="1069086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10160</xdr:rowOff>
    </xdr:from>
    <xdr:to>
      <xdr:col>41</xdr:col>
      <xdr:colOff>101600</xdr:colOff>
      <xdr:row>64</xdr:row>
      <xdr:rowOff>111760</xdr:rowOff>
    </xdr:to>
    <xdr:sp macro="" textlink="">
      <xdr:nvSpPr>
        <xdr:cNvPr id="251" name="楕円 250">
          <a:extLst>
            <a:ext uri="{FF2B5EF4-FFF2-40B4-BE49-F238E27FC236}">
              <a16:creationId xmlns:a16="http://schemas.microsoft.com/office/drawing/2014/main" id="{B4D94D7F-C2F4-434E-8262-1F18A1A1894E}"/>
            </a:ext>
          </a:extLst>
        </xdr:cNvPr>
        <xdr:cNvSpPr/>
      </xdr:nvSpPr>
      <xdr:spPr>
        <a:xfrm>
          <a:off x="6873240" y="1073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129540</xdr:rowOff>
    </xdr:from>
    <xdr:to>
      <xdr:col>45</xdr:col>
      <xdr:colOff>177800</xdr:colOff>
      <xdr:row>64</xdr:row>
      <xdr:rowOff>60960</xdr:rowOff>
    </xdr:to>
    <xdr:cxnSp macro="">
      <xdr:nvCxnSpPr>
        <xdr:cNvPr id="252" name="直線コネクタ 251">
          <a:extLst>
            <a:ext uri="{FF2B5EF4-FFF2-40B4-BE49-F238E27FC236}">
              <a16:creationId xmlns:a16="http://schemas.microsoft.com/office/drawing/2014/main" id="{E336B7D3-1E07-4A6E-AFB3-F89DC3671389}"/>
            </a:ext>
          </a:extLst>
        </xdr:cNvPr>
        <xdr:cNvCxnSpPr/>
      </xdr:nvCxnSpPr>
      <xdr:spPr>
        <a:xfrm flipV="1">
          <a:off x="6924040" y="10690860"/>
          <a:ext cx="78994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128270</xdr:rowOff>
    </xdr:from>
    <xdr:to>
      <xdr:col>36</xdr:col>
      <xdr:colOff>165100</xdr:colOff>
      <xdr:row>64</xdr:row>
      <xdr:rowOff>58420</xdr:rowOff>
    </xdr:to>
    <xdr:sp macro="" textlink="">
      <xdr:nvSpPr>
        <xdr:cNvPr id="253" name="楕円 252">
          <a:extLst>
            <a:ext uri="{FF2B5EF4-FFF2-40B4-BE49-F238E27FC236}">
              <a16:creationId xmlns:a16="http://schemas.microsoft.com/office/drawing/2014/main" id="{E2FE73AE-8835-4CDC-B2F3-A47E95FCEDE1}"/>
            </a:ext>
          </a:extLst>
        </xdr:cNvPr>
        <xdr:cNvSpPr/>
      </xdr:nvSpPr>
      <xdr:spPr>
        <a:xfrm>
          <a:off x="6098540" y="106895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7620</xdr:rowOff>
    </xdr:from>
    <xdr:to>
      <xdr:col>41</xdr:col>
      <xdr:colOff>50800</xdr:colOff>
      <xdr:row>64</xdr:row>
      <xdr:rowOff>60960</xdr:rowOff>
    </xdr:to>
    <xdr:cxnSp macro="">
      <xdr:nvCxnSpPr>
        <xdr:cNvPr id="254" name="直線コネクタ 253">
          <a:extLst>
            <a:ext uri="{FF2B5EF4-FFF2-40B4-BE49-F238E27FC236}">
              <a16:creationId xmlns:a16="http://schemas.microsoft.com/office/drawing/2014/main" id="{6C308C53-90AA-45D8-A4DD-48A18B6879D7}"/>
            </a:ext>
          </a:extLst>
        </xdr:cNvPr>
        <xdr:cNvCxnSpPr/>
      </xdr:nvCxnSpPr>
      <xdr:spPr>
        <a:xfrm>
          <a:off x="6149340" y="10736580"/>
          <a:ext cx="7747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154957</xdr:rowOff>
    </xdr:from>
    <xdr:ext cx="469744" cy="259045"/>
    <xdr:sp macro="" textlink="">
      <xdr:nvSpPr>
        <xdr:cNvPr id="255" name="n_1aveValue【体育館・プール】&#10;一人当たり面積">
          <a:extLst>
            <a:ext uri="{FF2B5EF4-FFF2-40B4-BE49-F238E27FC236}">
              <a16:creationId xmlns:a16="http://schemas.microsoft.com/office/drawing/2014/main" id="{696816C6-936C-429A-AAEA-95CC80049D02}"/>
            </a:ext>
          </a:extLst>
        </xdr:cNvPr>
        <xdr:cNvSpPr txBox="1"/>
      </xdr:nvSpPr>
      <xdr:spPr>
        <a:xfrm>
          <a:off x="8271587" y="10213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132097</xdr:rowOff>
    </xdr:from>
    <xdr:ext cx="469744" cy="259045"/>
    <xdr:sp macro="" textlink="">
      <xdr:nvSpPr>
        <xdr:cNvPr id="256" name="n_2aveValue【体育館・プール】&#10;一人当たり面積">
          <a:extLst>
            <a:ext uri="{FF2B5EF4-FFF2-40B4-BE49-F238E27FC236}">
              <a16:creationId xmlns:a16="http://schemas.microsoft.com/office/drawing/2014/main" id="{C3875081-6972-4483-A488-C37DFF1CCED3}"/>
            </a:ext>
          </a:extLst>
        </xdr:cNvPr>
        <xdr:cNvSpPr txBox="1"/>
      </xdr:nvSpPr>
      <xdr:spPr>
        <a:xfrm>
          <a:off x="7509587" y="1019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147337</xdr:rowOff>
    </xdr:from>
    <xdr:ext cx="469744" cy="259045"/>
    <xdr:sp macro="" textlink="">
      <xdr:nvSpPr>
        <xdr:cNvPr id="257" name="n_3aveValue【体育館・プール】&#10;一人当たり面積">
          <a:extLst>
            <a:ext uri="{FF2B5EF4-FFF2-40B4-BE49-F238E27FC236}">
              <a16:creationId xmlns:a16="http://schemas.microsoft.com/office/drawing/2014/main" id="{7A5F3061-978E-46BF-BBA3-8B1068B0629D}"/>
            </a:ext>
          </a:extLst>
        </xdr:cNvPr>
        <xdr:cNvSpPr txBox="1"/>
      </xdr:nvSpPr>
      <xdr:spPr>
        <a:xfrm>
          <a:off x="6712027" y="10205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170197</xdr:rowOff>
    </xdr:from>
    <xdr:ext cx="469744" cy="259045"/>
    <xdr:sp macro="" textlink="">
      <xdr:nvSpPr>
        <xdr:cNvPr id="258" name="n_4aveValue【体育館・プール】&#10;一人当たり面積">
          <a:extLst>
            <a:ext uri="{FF2B5EF4-FFF2-40B4-BE49-F238E27FC236}">
              <a16:creationId xmlns:a16="http://schemas.microsoft.com/office/drawing/2014/main" id="{B65E0D5D-2920-41E0-AC8D-C0CED9AA33D8}"/>
            </a:ext>
          </a:extLst>
        </xdr:cNvPr>
        <xdr:cNvSpPr txBox="1"/>
      </xdr:nvSpPr>
      <xdr:spPr>
        <a:xfrm>
          <a:off x="5937327" y="1022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17</xdr:rowOff>
    </xdr:from>
    <xdr:ext cx="469744" cy="259045"/>
    <xdr:sp macro="" textlink="">
      <xdr:nvSpPr>
        <xdr:cNvPr id="259" name="n_1mainValue【体育館・プール】&#10;一人当たり面積">
          <a:extLst>
            <a:ext uri="{FF2B5EF4-FFF2-40B4-BE49-F238E27FC236}">
              <a16:creationId xmlns:a16="http://schemas.microsoft.com/office/drawing/2014/main" id="{1479B1B4-2AC9-4D7E-8E2C-9A1AAE203AB2}"/>
            </a:ext>
          </a:extLst>
        </xdr:cNvPr>
        <xdr:cNvSpPr txBox="1"/>
      </xdr:nvSpPr>
      <xdr:spPr>
        <a:xfrm>
          <a:off x="8271587" y="10728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17</xdr:rowOff>
    </xdr:from>
    <xdr:ext cx="469744" cy="259045"/>
    <xdr:sp macro="" textlink="">
      <xdr:nvSpPr>
        <xdr:cNvPr id="260" name="n_2mainValue【体育館・プール】&#10;一人当たり面積">
          <a:extLst>
            <a:ext uri="{FF2B5EF4-FFF2-40B4-BE49-F238E27FC236}">
              <a16:creationId xmlns:a16="http://schemas.microsoft.com/office/drawing/2014/main" id="{C82382E7-AF1A-4E32-BC48-41895F412BC5}"/>
            </a:ext>
          </a:extLst>
        </xdr:cNvPr>
        <xdr:cNvSpPr txBox="1"/>
      </xdr:nvSpPr>
      <xdr:spPr>
        <a:xfrm>
          <a:off x="7509587" y="10728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102887</xdr:rowOff>
    </xdr:from>
    <xdr:ext cx="469744" cy="259045"/>
    <xdr:sp macro="" textlink="">
      <xdr:nvSpPr>
        <xdr:cNvPr id="261" name="n_3mainValue【体育館・プール】&#10;一人当たり面積">
          <a:extLst>
            <a:ext uri="{FF2B5EF4-FFF2-40B4-BE49-F238E27FC236}">
              <a16:creationId xmlns:a16="http://schemas.microsoft.com/office/drawing/2014/main" id="{51B8DC77-6382-4C42-BFEB-81CD283DBFD7}"/>
            </a:ext>
          </a:extLst>
        </xdr:cNvPr>
        <xdr:cNvSpPr txBox="1"/>
      </xdr:nvSpPr>
      <xdr:spPr>
        <a:xfrm>
          <a:off x="6712027" y="1083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49547</xdr:rowOff>
    </xdr:from>
    <xdr:ext cx="469744" cy="259045"/>
    <xdr:sp macro="" textlink="">
      <xdr:nvSpPr>
        <xdr:cNvPr id="262" name="n_4mainValue【体育館・プール】&#10;一人当たり面積">
          <a:extLst>
            <a:ext uri="{FF2B5EF4-FFF2-40B4-BE49-F238E27FC236}">
              <a16:creationId xmlns:a16="http://schemas.microsoft.com/office/drawing/2014/main" id="{573E4CEF-44F8-4AA8-BFCC-4AC9A4D8DD19}"/>
            </a:ext>
          </a:extLst>
        </xdr:cNvPr>
        <xdr:cNvSpPr txBox="1"/>
      </xdr:nvSpPr>
      <xdr:spPr>
        <a:xfrm>
          <a:off x="5937327" y="1077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C75F826A-ED92-4025-8244-A6D48408F6E7}"/>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82D8B16C-0853-49EB-928B-DD799DB449EF}"/>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672F21D1-B2C3-4584-A457-BD24AC7D8D27}"/>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EA99B96C-BA8D-4777-83DB-85CADCB3D85E}"/>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1B22D2C3-CA29-48FA-AA01-6445420671EE}"/>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852DCE31-BCD7-4030-8B93-D34E71EF8C07}"/>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A37D17D7-7059-441F-9E2F-A46C4CF62DEB}"/>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892A2FF6-C1C7-44CB-A098-62433F6D77C4}"/>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17458B59-EAFE-44DC-9C71-92667B11EA54}"/>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71ECDBB8-56EC-4451-BB65-581A96533CC0}"/>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35224688-140F-4842-913C-E26C7EBE160A}"/>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0A3B61EE-4639-4BBE-A6F2-FC1CECDFC990}"/>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D77CFA37-D343-4FBE-93D4-1B1B3CB0B83D}"/>
            </a:ext>
          </a:extLst>
        </xdr:cNvPr>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1324419B-07A7-4E94-AEA3-59593E12441A}"/>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B465CB9E-D0EE-408A-8400-81D639B034D1}"/>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C9E0875A-8F2C-45E6-A81B-0260671D8853}"/>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B1968ECF-B7FC-424C-BA24-927B5FE00F4C}"/>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B52C8DC8-7AEC-4CD9-9DF1-70784D355DD2}"/>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6D5D2209-3E6C-44A0-A659-B33ABF4F389F}"/>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276017E9-F364-4CED-8CB5-F318716B9EF6}"/>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C9A2B8A7-51F5-499A-B9BA-AD0AD18BAB59}"/>
            </a:ext>
          </a:extLst>
        </xdr:cNvPr>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0CA16464-6097-479B-9941-6AFFF128F668}"/>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830F0374-14F5-4978-A851-8F3D71DCC61D}"/>
            </a:ext>
          </a:extLst>
        </xdr:cNvPr>
        <xdr:cNvSpPr txBox="1"/>
      </xdr:nvSpPr>
      <xdr:spPr>
        <a:xfrm>
          <a:off x="37734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1DD528D2-33CE-484F-B230-64C3F1D57C94}"/>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91439</xdr:rowOff>
    </xdr:from>
    <xdr:to>
      <xdr:col>24</xdr:col>
      <xdr:colOff>62865</xdr:colOff>
      <xdr:row>85</xdr:row>
      <xdr:rowOff>83820</xdr:rowOff>
    </xdr:to>
    <xdr:cxnSp macro="">
      <xdr:nvCxnSpPr>
        <xdr:cNvPr id="287" name="直線コネクタ 286">
          <a:extLst>
            <a:ext uri="{FF2B5EF4-FFF2-40B4-BE49-F238E27FC236}">
              <a16:creationId xmlns:a16="http://schemas.microsoft.com/office/drawing/2014/main" id="{588BE3AE-C5AB-495C-A0BA-AE327F2ED659}"/>
            </a:ext>
          </a:extLst>
        </xdr:cNvPr>
        <xdr:cNvCxnSpPr/>
      </xdr:nvCxnSpPr>
      <xdr:spPr>
        <a:xfrm flipV="1">
          <a:off x="4086225" y="12999719"/>
          <a:ext cx="0" cy="13335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87647</xdr:rowOff>
    </xdr:from>
    <xdr:ext cx="405111" cy="259045"/>
    <xdr:sp macro="" textlink="">
      <xdr:nvSpPr>
        <xdr:cNvPr id="288" name="【福祉施設】&#10;有形固定資産減価償却率最小値テキスト">
          <a:extLst>
            <a:ext uri="{FF2B5EF4-FFF2-40B4-BE49-F238E27FC236}">
              <a16:creationId xmlns:a16="http://schemas.microsoft.com/office/drawing/2014/main" id="{C624C4B0-9F76-40E3-93F9-9E867F6CA601}"/>
            </a:ext>
          </a:extLst>
        </xdr:cNvPr>
        <xdr:cNvSpPr txBox="1"/>
      </xdr:nvSpPr>
      <xdr:spPr>
        <a:xfrm>
          <a:off x="4124960" y="1433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83820</xdr:rowOff>
    </xdr:from>
    <xdr:to>
      <xdr:col>24</xdr:col>
      <xdr:colOff>152400</xdr:colOff>
      <xdr:row>85</xdr:row>
      <xdr:rowOff>83820</xdr:rowOff>
    </xdr:to>
    <xdr:cxnSp macro="">
      <xdr:nvCxnSpPr>
        <xdr:cNvPr id="289" name="直線コネクタ 288">
          <a:extLst>
            <a:ext uri="{FF2B5EF4-FFF2-40B4-BE49-F238E27FC236}">
              <a16:creationId xmlns:a16="http://schemas.microsoft.com/office/drawing/2014/main" id="{3146B1AE-5A08-459D-8D6C-178CE8111AB3}"/>
            </a:ext>
          </a:extLst>
        </xdr:cNvPr>
        <xdr:cNvCxnSpPr/>
      </xdr:nvCxnSpPr>
      <xdr:spPr>
        <a:xfrm>
          <a:off x="4020820" y="143332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38116</xdr:rowOff>
    </xdr:from>
    <xdr:ext cx="405111" cy="259045"/>
    <xdr:sp macro="" textlink="">
      <xdr:nvSpPr>
        <xdr:cNvPr id="290" name="【福祉施設】&#10;有形固定資産減価償却率最大値テキスト">
          <a:extLst>
            <a:ext uri="{FF2B5EF4-FFF2-40B4-BE49-F238E27FC236}">
              <a16:creationId xmlns:a16="http://schemas.microsoft.com/office/drawing/2014/main" id="{6111BF7D-8442-446C-96B7-C6A464E5ADC5}"/>
            </a:ext>
          </a:extLst>
        </xdr:cNvPr>
        <xdr:cNvSpPr txBox="1"/>
      </xdr:nvSpPr>
      <xdr:spPr>
        <a:xfrm>
          <a:off x="4124960" y="127787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91439</xdr:rowOff>
    </xdr:from>
    <xdr:to>
      <xdr:col>24</xdr:col>
      <xdr:colOff>152400</xdr:colOff>
      <xdr:row>77</xdr:row>
      <xdr:rowOff>91439</xdr:rowOff>
    </xdr:to>
    <xdr:cxnSp macro="">
      <xdr:nvCxnSpPr>
        <xdr:cNvPr id="291" name="直線コネクタ 290">
          <a:extLst>
            <a:ext uri="{FF2B5EF4-FFF2-40B4-BE49-F238E27FC236}">
              <a16:creationId xmlns:a16="http://schemas.microsoft.com/office/drawing/2014/main" id="{60873FBD-60F8-4AED-9A8C-D44CA8DCE932}"/>
            </a:ext>
          </a:extLst>
        </xdr:cNvPr>
        <xdr:cNvCxnSpPr/>
      </xdr:nvCxnSpPr>
      <xdr:spPr>
        <a:xfrm>
          <a:off x="4020820" y="1299971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154957</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09223362-98DC-469D-A45F-327BFC80A165}"/>
            </a:ext>
          </a:extLst>
        </xdr:cNvPr>
        <xdr:cNvSpPr txBox="1"/>
      </xdr:nvSpPr>
      <xdr:spPr>
        <a:xfrm>
          <a:off x="4124960" y="135661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132080</xdr:rowOff>
    </xdr:from>
    <xdr:to>
      <xdr:col>24</xdr:col>
      <xdr:colOff>114300</xdr:colOff>
      <xdr:row>82</xdr:row>
      <xdr:rowOff>62230</xdr:rowOff>
    </xdr:to>
    <xdr:sp macro="" textlink="">
      <xdr:nvSpPr>
        <xdr:cNvPr id="293" name="フローチャート: 判断 292">
          <a:extLst>
            <a:ext uri="{FF2B5EF4-FFF2-40B4-BE49-F238E27FC236}">
              <a16:creationId xmlns:a16="http://schemas.microsoft.com/office/drawing/2014/main" id="{AC8B0BE7-27A2-486B-BD7C-51EB54AC03D5}"/>
            </a:ext>
          </a:extLst>
        </xdr:cNvPr>
        <xdr:cNvSpPr/>
      </xdr:nvSpPr>
      <xdr:spPr>
        <a:xfrm>
          <a:off x="4036060" y="137109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113030</xdr:rowOff>
    </xdr:from>
    <xdr:to>
      <xdr:col>20</xdr:col>
      <xdr:colOff>38100</xdr:colOff>
      <xdr:row>82</xdr:row>
      <xdr:rowOff>43180</xdr:rowOff>
    </xdr:to>
    <xdr:sp macro="" textlink="">
      <xdr:nvSpPr>
        <xdr:cNvPr id="294" name="フローチャート: 判断 293">
          <a:extLst>
            <a:ext uri="{FF2B5EF4-FFF2-40B4-BE49-F238E27FC236}">
              <a16:creationId xmlns:a16="http://schemas.microsoft.com/office/drawing/2014/main" id="{12E6C2E5-C749-47D8-B935-D97A96CD8F96}"/>
            </a:ext>
          </a:extLst>
        </xdr:cNvPr>
        <xdr:cNvSpPr/>
      </xdr:nvSpPr>
      <xdr:spPr>
        <a:xfrm>
          <a:off x="3312160" y="136918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103505</xdr:rowOff>
    </xdr:from>
    <xdr:to>
      <xdr:col>15</xdr:col>
      <xdr:colOff>101600</xdr:colOff>
      <xdr:row>82</xdr:row>
      <xdr:rowOff>33655</xdr:rowOff>
    </xdr:to>
    <xdr:sp macro="" textlink="">
      <xdr:nvSpPr>
        <xdr:cNvPr id="295" name="フローチャート: 判断 294">
          <a:extLst>
            <a:ext uri="{FF2B5EF4-FFF2-40B4-BE49-F238E27FC236}">
              <a16:creationId xmlns:a16="http://schemas.microsoft.com/office/drawing/2014/main" id="{6A652456-6651-4F56-A3BF-F8F71DAB9DB6}"/>
            </a:ext>
          </a:extLst>
        </xdr:cNvPr>
        <xdr:cNvSpPr/>
      </xdr:nvSpPr>
      <xdr:spPr>
        <a:xfrm>
          <a:off x="2514600" y="136823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107314</xdr:rowOff>
    </xdr:from>
    <xdr:to>
      <xdr:col>10</xdr:col>
      <xdr:colOff>165100</xdr:colOff>
      <xdr:row>82</xdr:row>
      <xdr:rowOff>37464</xdr:rowOff>
    </xdr:to>
    <xdr:sp macro="" textlink="">
      <xdr:nvSpPr>
        <xdr:cNvPr id="296" name="フローチャート: 判断 295">
          <a:extLst>
            <a:ext uri="{FF2B5EF4-FFF2-40B4-BE49-F238E27FC236}">
              <a16:creationId xmlns:a16="http://schemas.microsoft.com/office/drawing/2014/main" id="{B9C1286D-6E0F-4D8E-83D4-81A28D7BC468}"/>
            </a:ext>
          </a:extLst>
        </xdr:cNvPr>
        <xdr:cNvSpPr/>
      </xdr:nvSpPr>
      <xdr:spPr>
        <a:xfrm>
          <a:off x="1739900" y="1368615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74930</xdr:rowOff>
    </xdr:from>
    <xdr:to>
      <xdr:col>6</xdr:col>
      <xdr:colOff>38100</xdr:colOff>
      <xdr:row>82</xdr:row>
      <xdr:rowOff>5080</xdr:rowOff>
    </xdr:to>
    <xdr:sp macro="" textlink="">
      <xdr:nvSpPr>
        <xdr:cNvPr id="297" name="フローチャート: 判断 296">
          <a:extLst>
            <a:ext uri="{FF2B5EF4-FFF2-40B4-BE49-F238E27FC236}">
              <a16:creationId xmlns:a16="http://schemas.microsoft.com/office/drawing/2014/main" id="{DAFFB32D-89A5-48B1-B8F2-860CDC8A81CF}"/>
            </a:ext>
          </a:extLst>
        </xdr:cNvPr>
        <xdr:cNvSpPr/>
      </xdr:nvSpPr>
      <xdr:spPr>
        <a:xfrm>
          <a:off x="965200" y="136537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97B33AB3-7521-4A64-BBAF-88E7941B1849}"/>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945959B9-5EEB-4BE7-9D37-C95F3C2762A3}"/>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E5BA6C5C-1A4D-4010-8D39-E80E522FF1D7}"/>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23CB74B4-080D-4D76-818F-E83ADA6B2C55}"/>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3831FEBA-7904-4FE3-B6D4-D553CA625F1D}"/>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151130</xdr:rowOff>
    </xdr:from>
    <xdr:to>
      <xdr:col>24</xdr:col>
      <xdr:colOff>114300</xdr:colOff>
      <xdr:row>82</xdr:row>
      <xdr:rowOff>81280</xdr:rowOff>
    </xdr:to>
    <xdr:sp macro="" textlink="">
      <xdr:nvSpPr>
        <xdr:cNvPr id="303" name="楕円 302">
          <a:extLst>
            <a:ext uri="{FF2B5EF4-FFF2-40B4-BE49-F238E27FC236}">
              <a16:creationId xmlns:a16="http://schemas.microsoft.com/office/drawing/2014/main" id="{AB91B783-D6DA-4486-A38E-B5E46AD59D77}"/>
            </a:ext>
          </a:extLst>
        </xdr:cNvPr>
        <xdr:cNvSpPr/>
      </xdr:nvSpPr>
      <xdr:spPr>
        <a:xfrm>
          <a:off x="4036060" y="137299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129557</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33C6EF2E-F279-4C00-A995-2744DE33A766}"/>
            </a:ext>
          </a:extLst>
        </xdr:cNvPr>
        <xdr:cNvSpPr txBox="1"/>
      </xdr:nvSpPr>
      <xdr:spPr>
        <a:xfrm>
          <a:off x="4124960" y="13708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109220</xdr:rowOff>
    </xdr:from>
    <xdr:to>
      <xdr:col>20</xdr:col>
      <xdr:colOff>38100</xdr:colOff>
      <xdr:row>82</xdr:row>
      <xdr:rowOff>39370</xdr:rowOff>
    </xdr:to>
    <xdr:sp macro="" textlink="">
      <xdr:nvSpPr>
        <xdr:cNvPr id="305" name="楕円 304">
          <a:extLst>
            <a:ext uri="{FF2B5EF4-FFF2-40B4-BE49-F238E27FC236}">
              <a16:creationId xmlns:a16="http://schemas.microsoft.com/office/drawing/2014/main" id="{78146F71-34B1-47A6-92DC-2ED206DD27C1}"/>
            </a:ext>
          </a:extLst>
        </xdr:cNvPr>
        <xdr:cNvSpPr/>
      </xdr:nvSpPr>
      <xdr:spPr>
        <a:xfrm>
          <a:off x="3312160" y="136880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160020</xdr:rowOff>
    </xdr:from>
    <xdr:to>
      <xdr:col>24</xdr:col>
      <xdr:colOff>63500</xdr:colOff>
      <xdr:row>82</xdr:row>
      <xdr:rowOff>30480</xdr:rowOff>
    </xdr:to>
    <xdr:cxnSp macro="">
      <xdr:nvCxnSpPr>
        <xdr:cNvPr id="306" name="直線コネクタ 305">
          <a:extLst>
            <a:ext uri="{FF2B5EF4-FFF2-40B4-BE49-F238E27FC236}">
              <a16:creationId xmlns:a16="http://schemas.microsoft.com/office/drawing/2014/main" id="{301109BB-7512-4A4F-8BA8-4BDB6C5FECDE}"/>
            </a:ext>
          </a:extLst>
        </xdr:cNvPr>
        <xdr:cNvCxnSpPr/>
      </xdr:nvCxnSpPr>
      <xdr:spPr>
        <a:xfrm>
          <a:off x="3355340" y="13738860"/>
          <a:ext cx="7315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67311</xdr:rowOff>
    </xdr:from>
    <xdr:to>
      <xdr:col>15</xdr:col>
      <xdr:colOff>101600</xdr:colOff>
      <xdr:row>81</xdr:row>
      <xdr:rowOff>168911</xdr:rowOff>
    </xdr:to>
    <xdr:sp macro="" textlink="">
      <xdr:nvSpPr>
        <xdr:cNvPr id="307" name="楕円 306">
          <a:extLst>
            <a:ext uri="{FF2B5EF4-FFF2-40B4-BE49-F238E27FC236}">
              <a16:creationId xmlns:a16="http://schemas.microsoft.com/office/drawing/2014/main" id="{6041D960-75CC-430E-805B-5A2C0AB88AA2}"/>
            </a:ext>
          </a:extLst>
        </xdr:cNvPr>
        <xdr:cNvSpPr/>
      </xdr:nvSpPr>
      <xdr:spPr>
        <a:xfrm>
          <a:off x="2514600" y="13646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118111</xdr:rowOff>
    </xdr:from>
    <xdr:to>
      <xdr:col>19</xdr:col>
      <xdr:colOff>177800</xdr:colOff>
      <xdr:row>81</xdr:row>
      <xdr:rowOff>160020</xdr:rowOff>
    </xdr:to>
    <xdr:cxnSp macro="">
      <xdr:nvCxnSpPr>
        <xdr:cNvPr id="308" name="直線コネクタ 307">
          <a:extLst>
            <a:ext uri="{FF2B5EF4-FFF2-40B4-BE49-F238E27FC236}">
              <a16:creationId xmlns:a16="http://schemas.microsoft.com/office/drawing/2014/main" id="{73E2D8AE-CF98-4913-82D0-886BE4B1F148}"/>
            </a:ext>
          </a:extLst>
        </xdr:cNvPr>
        <xdr:cNvCxnSpPr/>
      </xdr:nvCxnSpPr>
      <xdr:spPr>
        <a:xfrm>
          <a:off x="2565400" y="13696951"/>
          <a:ext cx="78994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25400</xdr:rowOff>
    </xdr:from>
    <xdr:to>
      <xdr:col>10</xdr:col>
      <xdr:colOff>165100</xdr:colOff>
      <xdr:row>81</xdr:row>
      <xdr:rowOff>127000</xdr:rowOff>
    </xdr:to>
    <xdr:sp macro="" textlink="">
      <xdr:nvSpPr>
        <xdr:cNvPr id="309" name="楕円 308">
          <a:extLst>
            <a:ext uri="{FF2B5EF4-FFF2-40B4-BE49-F238E27FC236}">
              <a16:creationId xmlns:a16="http://schemas.microsoft.com/office/drawing/2014/main" id="{9ABA94F7-3CC0-4AD2-8D72-23CF7C212F98}"/>
            </a:ext>
          </a:extLst>
        </xdr:cNvPr>
        <xdr:cNvSpPr/>
      </xdr:nvSpPr>
      <xdr:spPr>
        <a:xfrm>
          <a:off x="1739900" y="13604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76200</xdr:rowOff>
    </xdr:from>
    <xdr:to>
      <xdr:col>15</xdr:col>
      <xdr:colOff>50800</xdr:colOff>
      <xdr:row>81</xdr:row>
      <xdr:rowOff>118111</xdr:rowOff>
    </xdr:to>
    <xdr:cxnSp macro="">
      <xdr:nvCxnSpPr>
        <xdr:cNvPr id="310" name="直線コネクタ 309">
          <a:extLst>
            <a:ext uri="{FF2B5EF4-FFF2-40B4-BE49-F238E27FC236}">
              <a16:creationId xmlns:a16="http://schemas.microsoft.com/office/drawing/2014/main" id="{691B1AC2-C0F9-473A-8D0F-C6D68CFCD937}"/>
            </a:ext>
          </a:extLst>
        </xdr:cNvPr>
        <xdr:cNvCxnSpPr/>
      </xdr:nvCxnSpPr>
      <xdr:spPr>
        <a:xfrm>
          <a:off x="1790700" y="13655040"/>
          <a:ext cx="7747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153036</xdr:rowOff>
    </xdr:from>
    <xdr:to>
      <xdr:col>6</xdr:col>
      <xdr:colOff>38100</xdr:colOff>
      <xdr:row>81</xdr:row>
      <xdr:rowOff>83186</xdr:rowOff>
    </xdr:to>
    <xdr:sp macro="" textlink="">
      <xdr:nvSpPr>
        <xdr:cNvPr id="311" name="楕円 310">
          <a:extLst>
            <a:ext uri="{FF2B5EF4-FFF2-40B4-BE49-F238E27FC236}">
              <a16:creationId xmlns:a16="http://schemas.microsoft.com/office/drawing/2014/main" id="{277C8ACD-8D91-43AF-A8CE-E064C8B18D74}"/>
            </a:ext>
          </a:extLst>
        </xdr:cNvPr>
        <xdr:cNvSpPr/>
      </xdr:nvSpPr>
      <xdr:spPr>
        <a:xfrm>
          <a:off x="965200" y="1356423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32386</xdr:rowOff>
    </xdr:from>
    <xdr:to>
      <xdr:col>10</xdr:col>
      <xdr:colOff>114300</xdr:colOff>
      <xdr:row>81</xdr:row>
      <xdr:rowOff>76200</xdr:rowOff>
    </xdr:to>
    <xdr:cxnSp macro="">
      <xdr:nvCxnSpPr>
        <xdr:cNvPr id="312" name="直線コネクタ 311">
          <a:extLst>
            <a:ext uri="{FF2B5EF4-FFF2-40B4-BE49-F238E27FC236}">
              <a16:creationId xmlns:a16="http://schemas.microsoft.com/office/drawing/2014/main" id="{646A8406-DF6A-4C39-B040-30E4EF611236}"/>
            </a:ext>
          </a:extLst>
        </xdr:cNvPr>
        <xdr:cNvCxnSpPr/>
      </xdr:nvCxnSpPr>
      <xdr:spPr>
        <a:xfrm>
          <a:off x="1008380" y="13611226"/>
          <a:ext cx="78232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34307</xdr:rowOff>
    </xdr:from>
    <xdr:ext cx="405111" cy="259045"/>
    <xdr:sp macro="" textlink="">
      <xdr:nvSpPr>
        <xdr:cNvPr id="313" name="n_1aveValue【福祉施設】&#10;有形固定資産減価償却率">
          <a:extLst>
            <a:ext uri="{FF2B5EF4-FFF2-40B4-BE49-F238E27FC236}">
              <a16:creationId xmlns:a16="http://schemas.microsoft.com/office/drawing/2014/main" id="{DB0CE9EA-374B-4873-957F-B01A54A3BA81}"/>
            </a:ext>
          </a:extLst>
        </xdr:cNvPr>
        <xdr:cNvSpPr txBox="1"/>
      </xdr:nvSpPr>
      <xdr:spPr>
        <a:xfrm>
          <a:off x="3170564" y="13780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24782</xdr:rowOff>
    </xdr:from>
    <xdr:ext cx="405111" cy="259045"/>
    <xdr:sp macro="" textlink="">
      <xdr:nvSpPr>
        <xdr:cNvPr id="314" name="n_2aveValue【福祉施設】&#10;有形固定資産減価償却率">
          <a:extLst>
            <a:ext uri="{FF2B5EF4-FFF2-40B4-BE49-F238E27FC236}">
              <a16:creationId xmlns:a16="http://schemas.microsoft.com/office/drawing/2014/main" id="{E9F839FC-2330-46A7-AB5F-247FE4DF74AA}"/>
            </a:ext>
          </a:extLst>
        </xdr:cNvPr>
        <xdr:cNvSpPr txBox="1"/>
      </xdr:nvSpPr>
      <xdr:spPr>
        <a:xfrm>
          <a:off x="2385704" y="13771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28591</xdr:rowOff>
    </xdr:from>
    <xdr:ext cx="405111" cy="259045"/>
    <xdr:sp macro="" textlink="">
      <xdr:nvSpPr>
        <xdr:cNvPr id="315" name="n_3aveValue【福祉施設】&#10;有形固定資産減価償却率">
          <a:extLst>
            <a:ext uri="{FF2B5EF4-FFF2-40B4-BE49-F238E27FC236}">
              <a16:creationId xmlns:a16="http://schemas.microsoft.com/office/drawing/2014/main" id="{DA00C374-E883-4565-AD12-CE51C318E94F}"/>
            </a:ext>
          </a:extLst>
        </xdr:cNvPr>
        <xdr:cNvSpPr txBox="1"/>
      </xdr:nvSpPr>
      <xdr:spPr>
        <a:xfrm>
          <a:off x="1611004" y="13775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167657</xdr:rowOff>
    </xdr:from>
    <xdr:ext cx="405111" cy="259045"/>
    <xdr:sp macro="" textlink="">
      <xdr:nvSpPr>
        <xdr:cNvPr id="316" name="n_4aveValue【福祉施設】&#10;有形固定資産減価償却率">
          <a:extLst>
            <a:ext uri="{FF2B5EF4-FFF2-40B4-BE49-F238E27FC236}">
              <a16:creationId xmlns:a16="http://schemas.microsoft.com/office/drawing/2014/main" id="{20B04693-F56B-47A0-8E86-16AE7ADFEB78}"/>
            </a:ext>
          </a:extLst>
        </xdr:cNvPr>
        <xdr:cNvSpPr txBox="1"/>
      </xdr:nvSpPr>
      <xdr:spPr>
        <a:xfrm>
          <a:off x="836304" y="13746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55897</xdr:rowOff>
    </xdr:from>
    <xdr:ext cx="405111" cy="259045"/>
    <xdr:sp macro="" textlink="">
      <xdr:nvSpPr>
        <xdr:cNvPr id="317" name="n_1mainValue【福祉施設】&#10;有形固定資産減価償却率">
          <a:extLst>
            <a:ext uri="{FF2B5EF4-FFF2-40B4-BE49-F238E27FC236}">
              <a16:creationId xmlns:a16="http://schemas.microsoft.com/office/drawing/2014/main" id="{AA092D1F-B8C3-4641-B4C0-ECC844CF3EBF}"/>
            </a:ext>
          </a:extLst>
        </xdr:cNvPr>
        <xdr:cNvSpPr txBox="1"/>
      </xdr:nvSpPr>
      <xdr:spPr>
        <a:xfrm>
          <a:off x="3170564" y="1346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13988</xdr:rowOff>
    </xdr:from>
    <xdr:ext cx="405111" cy="259045"/>
    <xdr:sp macro="" textlink="">
      <xdr:nvSpPr>
        <xdr:cNvPr id="318" name="n_2mainValue【福祉施設】&#10;有形固定資産減価償却率">
          <a:extLst>
            <a:ext uri="{FF2B5EF4-FFF2-40B4-BE49-F238E27FC236}">
              <a16:creationId xmlns:a16="http://schemas.microsoft.com/office/drawing/2014/main" id="{21D98A15-B17D-4319-A870-39D49BDBFD04}"/>
            </a:ext>
          </a:extLst>
        </xdr:cNvPr>
        <xdr:cNvSpPr txBox="1"/>
      </xdr:nvSpPr>
      <xdr:spPr>
        <a:xfrm>
          <a:off x="2385704" y="13425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143527</xdr:rowOff>
    </xdr:from>
    <xdr:ext cx="405111" cy="259045"/>
    <xdr:sp macro="" textlink="">
      <xdr:nvSpPr>
        <xdr:cNvPr id="319" name="n_3mainValue【福祉施設】&#10;有形固定資産減価償却率">
          <a:extLst>
            <a:ext uri="{FF2B5EF4-FFF2-40B4-BE49-F238E27FC236}">
              <a16:creationId xmlns:a16="http://schemas.microsoft.com/office/drawing/2014/main" id="{247CC267-A175-456E-B519-FB20F9F077A0}"/>
            </a:ext>
          </a:extLst>
        </xdr:cNvPr>
        <xdr:cNvSpPr txBox="1"/>
      </xdr:nvSpPr>
      <xdr:spPr>
        <a:xfrm>
          <a:off x="1611004" y="13387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99713</xdr:rowOff>
    </xdr:from>
    <xdr:ext cx="405111" cy="259045"/>
    <xdr:sp macro="" textlink="">
      <xdr:nvSpPr>
        <xdr:cNvPr id="320" name="n_4mainValue【福祉施設】&#10;有形固定資産減価償却率">
          <a:extLst>
            <a:ext uri="{FF2B5EF4-FFF2-40B4-BE49-F238E27FC236}">
              <a16:creationId xmlns:a16="http://schemas.microsoft.com/office/drawing/2014/main" id="{CC393259-D830-4C98-A98B-F632A50F04A0}"/>
            </a:ext>
          </a:extLst>
        </xdr:cNvPr>
        <xdr:cNvSpPr txBox="1"/>
      </xdr:nvSpPr>
      <xdr:spPr>
        <a:xfrm>
          <a:off x="836304" y="13343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C6F2B2FA-8A05-4833-9F78-105FC03CDC73}"/>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660CD717-6307-4224-BC8D-4F9156DC801C}"/>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F4154D31-B777-49FF-89A7-3758C327BE99}"/>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BC432DFD-9FB7-4C78-8825-06572E114122}"/>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099ECB30-B54E-4650-B712-C084CDA64D74}"/>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0EA90F30-2676-47C7-8B3A-882FB8D9CD0A}"/>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1FC71B39-21E7-48D3-A663-4D574A38BD01}"/>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2947F95B-24DE-4300-A5F6-16989DBEC91D}"/>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B73F1534-907F-496E-A5BF-AE60CFA28377}"/>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3DF74F6E-F988-4F8B-8D52-1B09765BDB0F}"/>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1" name="直線コネクタ 330">
          <a:extLst>
            <a:ext uri="{FF2B5EF4-FFF2-40B4-BE49-F238E27FC236}">
              <a16:creationId xmlns:a16="http://schemas.microsoft.com/office/drawing/2014/main" id="{9D7DB642-70C3-49DC-B56F-614B106F82F4}"/>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2" name="テキスト ボックス 331">
          <a:extLst>
            <a:ext uri="{FF2B5EF4-FFF2-40B4-BE49-F238E27FC236}">
              <a16:creationId xmlns:a16="http://schemas.microsoft.com/office/drawing/2014/main" id="{251A0BF1-FFB5-4CC7-AF59-DF877122754E}"/>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3" name="直線コネクタ 332">
          <a:extLst>
            <a:ext uri="{FF2B5EF4-FFF2-40B4-BE49-F238E27FC236}">
              <a16:creationId xmlns:a16="http://schemas.microsoft.com/office/drawing/2014/main" id="{91800BAF-B145-4E72-AA12-62526F013596}"/>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4" name="テキスト ボックス 333">
          <a:extLst>
            <a:ext uri="{FF2B5EF4-FFF2-40B4-BE49-F238E27FC236}">
              <a16:creationId xmlns:a16="http://schemas.microsoft.com/office/drawing/2014/main" id="{2BCAB3C7-3920-4EF1-A6F9-62F1FE179598}"/>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5" name="直線コネクタ 334">
          <a:extLst>
            <a:ext uri="{FF2B5EF4-FFF2-40B4-BE49-F238E27FC236}">
              <a16:creationId xmlns:a16="http://schemas.microsoft.com/office/drawing/2014/main" id="{42834522-B958-4C6F-8EF3-063A8FA0728C}"/>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6" name="テキスト ボックス 335">
          <a:extLst>
            <a:ext uri="{FF2B5EF4-FFF2-40B4-BE49-F238E27FC236}">
              <a16:creationId xmlns:a16="http://schemas.microsoft.com/office/drawing/2014/main" id="{EC2A6C26-75E3-4D49-9A91-3D2E0EFD4AFF}"/>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7" name="直線コネクタ 336">
          <a:extLst>
            <a:ext uri="{FF2B5EF4-FFF2-40B4-BE49-F238E27FC236}">
              <a16:creationId xmlns:a16="http://schemas.microsoft.com/office/drawing/2014/main" id="{F29CA9AC-8227-4494-8E83-5379F6AD6175}"/>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8" name="テキスト ボックス 337">
          <a:extLst>
            <a:ext uri="{FF2B5EF4-FFF2-40B4-BE49-F238E27FC236}">
              <a16:creationId xmlns:a16="http://schemas.microsoft.com/office/drawing/2014/main" id="{61FA0FE5-C2F3-4F8C-92C8-451FBD012876}"/>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9" name="直線コネクタ 338">
          <a:extLst>
            <a:ext uri="{FF2B5EF4-FFF2-40B4-BE49-F238E27FC236}">
              <a16:creationId xmlns:a16="http://schemas.microsoft.com/office/drawing/2014/main" id="{3BAA502A-6A36-4C5F-83D5-DBC1E7BADA56}"/>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0" name="テキスト ボックス 339">
          <a:extLst>
            <a:ext uri="{FF2B5EF4-FFF2-40B4-BE49-F238E27FC236}">
              <a16:creationId xmlns:a16="http://schemas.microsoft.com/office/drawing/2014/main" id="{A5FC8A9D-A5D0-40E2-BC7D-16CF83F594EF}"/>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1" name="直線コネクタ 340">
          <a:extLst>
            <a:ext uri="{FF2B5EF4-FFF2-40B4-BE49-F238E27FC236}">
              <a16:creationId xmlns:a16="http://schemas.microsoft.com/office/drawing/2014/main" id="{EF7B0D4E-DE66-4AE1-991C-EBC4A4F025B6}"/>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2" name="テキスト ボックス 341">
          <a:extLst>
            <a:ext uri="{FF2B5EF4-FFF2-40B4-BE49-F238E27FC236}">
              <a16:creationId xmlns:a16="http://schemas.microsoft.com/office/drawing/2014/main" id="{FF904E9F-0674-42F6-9A9D-C6D719B1DD0A}"/>
            </a:ext>
          </a:extLst>
        </xdr:cNvPr>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a:extLst>
            <a:ext uri="{FF2B5EF4-FFF2-40B4-BE49-F238E27FC236}">
              <a16:creationId xmlns:a16="http://schemas.microsoft.com/office/drawing/2014/main" id="{EB36F1CF-3DE9-47DA-848C-07DBB425780D}"/>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4" name="テキスト ボックス 343">
          <a:extLst>
            <a:ext uri="{FF2B5EF4-FFF2-40B4-BE49-F238E27FC236}">
              <a16:creationId xmlns:a16="http://schemas.microsoft.com/office/drawing/2014/main" id="{80AE1613-8C02-486D-BC9F-B7229A2EAD3D}"/>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福祉施設】&#10;一人当たり面積グラフ枠">
          <a:extLst>
            <a:ext uri="{FF2B5EF4-FFF2-40B4-BE49-F238E27FC236}">
              <a16:creationId xmlns:a16="http://schemas.microsoft.com/office/drawing/2014/main" id="{352E164C-EFC7-4114-9075-5DF591A39FED}"/>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81643</xdr:rowOff>
    </xdr:from>
    <xdr:to>
      <xdr:col>54</xdr:col>
      <xdr:colOff>189865</xdr:colOff>
      <xdr:row>86</xdr:row>
      <xdr:rowOff>125186</xdr:rowOff>
    </xdr:to>
    <xdr:cxnSp macro="">
      <xdr:nvCxnSpPr>
        <xdr:cNvPr id="346" name="直線コネクタ 345">
          <a:extLst>
            <a:ext uri="{FF2B5EF4-FFF2-40B4-BE49-F238E27FC236}">
              <a16:creationId xmlns:a16="http://schemas.microsoft.com/office/drawing/2014/main" id="{114AD3E9-F30F-4ED2-A80E-7D34259D45AC}"/>
            </a:ext>
          </a:extLst>
        </xdr:cNvPr>
        <xdr:cNvCxnSpPr/>
      </xdr:nvCxnSpPr>
      <xdr:spPr>
        <a:xfrm flipV="1">
          <a:off x="9219565" y="13157563"/>
          <a:ext cx="0" cy="13846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129013</xdr:rowOff>
    </xdr:from>
    <xdr:ext cx="469744" cy="259045"/>
    <xdr:sp macro="" textlink="">
      <xdr:nvSpPr>
        <xdr:cNvPr id="347" name="【福祉施設】&#10;一人当たり面積最小値テキスト">
          <a:extLst>
            <a:ext uri="{FF2B5EF4-FFF2-40B4-BE49-F238E27FC236}">
              <a16:creationId xmlns:a16="http://schemas.microsoft.com/office/drawing/2014/main" id="{71807635-3807-49B9-8BBF-515444468F2A}"/>
            </a:ext>
          </a:extLst>
        </xdr:cNvPr>
        <xdr:cNvSpPr txBox="1"/>
      </xdr:nvSpPr>
      <xdr:spPr>
        <a:xfrm>
          <a:off x="9258300" y="14546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125186</xdr:rowOff>
    </xdr:from>
    <xdr:to>
      <xdr:col>55</xdr:col>
      <xdr:colOff>88900</xdr:colOff>
      <xdr:row>86</xdr:row>
      <xdr:rowOff>125186</xdr:rowOff>
    </xdr:to>
    <xdr:cxnSp macro="">
      <xdr:nvCxnSpPr>
        <xdr:cNvPr id="348" name="直線コネクタ 347">
          <a:extLst>
            <a:ext uri="{FF2B5EF4-FFF2-40B4-BE49-F238E27FC236}">
              <a16:creationId xmlns:a16="http://schemas.microsoft.com/office/drawing/2014/main" id="{1CEF0FAA-65FE-4E78-AA49-A2CC5F586164}"/>
            </a:ext>
          </a:extLst>
        </xdr:cNvPr>
        <xdr:cNvCxnSpPr/>
      </xdr:nvCxnSpPr>
      <xdr:spPr>
        <a:xfrm>
          <a:off x="9154160" y="1454222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28320</xdr:rowOff>
    </xdr:from>
    <xdr:ext cx="469744" cy="259045"/>
    <xdr:sp macro="" textlink="">
      <xdr:nvSpPr>
        <xdr:cNvPr id="349" name="【福祉施設】&#10;一人当たり面積最大値テキスト">
          <a:extLst>
            <a:ext uri="{FF2B5EF4-FFF2-40B4-BE49-F238E27FC236}">
              <a16:creationId xmlns:a16="http://schemas.microsoft.com/office/drawing/2014/main" id="{BEDA14F4-05E4-4B46-90E1-9B4B346EADD7}"/>
            </a:ext>
          </a:extLst>
        </xdr:cNvPr>
        <xdr:cNvSpPr txBox="1"/>
      </xdr:nvSpPr>
      <xdr:spPr>
        <a:xfrm>
          <a:off x="9258300" y="12936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81643</xdr:rowOff>
    </xdr:from>
    <xdr:to>
      <xdr:col>55</xdr:col>
      <xdr:colOff>88900</xdr:colOff>
      <xdr:row>78</xdr:row>
      <xdr:rowOff>81643</xdr:rowOff>
    </xdr:to>
    <xdr:cxnSp macro="">
      <xdr:nvCxnSpPr>
        <xdr:cNvPr id="350" name="直線コネクタ 349">
          <a:extLst>
            <a:ext uri="{FF2B5EF4-FFF2-40B4-BE49-F238E27FC236}">
              <a16:creationId xmlns:a16="http://schemas.microsoft.com/office/drawing/2014/main" id="{D11721C0-031C-486B-9530-38BCEF6EF6EE}"/>
            </a:ext>
          </a:extLst>
        </xdr:cNvPr>
        <xdr:cNvCxnSpPr/>
      </xdr:nvCxnSpPr>
      <xdr:spPr>
        <a:xfrm>
          <a:off x="9154160" y="131575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132641</xdr:rowOff>
    </xdr:from>
    <xdr:ext cx="469744" cy="259045"/>
    <xdr:sp macro="" textlink="">
      <xdr:nvSpPr>
        <xdr:cNvPr id="351" name="【福祉施設】&#10;一人当たり面積平均値テキスト">
          <a:extLst>
            <a:ext uri="{FF2B5EF4-FFF2-40B4-BE49-F238E27FC236}">
              <a16:creationId xmlns:a16="http://schemas.microsoft.com/office/drawing/2014/main" id="{B4A6AAAC-D100-44E6-8C42-FA3054EC8B0C}"/>
            </a:ext>
          </a:extLst>
        </xdr:cNvPr>
        <xdr:cNvSpPr txBox="1"/>
      </xdr:nvSpPr>
      <xdr:spPr>
        <a:xfrm>
          <a:off x="9258300" y="138791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109764</xdr:rowOff>
    </xdr:from>
    <xdr:to>
      <xdr:col>55</xdr:col>
      <xdr:colOff>50800</xdr:colOff>
      <xdr:row>84</xdr:row>
      <xdr:rowOff>39914</xdr:rowOff>
    </xdr:to>
    <xdr:sp macro="" textlink="">
      <xdr:nvSpPr>
        <xdr:cNvPr id="352" name="フローチャート: 判断 351">
          <a:extLst>
            <a:ext uri="{FF2B5EF4-FFF2-40B4-BE49-F238E27FC236}">
              <a16:creationId xmlns:a16="http://schemas.microsoft.com/office/drawing/2014/main" id="{FC711530-7EC8-426D-A628-8DFABD5F3FE2}"/>
            </a:ext>
          </a:extLst>
        </xdr:cNvPr>
        <xdr:cNvSpPr/>
      </xdr:nvSpPr>
      <xdr:spPr>
        <a:xfrm>
          <a:off x="9192260" y="1402388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109764</xdr:rowOff>
    </xdr:from>
    <xdr:to>
      <xdr:col>50</xdr:col>
      <xdr:colOff>165100</xdr:colOff>
      <xdr:row>84</xdr:row>
      <xdr:rowOff>39914</xdr:rowOff>
    </xdr:to>
    <xdr:sp macro="" textlink="">
      <xdr:nvSpPr>
        <xdr:cNvPr id="353" name="フローチャート: 判断 352">
          <a:extLst>
            <a:ext uri="{FF2B5EF4-FFF2-40B4-BE49-F238E27FC236}">
              <a16:creationId xmlns:a16="http://schemas.microsoft.com/office/drawing/2014/main" id="{3B703C9A-D261-4519-A23F-075A5D390937}"/>
            </a:ext>
          </a:extLst>
        </xdr:cNvPr>
        <xdr:cNvSpPr/>
      </xdr:nvSpPr>
      <xdr:spPr>
        <a:xfrm>
          <a:off x="8445500" y="140238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109764</xdr:rowOff>
    </xdr:from>
    <xdr:to>
      <xdr:col>46</xdr:col>
      <xdr:colOff>38100</xdr:colOff>
      <xdr:row>84</xdr:row>
      <xdr:rowOff>39914</xdr:rowOff>
    </xdr:to>
    <xdr:sp macro="" textlink="">
      <xdr:nvSpPr>
        <xdr:cNvPr id="354" name="フローチャート: 判断 353">
          <a:extLst>
            <a:ext uri="{FF2B5EF4-FFF2-40B4-BE49-F238E27FC236}">
              <a16:creationId xmlns:a16="http://schemas.microsoft.com/office/drawing/2014/main" id="{07655BB5-FF50-4727-B6FA-3F04B5286B16}"/>
            </a:ext>
          </a:extLst>
        </xdr:cNvPr>
        <xdr:cNvSpPr/>
      </xdr:nvSpPr>
      <xdr:spPr>
        <a:xfrm>
          <a:off x="7670800" y="1402388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153307</xdr:rowOff>
    </xdr:from>
    <xdr:to>
      <xdr:col>41</xdr:col>
      <xdr:colOff>101600</xdr:colOff>
      <xdr:row>84</xdr:row>
      <xdr:rowOff>83457</xdr:rowOff>
    </xdr:to>
    <xdr:sp macro="" textlink="">
      <xdr:nvSpPr>
        <xdr:cNvPr id="355" name="フローチャート: 判断 354">
          <a:extLst>
            <a:ext uri="{FF2B5EF4-FFF2-40B4-BE49-F238E27FC236}">
              <a16:creationId xmlns:a16="http://schemas.microsoft.com/office/drawing/2014/main" id="{37F753D6-04E3-4239-A4FB-EAB8D04BA5BB}"/>
            </a:ext>
          </a:extLst>
        </xdr:cNvPr>
        <xdr:cNvSpPr/>
      </xdr:nvSpPr>
      <xdr:spPr>
        <a:xfrm>
          <a:off x="6873240" y="140674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153307</xdr:rowOff>
    </xdr:from>
    <xdr:to>
      <xdr:col>36</xdr:col>
      <xdr:colOff>165100</xdr:colOff>
      <xdr:row>84</xdr:row>
      <xdr:rowOff>83457</xdr:rowOff>
    </xdr:to>
    <xdr:sp macro="" textlink="">
      <xdr:nvSpPr>
        <xdr:cNvPr id="356" name="フローチャート: 判断 355">
          <a:extLst>
            <a:ext uri="{FF2B5EF4-FFF2-40B4-BE49-F238E27FC236}">
              <a16:creationId xmlns:a16="http://schemas.microsoft.com/office/drawing/2014/main" id="{4C96EE8C-6A8F-4EE5-A7BE-B6A07F8BDAD0}"/>
            </a:ext>
          </a:extLst>
        </xdr:cNvPr>
        <xdr:cNvSpPr/>
      </xdr:nvSpPr>
      <xdr:spPr>
        <a:xfrm>
          <a:off x="6098540" y="140674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82F001E2-6F77-4DF8-B8E4-195202C4CAB7}"/>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4F2143C9-719B-4B84-B68B-2DCCF10C3D3C}"/>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A510C20-A267-46EC-8F47-CAB080470AE4}"/>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933CB883-5C57-42CE-827B-E42DA1CB322B}"/>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857151AA-F982-44B7-A833-29CF5D772BC7}"/>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6350</xdr:rowOff>
    </xdr:from>
    <xdr:to>
      <xdr:col>55</xdr:col>
      <xdr:colOff>50800</xdr:colOff>
      <xdr:row>85</xdr:row>
      <xdr:rowOff>107950</xdr:rowOff>
    </xdr:to>
    <xdr:sp macro="" textlink="">
      <xdr:nvSpPr>
        <xdr:cNvPr id="362" name="楕円 361">
          <a:extLst>
            <a:ext uri="{FF2B5EF4-FFF2-40B4-BE49-F238E27FC236}">
              <a16:creationId xmlns:a16="http://schemas.microsoft.com/office/drawing/2014/main" id="{90E3A718-B8DF-488F-BEE5-07B1F4CF5D4E}"/>
            </a:ext>
          </a:extLst>
        </xdr:cNvPr>
        <xdr:cNvSpPr/>
      </xdr:nvSpPr>
      <xdr:spPr>
        <a:xfrm>
          <a:off x="9192260" y="142557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156227</xdr:rowOff>
    </xdr:from>
    <xdr:ext cx="469744" cy="259045"/>
    <xdr:sp macro="" textlink="">
      <xdr:nvSpPr>
        <xdr:cNvPr id="363" name="【福祉施設】&#10;一人当たり面積該当値テキスト">
          <a:extLst>
            <a:ext uri="{FF2B5EF4-FFF2-40B4-BE49-F238E27FC236}">
              <a16:creationId xmlns:a16="http://schemas.microsoft.com/office/drawing/2014/main" id="{EA0DD3EB-1E6D-42FF-9FD5-159A137A53A3}"/>
            </a:ext>
          </a:extLst>
        </xdr:cNvPr>
        <xdr:cNvSpPr txBox="1"/>
      </xdr:nvSpPr>
      <xdr:spPr>
        <a:xfrm>
          <a:off x="9258300" y="14237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6350</xdr:rowOff>
    </xdr:from>
    <xdr:to>
      <xdr:col>50</xdr:col>
      <xdr:colOff>165100</xdr:colOff>
      <xdr:row>85</xdr:row>
      <xdr:rowOff>107950</xdr:rowOff>
    </xdr:to>
    <xdr:sp macro="" textlink="">
      <xdr:nvSpPr>
        <xdr:cNvPr id="364" name="楕円 363">
          <a:extLst>
            <a:ext uri="{FF2B5EF4-FFF2-40B4-BE49-F238E27FC236}">
              <a16:creationId xmlns:a16="http://schemas.microsoft.com/office/drawing/2014/main" id="{70CE6B79-90E1-4BB5-92E8-6737E60E1854}"/>
            </a:ext>
          </a:extLst>
        </xdr:cNvPr>
        <xdr:cNvSpPr/>
      </xdr:nvSpPr>
      <xdr:spPr>
        <a:xfrm>
          <a:off x="8445500" y="1425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57150</xdr:rowOff>
    </xdr:from>
    <xdr:to>
      <xdr:col>55</xdr:col>
      <xdr:colOff>0</xdr:colOff>
      <xdr:row>85</xdr:row>
      <xdr:rowOff>57150</xdr:rowOff>
    </xdr:to>
    <xdr:cxnSp macro="">
      <xdr:nvCxnSpPr>
        <xdr:cNvPr id="365" name="直線コネクタ 364">
          <a:extLst>
            <a:ext uri="{FF2B5EF4-FFF2-40B4-BE49-F238E27FC236}">
              <a16:creationId xmlns:a16="http://schemas.microsoft.com/office/drawing/2014/main" id="{7CB0B53A-D5F6-4C2F-8831-DB9794023470}"/>
            </a:ext>
          </a:extLst>
        </xdr:cNvPr>
        <xdr:cNvCxnSpPr/>
      </xdr:nvCxnSpPr>
      <xdr:spPr>
        <a:xfrm>
          <a:off x="8496300" y="1430655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6350</xdr:rowOff>
    </xdr:from>
    <xdr:to>
      <xdr:col>46</xdr:col>
      <xdr:colOff>38100</xdr:colOff>
      <xdr:row>85</xdr:row>
      <xdr:rowOff>107950</xdr:rowOff>
    </xdr:to>
    <xdr:sp macro="" textlink="">
      <xdr:nvSpPr>
        <xdr:cNvPr id="366" name="楕円 365">
          <a:extLst>
            <a:ext uri="{FF2B5EF4-FFF2-40B4-BE49-F238E27FC236}">
              <a16:creationId xmlns:a16="http://schemas.microsoft.com/office/drawing/2014/main" id="{83BB9596-6244-410D-A215-17E71080A07F}"/>
            </a:ext>
          </a:extLst>
        </xdr:cNvPr>
        <xdr:cNvSpPr/>
      </xdr:nvSpPr>
      <xdr:spPr>
        <a:xfrm>
          <a:off x="7670800" y="142557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57150</xdr:rowOff>
    </xdr:from>
    <xdr:to>
      <xdr:col>50</xdr:col>
      <xdr:colOff>114300</xdr:colOff>
      <xdr:row>85</xdr:row>
      <xdr:rowOff>57150</xdr:rowOff>
    </xdr:to>
    <xdr:cxnSp macro="">
      <xdr:nvCxnSpPr>
        <xdr:cNvPr id="367" name="直線コネクタ 366">
          <a:extLst>
            <a:ext uri="{FF2B5EF4-FFF2-40B4-BE49-F238E27FC236}">
              <a16:creationId xmlns:a16="http://schemas.microsoft.com/office/drawing/2014/main" id="{C599BA71-CA5D-4EC8-A20E-93DF971755A8}"/>
            </a:ext>
          </a:extLst>
        </xdr:cNvPr>
        <xdr:cNvCxnSpPr/>
      </xdr:nvCxnSpPr>
      <xdr:spPr>
        <a:xfrm>
          <a:off x="7713980" y="1430655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6350</xdr:rowOff>
    </xdr:from>
    <xdr:to>
      <xdr:col>41</xdr:col>
      <xdr:colOff>101600</xdr:colOff>
      <xdr:row>85</xdr:row>
      <xdr:rowOff>107950</xdr:rowOff>
    </xdr:to>
    <xdr:sp macro="" textlink="">
      <xdr:nvSpPr>
        <xdr:cNvPr id="368" name="楕円 367">
          <a:extLst>
            <a:ext uri="{FF2B5EF4-FFF2-40B4-BE49-F238E27FC236}">
              <a16:creationId xmlns:a16="http://schemas.microsoft.com/office/drawing/2014/main" id="{935FD07F-B862-4879-9E59-90A0008E0EB3}"/>
            </a:ext>
          </a:extLst>
        </xdr:cNvPr>
        <xdr:cNvSpPr/>
      </xdr:nvSpPr>
      <xdr:spPr>
        <a:xfrm>
          <a:off x="6873240" y="1425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57150</xdr:rowOff>
    </xdr:from>
    <xdr:to>
      <xdr:col>45</xdr:col>
      <xdr:colOff>177800</xdr:colOff>
      <xdr:row>85</xdr:row>
      <xdr:rowOff>57150</xdr:rowOff>
    </xdr:to>
    <xdr:cxnSp macro="">
      <xdr:nvCxnSpPr>
        <xdr:cNvPr id="369" name="直線コネクタ 368">
          <a:extLst>
            <a:ext uri="{FF2B5EF4-FFF2-40B4-BE49-F238E27FC236}">
              <a16:creationId xmlns:a16="http://schemas.microsoft.com/office/drawing/2014/main" id="{338DA7B0-9417-4E8F-9D1F-A3D6DE3CAAF4}"/>
            </a:ext>
          </a:extLst>
        </xdr:cNvPr>
        <xdr:cNvCxnSpPr/>
      </xdr:nvCxnSpPr>
      <xdr:spPr>
        <a:xfrm>
          <a:off x="6924040" y="1430655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6350</xdr:rowOff>
    </xdr:from>
    <xdr:to>
      <xdr:col>36</xdr:col>
      <xdr:colOff>165100</xdr:colOff>
      <xdr:row>85</xdr:row>
      <xdr:rowOff>107950</xdr:rowOff>
    </xdr:to>
    <xdr:sp macro="" textlink="">
      <xdr:nvSpPr>
        <xdr:cNvPr id="370" name="楕円 369">
          <a:extLst>
            <a:ext uri="{FF2B5EF4-FFF2-40B4-BE49-F238E27FC236}">
              <a16:creationId xmlns:a16="http://schemas.microsoft.com/office/drawing/2014/main" id="{3E2EF7C9-CFF8-4C0F-9AE5-5F6DECEE4CFA}"/>
            </a:ext>
          </a:extLst>
        </xdr:cNvPr>
        <xdr:cNvSpPr/>
      </xdr:nvSpPr>
      <xdr:spPr>
        <a:xfrm>
          <a:off x="6098540" y="1425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57150</xdr:rowOff>
    </xdr:from>
    <xdr:to>
      <xdr:col>41</xdr:col>
      <xdr:colOff>50800</xdr:colOff>
      <xdr:row>85</xdr:row>
      <xdr:rowOff>57150</xdr:rowOff>
    </xdr:to>
    <xdr:cxnSp macro="">
      <xdr:nvCxnSpPr>
        <xdr:cNvPr id="371" name="直線コネクタ 370">
          <a:extLst>
            <a:ext uri="{FF2B5EF4-FFF2-40B4-BE49-F238E27FC236}">
              <a16:creationId xmlns:a16="http://schemas.microsoft.com/office/drawing/2014/main" id="{02C1A6E6-9724-4467-B58C-C8659DAB5734}"/>
            </a:ext>
          </a:extLst>
        </xdr:cNvPr>
        <xdr:cNvCxnSpPr/>
      </xdr:nvCxnSpPr>
      <xdr:spPr>
        <a:xfrm>
          <a:off x="6149340" y="1430655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56441</xdr:rowOff>
    </xdr:from>
    <xdr:ext cx="469744" cy="259045"/>
    <xdr:sp macro="" textlink="">
      <xdr:nvSpPr>
        <xdr:cNvPr id="372" name="n_1aveValue【福祉施設】&#10;一人当たり面積">
          <a:extLst>
            <a:ext uri="{FF2B5EF4-FFF2-40B4-BE49-F238E27FC236}">
              <a16:creationId xmlns:a16="http://schemas.microsoft.com/office/drawing/2014/main" id="{176F6680-00BE-4EBF-871D-3153169098E8}"/>
            </a:ext>
          </a:extLst>
        </xdr:cNvPr>
        <xdr:cNvSpPr txBox="1"/>
      </xdr:nvSpPr>
      <xdr:spPr>
        <a:xfrm>
          <a:off x="8271587" y="13802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56441</xdr:rowOff>
    </xdr:from>
    <xdr:ext cx="469744" cy="259045"/>
    <xdr:sp macro="" textlink="">
      <xdr:nvSpPr>
        <xdr:cNvPr id="373" name="n_2aveValue【福祉施設】&#10;一人当たり面積">
          <a:extLst>
            <a:ext uri="{FF2B5EF4-FFF2-40B4-BE49-F238E27FC236}">
              <a16:creationId xmlns:a16="http://schemas.microsoft.com/office/drawing/2014/main" id="{EB4533FA-715C-442E-B1EB-ED85252C9CBA}"/>
            </a:ext>
          </a:extLst>
        </xdr:cNvPr>
        <xdr:cNvSpPr txBox="1"/>
      </xdr:nvSpPr>
      <xdr:spPr>
        <a:xfrm>
          <a:off x="7509587" y="13802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99984</xdr:rowOff>
    </xdr:from>
    <xdr:ext cx="469744" cy="259045"/>
    <xdr:sp macro="" textlink="">
      <xdr:nvSpPr>
        <xdr:cNvPr id="374" name="n_3aveValue【福祉施設】&#10;一人当たり面積">
          <a:extLst>
            <a:ext uri="{FF2B5EF4-FFF2-40B4-BE49-F238E27FC236}">
              <a16:creationId xmlns:a16="http://schemas.microsoft.com/office/drawing/2014/main" id="{A3B66449-2674-4E9D-8E46-0C2513A8A3DF}"/>
            </a:ext>
          </a:extLst>
        </xdr:cNvPr>
        <xdr:cNvSpPr txBox="1"/>
      </xdr:nvSpPr>
      <xdr:spPr>
        <a:xfrm>
          <a:off x="6712027" y="13846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99984</xdr:rowOff>
    </xdr:from>
    <xdr:ext cx="469744" cy="259045"/>
    <xdr:sp macro="" textlink="">
      <xdr:nvSpPr>
        <xdr:cNvPr id="375" name="n_4aveValue【福祉施設】&#10;一人当たり面積">
          <a:extLst>
            <a:ext uri="{FF2B5EF4-FFF2-40B4-BE49-F238E27FC236}">
              <a16:creationId xmlns:a16="http://schemas.microsoft.com/office/drawing/2014/main" id="{92C5A22A-ABA4-4553-9211-CD3A0871FEF4}"/>
            </a:ext>
          </a:extLst>
        </xdr:cNvPr>
        <xdr:cNvSpPr txBox="1"/>
      </xdr:nvSpPr>
      <xdr:spPr>
        <a:xfrm>
          <a:off x="5937327" y="13846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99077</xdr:rowOff>
    </xdr:from>
    <xdr:ext cx="469744" cy="259045"/>
    <xdr:sp macro="" textlink="">
      <xdr:nvSpPr>
        <xdr:cNvPr id="376" name="n_1mainValue【福祉施設】&#10;一人当たり面積">
          <a:extLst>
            <a:ext uri="{FF2B5EF4-FFF2-40B4-BE49-F238E27FC236}">
              <a16:creationId xmlns:a16="http://schemas.microsoft.com/office/drawing/2014/main" id="{BE551548-D34E-473C-B6A7-8BD526A1451A}"/>
            </a:ext>
          </a:extLst>
        </xdr:cNvPr>
        <xdr:cNvSpPr txBox="1"/>
      </xdr:nvSpPr>
      <xdr:spPr>
        <a:xfrm>
          <a:off x="8271587" y="1434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99077</xdr:rowOff>
    </xdr:from>
    <xdr:ext cx="469744" cy="259045"/>
    <xdr:sp macro="" textlink="">
      <xdr:nvSpPr>
        <xdr:cNvPr id="377" name="n_2mainValue【福祉施設】&#10;一人当たり面積">
          <a:extLst>
            <a:ext uri="{FF2B5EF4-FFF2-40B4-BE49-F238E27FC236}">
              <a16:creationId xmlns:a16="http://schemas.microsoft.com/office/drawing/2014/main" id="{4D013C21-37B0-4635-88DB-4854764AF631}"/>
            </a:ext>
          </a:extLst>
        </xdr:cNvPr>
        <xdr:cNvSpPr txBox="1"/>
      </xdr:nvSpPr>
      <xdr:spPr>
        <a:xfrm>
          <a:off x="7509587" y="1434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99077</xdr:rowOff>
    </xdr:from>
    <xdr:ext cx="469744" cy="259045"/>
    <xdr:sp macro="" textlink="">
      <xdr:nvSpPr>
        <xdr:cNvPr id="378" name="n_3mainValue【福祉施設】&#10;一人当たり面積">
          <a:extLst>
            <a:ext uri="{FF2B5EF4-FFF2-40B4-BE49-F238E27FC236}">
              <a16:creationId xmlns:a16="http://schemas.microsoft.com/office/drawing/2014/main" id="{5FA5DFE9-31B4-4E4B-B78C-7D1D3E290B3E}"/>
            </a:ext>
          </a:extLst>
        </xdr:cNvPr>
        <xdr:cNvSpPr txBox="1"/>
      </xdr:nvSpPr>
      <xdr:spPr>
        <a:xfrm>
          <a:off x="6712027" y="1434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99077</xdr:rowOff>
    </xdr:from>
    <xdr:ext cx="469744" cy="259045"/>
    <xdr:sp macro="" textlink="">
      <xdr:nvSpPr>
        <xdr:cNvPr id="379" name="n_4mainValue【福祉施設】&#10;一人当たり面積">
          <a:extLst>
            <a:ext uri="{FF2B5EF4-FFF2-40B4-BE49-F238E27FC236}">
              <a16:creationId xmlns:a16="http://schemas.microsoft.com/office/drawing/2014/main" id="{FEFFCFA7-E8F1-4AB3-9C01-8B4EC8266186}"/>
            </a:ext>
          </a:extLst>
        </xdr:cNvPr>
        <xdr:cNvSpPr txBox="1"/>
      </xdr:nvSpPr>
      <xdr:spPr>
        <a:xfrm>
          <a:off x="5937327" y="1434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a:extLst>
            <a:ext uri="{FF2B5EF4-FFF2-40B4-BE49-F238E27FC236}">
              <a16:creationId xmlns:a16="http://schemas.microsoft.com/office/drawing/2014/main" id="{27E41645-16C0-4D03-B9DC-450E5F161175}"/>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1" name="正方形/長方形 380">
          <a:extLst>
            <a:ext uri="{FF2B5EF4-FFF2-40B4-BE49-F238E27FC236}">
              <a16:creationId xmlns:a16="http://schemas.microsoft.com/office/drawing/2014/main" id="{7966828E-11FB-407C-A540-AA86B99844FA}"/>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2" name="正方形/長方形 381">
          <a:extLst>
            <a:ext uri="{FF2B5EF4-FFF2-40B4-BE49-F238E27FC236}">
              <a16:creationId xmlns:a16="http://schemas.microsoft.com/office/drawing/2014/main" id="{50CC023F-CEE0-4FF9-A5D4-D12730784199}"/>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3" name="正方形/長方形 382">
          <a:extLst>
            <a:ext uri="{FF2B5EF4-FFF2-40B4-BE49-F238E27FC236}">
              <a16:creationId xmlns:a16="http://schemas.microsoft.com/office/drawing/2014/main" id="{2E13587A-6D5E-4079-8D41-690A9CC12B62}"/>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4" name="正方形/長方形 383">
          <a:extLst>
            <a:ext uri="{FF2B5EF4-FFF2-40B4-BE49-F238E27FC236}">
              <a16:creationId xmlns:a16="http://schemas.microsoft.com/office/drawing/2014/main" id="{67A55B3E-AB86-460E-8385-1201CDBC1809}"/>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5" name="正方形/長方形 384">
          <a:extLst>
            <a:ext uri="{FF2B5EF4-FFF2-40B4-BE49-F238E27FC236}">
              <a16:creationId xmlns:a16="http://schemas.microsoft.com/office/drawing/2014/main" id="{9FE2EED0-3C9F-4222-9EFB-21DAAB44B23A}"/>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6" name="正方形/長方形 385">
          <a:extLst>
            <a:ext uri="{FF2B5EF4-FFF2-40B4-BE49-F238E27FC236}">
              <a16:creationId xmlns:a16="http://schemas.microsoft.com/office/drawing/2014/main" id="{74AD4107-D64A-4B3C-824F-EE29461C2013}"/>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a:extLst>
            <a:ext uri="{FF2B5EF4-FFF2-40B4-BE49-F238E27FC236}">
              <a16:creationId xmlns:a16="http://schemas.microsoft.com/office/drawing/2014/main" id="{F3C19041-67AD-4D9E-8AF4-026F94BD5E56}"/>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8" name="テキスト ボックス 387">
          <a:extLst>
            <a:ext uri="{FF2B5EF4-FFF2-40B4-BE49-F238E27FC236}">
              <a16:creationId xmlns:a16="http://schemas.microsoft.com/office/drawing/2014/main" id="{5D56FE9B-A3E3-4AD0-9348-F56BBD11B06E}"/>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9" name="直線コネクタ 388">
          <a:extLst>
            <a:ext uri="{FF2B5EF4-FFF2-40B4-BE49-F238E27FC236}">
              <a16:creationId xmlns:a16="http://schemas.microsoft.com/office/drawing/2014/main" id="{A180D672-5BC0-440C-9759-42583FCC9889}"/>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0" name="テキスト ボックス 389">
          <a:extLst>
            <a:ext uri="{FF2B5EF4-FFF2-40B4-BE49-F238E27FC236}">
              <a16:creationId xmlns:a16="http://schemas.microsoft.com/office/drawing/2014/main" id="{5FB46E69-9A4E-45D2-9E42-01E2DF4644E1}"/>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1" name="直線コネクタ 390">
          <a:extLst>
            <a:ext uri="{FF2B5EF4-FFF2-40B4-BE49-F238E27FC236}">
              <a16:creationId xmlns:a16="http://schemas.microsoft.com/office/drawing/2014/main" id="{5F7B830C-611B-46B0-A71C-A126C22A765C}"/>
            </a:ext>
          </a:extLst>
        </xdr:cNvPr>
        <xdr:cNvCxnSpPr/>
      </xdr:nvCxnSpPr>
      <xdr:spPr>
        <a:xfrm>
          <a:off x="67056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2" name="テキスト ボックス 391">
          <a:extLst>
            <a:ext uri="{FF2B5EF4-FFF2-40B4-BE49-F238E27FC236}">
              <a16:creationId xmlns:a16="http://schemas.microsoft.com/office/drawing/2014/main" id="{39CBED02-2CEC-4779-BE87-DA57910C7786}"/>
            </a:ext>
          </a:extLst>
        </xdr:cNvPr>
        <xdr:cNvSpPr txBox="1"/>
      </xdr:nvSpPr>
      <xdr:spPr>
        <a:xfrm>
          <a:off x="27196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3" name="直線コネクタ 392">
          <a:extLst>
            <a:ext uri="{FF2B5EF4-FFF2-40B4-BE49-F238E27FC236}">
              <a16:creationId xmlns:a16="http://schemas.microsoft.com/office/drawing/2014/main" id="{73E704CF-2CF5-4038-BC00-F3B1260018B1}"/>
            </a:ext>
          </a:extLst>
        </xdr:cNvPr>
        <xdr:cNvCxnSpPr/>
      </xdr:nvCxnSpPr>
      <xdr:spPr>
        <a:xfrm>
          <a:off x="67056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4" name="テキスト ボックス 393">
          <a:extLst>
            <a:ext uri="{FF2B5EF4-FFF2-40B4-BE49-F238E27FC236}">
              <a16:creationId xmlns:a16="http://schemas.microsoft.com/office/drawing/2014/main" id="{C4116E6E-0ECD-4275-B6B2-FD2EAD151BC5}"/>
            </a:ext>
          </a:extLst>
        </xdr:cNvPr>
        <xdr:cNvSpPr txBox="1"/>
      </xdr:nvSpPr>
      <xdr:spPr>
        <a:xfrm>
          <a:off x="33608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5" name="直線コネクタ 394">
          <a:extLst>
            <a:ext uri="{FF2B5EF4-FFF2-40B4-BE49-F238E27FC236}">
              <a16:creationId xmlns:a16="http://schemas.microsoft.com/office/drawing/2014/main" id="{9992338A-08DB-4F62-9AF7-F06840A0CC86}"/>
            </a:ext>
          </a:extLst>
        </xdr:cNvPr>
        <xdr:cNvCxnSpPr/>
      </xdr:nvCxnSpPr>
      <xdr:spPr>
        <a:xfrm>
          <a:off x="67056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6" name="テキスト ボックス 395">
          <a:extLst>
            <a:ext uri="{FF2B5EF4-FFF2-40B4-BE49-F238E27FC236}">
              <a16:creationId xmlns:a16="http://schemas.microsoft.com/office/drawing/2014/main" id="{9FDB5CB8-0158-4B74-B15E-B21378FFDA1C}"/>
            </a:ext>
          </a:extLst>
        </xdr:cNvPr>
        <xdr:cNvSpPr txBox="1"/>
      </xdr:nvSpPr>
      <xdr:spPr>
        <a:xfrm>
          <a:off x="33608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7" name="直線コネクタ 396">
          <a:extLst>
            <a:ext uri="{FF2B5EF4-FFF2-40B4-BE49-F238E27FC236}">
              <a16:creationId xmlns:a16="http://schemas.microsoft.com/office/drawing/2014/main" id="{1B73E931-2458-4A9D-B794-0373C34F010A}"/>
            </a:ext>
          </a:extLst>
        </xdr:cNvPr>
        <xdr:cNvCxnSpPr/>
      </xdr:nvCxnSpPr>
      <xdr:spPr>
        <a:xfrm>
          <a:off x="67056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8" name="テキスト ボックス 397">
          <a:extLst>
            <a:ext uri="{FF2B5EF4-FFF2-40B4-BE49-F238E27FC236}">
              <a16:creationId xmlns:a16="http://schemas.microsoft.com/office/drawing/2014/main" id="{89A4EFCA-18B6-4BBC-AB80-DAFEC1429AA0}"/>
            </a:ext>
          </a:extLst>
        </xdr:cNvPr>
        <xdr:cNvSpPr txBox="1"/>
      </xdr:nvSpPr>
      <xdr:spPr>
        <a:xfrm>
          <a:off x="33608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9" name="直線コネクタ 398">
          <a:extLst>
            <a:ext uri="{FF2B5EF4-FFF2-40B4-BE49-F238E27FC236}">
              <a16:creationId xmlns:a16="http://schemas.microsoft.com/office/drawing/2014/main" id="{F5C0022F-10B1-4ACE-AB71-318586F2A6A7}"/>
            </a:ext>
          </a:extLst>
        </xdr:cNvPr>
        <xdr:cNvCxnSpPr/>
      </xdr:nvCxnSpPr>
      <xdr:spPr>
        <a:xfrm>
          <a:off x="67056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400" name="テキスト ボックス 399">
          <a:extLst>
            <a:ext uri="{FF2B5EF4-FFF2-40B4-BE49-F238E27FC236}">
              <a16:creationId xmlns:a16="http://schemas.microsoft.com/office/drawing/2014/main" id="{A08CE8D3-86A5-4A58-A019-69CB3C806FBF}"/>
            </a:ext>
          </a:extLst>
        </xdr:cNvPr>
        <xdr:cNvSpPr txBox="1"/>
      </xdr:nvSpPr>
      <xdr:spPr>
        <a:xfrm>
          <a:off x="33608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1" name="直線コネクタ 400">
          <a:extLst>
            <a:ext uri="{FF2B5EF4-FFF2-40B4-BE49-F238E27FC236}">
              <a16:creationId xmlns:a16="http://schemas.microsoft.com/office/drawing/2014/main" id="{F166D4FE-7937-4990-8CDE-68018E3D1BB5}"/>
            </a:ext>
          </a:extLst>
        </xdr:cNvPr>
        <xdr:cNvCxnSpPr/>
      </xdr:nvCxnSpPr>
      <xdr:spPr>
        <a:xfrm>
          <a:off x="67056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2" name="テキスト ボックス 401">
          <a:extLst>
            <a:ext uri="{FF2B5EF4-FFF2-40B4-BE49-F238E27FC236}">
              <a16:creationId xmlns:a16="http://schemas.microsoft.com/office/drawing/2014/main" id="{F87BBB6F-380F-4D97-B225-349923BC01A4}"/>
            </a:ext>
          </a:extLst>
        </xdr:cNvPr>
        <xdr:cNvSpPr txBox="1"/>
      </xdr:nvSpPr>
      <xdr:spPr>
        <a:xfrm>
          <a:off x="37734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3" name="直線コネクタ 402">
          <a:extLst>
            <a:ext uri="{FF2B5EF4-FFF2-40B4-BE49-F238E27FC236}">
              <a16:creationId xmlns:a16="http://schemas.microsoft.com/office/drawing/2014/main" id="{1D24DC08-2B34-4EFC-BFA7-B037B7932B91}"/>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4" name="【市民会館】&#10;有形固定資産減価償却率グラフ枠">
          <a:extLst>
            <a:ext uri="{FF2B5EF4-FFF2-40B4-BE49-F238E27FC236}">
              <a16:creationId xmlns:a16="http://schemas.microsoft.com/office/drawing/2014/main" id="{FD883BD6-34B7-4338-9801-54D8E2DECBCB}"/>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102</xdr:row>
      <xdr:rowOff>97427</xdr:rowOff>
    </xdr:from>
    <xdr:to>
      <xdr:col>24</xdr:col>
      <xdr:colOff>62865</xdr:colOff>
      <xdr:row>108</xdr:row>
      <xdr:rowOff>154577</xdr:rowOff>
    </xdr:to>
    <xdr:cxnSp macro="">
      <xdr:nvCxnSpPr>
        <xdr:cNvPr id="405" name="直線コネクタ 404">
          <a:extLst>
            <a:ext uri="{FF2B5EF4-FFF2-40B4-BE49-F238E27FC236}">
              <a16:creationId xmlns:a16="http://schemas.microsoft.com/office/drawing/2014/main" id="{11BF08BF-017D-49B7-BA74-EF58A33C01C2}"/>
            </a:ext>
          </a:extLst>
        </xdr:cNvPr>
        <xdr:cNvCxnSpPr/>
      </xdr:nvCxnSpPr>
      <xdr:spPr>
        <a:xfrm flipV="1">
          <a:off x="4086225" y="17196707"/>
          <a:ext cx="0" cy="1062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158404</xdr:rowOff>
    </xdr:from>
    <xdr:ext cx="405111" cy="259045"/>
    <xdr:sp macro="" textlink="">
      <xdr:nvSpPr>
        <xdr:cNvPr id="406" name="【市民会館】&#10;有形固定資産減価償却率最小値テキスト">
          <a:extLst>
            <a:ext uri="{FF2B5EF4-FFF2-40B4-BE49-F238E27FC236}">
              <a16:creationId xmlns:a16="http://schemas.microsoft.com/office/drawing/2014/main" id="{8CCFD121-32B4-4C75-B0D7-02A84AC81C95}"/>
            </a:ext>
          </a:extLst>
        </xdr:cNvPr>
        <xdr:cNvSpPr txBox="1"/>
      </xdr:nvSpPr>
      <xdr:spPr>
        <a:xfrm>
          <a:off x="4124960" y="182635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154577</xdr:rowOff>
    </xdr:from>
    <xdr:to>
      <xdr:col>24</xdr:col>
      <xdr:colOff>152400</xdr:colOff>
      <xdr:row>108</xdr:row>
      <xdr:rowOff>154577</xdr:rowOff>
    </xdr:to>
    <xdr:cxnSp macro="">
      <xdr:nvCxnSpPr>
        <xdr:cNvPr id="407" name="直線コネクタ 406">
          <a:extLst>
            <a:ext uri="{FF2B5EF4-FFF2-40B4-BE49-F238E27FC236}">
              <a16:creationId xmlns:a16="http://schemas.microsoft.com/office/drawing/2014/main" id="{37263F56-A723-426B-8B8F-7C9C4186E59F}"/>
            </a:ext>
          </a:extLst>
        </xdr:cNvPr>
        <xdr:cNvCxnSpPr/>
      </xdr:nvCxnSpPr>
      <xdr:spPr>
        <a:xfrm>
          <a:off x="4020820" y="1825969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101</xdr:row>
      <xdr:rowOff>44104</xdr:rowOff>
    </xdr:from>
    <xdr:ext cx="405111" cy="259045"/>
    <xdr:sp macro="" textlink="">
      <xdr:nvSpPr>
        <xdr:cNvPr id="408" name="【市民会館】&#10;有形固定資産減価償却率最大値テキスト">
          <a:extLst>
            <a:ext uri="{FF2B5EF4-FFF2-40B4-BE49-F238E27FC236}">
              <a16:creationId xmlns:a16="http://schemas.microsoft.com/office/drawing/2014/main" id="{459B8FE3-C7B3-4C45-A1EF-BF0B2E9165CA}"/>
            </a:ext>
          </a:extLst>
        </xdr:cNvPr>
        <xdr:cNvSpPr txBox="1"/>
      </xdr:nvSpPr>
      <xdr:spPr>
        <a:xfrm>
          <a:off x="4124960" y="16975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102</xdr:row>
      <xdr:rowOff>97427</xdr:rowOff>
    </xdr:from>
    <xdr:to>
      <xdr:col>24</xdr:col>
      <xdr:colOff>152400</xdr:colOff>
      <xdr:row>102</xdr:row>
      <xdr:rowOff>97427</xdr:rowOff>
    </xdr:to>
    <xdr:cxnSp macro="">
      <xdr:nvCxnSpPr>
        <xdr:cNvPr id="409" name="直線コネクタ 408">
          <a:extLst>
            <a:ext uri="{FF2B5EF4-FFF2-40B4-BE49-F238E27FC236}">
              <a16:creationId xmlns:a16="http://schemas.microsoft.com/office/drawing/2014/main" id="{961346B5-F70F-4993-9EFF-66DF099A432F}"/>
            </a:ext>
          </a:extLst>
        </xdr:cNvPr>
        <xdr:cNvCxnSpPr/>
      </xdr:nvCxnSpPr>
      <xdr:spPr>
        <a:xfrm>
          <a:off x="4020820" y="1719670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85470</xdr:rowOff>
    </xdr:from>
    <xdr:ext cx="405111" cy="259045"/>
    <xdr:sp macro="" textlink="">
      <xdr:nvSpPr>
        <xdr:cNvPr id="410" name="【市民会館】&#10;有形固定資産減価償却率平均値テキスト">
          <a:extLst>
            <a:ext uri="{FF2B5EF4-FFF2-40B4-BE49-F238E27FC236}">
              <a16:creationId xmlns:a16="http://schemas.microsoft.com/office/drawing/2014/main" id="{6FD6D0DF-F4AF-4F76-9ADE-1DBA8AE1D147}"/>
            </a:ext>
          </a:extLst>
        </xdr:cNvPr>
        <xdr:cNvSpPr txBox="1"/>
      </xdr:nvSpPr>
      <xdr:spPr>
        <a:xfrm>
          <a:off x="4124960" y="175200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107043</xdr:rowOff>
    </xdr:from>
    <xdr:to>
      <xdr:col>24</xdr:col>
      <xdr:colOff>114300</xdr:colOff>
      <xdr:row>105</xdr:row>
      <xdr:rowOff>37193</xdr:rowOff>
    </xdr:to>
    <xdr:sp macro="" textlink="">
      <xdr:nvSpPr>
        <xdr:cNvPr id="411" name="フローチャート: 判断 410">
          <a:extLst>
            <a:ext uri="{FF2B5EF4-FFF2-40B4-BE49-F238E27FC236}">
              <a16:creationId xmlns:a16="http://schemas.microsoft.com/office/drawing/2014/main" id="{CBFBFDCD-7005-4ACE-BFEE-E57A945C5F74}"/>
            </a:ext>
          </a:extLst>
        </xdr:cNvPr>
        <xdr:cNvSpPr/>
      </xdr:nvSpPr>
      <xdr:spPr>
        <a:xfrm>
          <a:off x="4036060" y="175416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77651</xdr:rowOff>
    </xdr:from>
    <xdr:to>
      <xdr:col>20</xdr:col>
      <xdr:colOff>38100</xdr:colOff>
      <xdr:row>105</xdr:row>
      <xdr:rowOff>7801</xdr:rowOff>
    </xdr:to>
    <xdr:sp macro="" textlink="">
      <xdr:nvSpPr>
        <xdr:cNvPr id="412" name="フローチャート: 判断 411">
          <a:extLst>
            <a:ext uri="{FF2B5EF4-FFF2-40B4-BE49-F238E27FC236}">
              <a16:creationId xmlns:a16="http://schemas.microsoft.com/office/drawing/2014/main" id="{E6EAB47E-9858-478C-A349-D085B23E2FF8}"/>
            </a:ext>
          </a:extLst>
        </xdr:cNvPr>
        <xdr:cNvSpPr/>
      </xdr:nvSpPr>
      <xdr:spPr>
        <a:xfrm>
          <a:off x="3312160" y="1751221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67855</xdr:rowOff>
    </xdr:from>
    <xdr:to>
      <xdr:col>15</xdr:col>
      <xdr:colOff>101600</xdr:colOff>
      <xdr:row>104</xdr:row>
      <xdr:rowOff>169455</xdr:rowOff>
    </xdr:to>
    <xdr:sp macro="" textlink="">
      <xdr:nvSpPr>
        <xdr:cNvPr id="413" name="フローチャート: 判断 412">
          <a:extLst>
            <a:ext uri="{FF2B5EF4-FFF2-40B4-BE49-F238E27FC236}">
              <a16:creationId xmlns:a16="http://schemas.microsoft.com/office/drawing/2014/main" id="{F76354D6-5A02-49DF-8861-98C24F4EFB78}"/>
            </a:ext>
          </a:extLst>
        </xdr:cNvPr>
        <xdr:cNvSpPr/>
      </xdr:nvSpPr>
      <xdr:spPr>
        <a:xfrm>
          <a:off x="2514600" y="17502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61323</xdr:rowOff>
    </xdr:from>
    <xdr:to>
      <xdr:col>10</xdr:col>
      <xdr:colOff>165100</xdr:colOff>
      <xdr:row>104</xdr:row>
      <xdr:rowOff>162923</xdr:rowOff>
    </xdr:to>
    <xdr:sp macro="" textlink="">
      <xdr:nvSpPr>
        <xdr:cNvPr id="414" name="フローチャート: 判断 413">
          <a:extLst>
            <a:ext uri="{FF2B5EF4-FFF2-40B4-BE49-F238E27FC236}">
              <a16:creationId xmlns:a16="http://schemas.microsoft.com/office/drawing/2014/main" id="{46D4D568-E94E-4E94-A026-964CD13C1273}"/>
            </a:ext>
          </a:extLst>
        </xdr:cNvPr>
        <xdr:cNvSpPr/>
      </xdr:nvSpPr>
      <xdr:spPr>
        <a:xfrm>
          <a:off x="1739900" y="17495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53158</xdr:rowOff>
    </xdr:from>
    <xdr:to>
      <xdr:col>6</xdr:col>
      <xdr:colOff>38100</xdr:colOff>
      <xdr:row>104</xdr:row>
      <xdr:rowOff>154758</xdr:rowOff>
    </xdr:to>
    <xdr:sp macro="" textlink="">
      <xdr:nvSpPr>
        <xdr:cNvPr id="415" name="フローチャート: 判断 414">
          <a:extLst>
            <a:ext uri="{FF2B5EF4-FFF2-40B4-BE49-F238E27FC236}">
              <a16:creationId xmlns:a16="http://schemas.microsoft.com/office/drawing/2014/main" id="{8A8478CB-3EAE-4EB3-BBF8-81083238742E}"/>
            </a:ext>
          </a:extLst>
        </xdr:cNvPr>
        <xdr:cNvSpPr/>
      </xdr:nvSpPr>
      <xdr:spPr>
        <a:xfrm>
          <a:off x="965200" y="1748771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F2F7C4DF-817C-41B1-AE26-A9D14606BB3B}"/>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21CA0126-07D3-486F-B77E-9654D4D86FEB}"/>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6BA834F2-3245-4D9D-A94B-6A0F058B0BA0}"/>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5C3DFA78-7E8A-48EA-9941-1009BE3CC241}"/>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AAB470FF-AD40-4019-97D9-88E895F49DBE}"/>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46627</xdr:rowOff>
    </xdr:from>
    <xdr:to>
      <xdr:col>24</xdr:col>
      <xdr:colOff>114300</xdr:colOff>
      <xdr:row>102</xdr:row>
      <xdr:rowOff>148227</xdr:rowOff>
    </xdr:to>
    <xdr:sp macro="" textlink="">
      <xdr:nvSpPr>
        <xdr:cNvPr id="421" name="楕円 420">
          <a:extLst>
            <a:ext uri="{FF2B5EF4-FFF2-40B4-BE49-F238E27FC236}">
              <a16:creationId xmlns:a16="http://schemas.microsoft.com/office/drawing/2014/main" id="{B4118974-F5BE-45F9-8D79-F274F5BEA8D9}"/>
            </a:ext>
          </a:extLst>
        </xdr:cNvPr>
        <xdr:cNvSpPr/>
      </xdr:nvSpPr>
      <xdr:spPr>
        <a:xfrm>
          <a:off x="4036060" y="1714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171104</xdr:rowOff>
    </xdr:from>
    <xdr:ext cx="405111" cy="259045"/>
    <xdr:sp macro="" textlink="">
      <xdr:nvSpPr>
        <xdr:cNvPr id="422" name="【市民会館】&#10;有形固定資産減価償却率該当値テキスト">
          <a:extLst>
            <a:ext uri="{FF2B5EF4-FFF2-40B4-BE49-F238E27FC236}">
              <a16:creationId xmlns:a16="http://schemas.microsoft.com/office/drawing/2014/main" id="{7D7DBA3F-3088-4D52-B798-42BBE754C472}"/>
            </a:ext>
          </a:extLst>
        </xdr:cNvPr>
        <xdr:cNvSpPr txBox="1"/>
      </xdr:nvSpPr>
      <xdr:spPr>
        <a:xfrm>
          <a:off x="4124960" y="17102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141332</xdr:rowOff>
    </xdr:from>
    <xdr:to>
      <xdr:col>20</xdr:col>
      <xdr:colOff>38100</xdr:colOff>
      <xdr:row>102</xdr:row>
      <xdr:rowOff>71482</xdr:rowOff>
    </xdr:to>
    <xdr:sp macro="" textlink="">
      <xdr:nvSpPr>
        <xdr:cNvPr id="423" name="楕円 422">
          <a:extLst>
            <a:ext uri="{FF2B5EF4-FFF2-40B4-BE49-F238E27FC236}">
              <a16:creationId xmlns:a16="http://schemas.microsoft.com/office/drawing/2014/main" id="{A6386423-B187-43A4-8CF9-B1426F893070}"/>
            </a:ext>
          </a:extLst>
        </xdr:cNvPr>
        <xdr:cNvSpPr/>
      </xdr:nvSpPr>
      <xdr:spPr>
        <a:xfrm>
          <a:off x="3312160" y="1707297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20682</xdr:rowOff>
    </xdr:from>
    <xdr:to>
      <xdr:col>24</xdr:col>
      <xdr:colOff>63500</xdr:colOff>
      <xdr:row>102</xdr:row>
      <xdr:rowOff>97427</xdr:rowOff>
    </xdr:to>
    <xdr:cxnSp macro="">
      <xdr:nvCxnSpPr>
        <xdr:cNvPr id="424" name="直線コネクタ 423">
          <a:extLst>
            <a:ext uri="{FF2B5EF4-FFF2-40B4-BE49-F238E27FC236}">
              <a16:creationId xmlns:a16="http://schemas.microsoft.com/office/drawing/2014/main" id="{7EA2E441-48F8-4533-8793-927932641F71}"/>
            </a:ext>
          </a:extLst>
        </xdr:cNvPr>
        <xdr:cNvCxnSpPr/>
      </xdr:nvCxnSpPr>
      <xdr:spPr>
        <a:xfrm>
          <a:off x="3355340" y="17119962"/>
          <a:ext cx="731520" cy="76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101</xdr:row>
      <xdr:rowOff>66221</xdr:rowOff>
    </xdr:from>
    <xdr:to>
      <xdr:col>15</xdr:col>
      <xdr:colOff>101600</xdr:colOff>
      <xdr:row>101</xdr:row>
      <xdr:rowOff>167821</xdr:rowOff>
    </xdr:to>
    <xdr:sp macro="" textlink="">
      <xdr:nvSpPr>
        <xdr:cNvPr id="425" name="楕円 424">
          <a:extLst>
            <a:ext uri="{FF2B5EF4-FFF2-40B4-BE49-F238E27FC236}">
              <a16:creationId xmlns:a16="http://schemas.microsoft.com/office/drawing/2014/main" id="{49B29A6D-E2FB-4785-9F2B-75C6AB883790}"/>
            </a:ext>
          </a:extLst>
        </xdr:cNvPr>
        <xdr:cNvSpPr/>
      </xdr:nvSpPr>
      <xdr:spPr>
        <a:xfrm>
          <a:off x="2514600" y="1699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101</xdr:row>
      <xdr:rowOff>117021</xdr:rowOff>
    </xdr:from>
    <xdr:to>
      <xdr:col>19</xdr:col>
      <xdr:colOff>177800</xdr:colOff>
      <xdr:row>102</xdr:row>
      <xdr:rowOff>20682</xdr:rowOff>
    </xdr:to>
    <xdr:cxnSp macro="">
      <xdr:nvCxnSpPr>
        <xdr:cNvPr id="426" name="直線コネクタ 425">
          <a:extLst>
            <a:ext uri="{FF2B5EF4-FFF2-40B4-BE49-F238E27FC236}">
              <a16:creationId xmlns:a16="http://schemas.microsoft.com/office/drawing/2014/main" id="{F123F90D-7301-46BB-8D2D-59B102CEA65E}"/>
            </a:ext>
          </a:extLst>
        </xdr:cNvPr>
        <xdr:cNvCxnSpPr/>
      </xdr:nvCxnSpPr>
      <xdr:spPr>
        <a:xfrm>
          <a:off x="2565400" y="17048661"/>
          <a:ext cx="789940" cy="71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100</xdr:row>
      <xdr:rowOff>164193</xdr:rowOff>
    </xdr:from>
    <xdr:to>
      <xdr:col>10</xdr:col>
      <xdr:colOff>165100</xdr:colOff>
      <xdr:row>101</xdr:row>
      <xdr:rowOff>94343</xdr:rowOff>
    </xdr:to>
    <xdr:sp macro="" textlink="">
      <xdr:nvSpPr>
        <xdr:cNvPr id="427" name="楕円 426">
          <a:extLst>
            <a:ext uri="{FF2B5EF4-FFF2-40B4-BE49-F238E27FC236}">
              <a16:creationId xmlns:a16="http://schemas.microsoft.com/office/drawing/2014/main" id="{3960CAB3-E28D-4FB1-82DC-8B10EA58053F}"/>
            </a:ext>
          </a:extLst>
        </xdr:cNvPr>
        <xdr:cNvSpPr/>
      </xdr:nvSpPr>
      <xdr:spPr>
        <a:xfrm>
          <a:off x="1739900" y="1692819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101</xdr:row>
      <xdr:rowOff>43543</xdr:rowOff>
    </xdr:from>
    <xdr:to>
      <xdr:col>15</xdr:col>
      <xdr:colOff>50800</xdr:colOff>
      <xdr:row>101</xdr:row>
      <xdr:rowOff>117021</xdr:rowOff>
    </xdr:to>
    <xdr:cxnSp macro="">
      <xdr:nvCxnSpPr>
        <xdr:cNvPr id="428" name="直線コネクタ 427">
          <a:extLst>
            <a:ext uri="{FF2B5EF4-FFF2-40B4-BE49-F238E27FC236}">
              <a16:creationId xmlns:a16="http://schemas.microsoft.com/office/drawing/2014/main" id="{C5EBACF5-A386-4489-A847-7FFDF5A10C2F}"/>
            </a:ext>
          </a:extLst>
        </xdr:cNvPr>
        <xdr:cNvCxnSpPr/>
      </xdr:nvCxnSpPr>
      <xdr:spPr>
        <a:xfrm>
          <a:off x="1790700" y="16975183"/>
          <a:ext cx="774700" cy="73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100</xdr:row>
      <xdr:rowOff>72752</xdr:rowOff>
    </xdr:from>
    <xdr:to>
      <xdr:col>6</xdr:col>
      <xdr:colOff>38100</xdr:colOff>
      <xdr:row>101</xdr:row>
      <xdr:rowOff>2902</xdr:rowOff>
    </xdr:to>
    <xdr:sp macro="" textlink="">
      <xdr:nvSpPr>
        <xdr:cNvPr id="429" name="楕円 428">
          <a:extLst>
            <a:ext uri="{FF2B5EF4-FFF2-40B4-BE49-F238E27FC236}">
              <a16:creationId xmlns:a16="http://schemas.microsoft.com/office/drawing/2014/main" id="{D52D7C7F-E14D-4EC9-A830-A8265FBDAF9F}"/>
            </a:ext>
          </a:extLst>
        </xdr:cNvPr>
        <xdr:cNvSpPr/>
      </xdr:nvSpPr>
      <xdr:spPr>
        <a:xfrm>
          <a:off x="965200" y="1683675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100</xdr:row>
      <xdr:rowOff>123552</xdr:rowOff>
    </xdr:from>
    <xdr:to>
      <xdr:col>10</xdr:col>
      <xdr:colOff>114300</xdr:colOff>
      <xdr:row>101</xdr:row>
      <xdr:rowOff>43543</xdr:rowOff>
    </xdr:to>
    <xdr:cxnSp macro="">
      <xdr:nvCxnSpPr>
        <xdr:cNvPr id="430" name="直線コネクタ 429">
          <a:extLst>
            <a:ext uri="{FF2B5EF4-FFF2-40B4-BE49-F238E27FC236}">
              <a16:creationId xmlns:a16="http://schemas.microsoft.com/office/drawing/2014/main" id="{C60DE364-44B2-4CFA-A2AB-78C5915E88B0}"/>
            </a:ext>
          </a:extLst>
        </xdr:cNvPr>
        <xdr:cNvCxnSpPr/>
      </xdr:nvCxnSpPr>
      <xdr:spPr>
        <a:xfrm>
          <a:off x="1008380" y="16887552"/>
          <a:ext cx="782320" cy="8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170378</xdr:rowOff>
    </xdr:from>
    <xdr:ext cx="405111" cy="259045"/>
    <xdr:sp macro="" textlink="">
      <xdr:nvSpPr>
        <xdr:cNvPr id="431" name="n_1aveValue【市民会館】&#10;有形固定資産減価償却率">
          <a:extLst>
            <a:ext uri="{FF2B5EF4-FFF2-40B4-BE49-F238E27FC236}">
              <a16:creationId xmlns:a16="http://schemas.microsoft.com/office/drawing/2014/main" id="{F7D0DB8A-BCA3-4A24-9776-3AE36A3CD85A}"/>
            </a:ext>
          </a:extLst>
        </xdr:cNvPr>
        <xdr:cNvSpPr txBox="1"/>
      </xdr:nvSpPr>
      <xdr:spPr>
        <a:xfrm>
          <a:off x="3170564" y="17604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160582</xdr:rowOff>
    </xdr:from>
    <xdr:ext cx="405111" cy="259045"/>
    <xdr:sp macro="" textlink="">
      <xdr:nvSpPr>
        <xdr:cNvPr id="432" name="n_2aveValue【市民会館】&#10;有形固定資産減価償却率">
          <a:extLst>
            <a:ext uri="{FF2B5EF4-FFF2-40B4-BE49-F238E27FC236}">
              <a16:creationId xmlns:a16="http://schemas.microsoft.com/office/drawing/2014/main" id="{C37CA011-CD0F-4A2C-8704-6E3DD603998B}"/>
            </a:ext>
          </a:extLst>
        </xdr:cNvPr>
        <xdr:cNvSpPr txBox="1"/>
      </xdr:nvSpPr>
      <xdr:spPr>
        <a:xfrm>
          <a:off x="2385704" y="17595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154050</xdr:rowOff>
    </xdr:from>
    <xdr:ext cx="405111" cy="259045"/>
    <xdr:sp macro="" textlink="">
      <xdr:nvSpPr>
        <xdr:cNvPr id="433" name="n_3aveValue【市民会館】&#10;有形固定資産減価償却率">
          <a:extLst>
            <a:ext uri="{FF2B5EF4-FFF2-40B4-BE49-F238E27FC236}">
              <a16:creationId xmlns:a16="http://schemas.microsoft.com/office/drawing/2014/main" id="{9B00F095-4354-4767-839E-26A4F80B65A6}"/>
            </a:ext>
          </a:extLst>
        </xdr:cNvPr>
        <xdr:cNvSpPr txBox="1"/>
      </xdr:nvSpPr>
      <xdr:spPr>
        <a:xfrm>
          <a:off x="1611004" y="175886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145885</xdr:rowOff>
    </xdr:from>
    <xdr:ext cx="405111" cy="259045"/>
    <xdr:sp macro="" textlink="">
      <xdr:nvSpPr>
        <xdr:cNvPr id="434" name="n_4aveValue【市民会館】&#10;有形固定資産減価償却率">
          <a:extLst>
            <a:ext uri="{FF2B5EF4-FFF2-40B4-BE49-F238E27FC236}">
              <a16:creationId xmlns:a16="http://schemas.microsoft.com/office/drawing/2014/main" id="{78B267D7-564A-49D9-9A51-E4BC8D83BECE}"/>
            </a:ext>
          </a:extLst>
        </xdr:cNvPr>
        <xdr:cNvSpPr txBox="1"/>
      </xdr:nvSpPr>
      <xdr:spPr>
        <a:xfrm>
          <a:off x="836304" y="17580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88009</xdr:rowOff>
    </xdr:from>
    <xdr:ext cx="405111" cy="259045"/>
    <xdr:sp macro="" textlink="">
      <xdr:nvSpPr>
        <xdr:cNvPr id="435" name="n_1mainValue【市民会館】&#10;有形固定資産減価償却率">
          <a:extLst>
            <a:ext uri="{FF2B5EF4-FFF2-40B4-BE49-F238E27FC236}">
              <a16:creationId xmlns:a16="http://schemas.microsoft.com/office/drawing/2014/main" id="{C2C2D76A-8A48-49E8-B9A7-5CD6B13358EC}"/>
            </a:ext>
          </a:extLst>
        </xdr:cNvPr>
        <xdr:cNvSpPr txBox="1"/>
      </xdr:nvSpPr>
      <xdr:spPr>
        <a:xfrm>
          <a:off x="3170564" y="16852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100</xdr:row>
      <xdr:rowOff>12898</xdr:rowOff>
    </xdr:from>
    <xdr:ext cx="405111" cy="259045"/>
    <xdr:sp macro="" textlink="">
      <xdr:nvSpPr>
        <xdr:cNvPr id="436" name="n_2mainValue【市民会館】&#10;有形固定資産減価償却率">
          <a:extLst>
            <a:ext uri="{FF2B5EF4-FFF2-40B4-BE49-F238E27FC236}">
              <a16:creationId xmlns:a16="http://schemas.microsoft.com/office/drawing/2014/main" id="{4D4401B5-29C0-4D19-A4CE-DC5FC8822DE1}"/>
            </a:ext>
          </a:extLst>
        </xdr:cNvPr>
        <xdr:cNvSpPr txBox="1"/>
      </xdr:nvSpPr>
      <xdr:spPr>
        <a:xfrm>
          <a:off x="2385704" y="167768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99</xdr:row>
      <xdr:rowOff>110870</xdr:rowOff>
    </xdr:from>
    <xdr:ext cx="405111" cy="259045"/>
    <xdr:sp macro="" textlink="">
      <xdr:nvSpPr>
        <xdr:cNvPr id="437" name="n_3mainValue【市民会館】&#10;有形固定資産減価償却率">
          <a:extLst>
            <a:ext uri="{FF2B5EF4-FFF2-40B4-BE49-F238E27FC236}">
              <a16:creationId xmlns:a16="http://schemas.microsoft.com/office/drawing/2014/main" id="{E2FF4F77-59E4-4161-8BEA-39F4A229AA66}"/>
            </a:ext>
          </a:extLst>
        </xdr:cNvPr>
        <xdr:cNvSpPr txBox="1"/>
      </xdr:nvSpPr>
      <xdr:spPr>
        <a:xfrm>
          <a:off x="1611004" y="167072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99</xdr:row>
      <xdr:rowOff>19429</xdr:rowOff>
    </xdr:from>
    <xdr:ext cx="405111" cy="259045"/>
    <xdr:sp macro="" textlink="">
      <xdr:nvSpPr>
        <xdr:cNvPr id="438" name="n_4mainValue【市民会館】&#10;有形固定資産減価償却率">
          <a:extLst>
            <a:ext uri="{FF2B5EF4-FFF2-40B4-BE49-F238E27FC236}">
              <a16:creationId xmlns:a16="http://schemas.microsoft.com/office/drawing/2014/main" id="{D480D1E9-4FCE-4315-9638-4DA9CA64FB39}"/>
            </a:ext>
          </a:extLst>
        </xdr:cNvPr>
        <xdr:cNvSpPr txBox="1"/>
      </xdr:nvSpPr>
      <xdr:spPr>
        <a:xfrm>
          <a:off x="836304" y="16615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9" name="正方形/長方形 438">
          <a:extLst>
            <a:ext uri="{FF2B5EF4-FFF2-40B4-BE49-F238E27FC236}">
              <a16:creationId xmlns:a16="http://schemas.microsoft.com/office/drawing/2014/main" id="{091DFFB1-F709-4E95-9FC9-3FE342DB839B}"/>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0" name="正方形/長方形 439">
          <a:extLst>
            <a:ext uri="{FF2B5EF4-FFF2-40B4-BE49-F238E27FC236}">
              <a16:creationId xmlns:a16="http://schemas.microsoft.com/office/drawing/2014/main" id="{AEE80669-1B15-44B7-ABA0-62C87E0BD28B}"/>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1" name="正方形/長方形 440">
          <a:extLst>
            <a:ext uri="{FF2B5EF4-FFF2-40B4-BE49-F238E27FC236}">
              <a16:creationId xmlns:a16="http://schemas.microsoft.com/office/drawing/2014/main" id="{75B2A260-3635-4DFD-94E5-2779C68569CA}"/>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2" name="正方形/長方形 441">
          <a:extLst>
            <a:ext uri="{FF2B5EF4-FFF2-40B4-BE49-F238E27FC236}">
              <a16:creationId xmlns:a16="http://schemas.microsoft.com/office/drawing/2014/main" id="{4329F219-C1E0-4D90-9280-000C917F2406}"/>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3" name="正方形/長方形 442">
          <a:extLst>
            <a:ext uri="{FF2B5EF4-FFF2-40B4-BE49-F238E27FC236}">
              <a16:creationId xmlns:a16="http://schemas.microsoft.com/office/drawing/2014/main" id="{582B7ADA-25AA-422F-AAFF-C4B0056F128D}"/>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4" name="正方形/長方形 443">
          <a:extLst>
            <a:ext uri="{FF2B5EF4-FFF2-40B4-BE49-F238E27FC236}">
              <a16:creationId xmlns:a16="http://schemas.microsoft.com/office/drawing/2014/main" id="{F686069C-CC24-4D6B-B361-F2D7278311F0}"/>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5" name="正方形/長方形 444">
          <a:extLst>
            <a:ext uri="{FF2B5EF4-FFF2-40B4-BE49-F238E27FC236}">
              <a16:creationId xmlns:a16="http://schemas.microsoft.com/office/drawing/2014/main" id="{D6CB6C9A-EE27-43D6-A9AF-EE201166CE20}"/>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6" name="正方形/長方形 445">
          <a:extLst>
            <a:ext uri="{FF2B5EF4-FFF2-40B4-BE49-F238E27FC236}">
              <a16:creationId xmlns:a16="http://schemas.microsoft.com/office/drawing/2014/main" id="{A37BA6FF-B7AE-41C3-BD70-C2935300DB45}"/>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7" name="テキスト ボックス 446">
          <a:extLst>
            <a:ext uri="{FF2B5EF4-FFF2-40B4-BE49-F238E27FC236}">
              <a16:creationId xmlns:a16="http://schemas.microsoft.com/office/drawing/2014/main" id="{C7308A0D-7356-4BDF-8C06-12E021FA0C9E}"/>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8" name="直線コネクタ 447">
          <a:extLst>
            <a:ext uri="{FF2B5EF4-FFF2-40B4-BE49-F238E27FC236}">
              <a16:creationId xmlns:a16="http://schemas.microsoft.com/office/drawing/2014/main" id="{5AA4695B-8093-4AF1-828B-75525E501390}"/>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9" name="直線コネクタ 448">
          <a:extLst>
            <a:ext uri="{FF2B5EF4-FFF2-40B4-BE49-F238E27FC236}">
              <a16:creationId xmlns:a16="http://schemas.microsoft.com/office/drawing/2014/main" id="{0EE12995-9FFF-4DF8-83CF-1B5659788F5B}"/>
            </a:ext>
          </a:extLst>
        </xdr:cNvPr>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50" name="テキスト ボックス 449">
          <a:extLst>
            <a:ext uri="{FF2B5EF4-FFF2-40B4-BE49-F238E27FC236}">
              <a16:creationId xmlns:a16="http://schemas.microsoft.com/office/drawing/2014/main" id="{8F7D91E8-87F3-4109-9403-15A0AFABF2D5}"/>
            </a:ext>
          </a:extLst>
        </xdr:cNvPr>
        <xdr:cNvSpPr txBox="1"/>
      </xdr:nvSpPr>
      <xdr:spPr>
        <a:xfrm>
          <a:off x="54053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1" name="直線コネクタ 450">
          <a:extLst>
            <a:ext uri="{FF2B5EF4-FFF2-40B4-BE49-F238E27FC236}">
              <a16:creationId xmlns:a16="http://schemas.microsoft.com/office/drawing/2014/main" id="{1FA7FCEC-8008-4AA2-A77D-4C0AAC3A83BB}"/>
            </a:ext>
          </a:extLst>
        </xdr:cNvPr>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2" name="テキスト ボックス 451">
          <a:extLst>
            <a:ext uri="{FF2B5EF4-FFF2-40B4-BE49-F238E27FC236}">
              <a16:creationId xmlns:a16="http://schemas.microsoft.com/office/drawing/2014/main" id="{CC9ECFA8-2794-4D6C-A43D-5A4F7628ADC0}"/>
            </a:ext>
          </a:extLst>
        </xdr:cNvPr>
        <xdr:cNvSpPr txBox="1"/>
      </xdr:nvSpPr>
      <xdr:spPr>
        <a:xfrm>
          <a:off x="540530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3" name="直線コネクタ 452">
          <a:extLst>
            <a:ext uri="{FF2B5EF4-FFF2-40B4-BE49-F238E27FC236}">
              <a16:creationId xmlns:a16="http://schemas.microsoft.com/office/drawing/2014/main" id="{729F15CB-2096-4E84-9305-3BADC0C16B6D}"/>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4" name="テキスト ボックス 453">
          <a:extLst>
            <a:ext uri="{FF2B5EF4-FFF2-40B4-BE49-F238E27FC236}">
              <a16:creationId xmlns:a16="http://schemas.microsoft.com/office/drawing/2014/main" id="{B78EBF0F-9DAC-49A3-82CD-D4F074C36E0E}"/>
            </a:ext>
          </a:extLst>
        </xdr:cNvPr>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5" name="直線コネクタ 454">
          <a:extLst>
            <a:ext uri="{FF2B5EF4-FFF2-40B4-BE49-F238E27FC236}">
              <a16:creationId xmlns:a16="http://schemas.microsoft.com/office/drawing/2014/main" id="{1D063C93-23C0-4483-A2FC-713F89B99FAC}"/>
            </a:ext>
          </a:extLst>
        </xdr:cNvPr>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6" name="テキスト ボックス 455">
          <a:extLst>
            <a:ext uri="{FF2B5EF4-FFF2-40B4-BE49-F238E27FC236}">
              <a16:creationId xmlns:a16="http://schemas.microsoft.com/office/drawing/2014/main" id="{72258C32-F9A1-410C-B3A5-E1DE10148385}"/>
            </a:ext>
          </a:extLst>
        </xdr:cNvPr>
        <xdr:cNvSpPr txBox="1"/>
      </xdr:nvSpPr>
      <xdr:spPr>
        <a:xfrm>
          <a:off x="540530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7" name="直線コネクタ 456">
          <a:extLst>
            <a:ext uri="{FF2B5EF4-FFF2-40B4-BE49-F238E27FC236}">
              <a16:creationId xmlns:a16="http://schemas.microsoft.com/office/drawing/2014/main" id="{1EAF0750-5803-43EA-9004-B9229F80E2E8}"/>
            </a:ext>
          </a:extLst>
        </xdr:cNvPr>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8" name="テキスト ボックス 457">
          <a:extLst>
            <a:ext uri="{FF2B5EF4-FFF2-40B4-BE49-F238E27FC236}">
              <a16:creationId xmlns:a16="http://schemas.microsoft.com/office/drawing/2014/main" id="{BE42A4BE-8C5B-4369-A731-269DA8F863AC}"/>
            </a:ext>
          </a:extLst>
        </xdr:cNvPr>
        <xdr:cNvSpPr txBox="1"/>
      </xdr:nvSpPr>
      <xdr:spPr>
        <a:xfrm>
          <a:off x="540530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9" name="直線コネクタ 458">
          <a:extLst>
            <a:ext uri="{FF2B5EF4-FFF2-40B4-BE49-F238E27FC236}">
              <a16:creationId xmlns:a16="http://schemas.microsoft.com/office/drawing/2014/main" id="{6E5B3E24-3166-497D-87D5-8AA69ACBB92D}"/>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0" name="テキスト ボックス 459">
          <a:extLst>
            <a:ext uri="{FF2B5EF4-FFF2-40B4-BE49-F238E27FC236}">
              <a16:creationId xmlns:a16="http://schemas.microsoft.com/office/drawing/2014/main" id="{A2EF3939-B5AF-4827-96BF-B43A523F75B5}"/>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1" name="【市民会館】&#10;一人当たり面積グラフ枠">
          <a:extLst>
            <a:ext uri="{FF2B5EF4-FFF2-40B4-BE49-F238E27FC236}">
              <a16:creationId xmlns:a16="http://schemas.microsoft.com/office/drawing/2014/main" id="{A072393A-2FAC-48FF-8949-AF9221B290F1}"/>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99061</xdr:rowOff>
    </xdr:from>
    <xdr:to>
      <xdr:col>54</xdr:col>
      <xdr:colOff>189865</xdr:colOff>
      <xdr:row>108</xdr:row>
      <xdr:rowOff>30480</xdr:rowOff>
    </xdr:to>
    <xdr:cxnSp macro="">
      <xdr:nvCxnSpPr>
        <xdr:cNvPr id="462" name="直線コネクタ 461">
          <a:extLst>
            <a:ext uri="{FF2B5EF4-FFF2-40B4-BE49-F238E27FC236}">
              <a16:creationId xmlns:a16="http://schemas.microsoft.com/office/drawing/2014/main" id="{BE987BBE-D975-48F6-A343-A36459695E48}"/>
            </a:ext>
          </a:extLst>
        </xdr:cNvPr>
        <xdr:cNvCxnSpPr/>
      </xdr:nvCxnSpPr>
      <xdr:spPr>
        <a:xfrm flipV="1">
          <a:off x="9219565" y="16863061"/>
          <a:ext cx="0" cy="12725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34307</xdr:rowOff>
    </xdr:from>
    <xdr:ext cx="469744" cy="259045"/>
    <xdr:sp macro="" textlink="">
      <xdr:nvSpPr>
        <xdr:cNvPr id="463" name="【市民会館】&#10;一人当たり面積最小値テキスト">
          <a:extLst>
            <a:ext uri="{FF2B5EF4-FFF2-40B4-BE49-F238E27FC236}">
              <a16:creationId xmlns:a16="http://schemas.microsoft.com/office/drawing/2014/main" id="{C9E61DEF-8B6B-4414-BBB4-33B4FE9F3CFF}"/>
            </a:ext>
          </a:extLst>
        </xdr:cNvPr>
        <xdr:cNvSpPr txBox="1"/>
      </xdr:nvSpPr>
      <xdr:spPr>
        <a:xfrm>
          <a:off x="9258300" y="1813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30480</xdr:rowOff>
    </xdr:from>
    <xdr:to>
      <xdr:col>55</xdr:col>
      <xdr:colOff>88900</xdr:colOff>
      <xdr:row>108</xdr:row>
      <xdr:rowOff>30480</xdr:rowOff>
    </xdr:to>
    <xdr:cxnSp macro="">
      <xdr:nvCxnSpPr>
        <xdr:cNvPr id="464" name="直線コネクタ 463">
          <a:extLst>
            <a:ext uri="{FF2B5EF4-FFF2-40B4-BE49-F238E27FC236}">
              <a16:creationId xmlns:a16="http://schemas.microsoft.com/office/drawing/2014/main" id="{C50A5FF9-EBE4-4137-A694-46AAC4B902C8}"/>
            </a:ext>
          </a:extLst>
        </xdr:cNvPr>
        <xdr:cNvCxnSpPr/>
      </xdr:nvCxnSpPr>
      <xdr:spPr>
        <a:xfrm>
          <a:off x="9154160" y="181356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45738</xdr:rowOff>
    </xdr:from>
    <xdr:ext cx="469744" cy="259045"/>
    <xdr:sp macro="" textlink="">
      <xdr:nvSpPr>
        <xdr:cNvPr id="465" name="【市民会館】&#10;一人当たり面積最大値テキスト">
          <a:extLst>
            <a:ext uri="{FF2B5EF4-FFF2-40B4-BE49-F238E27FC236}">
              <a16:creationId xmlns:a16="http://schemas.microsoft.com/office/drawing/2014/main" id="{73FE5520-F8AB-4179-AA69-938D9A4DE51E}"/>
            </a:ext>
          </a:extLst>
        </xdr:cNvPr>
        <xdr:cNvSpPr txBox="1"/>
      </xdr:nvSpPr>
      <xdr:spPr>
        <a:xfrm>
          <a:off x="9258300" y="16642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99061</xdr:rowOff>
    </xdr:from>
    <xdr:to>
      <xdr:col>55</xdr:col>
      <xdr:colOff>88900</xdr:colOff>
      <xdr:row>100</xdr:row>
      <xdr:rowOff>99061</xdr:rowOff>
    </xdr:to>
    <xdr:cxnSp macro="">
      <xdr:nvCxnSpPr>
        <xdr:cNvPr id="466" name="直線コネクタ 465">
          <a:extLst>
            <a:ext uri="{FF2B5EF4-FFF2-40B4-BE49-F238E27FC236}">
              <a16:creationId xmlns:a16="http://schemas.microsoft.com/office/drawing/2014/main" id="{171D7BA6-71AB-4304-B447-73A9B2553F4A}"/>
            </a:ext>
          </a:extLst>
        </xdr:cNvPr>
        <xdr:cNvCxnSpPr/>
      </xdr:nvCxnSpPr>
      <xdr:spPr>
        <a:xfrm>
          <a:off x="9154160" y="1686306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59707</xdr:rowOff>
    </xdr:from>
    <xdr:ext cx="469744" cy="259045"/>
    <xdr:sp macro="" textlink="">
      <xdr:nvSpPr>
        <xdr:cNvPr id="467" name="【市民会館】&#10;一人当たり面積平均値テキスト">
          <a:extLst>
            <a:ext uri="{FF2B5EF4-FFF2-40B4-BE49-F238E27FC236}">
              <a16:creationId xmlns:a16="http://schemas.microsoft.com/office/drawing/2014/main" id="{13C32A66-9020-4EB7-B000-33F63873FCE3}"/>
            </a:ext>
          </a:extLst>
        </xdr:cNvPr>
        <xdr:cNvSpPr txBox="1"/>
      </xdr:nvSpPr>
      <xdr:spPr>
        <a:xfrm>
          <a:off x="9258300" y="174942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36830</xdr:rowOff>
    </xdr:from>
    <xdr:to>
      <xdr:col>55</xdr:col>
      <xdr:colOff>50800</xdr:colOff>
      <xdr:row>105</xdr:row>
      <xdr:rowOff>138430</xdr:rowOff>
    </xdr:to>
    <xdr:sp macro="" textlink="">
      <xdr:nvSpPr>
        <xdr:cNvPr id="468" name="フローチャート: 判断 467">
          <a:extLst>
            <a:ext uri="{FF2B5EF4-FFF2-40B4-BE49-F238E27FC236}">
              <a16:creationId xmlns:a16="http://schemas.microsoft.com/office/drawing/2014/main" id="{B2290A9D-2F1C-401F-8C1C-0E0A8CFD0048}"/>
            </a:ext>
          </a:extLst>
        </xdr:cNvPr>
        <xdr:cNvSpPr/>
      </xdr:nvSpPr>
      <xdr:spPr>
        <a:xfrm>
          <a:off x="9192260" y="176390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36830</xdr:rowOff>
    </xdr:from>
    <xdr:to>
      <xdr:col>50</xdr:col>
      <xdr:colOff>165100</xdr:colOff>
      <xdr:row>105</xdr:row>
      <xdr:rowOff>138430</xdr:rowOff>
    </xdr:to>
    <xdr:sp macro="" textlink="">
      <xdr:nvSpPr>
        <xdr:cNvPr id="469" name="フローチャート: 判断 468">
          <a:extLst>
            <a:ext uri="{FF2B5EF4-FFF2-40B4-BE49-F238E27FC236}">
              <a16:creationId xmlns:a16="http://schemas.microsoft.com/office/drawing/2014/main" id="{91DF8168-97D8-4A6E-9F41-3CC9C4C14428}"/>
            </a:ext>
          </a:extLst>
        </xdr:cNvPr>
        <xdr:cNvSpPr/>
      </xdr:nvSpPr>
      <xdr:spPr>
        <a:xfrm>
          <a:off x="8445500" y="1763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36830</xdr:rowOff>
    </xdr:from>
    <xdr:to>
      <xdr:col>46</xdr:col>
      <xdr:colOff>38100</xdr:colOff>
      <xdr:row>105</xdr:row>
      <xdr:rowOff>138430</xdr:rowOff>
    </xdr:to>
    <xdr:sp macro="" textlink="">
      <xdr:nvSpPr>
        <xdr:cNvPr id="470" name="フローチャート: 判断 469">
          <a:extLst>
            <a:ext uri="{FF2B5EF4-FFF2-40B4-BE49-F238E27FC236}">
              <a16:creationId xmlns:a16="http://schemas.microsoft.com/office/drawing/2014/main" id="{4350054D-E23E-4B0A-82BD-CC851659D8FB}"/>
            </a:ext>
          </a:extLst>
        </xdr:cNvPr>
        <xdr:cNvSpPr/>
      </xdr:nvSpPr>
      <xdr:spPr>
        <a:xfrm>
          <a:off x="7670800" y="176390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82550</xdr:rowOff>
    </xdr:from>
    <xdr:to>
      <xdr:col>41</xdr:col>
      <xdr:colOff>101600</xdr:colOff>
      <xdr:row>106</xdr:row>
      <xdr:rowOff>12700</xdr:rowOff>
    </xdr:to>
    <xdr:sp macro="" textlink="">
      <xdr:nvSpPr>
        <xdr:cNvPr id="471" name="フローチャート: 判断 470">
          <a:extLst>
            <a:ext uri="{FF2B5EF4-FFF2-40B4-BE49-F238E27FC236}">
              <a16:creationId xmlns:a16="http://schemas.microsoft.com/office/drawing/2014/main" id="{446BBBA2-00B3-4541-B69E-6CC0BB9FF837}"/>
            </a:ext>
          </a:extLst>
        </xdr:cNvPr>
        <xdr:cNvSpPr/>
      </xdr:nvSpPr>
      <xdr:spPr>
        <a:xfrm>
          <a:off x="6873240" y="176847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105411</xdr:rowOff>
    </xdr:from>
    <xdr:to>
      <xdr:col>36</xdr:col>
      <xdr:colOff>165100</xdr:colOff>
      <xdr:row>106</xdr:row>
      <xdr:rowOff>35561</xdr:rowOff>
    </xdr:to>
    <xdr:sp macro="" textlink="">
      <xdr:nvSpPr>
        <xdr:cNvPr id="472" name="フローチャート: 判断 471">
          <a:extLst>
            <a:ext uri="{FF2B5EF4-FFF2-40B4-BE49-F238E27FC236}">
              <a16:creationId xmlns:a16="http://schemas.microsoft.com/office/drawing/2014/main" id="{4272BF8E-B6A4-4FF7-8558-A855F8BB975F}"/>
            </a:ext>
          </a:extLst>
        </xdr:cNvPr>
        <xdr:cNvSpPr/>
      </xdr:nvSpPr>
      <xdr:spPr>
        <a:xfrm>
          <a:off x="6098540" y="1770761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5C2133E1-4366-4CC8-98B9-863639C29D8F}"/>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F3FB8B34-1D6E-4BF8-82B1-89338C4FB461}"/>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75FFC09B-7EE6-46FB-9DBE-87AD678B489E}"/>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FB8FC9AE-E0C4-4E53-B6ED-9FFEF4230FAA}"/>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7" name="テキスト ボックス 476">
          <a:extLst>
            <a:ext uri="{FF2B5EF4-FFF2-40B4-BE49-F238E27FC236}">
              <a16:creationId xmlns:a16="http://schemas.microsoft.com/office/drawing/2014/main" id="{5DB8CE07-04C4-4163-8107-239914D2552D}"/>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109220</xdr:rowOff>
    </xdr:from>
    <xdr:to>
      <xdr:col>55</xdr:col>
      <xdr:colOff>50800</xdr:colOff>
      <xdr:row>107</xdr:row>
      <xdr:rowOff>39370</xdr:rowOff>
    </xdr:to>
    <xdr:sp macro="" textlink="">
      <xdr:nvSpPr>
        <xdr:cNvPr id="478" name="楕円 477">
          <a:extLst>
            <a:ext uri="{FF2B5EF4-FFF2-40B4-BE49-F238E27FC236}">
              <a16:creationId xmlns:a16="http://schemas.microsoft.com/office/drawing/2014/main" id="{AEEBE2A0-75D9-4F02-85E9-D80194240435}"/>
            </a:ext>
          </a:extLst>
        </xdr:cNvPr>
        <xdr:cNvSpPr/>
      </xdr:nvSpPr>
      <xdr:spPr>
        <a:xfrm>
          <a:off x="9192260" y="178790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87647</xdr:rowOff>
    </xdr:from>
    <xdr:ext cx="469744" cy="259045"/>
    <xdr:sp macro="" textlink="">
      <xdr:nvSpPr>
        <xdr:cNvPr id="479" name="【市民会館】&#10;一人当たり面積該当値テキスト">
          <a:extLst>
            <a:ext uri="{FF2B5EF4-FFF2-40B4-BE49-F238E27FC236}">
              <a16:creationId xmlns:a16="http://schemas.microsoft.com/office/drawing/2014/main" id="{49D54348-5642-4639-B28C-4046A01E4F6F}"/>
            </a:ext>
          </a:extLst>
        </xdr:cNvPr>
        <xdr:cNvSpPr txBox="1"/>
      </xdr:nvSpPr>
      <xdr:spPr>
        <a:xfrm>
          <a:off x="9258300" y="17857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109220</xdr:rowOff>
    </xdr:from>
    <xdr:to>
      <xdr:col>50</xdr:col>
      <xdr:colOff>165100</xdr:colOff>
      <xdr:row>107</xdr:row>
      <xdr:rowOff>39370</xdr:rowOff>
    </xdr:to>
    <xdr:sp macro="" textlink="">
      <xdr:nvSpPr>
        <xdr:cNvPr id="480" name="楕円 479">
          <a:extLst>
            <a:ext uri="{FF2B5EF4-FFF2-40B4-BE49-F238E27FC236}">
              <a16:creationId xmlns:a16="http://schemas.microsoft.com/office/drawing/2014/main" id="{F8271F92-95FF-48D1-B1E0-4826D48385EF}"/>
            </a:ext>
          </a:extLst>
        </xdr:cNvPr>
        <xdr:cNvSpPr/>
      </xdr:nvSpPr>
      <xdr:spPr>
        <a:xfrm>
          <a:off x="8445500" y="178790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160020</xdr:rowOff>
    </xdr:from>
    <xdr:to>
      <xdr:col>55</xdr:col>
      <xdr:colOff>0</xdr:colOff>
      <xdr:row>106</xdr:row>
      <xdr:rowOff>160020</xdr:rowOff>
    </xdr:to>
    <xdr:cxnSp macro="">
      <xdr:nvCxnSpPr>
        <xdr:cNvPr id="481" name="直線コネクタ 480">
          <a:extLst>
            <a:ext uri="{FF2B5EF4-FFF2-40B4-BE49-F238E27FC236}">
              <a16:creationId xmlns:a16="http://schemas.microsoft.com/office/drawing/2014/main" id="{4DFB6A97-3F7E-439A-8FE8-A612040D536E}"/>
            </a:ext>
          </a:extLst>
        </xdr:cNvPr>
        <xdr:cNvCxnSpPr/>
      </xdr:nvCxnSpPr>
      <xdr:spPr>
        <a:xfrm>
          <a:off x="8496300" y="1792986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109220</xdr:rowOff>
    </xdr:from>
    <xdr:to>
      <xdr:col>46</xdr:col>
      <xdr:colOff>38100</xdr:colOff>
      <xdr:row>107</xdr:row>
      <xdr:rowOff>39370</xdr:rowOff>
    </xdr:to>
    <xdr:sp macro="" textlink="">
      <xdr:nvSpPr>
        <xdr:cNvPr id="482" name="楕円 481">
          <a:extLst>
            <a:ext uri="{FF2B5EF4-FFF2-40B4-BE49-F238E27FC236}">
              <a16:creationId xmlns:a16="http://schemas.microsoft.com/office/drawing/2014/main" id="{8E83F94C-7867-44E4-9493-95915C0FA066}"/>
            </a:ext>
          </a:extLst>
        </xdr:cNvPr>
        <xdr:cNvSpPr/>
      </xdr:nvSpPr>
      <xdr:spPr>
        <a:xfrm>
          <a:off x="7670800" y="178790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160020</xdr:rowOff>
    </xdr:from>
    <xdr:to>
      <xdr:col>50</xdr:col>
      <xdr:colOff>114300</xdr:colOff>
      <xdr:row>106</xdr:row>
      <xdr:rowOff>160020</xdr:rowOff>
    </xdr:to>
    <xdr:cxnSp macro="">
      <xdr:nvCxnSpPr>
        <xdr:cNvPr id="483" name="直線コネクタ 482">
          <a:extLst>
            <a:ext uri="{FF2B5EF4-FFF2-40B4-BE49-F238E27FC236}">
              <a16:creationId xmlns:a16="http://schemas.microsoft.com/office/drawing/2014/main" id="{F1F3D071-8741-4EEB-9DC2-1AE53909D485}"/>
            </a:ext>
          </a:extLst>
        </xdr:cNvPr>
        <xdr:cNvCxnSpPr/>
      </xdr:nvCxnSpPr>
      <xdr:spPr>
        <a:xfrm>
          <a:off x="7713980" y="1792986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109220</xdr:rowOff>
    </xdr:from>
    <xdr:to>
      <xdr:col>41</xdr:col>
      <xdr:colOff>101600</xdr:colOff>
      <xdr:row>107</xdr:row>
      <xdr:rowOff>39370</xdr:rowOff>
    </xdr:to>
    <xdr:sp macro="" textlink="">
      <xdr:nvSpPr>
        <xdr:cNvPr id="484" name="楕円 483">
          <a:extLst>
            <a:ext uri="{FF2B5EF4-FFF2-40B4-BE49-F238E27FC236}">
              <a16:creationId xmlns:a16="http://schemas.microsoft.com/office/drawing/2014/main" id="{BEF6E409-A226-432C-92D1-7CA129117698}"/>
            </a:ext>
          </a:extLst>
        </xdr:cNvPr>
        <xdr:cNvSpPr/>
      </xdr:nvSpPr>
      <xdr:spPr>
        <a:xfrm>
          <a:off x="6873240" y="178790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160020</xdr:rowOff>
    </xdr:from>
    <xdr:to>
      <xdr:col>45</xdr:col>
      <xdr:colOff>177800</xdr:colOff>
      <xdr:row>106</xdr:row>
      <xdr:rowOff>160020</xdr:rowOff>
    </xdr:to>
    <xdr:cxnSp macro="">
      <xdr:nvCxnSpPr>
        <xdr:cNvPr id="485" name="直線コネクタ 484">
          <a:extLst>
            <a:ext uri="{FF2B5EF4-FFF2-40B4-BE49-F238E27FC236}">
              <a16:creationId xmlns:a16="http://schemas.microsoft.com/office/drawing/2014/main" id="{D42F13DA-DAAB-45B0-AF88-8095112B2EA4}"/>
            </a:ext>
          </a:extLst>
        </xdr:cNvPr>
        <xdr:cNvCxnSpPr/>
      </xdr:nvCxnSpPr>
      <xdr:spPr>
        <a:xfrm>
          <a:off x="6924040" y="1792986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109220</xdr:rowOff>
    </xdr:from>
    <xdr:to>
      <xdr:col>36</xdr:col>
      <xdr:colOff>165100</xdr:colOff>
      <xdr:row>107</xdr:row>
      <xdr:rowOff>39370</xdr:rowOff>
    </xdr:to>
    <xdr:sp macro="" textlink="">
      <xdr:nvSpPr>
        <xdr:cNvPr id="486" name="楕円 485">
          <a:extLst>
            <a:ext uri="{FF2B5EF4-FFF2-40B4-BE49-F238E27FC236}">
              <a16:creationId xmlns:a16="http://schemas.microsoft.com/office/drawing/2014/main" id="{2E51BA33-AE20-4213-ABAE-897310D74B42}"/>
            </a:ext>
          </a:extLst>
        </xdr:cNvPr>
        <xdr:cNvSpPr/>
      </xdr:nvSpPr>
      <xdr:spPr>
        <a:xfrm>
          <a:off x="6098540" y="178790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160020</xdr:rowOff>
    </xdr:from>
    <xdr:to>
      <xdr:col>41</xdr:col>
      <xdr:colOff>50800</xdr:colOff>
      <xdr:row>106</xdr:row>
      <xdr:rowOff>160020</xdr:rowOff>
    </xdr:to>
    <xdr:cxnSp macro="">
      <xdr:nvCxnSpPr>
        <xdr:cNvPr id="487" name="直線コネクタ 486">
          <a:extLst>
            <a:ext uri="{FF2B5EF4-FFF2-40B4-BE49-F238E27FC236}">
              <a16:creationId xmlns:a16="http://schemas.microsoft.com/office/drawing/2014/main" id="{E03FCF67-FBD6-4A72-A961-0EA86AF9CAE8}"/>
            </a:ext>
          </a:extLst>
        </xdr:cNvPr>
        <xdr:cNvCxnSpPr/>
      </xdr:nvCxnSpPr>
      <xdr:spPr>
        <a:xfrm>
          <a:off x="6149340" y="1792986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154957</xdr:rowOff>
    </xdr:from>
    <xdr:ext cx="469744" cy="259045"/>
    <xdr:sp macro="" textlink="">
      <xdr:nvSpPr>
        <xdr:cNvPr id="488" name="n_1aveValue【市民会館】&#10;一人当たり面積">
          <a:extLst>
            <a:ext uri="{FF2B5EF4-FFF2-40B4-BE49-F238E27FC236}">
              <a16:creationId xmlns:a16="http://schemas.microsoft.com/office/drawing/2014/main" id="{772F9FC6-6769-4C33-AFDD-E34D8599B273}"/>
            </a:ext>
          </a:extLst>
        </xdr:cNvPr>
        <xdr:cNvSpPr txBox="1"/>
      </xdr:nvSpPr>
      <xdr:spPr>
        <a:xfrm>
          <a:off x="8271587" y="1742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154957</xdr:rowOff>
    </xdr:from>
    <xdr:ext cx="469744" cy="259045"/>
    <xdr:sp macro="" textlink="">
      <xdr:nvSpPr>
        <xdr:cNvPr id="489" name="n_2aveValue【市民会館】&#10;一人当たり面積">
          <a:extLst>
            <a:ext uri="{FF2B5EF4-FFF2-40B4-BE49-F238E27FC236}">
              <a16:creationId xmlns:a16="http://schemas.microsoft.com/office/drawing/2014/main" id="{99799A43-2DA8-4B8B-9C13-C473EB4D0468}"/>
            </a:ext>
          </a:extLst>
        </xdr:cNvPr>
        <xdr:cNvSpPr txBox="1"/>
      </xdr:nvSpPr>
      <xdr:spPr>
        <a:xfrm>
          <a:off x="7509587" y="1742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29227</xdr:rowOff>
    </xdr:from>
    <xdr:ext cx="469744" cy="259045"/>
    <xdr:sp macro="" textlink="">
      <xdr:nvSpPr>
        <xdr:cNvPr id="490" name="n_3aveValue【市民会館】&#10;一人当たり面積">
          <a:extLst>
            <a:ext uri="{FF2B5EF4-FFF2-40B4-BE49-F238E27FC236}">
              <a16:creationId xmlns:a16="http://schemas.microsoft.com/office/drawing/2014/main" id="{CF861428-FFCA-4721-B740-34B2D7BA8609}"/>
            </a:ext>
          </a:extLst>
        </xdr:cNvPr>
        <xdr:cNvSpPr txBox="1"/>
      </xdr:nvSpPr>
      <xdr:spPr>
        <a:xfrm>
          <a:off x="6712027" y="17463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52088</xdr:rowOff>
    </xdr:from>
    <xdr:ext cx="469744" cy="259045"/>
    <xdr:sp macro="" textlink="">
      <xdr:nvSpPr>
        <xdr:cNvPr id="491" name="n_4aveValue【市民会館】&#10;一人当たり面積">
          <a:extLst>
            <a:ext uri="{FF2B5EF4-FFF2-40B4-BE49-F238E27FC236}">
              <a16:creationId xmlns:a16="http://schemas.microsoft.com/office/drawing/2014/main" id="{3E1805C8-09AE-4F7F-8B7D-E11A0579E026}"/>
            </a:ext>
          </a:extLst>
        </xdr:cNvPr>
        <xdr:cNvSpPr txBox="1"/>
      </xdr:nvSpPr>
      <xdr:spPr>
        <a:xfrm>
          <a:off x="5937327" y="17486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30497</xdr:rowOff>
    </xdr:from>
    <xdr:ext cx="469744" cy="259045"/>
    <xdr:sp macro="" textlink="">
      <xdr:nvSpPr>
        <xdr:cNvPr id="492" name="n_1mainValue【市民会館】&#10;一人当たり面積">
          <a:extLst>
            <a:ext uri="{FF2B5EF4-FFF2-40B4-BE49-F238E27FC236}">
              <a16:creationId xmlns:a16="http://schemas.microsoft.com/office/drawing/2014/main" id="{2F35EF06-B7AF-4E88-9652-5C7FD46712BD}"/>
            </a:ext>
          </a:extLst>
        </xdr:cNvPr>
        <xdr:cNvSpPr txBox="1"/>
      </xdr:nvSpPr>
      <xdr:spPr>
        <a:xfrm>
          <a:off x="8271587" y="17967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30497</xdr:rowOff>
    </xdr:from>
    <xdr:ext cx="469744" cy="259045"/>
    <xdr:sp macro="" textlink="">
      <xdr:nvSpPr>
        <xdr:cNvPr id="493" name="n_2mainValue【市民会館】&#10;一人当たり面積">
          <a:extLst>
            <a:ext uri="{FF2B5EF4-FFF2-40B4-BE49-F238E27FC236}">
              <a16:creationId xmlns:a16="http://schemas.microsoft.com/office/drawing/2014/main" id="{B87E9E46-A31E-428A-B6B4-3F49908F0C30}"/>
            </a:ext>
          </a:extLst>
        </xdr:cNvPr>
        <xdr:cNvSpPr txBox="1"/>
      </xdr:nvSpPr>
      <xdr:spPr>
        <a:xfrm>
          <a:off x="7509587" y="17967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30497</xdr:rowOff>
    </xdr:from>
    <xdr:ext cx="469744" cy="259045"/>
    <xdr:sp macro="" textlink="">
      <xdr:nvSpPr>
        <xdr:cNvPr id="494" name="n_3mainValue【市民会館】&#10;一人当たり面積">
          <a:extLst>
            <a:ext uri="{FF2B5EF4-FFF2-40B4-BE49-F238E27FC236}">
              <a16:creationId xmlns:a16="http://schemas.microsoft.com/office/drawing/2014/main" id="{7193DE31-70E4-435C-943D-21954947F0FE}"/>
            </a:ext>
          </a:extLst>
        </xdr:cNvPr>
        <xdr:cNvSpPr txBox="1"/>
      </xdr:nvSpPr>
      <xdr:spPr>
        <a:xfrm>
          <a:off x="6712027" y="17967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30497</xdr:rowOff>
    </xdr:from>
    <xdr:ext cx="469744" cy="259045"/>
    <xdr:sp macro="" textlink="">
      <xdr:nvSpPr>
        <xdr:cNvPr id="495" name="n_4mainValue【市民会館】&#10;一人当たり面積">
          <a:extLst>
            <a:ext uri="{FF2B5EF4-FFF2-40B4-BE49-F238E27FC236}">
              <a16:creationId xmlns:a16="http://schemas.microsoft.com/office/drawing/2014/main" id="{7EF808B4-CBBA-4C78-BECD-E547D14D35DD}"/>
            </a:ext>
          </a:extLst>
        </xdr:cNvPr>
        <xdr:cNvSpPr txBox="1"/>
      </xdr:nvSpPr>
      <xdr:spPr>
        <a:xfrm>
          <a:off x="5937327" y="17967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6" name="正方形/長方形 495">
          <a:extLst>
            <a:ext uri="{FF2B5EF4-FFF2-40B4-BE49-F238E27FC236}">
              <a16:creationId xmlns:a16="http://schemas.microsoft.com/office/drawing/2014/main" id="{9A87F312-E75E-47D6-9943-DAC1D31A35B7}"/>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7" name="正方形/長方形 496">
          <a:extLst>
            <a:ext uri="{FF2B5EF4-FFF2-40B4-BE49-F238E27FC236}">
              <a16:creationId xmlns:a16="http://schemas.microsoft.com/office/drawing/2014/main" id="{21C7DBD3-C207-4A58-BA57-575C07C79761}"/>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8" name="正方形/長方形 497">
          <a:extLst>
            <a:ext uri="{FF2B5EF4-FFF2-40B4-BE49-F238E27FC236}">
              <a16:creationId xmlns:a16="http://schemas.microsoft.com/office/drawing/2014/main" id="{918F7A95-4049-4A80-9A9B-5AA78D41C8F6}"/>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9" name="正方形/長方形 498">
          <a:extLst>
            <a:ext uri="{FF2B5EF4-FFF2-40B4-BE49-F238E27FC236}">
              <a16:creationId xmlns:a16="http://schemas.microsoft.com/office/drawing/2014/main" id="{EF024292-CE98-4EA6-8277-32811BDC3CE3}"/>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0" name="正方形/長方形 499">
          <a:extLst>
            <a:ext uri="{FF2B5EF4-FFF2-40B4-BE49-F238E27FC236}">
              <a16:creationId xmlns:a16="http://schemas.microsoft.com/office/drawing/2014/main" id="{C13C0FED-F0CC-4A89-9488-D879CD7F764B}"/>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1" name="正方形/長方形 500">
          <a:extLst>
            <a:ext uri="{FF2B5EF4-FFF2-40B4-BE49-F238E27FC236}">
              <a16:creationId xmlns:a16="http://schemas.microsoft.com/office/drawing/2014/main" id="{D09C7B0B-AE0D-4F7D-8936-88381E029857}"/>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2" name="正方形/長方形 501">
          <a:extLst>
            <a:ext uri="{FF2B5EF4-FFF2-40B4-BE49-F238E27FC236}">
              <a16:creationId xmlns:a16="http://schemas.microsoft.com/office/drawing/2014/main" id="{F4134575-1540-494A-85A8-CCBF94ACEE40}"/>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3" name="正方形/長方形 502">
          <a:extLst>
            <a:ext uri="{FF2B5EF4-FFF2-40B4-BE49-F238E27FC236}">
              <a16:creationId xmlns:a16="http://schemas.microsoft.com/office/drawing/2014/main" id="{03B615EC-8383-471F-9B2F-63CD8BC4783F}"/>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4" name="テキスト ボックス 503">
          <a:extLst>
            <a:ext uri="{FF2B5EF4-FFF2-40B4-BE49-F238E27FC236}">
              <a16:creationId xmlns:a16="http://schemas.microsoft.com/office/drawing/2014/main" id="{71D23485-18A8-43A6-B23C-CEE4D8013EC6}"/>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5" name="直線コネクタ 504">
          <a:extLst>
            <a:ext uri="{FF2B5EF4-FFF2-40B4-BE49-F238E27FC236}">
              <a16:creationId xmlns:a16="http://schemas.microsoft.com/office/drawing/2014/main" id="{7E4A312D-C6F6-4324-B9CE-6ABBD31D0A26}"/>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6" name="テキスト ボックス 505">
          <a:extLst>
            <a:ext uri="{FF2B5EF4-FFF2-40B4-BE49-F238E27FC236}">
              <a16:creationId xmlns:a16="http://schemas.microsoft.com/office/drawing/2014/main" id="{2DBDE5DF-5589-4E8D-80CB-F06575D1EE24}"/>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7" name="直線コネクタ 506">
          <a:extLst>
            <a:ext uri="{FF2B5EF4-FFF2-40B4-BE49-F238E27FC236}">
              <a16:creationId xmlns:a16="http://schemas.microsoft.com/office/drawing/2014/main" id="{8EF4FD15-6F53-410D-9B9F-9F43DE2F344B}"/>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8" name="テキスト ボックス 507">
          <a:extLst>
            <a:ext uri="{FF2B5EF4-FFF2-40B4-BE49-F238E27FC236}">
              <a16:creationId xmlns:a16="http://schemas.microsoft.com/office/drawing/2014/main" id="{1809E1FF-5535-4388-A6E7-673C29273576}"/>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9" name="直線コネクタ 508">
          <a:extLst>
            <a:ext uri="{FF2B5EF4-FFF2-40B4-BE49-F238E27FC236}">
              <a16:creationId xmlns:a16="http://schemas.microsoft.com/office/drawing/2014/main" id="{E03CDC9E-51CB-4D79-A173-63F23B85E657}"/>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10" name="テキスト ボックス 509">
          <a:extLst>
            <a:ext uri="{FF2B5EF4-FFF2-40B4-BE49-F238E27FC236}">
              <a16:creationId xmlns:a16="http://schemas.microsoft.com/office/drawing/2014/main" id="{F33F6B21-02AD-48A1-8E11-52B07E4EAD74}"/>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1" name="直線コネクタ 510">
          <a:extLst>
            <a:ext uri="{FF2B5EF4-FFF2-40B4-BE49-F238E27FC236}">
              <a16:creationId xmlns:a16="http://schemas.microsoft.com/office/drawing/2014/main" id="{BC1A7361-896A-4ECA-BD05-B95CEF32B47E}"/>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2" name="テキスト ボックス 511">
          <a:extLst>
            <a:ext uri="{FF2B5EF4-FFF2-40B4-BE49-F238E27FC236}">
              <a16:creationId xmlns:a16="http://schemas.microsoft.com/office/drawing/2014/main" id="{11D0C7E9-9E4A-4AF9-8DA7-F5C07251F5ED}"/>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3" name="直線コネクタ 512">
          <a:extLst>
            <a:ext uri="{FF2B5EF4-FFF2-40B4-BE49-F238E27FC236}">
              <a16:creationId xmlns:a16="http://schemas.microsoft.com/office/drawing/2014/main" id="{1BDA91F1-905A-471D-BD76-44BD8307B4F9}"/>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4" name="テキスト ボックス 513">
          <a:extLst>
            <a:ext uri="{FF2B5EF4-FFF2-40B4-BE49-F238E27FC236}">
              <a16:creationId xmlns:a16="http://schemas.microsoft.com/office/drawing/2014/main" id="{93D3F716-5343-4993-AE9A-477B1EFC6256}"/>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5" name="直線コネクタ 514">
          <a:extLst>
            <a:ext uri="{FF2B5EF4-FFF2-40B4-BE49-F238E27FC236}">
              <a16:creationId xmlns:a16="http://schemas.microsoft.com/office/drawing/2014/main" id="{8510EF68-F2D7-42EC-BAD2-EBCE4335DECD}"/>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6" name="テキスト ボックス 515">
          <a:extLst>
            <a:ext uri="{FF2B5EF4-FFF2-40B4-BE49-F238E27FC236}">
              <a16:creationId xmlns:a16="http://schemas.microsoft.com/office/drawing/2014/main" id="{5B54DDBA-F670-45D7-8A3F-BA6A29921E59}"/>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7" name="直線コネクタ 516">
          <a:extLst>
            <a:ext uri="{FF2B5EF4-FFF2-40B4-BE49-F238E27FC236}">
              <a16:creationId xmlns:a16="http://schemas.microsoft.com/office/drawing/2014/main" id="{3B10DDE5-0102-485D-A936-D218B3310EA3}"/>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8" name="テキスト ボックス 517">
          <a:extLst>
            <a:ext uri="{FF2B5EF4-FFF2-40B4-BE49-F238E27FC236}">
              <a16:creationId xmlns:a16="http://schemas.microsoft.com/office/drawing/2014/main" id="{3CDE6567-F051-4BAD-96E3-B89E63382E08}"/>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9" name="【一般廃棄物処理施設】&#10;有形固定資産減価償却率グラフ枠">
          <a:extLst>
            <a:ext uri="{FF2B5EF4-FFF2-40B4-BE49-F238E27FC236}">
              <a16:creationId xmlns:a16="http://schemas.microsoft.com/office/drawing/2014/main" id="{E163DD78-5C07-4AE2-B40E-709BDBD61F64}"/>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152400</xdr:rowOff>
    </xdr:from>
    <xdr:to>
      <xdr:col>85</xdr:col>
      <xdr:colOff>126364</xdr:colOff>
      <xdr:row>42</xdr:row>
      <xdr:rowOff>17145</xdr:rowOff>
    </xdr:to>
    <xdr:cxnSp macro="">
      <xdr:nvCxnSpPr>
        <xdr:cNvPr id="520" name="直線コネクタ 519">
          <a:extLst>
            <a:ext uri="{FF2B5EF4-FFF2-40B4-BE49-F238E27FC236}">
              <a16:creationId xmlns:a16="http://schemas.microsoft.com/office/drawing/2014/main" id="{9CA0EC5B-D1BA-4A78-B0FE-4A339AD6AE56}"/>
            </a:ext>
          </a:extLst>
        </xdr:cNvPr>
        <xdr:cNvCxnSpPr/>
      </xdr:nvCxnSpPr>
      <xdr:spPr>
        <a:xfrm flipV="1">
          <a:off x="14375764" y="5684520"/>
          <a:ext cx="0" cy="1373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20972</xdr:rowOff>
    </xdr:from>
    <xdr:ext cx="405111" cy="259045"/>
    <xdr:sp macro="" textlink="">
      <xdr:nvSpPr>
        <xdr:cNvPr id="521" name="【一般廃棄物処理施設】&#10;有形固定資産減価償却率最小値テキスト">
          <a:extLst>
            <a:ext uri="{FF2B5EF4-FFF2-40B4-BE49-F238E27FC236}">
              <a16:creationId xmlns:a16="http://schemas.microsoft.com/office/drawing/2014/main" id="{7EB61AB1-796B-4397-BBE2-90BF3DD5F694}"/>
            </a:ext>
          </a:extLst>
        </xdr:cNvPr>
        <xdr:cNvSpPr txBox="1"/>
      </xdr:nvSpPr>
      <xdr:spPr>
        <a:xfrm>
          <a:off x="14414500" y="7061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17145</xdr:rowOff>
    </xdr:from>
    <xdr:to>
      <xdr:col>86</xdr:col>
      <xdr:colOff>25400</xdr:colOff>
      <xdr:row>42</xdr:row>
      <xdr:rowOff>17145</xdr:rowOff>
    </xdr:to>
    <xdr:cxnSp macro="">
      <xdr:nvCxnSpPr>
        <xdr:cNvPr id="522" name="直線コネクタ 521">
          <a:extLst>
            <a:ext uri="{FF2B5EF4-FFF2-40B4-BE49-F238E27FC236}">
              <a16:creationId xmlns:a16="http://schemas.microsoft.com/office/drawing/2014/main" id="{BAEA80B4-DF96-44B6-8BCE-0EEC9DABBD73}"/>
            </a:ext>
          </a:extLst>
        </xdr:cNvPr>
        <xdr:cNvCxnSpPr/>
      </xdr:nvCxnSpPr>
      <xdr:spPr>
        <a:xfrm>
          <a:off x="14287500" y="70580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99077</xdr:rowOff>
    </xdr:from>
    <xdr:ext cx="405111" cy="259045"/>
    <xdr:sp macro="" textlink="">
      <xdr:nvSpPr>
        <xdr:cNvPr id="523" name="【一般廃棄物処理施設】&#10;有形固定資産減価償却率最大値テキスト">
          <a:extLst>
            <a:ext uri="{FF2B5EF4-FFF2-40B4-BE49-F238E27FC236}">
              <a16:creationId xmlns:a16="http://schemas.microsoft.com/office/drawing/2014/main" id="{6617132E-A047-4C71-9E32-D07FB4D5CBFE}"/>
            </a:ext>
          </a:extLst>
        </xdr:cNvPr>
        <xdr:cNvSpPr txBox="1"/>
      </xdr:nvSpPr>
      <xdr:spPr>
        <a:xfrm>
          <a:off x="14414500" y="5463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152400</xdr:rowOff>
    </xdr:from>
    <xdr:to>
      <xdr:col>86</xdr:col>
      <xdr:colOff>25400</xdr:colOff>
      <xdr:row>33</xdr:row>
      <xdr:rowOff>152400</xdr:rowOff>
    </xdr:to>
    <xdr:cxnSp macro="">
      <xdr:nvCxnSpPr>
        <xdr:cNvPr id="524" name="直線コネクタ 523">
          <a:extLst>
            <a:ext uri="{FF2B5EF4-FFF2-40B4-BE49-F238E27FC236}">
              <a16:creationId xmlns:a16="http://schemas.microsoft.com/office/drawing/2014/main" id="{7B7380A5-35EA-42C2-9279-9812E9836E8A}"/>
            </a:ext>
          </a:extLst>
        </xdr:cNvPr>
        <xdr:cNvCxnSpPr/>
      </xdr:nvCxnSpPr>
      <xdr:spPr>
        <a:xfrm>
          <a:off x="14287500" y="56845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154322</xdr:rowOff>
    </xdr:from>
    <xdr:ext cx="405111" cy="259045"/>
    <xdr:sp macro="" textlink="">
      <xdr:nvSpPr>
        <xdr:cNvPr id="525" name="【一般廃棄物処理施設】&#10;有形固定資産減価償却率平均値テキスト">
          <a:extLst>
            <a:ext uri="{FF2B5EF4-FFF2-40B4-BE49-F238E27FC236}">
              <a16:creationId xmlns:a16="http://schemas.microsoft.com/office/drawing/2014/main" id="{4D06E44C-C2F3-4B05-8B07-2D6E964E457F}"/>
            </a:ext>
          </a:extLst>
        </xdr:cNvPr>
        <xdr:cNvSpPr txBox="1"/>
      </xdr:nvSpPr>
      <xdr:spPr>
        <a:xfrm>
          <a:off x="14414500" y="63570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4445</xdr:rowOff>
    </xdr:from>
    <xdr:to>
      <xdr:col>85</xdr:col>
      <xdr:colOff>177800</xdr:colOff>
      <xdr:row>38</xdr:row>
      <xdr:rowOff>106045</xdr:rowOff>
    </xdr:to>
    <xdr:sp macro="" textlink="">
      <xdr:nvSpPr>
        <xdr:cNvPr id="526" name="フローチャート: 判断 525">
          <a:extLst>
            <a:ext uri="{FF2B5EF4-FFF2-40B4-BE49-F238E27FC236}">
              <a16:creationId xmlns:a16="http://schemas.microsoft.com/office/drawing/2014/main" id="{5A5A1B24-54AA-4652-9961-58DB4D230891}"/>
            </a:ext>
          </a:extLst>
        </xdr:cNvPr>
        <xdr:cNvSpPr/>
      </xdr:nvSpPr>
      <xdr:spPr>
        <a:xfrm>
          <a:off x="14325600" y="6374765"/>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147320</xdr:rowOff>
    </xdr:from>
    <xdr:to>
      <xdr:col>81</xdr:col>
      <xdr:colOff>101600</xdr:colOff>
      <xdr:row>38</xdr:row>
      <xdr:rowOff>77470</xdr:rowOff>
    </xdr:to>
    <xdr:sp macro="" textlink="">
      <xdr:nvSpPr>
        <xdr:cNvPr id="527" name="フローチャート: 判断 526">
          <a:extLst>
            <a:ext uri="{FF2B5EF4-FFF2-40B4-BE49-F238E27FC236}">
              <a16:creationId xmlns:a16="http://schemas.microsoft.com/office/drawing/2014/main" id="{4793F189-4FFD-470D-B483-B8877F75B4B1}"/>
            </a:ext>
          </a:extLst>
        </xdr:cNvPr>
        <xdr:cNvSpPr/>
      </xdr:nvSpPr>
      <xdr:spPr>
        <a:xfrm>
          <a:off x="13578840" y="63500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156845</xdr:rowOff>
    </xdr:from>
    <xdr:to>
      <xdr:col>76</xdr:col>
      <xdr:colOff>165100</xdr:colOff>
      <xdr:row>38</xdr:row>
      <xdr:rowOff>86995</xdr:rowOff>
    </xdr:to>
    <xdr:sp macro="" textlink="">
      <xdr:nvSpPr>
        <xdr:cNvPr id="528" name="フローチャート: 判断 527">
          <a:extLst>
            <a:ext uri="{FF2B5EF4-FFF2-40B4-BE49-F238E27FC236}">
              <a16:creationId xmlns:a16="http://schemas.microsoft.com/office/drawing/2014/main" id="{47293435-23F8-4577-8A77-B9E94B834910}"/>
            </a:ext>
          </a:extLst>
        </xdr:cNvPr>
        <xdr:cNvSpPr/>
      </xdr:nvSpPr>
      <xdr:spPr>
        <a:xfrm>
          <a:off x="12804140" y="63595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33020</xdr:rowOff>
    </xdr:from>
    <xdr:to>
      <xdr:col>72</xdr:col>
      <xdr:colOff>38100</xdr:colOff>
      <xdr:row>38</xdr:row>
      <xdr:rowOff>134620</xdr:rowOff>
    </xdr:to>
    <xdr:sp macro="" textlink="">
      <xdr:nvSpPr>
        <xdr:cNvPr id="529" name="フローチャート: 判断 528">
          <a:extLst>
            <a:ext uri="{FF2B5EF4-FFF2-40B4-BE49-F238E27FC236}">
              <a16:creationId xmlns:a16="http://schemas.microsoft.com/office/drawing/2014/main" id="{D4220E5D-467E-4D1B-BC4E-1F29F9992499}"/>
            </a:ext>
          </a:extLst>
        </xdr:cNvPr>
        <xdr:cNvSpPr/>
      </xdr:nvSpPr>
      <xdr:spPr>
        <a:xfrm>
          <a:off x="12029440" y="640334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48260</xdr:rowOff>
    </xdr:from>
    <xdr:to>
      <xdr:col>67</xdr:col>
      <xdr:colOff>101600</xdr:colOff>
      <xdr:row>38</xdr:row>
      <xdr:rowOff>149860</xdr:rowOff>
    </xdr:to>
    <xdr:sp macro="" textlink="">
      <xdr:nvSpPr>
        <xdr:cNvPr id="530" name="フローチャート: 判断 529">
          <a:extLst>
            <a:ext uri="{FF2B5EF4-FFF2-40B4-BE49-F238E27FC236}">
              <a16:creationId xmlns:a16="http://schemas.microsoft.com/office/drawing/2014/main" id="{5D991898-AEF6-419A-8011-F40FDF5A123B}"/>
            </a:ext>
          </a:extLst>
        </xdr:cNvPr>
        <xdr:cNvSpPr/>
      </xdr:nvSpPr>
      <xdr:spPr>
        <a:xfrm>
          <a:off x="11231880" y="641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3E0BB401-A359-46D6-9B69-3EB262881448}"/>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58A999CA-D766-484A-9649-22E48293C216}"/>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A386D49D-4568-4A3B-94F8-679AB734A78A}"/>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3A8BEC20-769B-41A3-A069-9E234406C295}"/>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5" name="テキスト ボックス 534">
          <a:extLst>
            <a:ext uri="{FF2B5EF4-FFF2-40B4-BE49-F238E27FC236}">
              <a16:creationId xmlns:a16="http://schemas.microsoft.com/office/drawing/2014/main" id="{1A41E351-4043-4333-945C-764C89EA3F26}"/>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78740</xdr:rowOff>
    </xdr:from>
    <xdr:to>
      <xdr:col>85</xdr:col>
      <xdr:colOff>177800</xdr:colOff>
      <xdr:row>36</xdr:row>
      <xdr:rowOff>8890</xdr:rowOff>
    </xdr:to>
    <xdr:sp macro="" textlink="">
      <xdr:nvSpPr>
        <xdr:cNvPr id="536" name="楕円 535">
          <a:extLst>
            <a:ext uri="{FF2B5EF4-FFF2-40B4-BE49-F238E27FC236}">
              <a16:creationId xmlns:a16="http://schemas.microsoft.com/office/drawing/2014/main" id="{0D977EDA-2076-49C6-B6B5-2FA9F4C8E230}"/>
            </a:ext>
          </a:extLst>
        </xdr:cNvPr>
        <xdr:cNvSpPr/>
      </xdr:nvSpPr>
      <xdr:spPr>
        <a:xfrm>
          <a:off x="14325600" y="594614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101617</xdr:rowOff>
    </xdr:from>
    <xdr:ext cx="405111" cy="259045"/>
    <xdr:sp macro="" textlink="">
      <xdr:nvSpPr>
        <xdr:cNvPr id="537" name="【一般廃棄物処理施設】&#10;有形固定資産減価償却率該当値テキスト">
          <a:extLst>
            <a:ext uri="{FF2B5EF4-FFF2-40B4-BE49-F238E27FC236}">
              <a16:creationId xmlns:a16="http://schemas.microsoft.com/office/drawing/2014/main" id="{CC614DBA-1A3E-4F70-9122-5FC7E32DAE84}"/>
            </a:ext>
          </a:extLst>
        </xdr:cNvPr>
        <xdr:cNvSpPr txBox="1"/>
      </xdr:nvSpPr>
      <xdr:spPr>
        <a:xfrm>
          <a:off x="14414500" y="580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17780</xdr:rowOff>
    </xdr:from>
    <xdr:to>
      <xdr:col>81</xdr:col>
      <xdr:colOff>101600</xdr:colOff>
      <xdr:row>35</xdr:row>
      <xdr:rowOff>119380</xdr:rowOff>
    </xdr:to>
    <xdr:sp macro="" textlink="">
      <xdr:nvSpPr>
        <xdr:cNvPr id="538" name="楕円 537">
          <a:extLst>
            <a:ext uri="{FF2B5EF4-FFF2-40B4-BE49-F238E27FC236}">
              <a16:creationId xmlns:a16="http://schemas.microsoft.com/office/drawing/2014/main" id="{CB7392AF-529C-4071-B954-2EB2814C0A0E}"/>
            </a:ext>
          </a:extLst>
        </xdr:cNvPr>
        <xdr:cNvSpPr/>
      </xdr:nvSpPr>
      <xdr:spPr>
        <a:xfrm>
          <a:off x="13578840" y="5885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68580</xdr:rowOff>
    </xdr:from>
    <xdr:to>
      <xdr:col>85</xdr:col>
      <xdr:colOff>127000</xdr:colOff>
      <xdr:row>35</xdr:row>
      <xdr:rowOff>129540</xdr:rowOff>
    </xdr:to>
    <xdr:cxnSp macro="">
      <xdr:nvCxnSpPr>
        <xdr:cNvPr id="539" name="直線コネクタ 538">
          <a:extLst>
            <a:ext uri="{FF2B5EF4-FFF2-40B4-BE49-F238E27FC236}">
              <a16:creationId xmlns:a16="http://schemas.microsoft.com/office/drawing/2014/main" id="{A0BBB7FB-5D6B-45FC-97C1-FF81F277C174}"/>
            </a:ext>
          </a:extLst>
        </xdr:cNvPr>
        <xdr:cNvCxnSpPr/>
      </xdr:nvCxnSpPr>
      <xdr:spPr>
        <a:xfrm>
          <a:off x="13629640" y="5935980"/>
          <a:ext cx="74676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137795</xdr:rowOff>
    </xdr:from>
    <xdr:to>
      <xdr:col>76</xdr:col>
      <xdr:colOff>165100</xdr:colOff>
      <xdr:row>35</xdr:row>
      <xdr:rowOff>67945</xdr:rowOff>
    </xdr:to>
    <xdr:sp macro="" textlink="">
      <xdr:nvSpPr>
        <xdr:cNvPr id="540" name="楕円 539">
          <a:extLst>
            <a:ext uri="{FF2B5EF4-FFF2-40B4-BE49-F238E27FC236}">
              <a16:creationId xmlns:a16="http://schemas.microsoft.com/office/drawing/2014/main" id="{9A67956D-C098-4BA7-BD99-4A31714E047B}"/>
            </a:ext>
          </a:extLst>
        </xdr:cNvPr>
        <xdr:cNvSpPr/>
      </xdr:nvSpPr>
      <xdr:spPr>
        <a:xfrm>
          <a:off x="12804140" y="58375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17145</xdr:rowOff>
    </xdr:from>
    <xdr:to>
      <xdr:col>81</xdr:col>
      <xdr:colOff>50800</xdr:colOff>
      <xdr:row>35</xdr:row>
      <xdr:rowOff>68580</xdr:rowOff>
    </xdr:to>
    <xdr:cxnSp macro="">
      <xdr:nvCxnSpPr>
        <xdr:cNvPr id="541" name="直線コネクタ 540">
          <a:extLst>
            <a:ext uri="{FF2B5EF4-FFF2-40B4-BE49-F238E27FC236}">
              <a16:creationId xmlns:a16="http://schemas.microsoft.com/office/drawing/2014/main" id="{E5EDD829-D177-418B-B703-D126C8B300EB}"/>
            </a:ext>
          </a:extLst>
        </xdr:cNvPr>
        <xdr:cNvCxnSpPr/>
      </xdr:nvCxnSpPr>
      <xdr:spPr>
        <a:xfrm>
          <a:off x="12854940" y="5884545"/>
          <a:ext cx="7747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50165</xdr:rowOff>
    </xdr:from>
    <xdr:to>
      <xdr:col>72</xdr:col>
      <xdr:colOff>38100</xdr:colOff>
      <xdr:row>34</xdr:row>
      <xdr:rowOff>151765</xdr:rowOff>
    </xdr:to>
    <xdr:sp macro="" textlink="">
      <xdr:nvSpPr>
        <xdr:cNvPr id="542" name="楕円 541">
          <a:extLst>
            <a:ext uri="{FF2B5EF4-FFF2-40B4-BE49-F238E27FC236}">
              <a16:creationId xmlns:a16="http://schemas.microsoft.com/office/drawing/2014/main" id="{4FF440D8-49D2-433D-AAD3-F68016AF468C}"/>
            </a:ext>
          </a:extLst>
        </xdr:cNvPr>
        <xdr:cNvSpPr/>
      </xdr:nvSpPr>
      <xdr:spPr>
        <a:xfrm>
          <a:off x="12029440" y="574992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100965</xdr:rowOff>
    </xdr:from>
    <xdr:to>
      <xdr:col>76</xdr:col>
      <xdr:colOff>114300</xdr:colOff>
      <xdr:row>35</xdr:row>
      <xdr:rowOff>17145</xdr:rowOff>
    </xdr:to>
    <xdr:cxnSp macro="">
      <xdr:nvCxnSpPr>
        <xdr:cNvPr id="543" name="直線コネクタ 542">
          <a:extLst>
            <a:ext uri="{FF2B5EF4-FFF2-40B4-BE49-F238E27FC236}">
              <a16:creationId xmlns:a16="http://schemas.microsoft.com/office/drawing/2014/main" id="{9F198200-0BD4-4A50-BFD3-125690BCD44E}"/>
            </a:ext>
          </a:extLst>
        </xdr:cNvPr>
        <xdr:cNvCxnSpPr/>
      </xdr:nvCxnSpPr>
      <xdr:spPr>
        <a:xfrm>
          <a:off x="12072620" y="5800725"/>
          <a:ext cx="78232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33020</xdr:rowOff>
    </xdr:from>
    <xdr:to>
      <xdr:col>67</xdr:col>
      <xdr:colOff>101600</xdr:colOff>
      <xdr:row>34</xdr:row>
      <xdr:rowOff>134620</xdr:rowOff>
    </xdr:to>
    <xdr:sp macro="" textlink="">
      <xdr:nvSpPr>
        <xdr:cNvPr id="544" name="楕円 543">
          <a:extLst>
            <a:ext uri="{FF2B5EF4-FFF2-40B4-BE49-F238E27FC236}">
              <a16:creationId xmlns:a16="http://schemas.microsoft.com/office/drawing/2014/main" id="{840C1EE8-DD6D-46DA-BD66-141F1AC36D52}"/>
            </a:ext>
          </a:extLst>
        </xdr:cNvPr>
        <xdr:cNvSpPr/>
      </xdr:nvSpPr>
      <xdr:spPr>
        <a:xfrm>
          <a:off x="11231880" y="5732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83820</xdr:rowOff>
    </xdr:from>
    <xdr:to>
      <xdr:col>71</xdr:col>
      <xdr:colOff>177800</xdr:colOff>
      <xdr:row>34</xdr:row>
      <xdr:rowOff>100965</xdr:rowOff>
    </xdr:to>
    <xdr:cxnSp macro="">
      <xdr:nvCxnSpPr>
        <xdr:cNvPr id="545" name="直線コネクタ 544">
          <a:extLst>
            <a:ext uri="{FF2B5EF4-FFF2-40B4-BE49-F238E27FC236}">
              <a16:creationId xmlns:a16="http://schemas.microsoft.com/office/drawing/2014/main" id="{CE75B57B-3AAD-42BD-80DC-82F5144FC9D2}"/>
            </a:ext>
          </a:extLst>
        </xdr:cNvPr>
        <xdr:cNvCxnSpPr/>
      </xdr:nvCxnSpPr>
      <xdr:spPr>
        <a:xfrm>
          <a:off x="11282680" y="5783580"/>
          <a:ext cx="78994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68597</xdr:rowOff>
    </xdr:from>
    <xdr:ext cx="405111" cy="259045"/>
    <xdr:sp macro="" textlink="">
      <xdr:nvSpPr>
        <xdr:cNvPr id="546" name="n_1aveValue【一般廃棄物処理施設】&#10;有形固定資産減価償却率">
          <a:extLst>
            <a:ext uri="{FF2B5EF4-FFF2-40B4-BE49-F238E27FC236}">
              <a16:creationId xmlns:a16="http://schemas.microsoft.com/office/drawing/2014/main" id="{17DEE5F1-D265-4A43-B315-0F9276270C25}"/>
            </a:ext>
          </a:extLst>
        </xdr:cNvPr>
        <xdr:cNvSpPr txBox="1"/>
      </xdr:nvSpPr>
      <xdr:spPr>
        <a:xfrm>
          <a:off x="13437244" y="6438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78122</xdr:rowOff>
    </xdr:from>
    <xdr:ext cx="405111" cy="259045"/>
    <xdr:sp macro="" textlink="">
      <xdr:nvSpPr>
        <xdr:cNvPr id="547" name="n_2aveValue【一般廃棄物処理施設】&#10;有形固定資産減価償却率">
          <a:extLst>
            <a:ext uri="{FF2B5EF4-FFF2-40B4-BE49-F238E27FC236}">
              <a16:creationId xmlns:a16="http://schemas.microsoft.com/office/drawing/2014/main" id="{3CC75DEA-1D1F-4C98-AA4E-CB303FB00361}"/>
            </a:ext>
          </a:extLst>
        </xdr:cNvPr>
        <xdr:cNvSpPr txBox="1"/>
      </xdr:nvSpPr>
      <xdr:spPr>
        <a:xfrm>
          <a:off x="12675244" y="6448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125747</xdr:rowOff>
    </xdr:from>
    <xdr:ext cx="405111" cy="259045"/>
    <xdr:sp macro="" textlink="">
      <xdr:nvSpPr>
        <xdr:cNvPr id="548" name="n_3aveValue【一般廃棄物処理施設】&#10;有形固定資産減価償却率">
          <a:extLst>
            <a:ext uri="{FF2B5EF4-FFF2-40B4-BE49-F238E27FC236}">
              <a16:creationId xmlns:a16="http://schemas.microsoft.com/office/drawing/2014/main" id="{1C6C6CC1-D9B9-4A14-87D6-FCA77EC14CF3}"/>
            </a:ext>
          </a:extLst>
        </xdr:cNvPr>
        <xdr:cNvSpPr txBox="1"/>
      </xdr:nvSpPr>
      <xdr:spPr>
        <a:xfrm>
          <a:off x="11900544" y="6496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140987</xdr:rowOff>
    </xdr:from>
    <xdr:ext cx="405111" cy="259045"/>
    <xdr:sp macro="" textlink="">
      <xdr:nvSpPr>
        <xdr:cNvPr id="549" name="n_4aveValue【一般廃棄物処理施設】&#10;有形固定資産減価償却率">
          <a:extLst>
            <a:ext uri="{FF2B5EF4-FFF2-40B4-BE49-F238E27FC236}">
              <a16:creationId xmlns:a16="http://schemas.microsoft.com/office/drawing/2014/main" id="{738C94FF-AD1A-45B1-A1DF-F11494B782FA}"/>
            </a:ext>
          </a:extLst>
        </xdr:cNvPr>
        <xdr:cNvSpPr txBox="1"/>
      </xdr:nvSpPr>
      <xdr:spPr>
        <a:xfrm>
          <a:off x="11102984" y="6511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135907</xdr:rowOff>
    </xdr:from>
    <xdr:ext cx="405111" cy="259045"/>
    <xdr:sp macro="" textlink="">
      <xdr:nvSpPr>
        <xdr:cNvPr id="550" name="n_1mainValue【一般廃棄物処理施設】&#10;有形固定資産減価償却率">
          <a:extLst>
            <a:ext uri="{FF2B5EF4-FFF2-40B4-BE49-F238E27FC236}">
              <a16:creationId xmlns:a16="http://schemas.microsoft.com/office/drawing/2014/main" id="{04F0E02E-244B-4F13-AE5A-0451E854236B}"/>
            </a:ext>
          </a:extLst>
        </xdr:cNvPr>
        <xdr:cNvSpPr txBox="1"/>
      </xdr:nvSpPr>
      <xdr:spPr>
        <a:xfrm>
          <a:off x="13437244" y="5668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84472</xdr:rowOff>
    </xdr:from>
    <xdr:ext cx="405111" cy="259045"/>
    <xdr:sp macro="" textlink="">
      <xdr:nvSpPr>
        <xdr:cNvPr id="551" name="n_2mainValue【一般廃棄物処理施設】&#10;有形固定資産減価償却率">
          <a:extLst>
            <a:ext uri="{FF2B5EF4-FFF2-40B4-BE49-F238E27FC236}">
              <a16:creationId xmlns:a16="http://schemas.microsoft.com/office/drawing/2014/main" id="{BECACAF5-8BBB-43AC-A29C-A1AECAE9AACB}"/>
            </a:ext>
          </a:extLst>
        </xdr:cNvPr>
        <xdr:cNvSpPr txBox="1"/>
      </xdr:nvSpPr>
      <xdr:spPr>
        <a:xfrm>
          <a:off x="12675244" y="5616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32</xdr:row>
      <xdr:rowOff>168292</xdr:rowOff>
    </xdr:from>
    <xdr:ext cx="405111" cy="259045"/>
    <xdr:sp macro="" textlink="">
      <xdr:nvSpPr>
        <xdr:cNvPr id="552" name="n_3mainValue【一般廃棄物処理施設】&#10;有形固定資産減価償却率">
          <a:extLst>
            <a:ext uri="{FF2B5EF4-FFF2-40B4-BE49-F238E27FC236}">
              <a16:creationId xmlns:a16="http://schemas.microsoft.com/office/drawing/2014/main" id="{D162B146-9D25-4406-83CB-39D1F54749A3}"/>
            </a:ext>
          </a:extLst>
        </xdr:cNvPr>
        <xdr:cNvSpPr txBox="1"/>
      </xdr:nvSpPr>
      <xdr:spPr>
        <a:xfrm>
          <a:off x="11900544" y="5532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151147</xdr:rowOff>
    </xdr:from>
    <xdr:ext cx="405111" cy="259045"/>
    <xdr:sp macro="" textlink="">
      <xdr:nvSpPr>
        <xdr:cNvPr id="553" name="n_4mainValue【一般廃棄物処理施設】&#10;有形固定資産減価償却率">
          <a:extLst>
            <a:ext uri="{FF2B5EF4-FFF2-40B4-BE49-F238E27FC236}">
              <a16:creationId xmlns:a16="http://schemas.microsoft.com/office/drawing/2014/main" id="{366B3D84-AC24-4BE5-B907-9B5DCB944E46}"/>
            </a:ext>
          </a:extLst>
        </xdr:cNvPr>
        <xdr:cNvSpPr txBox="1"/>
      </xdr:nvSpPr>
      <xdr:spPr>
        <a:xfrm>
          <a:off x="11102984" y="5515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4" name="正方形/長方形 553">
          <a:extLst>
            <a:ext uri="{FF2B5EF4-FFF2-40B4-BE49-F238E27FC236}">
              <a16:creationId xmlns:a16="http://schemas.microsoft.com/office/drawing/2014/main" id="{33E73B4C-D84B-4F00-AAA6-F803DBB01872}"/>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5" name="正方形/長方形 554">
          <a:extLst>
            <a:ext uri="{FF2B5EF4-FFF2-40B4-BE49-F238E27FC236}">
              <a16:creationId xmlns:a16="http://schemas.microsoft.com/office/drawing/2014/main" id="{6C347224-C1AE-4698-A41F-C6A0C589E4B0}"/>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6" name="正方形/長方形 555">
          <a:extLst>
            <a:ext uri="{FF2B5EF4-FFF2-40B4-BE49-F238E27FC236}">
              <a16:creationId xmlns:a16="http://schemas.microsoft.com/office/drawing/2014/main" id="{A1E6BA8D-EC33-4C25-883B-859E4E19079C}"/>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7" name="正方形/長方形 556">
          <a:extLst>
            <a:ext uri="{FF2B5EF4-FFF2-40B4-BE49-F238E27FC236}">
              <a16:creationId xmlns:a16="http://schemas.microsoft.com/office/drawing/2014/main" id="{02DE15B0-4267-4E74-B1C0-8FCE5F39B1DE}"/>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8" name="正方形/長方形 557">
          <a:extLst>
            <a:ext uri="{FF2B5EF4-FFF2-40B4-BE49-F238E27FC236}">
              <a16:creationId xmlns:a16="http://schemas.microsoft.com/office/drawing/2014/main" id="{CA6190DC-A025-4EB7-8459-CE87C5EA9DC9}"/>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9" name="正方形/長方形 558">
          <a:extLst>
            <a:ext uri="{FF2B5EF4-FFF2-40B4-BE49-F238E27FC236}">
              <a16:creationId xmlns:a16="http://schemas.microsoft.com/office/drawing/2014/main" id="{BBFA1047-8BBC-4694-BBF6-54C0E760A61A}"/>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0" name="正方形/長方形 559">
          <a:extLst>
            <a:ext uri="{FF2B5EF4-FFF2-40B4-BE49-F238E27FC236}">
              <a16:creationId xmlns:a16="http://schemas.microsoft.com/office/drawing/2014/main" id="{C3016F2A-9435-4040-96B9-12BB4C417B14}"/>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1" name="正方形/長方形 560">
          <a:extLst>
            <a:ext uri="{FF2B5EF4-FFF2-40B4-BE49-F238E27FC236}">
              <a16:creationId xmlns:a16="http://schemas.microsoft.com/office/drawing/2014/main" id="{CCE2AF10-ED51-4322-BA5C-E62A7BC41680}"/>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2" name="テキスト ボックス 561">
          <a:extLst>
            <a:ext uri="{FF2B5EF4-FFF2-40B4-BE49-F238E27FC236}">
              <a16:creationId xmlns:a16="http://schemas.microsoft.com/office/drawing/2014/main" id="{211FAFCA-96DB-4525-BC9F-F5C20E322E59}"/>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3" name="直線コネクタ 562">
          <a:extLst>
            <a:ext uri="{FF2B5EF4-FFF2-40B4-BE49-F238E27FC236}">
              <a16:creationId xmlns:a16="http://schemas.microsoft.com/office/drawing/2014/main" id="{F3C2FFB3-11E6-416C-9B47-4713757B58DD}"/>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4" name="直線コネクタ 563">
          <a:extLst>
            <a:ext uri="{FF2B5EF4-FFF2-40B4-BE49-F238E27FC236}">
              <a16:creationId xmlns:a16="http://schemas.microsoft.com/office/drawing/2014/main" id="{CAFF9E75-83AE-4208-8DEB-FD03ADEA0696}"/>
            </a:ext>
          </a:extLst>
        </xdr:cNvPr>
        <xdr:cNvCxnSpPr/>
      </xdr:nvCxnSpPr>
      <xdr:spPr>
        <a:xfrm>
          <a:off x="1609344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5" name="テキスト ボックス 564">
          <a:extLst>
            <a:ext uri="{FF2B5EF4-FFF2-40B4-BE49-F238E27FC236}">
              <a16:creationId xmlns:a16="http://schemas.microsoft.com/office/drawing/2014/main" id="{C8A35F1B-C09D-4C98-8DB7-5515392EDFA8}"/>
            </a:ext>
          </a:extLst>
        </xdr:cNvPr>
        <xdr:cNvSpPr txBox="1"/>
      </xdr:nvSpPr>
      <xdr:spPr>
        <a:xfrm>
          <a:off x="15890374" y="699499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6" name="直線コネクタ 565">
          <a:extLst>
            <a:ext uri="{FF2B5EF4-FFF2-40B4-BE49-F238E27FC236}">
              <a16:creationId xmlns:a16="http://schemas.microsoft.com/office/drawing/2014/main" id="{02AC9864-5C0B-40B5-93B9-8289BCBBDFEC}"/>
            </a:ext>
          </a:extLst>
        </xdr:cNvPr>
        <xdr:cNvCxnSpPr/>
      </xdr:nvCxnSpPr>
      <xdr:spPr>
        <a:xfrm>
          <a:off x="1609344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567" name="テキスト ボックス 566">
          <a:extLst>
            <a:ext uri="{FF2B5EF4-FFF2-40B4-BE49-F238E27FC236}">
              <a16:creationId xmlns:a16="http://schemas.microsoft.com/office/drawing/2014/main" id="{E74F817D-F3D6-4D64-ABA7-839248BB7494}"/>
            </a:ext>
          </a:extLst>
        </xdr:cNvPr>
        <xdr:cNvSpPr txBox="1"/>
      </xdr:nvSpPr>
      <xdr:spPr>
        <a:xfrm>
          <a:off x="15630721" y="667604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8" name="直線コネクタ 567">
          <a:extLst>
            <a:ext uri="{FF2B5EF4-FFF2-40B4-BE49-F238E27FC236}">
              <a16:creationId xmlns:a16="http://schemas.microsoft.com/office/drawing/2014/main" id="{E4B17202-9F52-4944-AC98-56FFBB78EF1D}"/>
            </a:ext>
          </a:extLst>
        </xdr:cNvPr>
        <xdr:cNvCxnSpPr/>
      </xdr:nvCxnSpPr>
      <xdr:spPr>
        <a:xfrm>
          <a:off x="1609344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569" name="テキスト ボックス 568">
          <a:extLst>
            <a:ext uri="{FF2B5EF4-FFF2-40B4-BE49-F238E27FC236}">
              <a16:creationId xmlns:a16="http://schemas.microsoft.com/office/drawing/2014/main" id="{BD3FE165-87E1-400B-A73F-788B38B451B0}"/>
            </a:ext>
          </a:extLst>
        </xdr:cNvPr>
        <xdr:cNvSpPr txBox="1"/>
      </xdr:nvSpPr>
      <xdr:spPr>
        <a:xfrm>
          <a:off x="15630721" y="63570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70" name="直線コネクタ 569">
          <a:extLst>
            <a:ext uri="{FF2B5EF4-FFF2-40B4-BE49-F238E27FC236}">
              <a16:creationId xmlns:a16="http://schemas.microsoft.com/office/drawing/2014/main" id="{B6D8CFC1-1EAE-4B02-A224-077CFBD38DF2}"/>
            </a:ext>
          </a:extLst>
        </xdr:cNvPr>
        <xdr:cNvCxnSpPr/>
      </xdr:nvCxnSpPr>
      <xdr:spPr>
        <a:xfrm>
          <a:off x="1609344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571" name="テキスト ボックス 570">
          <a:extLst>
            <a:ext uri="{FF2B5EF4-FFF2-40B4-BE49-F238E27FC236}">
              <a16:creationId xmlns:a16="http://schemas.microsoft.com/office/drawing/2014/main" id="{FCF9282B-805B-4F96-BE73-817E183A2BA5}"/>
            </a:ext>
          </a:extLst>
        </xdr:cNvPr>
        <xdr:cNvSpPr txBox="1"/>
      </xdr:nvSpPr>
      <xdr:spPr>
        <a:xfrm>
          <a:off x="15630721" y="603814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2" name="直線コネクタ 571">
          <a:extLst>
            <a:ext uri="{FF2B5EF4-FFF2-40B4-BE49-F238E27FC236}">
              <a16:creationId xmlns:a16="http://schemas.microsoft.com/office/drawing/2014/main" id="{064EE7D6-FAC2-4F63-B839-8AC2E7C66763}"/>
            </a:ext>
          </a:extLst>
        </xdr:cNvPr>
        <xdr:cNvCxnSpPr/>
      </xdr:nvCxnSpPr>
      <xdr:spPr>
        <a:xfrm>
          <a:off x="1609344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3" name="テキスト ボックス 572">
          <a:extLst>
            <a:ext uri="{FF2B5EF4-FFF2-40B4-BE49-F238E27FC236}">
              <a16:creationId xmlns:a16="http://schemas.microsoft.com/office/drawing/2014/main" id="{C15A3B60-0F44-4117-9700-407451879B18}"/>
            </a:ext>
          </a:extLst>
        </xdr:cNvPr>
        <xdr:cNvSpPr txBox="1"/>
      </xdr:nvSpPr>
      <xdr:spPr>
        <a:xfrm>
          <a:off x="15589461" y="571538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4" name="直線コネクタ 573">
          <a:extLst>
            <a:ext uri="{FF2B5EF4-FFF2-40B4-BE49-F238E27FC236}">
              <a16:creationId xmlns:a16="http://schemas.microsoft.com/office/drawing/2014/main" id="{1387A312-ADFA-4CC0-AA97-EF074FFFA53E}"/>
            </a:ext>
          </a:extLst>
        </xdr:cNvPr>
        <xdr:cNvCxnSpPr/>
      </xdr:nvCxnSpPr>
      <xdr:spPr>
        <a:xfrm>
          <a:off x="1609344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5" name="テキスト ボックス 574">
          <a:extLst>
            <a:ext uri="{FF2B5EF4-FFF2-40B4-BE49-F238E27FC236}">
              <a16:creationId xmlns:a16="http://schemas.microsoft.com/office/drawing/2014/main" id="{E3AFAFE8-E367-486F-8419-F0D3EB000FDB}"/>
            </a:ext>
          </a:extLst>
        </xdr:cNvPr>
        <xdr:cNvSpPr txBox="1"/>
      </xdr:nvSpPr>
      <xdr:spPr>
        <a:xfrm>
          <a:off x="15589461" y="539642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6" name="直線コネクタ 575">
          <a:extLst>
            <a:ext uri="{FF2B5EF4-FFF2-40B4-BE49-F238E27FC236}">
              <a16:creationId xmlns:a16="http://schemas.microsoft.com/office/drawing/2014/main" id="{B138CA7A-1824-4B61-9957-B3057BCDB9EB}"/>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7" name="テキスト ボックス 576">
          <a:extLst>
            <a:ext uri="{FF2B5EF4-FFF2-40B4-BE49-F238E27FC236}">
              <a16:creationId xmlns:a16="http://schemas.microsoft.com/office/drawing/2014/main" id="{C846B14D-EC4B-48F4-96E2-3DFB5527FC54}"/>
            </a:ext>
          </a:extLst>
        </xdr:cNvPr>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8" name="【一般廃棄物処理施設】&#10;一人当たり有形固定資産（償却資産）額グラフ枠">
          <a:extLst>
            <a:ext uri="{FF2B5EF4-FFF2-40B4-BE49-F238E27FC236}">
              <a16:creationId xmlns:a16="http://schemas.microsoft.com/office/drawing/2014/main" id="{B95F2552-EDC7-44F1-91D1-545F63F9580F}"/>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4637</xdr:rowOff>
    </xdr:from>
    <xdr:to>
      <xdr:col>116</xdr:col>
      <xdr:colOff>62864</xdr:colOff>
      <xdr:row>42</xdr:row>
      <xdr:rowOff>35738</xdr:rowOff>
    </xdr:to>
    <xdr:cxnSp macro="">
      <xdr:nvCxnSpPr>
        <xdr:cNvPr id="579" name="直線コネクタ 578">
          <a:extLst>
            <a:ext uri="{FF2B5EF4-FFF2-40B4-BE49-F238E27FC236}">
              <a16:creationId xmlns:a16="http://schemas.microsoft.com/office/drawing/2014/main" id="{FFA23890-C001-4A53-A1ED-EF49FECD075C}"/>
            </a:ext>
          </a:extLst>
        </xdr:cNvPr>
        <xdr:cNvCxnSpPr/>
      </xdr:nvCxnSpPr>
      <xdr:spPr>
        <a:xfrm flipV="1">
          <a:off x="19509104" y="5536757"/>
          <a:ext cx="0" cy="1539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39565</xdr:rowOff>
    </xdr:from>
    <xdr:ext cx="469744" cy="259045"/>
    <xdr:sp macro="" textlink="">
      <xdr:nvSpPr>
        <xdr:cNvPr id="580" name="【一般廃棄物処理施設】&#10;一人当たり有形固定資産（償却資産）額最小値テキスト">
          <a:extLst>
            <a:ext uri="{FF2B5EF4-FFF2-40B4-BE49-F238E27FC236}">
              <a16:creationId xmlns:a16="http://schemas.microsoft.com/office/drawing/2014/main" id="{29BF44C0-3957-4CBD-9894-001FF165494A}"/>
            </a:ext>
          </a:extLst>
        </xdr:cNvPr>
        <xdr:cNvSpPr txBox="1"/>
      </xdr:nvSpPr>
      <xdr:spPr>
        <a:xfrm>
          <a:off x="19547840" y="7080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35738</xdr:rowOff>
    </xdr:from>
    <xdr:to>
      <xdr:col>116</xdr:col>
      <xdr:colOff>152400</xdr:colOff>
      <xdr:row>42</xdr:row>
      <xdr:rowOff>35738</xdr:rowOff>
    </xdr:to>
    <xdr:cxnSp macro="">
      <xdr:nvCxnSpPr>
        <xdr:cNvPr id="581" name="直線コネクタ 580">
          <a:extLst>
            <a:ext uri="{FF2B5EF4-FFF2-40B4-BE49-F238E27FC236}">
              <a16:creationId xmlns:a16="http://schemas.microsoft.com/office/drawing/2014/main" id="{8FFB5D32-D16F-4F27-899D-B0AF1A1A9021}"/>
            </a:ext>
          </a:extLst>
        </xdr:cNvPr>
        <xdr:cNvCxnSpPr/>
      </xdr:nvCxnSpPr>
      <xdr:spPr>
        <a:xfrm>
          <a:off x="19443700" y="70766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122764</xdr:rowOff>
    </xdr:from>
    <xdr:ext cx="599010" cy="259045"/>
    <xdr:sp macro="" textlink="">
      <xdr:nvSpPr>
        <xdr:cNvPr id="582" name="【一般廃棄物処理施設】&#10;一人当たり有形固定資産（償却資産）額最大値テキスト">
          <a:extLst>
            <a:ext uri="{FF2B5EF4-FFF2-40B4-BE49-F238E27FC236}">
              <a16:creationId xmlns:a16="http://schemas.microsoft.com/office/drawing/2014/main" id="{7B42520B-504C-4CD7-80CA-DADF7AFE7636}"/>
            </a:ext>
          </a:extLst>
        </xdr:cNvPr>
        <xdr:cNvSpPr txBox="1"/>
      </xdr:nvSpPr>
      <xdr:spPr>
        <a:xfrm>
          <a:off x="19547840" y="5319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4637</xdr:rowOff>
    </xdr:from>
    <xdr:to>
      <xdr:col>116</xdr:col>
      <xdr:colOff>152400</xdr:colOff>
      <xdr:row>33</xdr:row>
      <xdr:rowOff>4637</xdr:rowOff>
    </xdr:to>
    <xdr:cxnSp macro="">
      <xdr:nvCxnSpPr>
        <xdr:cNvPr id="583" name="直線コネクタ 582">
          <a:extLst>
            <a:ext uri="{FF2B5EF4-FFF2-40B4-BE49-F238E27FC236}">
              <a16:creationId xmlns:a16="http://schemas.microsoft.com/office/drawing/2014/main" id="{B4CFB4C9-32A9-4015-AC17-CFCFD6189E97}"/>
            </a:ext>
          </a:extLst>
        </xdr:cNvPr>
        <xdr:cNvCxnSpPr/>
      </xdr:nvCxnSpPr>
      <xdr:spPr>
        <a:xfrm>
          <a:off x="19443700" y="55367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63546</xdr:rowOff>
    </xdr:from>
    <xdr:ext cx="534377" cy="259045"/>
    <xdr:sp macro="" textlink="">
      <xdr:nvSpPr>
        <xdr:cNvPr id="584" name="【一般廃棄物処理施設】&#10;一人当たり有形固定資産（償却資産）額平均値テキスト">
          <a:extLst>
            <a:ext uri="{FF2B5EF4-FFF2-40B4-BE49-F238E27FC236}">
              <a16:creationId xmlns:a16="http://schemas.microsoft.com/office/drawing/2014/main" id="{B4B4CF97-B92F-44FF-8EC0-CA5DC7A0A6D7}"/>
            </a:ext>
          </a:extLst>
        </xdr:cNvPr>
        <xdr:cNvSpPr txBox="1"/>
      </xdr:nvSpPr>
      <xdr:spPr>
        <a:xfrm>
          <a:off x="19547840" y="64338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85119</xdr:rowOff>
    </xdr:from>
    <xdr:to>
      <xdr:col>116</xdr:col>
      <xdr:colOff>114300</xdr:colOff>
      <xdr:row>39</xdr:row>
      <xdr:rowOff>15269</xdr:rowOff>
    </xdr:to>
    <xdr:sp macro="" textlink="">
      <xdr:nvSpPr>
        <xdr:cNvPr id="585" name="フローチャート: 判断 584">
          <a:extLst>
            <a:ext uri="{FF2B5EF4-FFF2-40B4-BE49-F238E27FC236}">
              <a16:creationId xmlns:a16="http://schemas.microsoft.com/office/drawing/2014/main" id="{A082F1E5-5796-4F53-93F9-7978E8544F42}"/>
            </a:ext>
          </a:extLst>
        </xdr:cNvPr>
        <xdr:cNvSpPr/>
      </xdr:nvSpPr>
      <xdr:spPr>
        <a:xfrm>
          <a:off x="19458940" y="645543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96538</xdr:rowOff>
    </xdr:from>
    <xdr:to>
      <xdr:col>112</xdr:col>
      <xdr:colOff>38100</xdr:colOff>
      <xdr:row>39</xdr:row>
      <xdr:rowOff>26688</xdr:rowOff>
    </xdr:to>
    <xdr:sp macro="" textlink="">
      <xdr:nvSpPr>
        <xdr:cNvPr id="586" name="フローチャート: 判断 585">
          <a:extLst>
            <a:ext uri="{FF2B5EF4-FFF2-40B4-BE49-F238E27FC236}">
              <a16:creationId xmlns:a16="http://schemas.microsoft.com/office/drawing/2014/main" id="{150CA656-CABC-4678-B53E-4DA49C42A41F}"/>
            </a:ext>
          </a:extLst>
        </xdr:cNvPr>
        <xdr:cNvSpPr/>
      </xdr:nvSpPr>
      <xdr:spPr>
        <a:xfrm>
          <a:off x="18735040" y="646685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128956</xdr:rowOff>
    </xdr:from>
    <xdr:to>
      <xdr:col>107</xdr:col>
      <xdr:colOff>101600</xdr:colOff>
      <xdr:row>39</xdr:row>
      <xdr:rowOff>59106</xdr:rowOff>
    </xdr:to>
    <xdr:sp macro="" textlink="">
      <xdr:nvSpPr>
        <xdr:cNvPr id="587" name="フローチャート: 判断 586">
          <a:extLst>
            <a:ext uri="{FF2B5EF4-FFF2-40B4-BE49-F238E27FC236}">
              <a16:creationId xmlns:a16="http://schemas.microsoft.com/office/drawing/2014/main" id="{77512F9E-AD01-47B1-B80A-601D2156CCF1}"/>
            </a:ext>
          </a:extLst>
        </xdr:cNvPr>
        <xdr:cNvSpPr/>
      </xdr:nvSpPr>
      <xdr:spPr>
        <a:xfrm>
          <a:off x="17937480" y="64992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156007</xdr:rowOff>
    </xdr:from>
    <xdr:to>
      <xdr:col>102</xdr:col>
      <xdr:colOff>165100</xdr:colOff>
      <xdr:row>39</xdr:row>
      <xdr:rowOff>86157</xdr:rowOff>
    </xdr:to>
    <xdr:sp macro="" textlink="">
      <xdr:nvSpPr>
        <xdr:cNvPr id="588" name="フローチャート: 判断 587">
          <a:extLst>
            <a:ext uri="{FF2B5EF4-FFF2-40B4-BE49-F238E27FC236}">
              <a16:creationId xmlns:a16="http://schemas.microsoft.com/office/drawing/2014/main" id="{F0C79412-AD9D-4CF1-87B8-AAD120424072}"/>
            </a:ext>
          </a:extLst>
        </xdr:cNvPr>
        <xdr:cNvSpPr/>
      </xdr:nvSpPr>
      <xdr:spPr>
        <a:xfrm>
          <a:off x="17162780" y="65263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131699</xdr:rowOff>
    </xdr:from>
    <xdr:to>
      <xdr:col>98</xdr:col>
      <xdr:colOff>38100</xdr:colOff>
      <xdr:row>39</xdr:row>
      <xdr:rowOff>61849</xdr:rowOff>
    </xdr:to>
    <xdr:sp macro="" textlink="">
      <xdr:nvSpPr>
        <xdr:cNvPr id="589" name="フローチャート: 判断 588">
          <a:extLst>
            <a:ext uri="{FF2B5EF4-FFF2-40B4-BE49-F238E27FC236}">
              <a16:creationId xmlns:a16="http://schemas.microsoft.com/office/drawing/2014/main" id="{A361818A-4B7B-4670-8212-2BE80A864574}"/>
            </a:ext>
          </a:extLst>
        </xdr:cNvPr>
        <xdr:cNvSpPr/>
      </xdr:nvSpPr>
      <xdr:spPr>
        <a:xfrm>
          <a:off x="16388080" y="650201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CE885B87-167D-4858-A083-2CC1C66C6708}"/>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E05258A6-10B7-44FE-9D08-77E003FF65E0}"/>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E77EAD5C-CD37-4BF9-85E5-360C34BCD56D}"/>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3" name="テキスト ボックス 592">
          <a:extLst>
            <a:ext uri="{FF2B5EF4-FFF2-40B4-BE49-F238E27FC236}">
              <a16:creationId xmlns:a16="http://schemas.microsoft.com/office/drawing/2014/main" id="{CD81848D-B631-4024-914B-B5270D287E6A}"/>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4" name="テキスト ボックス 593">
          <a:extLst>
            <a:ext uri="{FF2B5EF4-FFF2-40B4-BE49-F238E27FC236}">
              <a16:creationId xmlns:a16="http://schemas.microsoft.com/office/drawing/2014/main" id="{DF1FDB08-9AB2-4BD3-AED5-49A4F23E67A9}"/>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165869</xdr:rowOff>
    </xdr:from>
    <xdr:to>
      <xdr:col>116</xdr:col>
      <xdr:colOff>114300</xdr:colOff>
      <xdr:row>38</xdr:row>
      <xdr:rowOff>96019</xdr:rowOff>
    </xdr:to>
    <xdr:sp macro="" textlink="">
      <xdr:nvSpPr>
        <xdr:cNvPr id="595" name="楕円 594">
          <a:extLst>
            <a:ext uri="{FF2B5EF4-FFF2-40B4-BE49-F238E27FC236}">
              <a16:creationId xmlns:a16="http://schemas.microsoft.com/office/drawing/2014/main" id="{1573C6A3-448B-4666-A360-9775EB0311A2}"/>
            </a:ext>
          </a:extLst>
        </xdr:cNvPr>
        <xdr:cNvSpPr/>
      </xdr:nvSpPr>
      <xdr:spPr>
        <a:xfrm>
          <a:off x="19458940" y="636854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17296</xdr:rowOff>
    </xdr:from>
    <xdr:ext cx="534377" cy="259045"/>
    <xdr:sp macro="" textlink="">
      <xdr:nvSpPr>
        <xdr:cNvPr id="596" name="【一般廃棄物処理施設】&#10;一人当たり有形固定資産（償却資産）額該当値テキスト">
          <a:extLst>
            <a:ext uri="{FF2B5EF4-FFF2-40B4-BE49-F238E27FC236}">
              <a16:creationId xmlns:a16="http://schemas.microsoft.com/office/drawing/2014/main" id="{076E616E-E5D1-45C9-9791-1AF3D9D9FBA5}"/>
            </a:ext>
          </a:extLst>
        </xdr:cNvPr>
        <xdr:cNvSpPr txBox="1"/>
      </xdr:nvSpPr>
      <xdr:spPr>
        <a:xfrm>
          <a:off x="19547840" y="6219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167154</xdr:rowOff>
    </xdr:from>
    <xdr:to>
      <xdr:col>112</xdr:col>
      <xdr:colOff>38100</xdr:colOff>
      <xdr:row>38</xdr:row>
      <xdr:rowOff>97304</xdr:rowOff>
    </xdr:to>
    <xdr:sp macro="" textlink="">
      <xdr:nvSpPr>
        <xdr:cNvPr id="597" name="楕円 596">
          <a:extLst>
            <a:ext uri="{FF2B5EF4-FFF2-40B4-BE49-F238E27FC236}">
              <a16:creationId xmlns:a16="http://schemas.microsoft.com/office/drawing/2014/main" id="{9D5D80DB-F547-458F-8AF6-727FF87BF481}"/>
            </a:ext>
          </a:extLst>
        </xdr:cNvPr>
        <xdr:cNvSpPr/>
      </xdr:nvSpPr>
      <xdr:spPr>
        <a:xfrm>
          <a:off x="18735040" y="636983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45219</xdr:rowOff>
    </xdr:from>
    <xdr:to>
      <xdr:col>116</xdr:col>
      <xdr:colOff>63500</xdr:colOff>
      <xdr:row>38</xdr:row>
      <xdr:rowOff>46504</xdr:rowOff>
    </xdr:to>
    <xdr:cxnSp macro="">
      <xdr:nvCxnSpPr>
        <xdr:cNvPr id="598" name="直線コネクタ 597">
          <a:extLst>
            <a:ext uri="{FF2B5EF4-FFF2-40B4-BE49-F238E27FC236}">
              <a16:creationId xmlns:a16="http://schemas.microsoft.com/office/drawing/2014/main" id="{564E89DB-69EA-4EFD-8729-036EC44994D8}"/>
            </a:ext>
          </a:extLst>
        </xdr:cNvPr>
        <xdr:cNvCxnSpPr/>
      </xdr:nvCxnSpPr>
      <xdr:spPr>
        <a:xfrm flipV="1">
          <a:off x="18778220" y="6415539"/>
          <a:ext cx="731520" cy="1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7580</xdr:rowOff>
    </xdr:from>
    <xdr:to>
      <xdr:col>107</xdr:col>
      <xdr:colOff>101600</xdr:colOff>
      <xdr:row>38</xdr:row>
      <xdr:rowOff>109180</xdr:rowOff>
    </xdr:to>
    <xdr:sp macro="" textlink="">
      <xdr:nvSpPr>
        <xdr:cNvPr id="599" name="楕円 598">
          <a:extLst>
            <a:ext uri="{FF2B5EF4-FFF2-40B4-BE49-F238E27FC236}">
              <a16:creationId xmlns:a16="http://schemas.microsoft.com/office/drawing/2014/main" id="{695E1654-04BC-441D-B39A-3B306D3420AE}"/>
            </a:ext>
          </a:extLst>
        </xdr:cNvPr>
        <xdr:cNvSpPr/>
      </xdr:nvSpPr>
      <xdr:spPr>
        <a:xfrm>
          <a:off x="17937480" y="637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46504</xdr:rowOff>
    </xdr:from>
    <xdr:to>
      <xdr:col>111</xdr:col>
      <xdr:colOff>177800</xdr:colOff>
      <xdr:row>38</xdr:row>
      <xdr:rowOff>58380</xdr:rowOff>
    </xdr:to>
    <xdr:cxnSp macro="">
      <xdr:nvCxnSpPr>
        <xdr:cNvPr id="600" name="直線コネクタ 599">
          <a:extLst>
            <a:ext uri="{FF2B5EF4-FFF2-40B4-BE49-F238E27FC236}">
              <a16:creationId xmlns:a16="http://schemas.microsoft.com/office/drawing/2014/main" id="{AD1455A2-52FE-4B1B-907C-3C2AE516EE53}"/>
            </a:ext>
          </a:extLst>
        </xdr:cNvPr>
        <xdr:cNvCxnSpPr/>
      </xdr:nvCxnSpPr>
      <xdr:spPr>
        <a:xfrm flipV="1">
          <a:off x="17988280" y="6416824"/>
          <a:ext cx="789940" cy="11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158119</xdr:rowOff>
    </xdr:from>
    <xdr:to>
      <xdr:col>102</xdr:col>
      <xdr:colOff>165100</xdr:colOff>
      <xdr:row>38</xdr:row>
      <xdr:rowOff>88269</xdr:rowOff>
    </xdr:to>
    <xdr:sp macro="" textlink="">
      <xdr:nvSpPr>
        <xdr:cNvPr id="601" name="楕円 600">
          <a:extLst>
            <a:ext uri="{FF2B5EF4-FFF2-40B4-BE49-F238E27FC236}">
              <a16:creationId xmlns:a16="http://schemas.microsoft.com/office/drawing/2014/main" id="{9A98C1D8-45DB-4745-BDDA-1A9D3D2EA792}"/>
            </a:ext>
          </a:extLst>
        </xdr:cNvPr>
        <xdr:cNvSpPr/>
      </xdr:nvSpPr>
      <xdr:spPr>
        <a:xfrm>
          <a:off x="17162780" y="636079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37468</xdr:rowOff>
    </xdr:from>
    <xdr:to>
      <xdr:col>107</xdr:col>
      <xdr:colOff>50800</xdr:colOff>
      <xdr:row>38</xdr:row>
      <xdr:rowOff>58380</xdr:rowOff>
    </xdr:to>
    <xdr:cxnSp macro="">
      <xdr:nvCxnSpPr>
        <xdr:cNvPr id="602" name="直線コネクタ 601">
          <a:extLst>
            <a:ext uri="{FF2B5EF4-FFF2-40B4-BE49-F238E27FC236}">
              <a16:creationId xmlns:a16="http://schemas.microsoft.com/office/drawing/2014/main" id="{C4A04228-9FCC-452F-85D4-60E291874267}"/>
            </a:ext>
          </a:extLst>
        </xdr:cNvPr>
        <xdr:cNvCxnSpPr/>
      </xdr:nvCxnSpPr>
      <xdr:spPr>
        <a:xfrm>
          <a:off x="17213580" y="6407788"/>
          <a:ext cx="774700" cy="20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49838</xdr:rowOff>
    </xdr:from>
    <xdr:to>
      <xdr:col>98</xdr:col>
      <xdr:colOff>38100</xdr:colOff>
      <xdr:row>38</xdr:row>
      <xdr:rowOff>151438</xdr:rowOff>
    </xdr:to>
    <xdr:sp macro="" textlink="">
      <xdr:nvSpPr>
        <xdr:cNvPr id="603" name="楕円 602">
          <a:extLst>
            <a:ext uri="{FF2B5EF4-FFF2-40B4-BE49-F238E27FC236}">
              <a16:creationId xmlns:a16="http://schemas.microsoft.com/office/drawing/2014/main" id="{374A9684-4101-4AD1-8294-DA69C17EE8AF}"/>
            </a:ext>
          </a:extLst>
        </xdr:cNvPr>
        <xdr:cNvSpPr/>
      </xdr:nvSpPr>
      <xdr:spPr>
        <a:xfrm>
          <a:off x="16388080" y="642015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37468</xdr:rowOff>
    </xdr:from>
    <xdr:to>
      <xdr:col>102</xdr:col>
      <xdr:colOff>114300</xdr:colOff>
      <xdr:row>38</xdr:row>
      <xdr:rowOff>100638</xdr:rowOff>
    </xdr:to>
    <xdr:cxnSp macro="">
      <xdr:nvCxnSpPr>
        <xdr:cNvPr id="604" name="直線コネクタ 603">
          <a:extLst>
            <a:ext uri="{FF2B5EF4-FFF2-40B4-BE49-F238E27FC236}">
              <a16:creationId xmlns:a16="http://schemas.microsoft.com/office/drawing/2014/main" id="{0753DE85-35C7-494F-AAE0-DD1B9A55D15E}"/>
            </a:ext>
          </a:extLst>
        </xdr:cNvPr>
        <xdr:cNvCxnSpPr/>
      </xdr:nvCxnSpPr>
      <xdr:spPr>
        <a:xfrm flipV="1">
          <a:off x="16431260" y="6407788"/>
          <a:ext cx="782320" cy="63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17815</xdr:rowOff>
    </xdr:from>
    <xdr:ext cx="534377" cy="259045"/>
    <xdr:sp macro="" textlink="">
      <xdr:nvSpPr>
        <xdr:cNvPr id="605" name="n_1aveValue【一般廃棄物処理施設】&#10;一人当たり有形固定資産（償却資産）額">
          <a:extLst>
            <a:ext uri="{FF2B5EF4-FFF2-40B4-BE49-F238E27FC236}">
              <a16:creationId xmlns:a16="http://schemas.microsoft.com/office/drawing/2014/main" id="{2B0D2622-3E33-4E7B-9D77-B7269E755D8D}"/>
            </a:ext>
          </a:extLst>
        </xdr:cNvPr>
        <xdr:cNvSpPr txBox="1"/>
      </xdr:nvSpPr>
      <xdr:spPr>
        <a:xfrm>
          <a:off x="18528811" y="6555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50233</xdr:rowOff>
    </xdr:from>
    <xdr:ext cx="534377" cy="259045"/>
    <xdr:sp macro="" textlink="">
      <xdr:nvSpPr>
        <xdr:cNvPr id="606" name="n_2aveValue【一般廃棄物処理施設】&#10;一人当たり有形固定資産（償却資産）額">
          <a:extLst>
            <a:ext uri="{FF2B5EF4-FFF2-40B4-BE49-F238E27FC236}">
              <a16:creationId xmlns:a16="http://schemas.microsoft.com/office/drawing/2014/main" id="{FD9564ED-07E4-4FB5-9052-AB9BFE647BA0}"/>
            </a:ext>
          </a:extLst>
        </xdr:cNvPr>
        <xdr:cNvSpPr txBox="1"/>
      </xdr:nvSpPr>
      <xdr:spPr>
        <a:xfrm>
          <a:off x="17766811" y="6588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77284</xdr:rowOff>
    </xdr:from>
    <xdr:ext cx="534377" cy="259045"/>
    <xdr:sp macro="" textlink="">
      <xdr:nvSpPr>
        <xdr:cNvPr id="607" name="n_3aveValue【一般廃棄物処理施設】&#10;一人当たり有形固定資産（償却資産）額">
          <a:extLst>
            <a:ext uri="{FF2B5EF4-FFF2-40B4-BE49-F238E27FC236}">
              <a16:creationId xmlns:a16="http://schemas.microsoft.com/office/drawing/2014/main" id="{0DCDEC55-385A-445A-8CB4-4A0CCB7618C7}"/>
            </a:ext>
          </a:extLst>
        </xdr:cNvPr>
        <xdr:cNvSpPr txBox="1"/>
      </xdr:nvSpPr>
      <xdr:spPr>
        <a:xfrm>
          <a:off x="16969251" y="6615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52976</xdr:rowOff>
    </xdr:from>
    <xdr:ext cx="534377" cy="259045"/>
    <xdr:sp macro="" textlink="">
      <xdr:nvSpPr>
        <xdr:cNvPr id="608" name="n_4aveValue【一般廃棄物処理施設】&#10;一人当たり有形固定資産（償却資産）額">
          <a:extLst>
            <a:ext uri="{FF2B5EF4-FFF2-40B4-BE49-F238E27FC236}">
              <a16:creationId xmlns:a16="http://schemas.microsoft.com/office/drawing/2014/main" id="{F41F8448-66E3-4891-86A6-305F25CD4627}"/>
            </a:ext>
          </a:extLst>
        </xdr:cNvPr>
        <xdr:cNvSpPr txBox="1"/>
      </xdr:nvSpPr>
      <xdr:spPr>
        <a:xfrm>
          <a:off x="16194551" y="6590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36</xdr:row>
      <xdr:rowOff>113831</xdr:rowOff>
    </xdr:from>
    <xdr:ext cx="534377" cy="259045"/>
    <xdr:sp macro="" textlink="">
      <xdr:nvSpPr>
        <xdr:cNvPr id="609" name="n_1mainValue【一般廃棄物処理施設】&#10;一人当たり有形固定資産（償却資産）額">
          <a:extLst>
            <a:ext uri="{FF2B5EF4-FFF2-40B4-BE49-F238E27FC236}">
              <a16:creationId xmlns:a16="http://schemas.microsoft.com/office/drawing/2014/main" id="{F9BD450F-D2DE-446A-81F9-A0D7A737D0B1}"/>
            </a:ext>
          </a:extLst>
        </xdr:cNvPr>
        <xdr:cNvSpPr txBox="1"/>
      </xdr:nvSpPr>
      <xdr:spPr>
        <a:xfrm>
          <a:off x="18528811" y="6148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36</xdr:row>
      <xdr:rowOff>125707</xdr:rowOff>
    </xdr:from>
    <xdr:ext cx="534377" cy="259045"/>
    <xdr:sp macro="" textlink="">
      <xdr:nvSpPr>
        <xdr:cNvPr id="610" name="n_2mainValue【一般廃棄物処理施設】&#10;一人当たり有形固定資産（償却資産）額">
          <a:extLst>
            <a:ext uri="{FF2B5EF4-FFF2-40B4-BE49-F238E27FC236}">
              <a16:creationId xmlns:a16="http://schemas.microsoft.com/office/drawing/2014/main" id="{D72B2C87-AD00-4091-B3B8-1F6928826C83}"/>
            </a:ext>
          </a:extLst>
        </xdr:cNvPr>
        <xdr:cNvSpPr txBox="1"/>
      </xdr:nvSpPr>
      <xdr:spPr>
        <a:xfrm>
          <a:off x="17766811" y="6160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36</xdr:row>
      <xdr:rowOff>104796</xdr:rowOff>
    </xdr:from>
    <xdr:ext cx="534377" cy="259045"/>
    <xdr:sp macro="" textlink="">
      <xdr:nvSpPr>
        <xdr:cNvPr id="611" name="n_3mainValue【一般廃棄物処理施設】&#10;一人当たり有形固定資産（償却資産）額">
          <a:extLst>
            <a:ext uri="{FF2B5EF4-FFF2-40B4-BE49-F238E27FC236}">
              <a16:creationId xmlns:a16="http://schemas.microsoft.com/office/drawing/2014/main" id="{B69D0B68-F855-4F40-AAC9-04FD2456CF45}"/>
            </a:ext>
          </a:extLst>
        </xdr:cNvPr>
        <xdr:cNvSpPr txBox="1"/>
      </xdr:nvSpPr>
      <xdr:spPr>
        <a:xfrm>
          <a:off x="16969251" y="6139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36</xdr:row>
      <xdr:rowOff>167965</xdr:rowOff>
    </xdr:from>
    <xdr:ext cx="534377" cy="259045"/>
    <xdr:sp macro="" textlink="">
      <xdr:nvSpPr>
        <xdr:cNvPr id="612" name="n_4mainValue【一般廃棄物処理施設】&#10;一人当たり有形固定資産（償却資産）額">
          <a:extLst>
            <a:ext uri="{FF2B5EF4-FFF2-40B4-BE49-F238E27FC236}">
              <a16:creationId xmlns:a16="http://schemas.microsoft.com/office/drawing/2014/main" id="{10C1A079-95DF-437E-9006-FCB0ABAFD3E7}"/>
            </a:ext>
          </a:extLst>
        </xdr:cNvPr>
        <xdr:cNvSpPr txBox="1"/>
      </xdr:nvSpPr>
      <xdr:spPr>
        <a:xfrm>
          <a:off x="16194551" y="6203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3" name="正方形/長方形 612">
          <a:extLst>
            <a:ext uri="{FF2B5EF4-FFF2-40B4-BE49-F238E27FC236}">
              <a16:creationId xmlns:a16="http://schemas.microsoft.com/office/drawing/2014/main" id="{45B8F3D2-678E-4F66-ADC4-61E9DDCD2F69}"/>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4" name="正方形/長方形 613">
          <a:extLst>
            <a:ext uri="{FF2B5EF4-FFF2-40B4-BE49-F238E27FC236}">
              <a16:creationId xmlns:a16="http://schemas.microsoft.com/office/drawing/2014/main" id="{DA52E8C4-917C-4841-B919-17E13F7A6045}"/>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5" name="正方形/長方形 614">
          <a:extLst>
            <a:ext uri="{FF2B5EF4-FFF2-40B4-BE49-F238E27FC236}">
              <a16:creationId xmlns:a16="http://schemas.microsoft.com/office/drawing/2014/main" id="{1F06C344-024E-4169-A33A-02E6AA7D0588}"/>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6" name="正方形/長方形 615">
          <a:extLst>
            <a:ext uri="{FF2B5EF4-FFF2-40B4-BE49-F238E27FC236}">
              <a16:creationId xmlns:a16="http://schemas.microsoft.com/office/drawing/2014/main" id="{480949A8-2FA0-4D7E-9EBD-AFA445CB30C6}"/>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7" name="正方形/長方形 616">
          <a:extLst>
            <a:ext uri="{FF2B5EF4-FFF2-40B4-BE49-F238E27FC236}">
              <a16:creationId xmlns:a16="http://schemas.microsoft.com/office/drawing/2014/main" id="{A14224DB-5748-45D0-B70B-0FF91956727F}"/>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8" name="正方形/長方形 617">
          <a:extLst>
            <a:ext uri="{FF2B5EF4-FFF2-40B4-BE49-F238E27FC236}">
              <a16:creationId xmlns:a16="http://schemas.microsoft.com/office/drawing/2014/main" id="{CAED32E0-E78D-4684-9861-CC18F895E51D}"/>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9" name="正方形/長方形 618">
          <a:extLst>
            <a:ext uri="{FF2B5EF4-FFF2-40B4-BE49-F238E27FC236}">
              <a16:creationId xmlns:a16="http://schemas.microsoft.com/office/drawing/2014/main" id="{23B802FB-6D05-4D5C-AB71-729BB33904D2}"/>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0" name="正方形/長方形 619">
          <a:extLst>
            <a:ext uri="{FF2B5EF4-FFF2-40B4-BE49-F238E27FC236}">
              <a16:creationId xmlns:a16="http://schemas.microsoft.com/office/drawing/2014/main" id="{12495DD3-D481-4208-A563-07A147D608F2}"/>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1" name="テキスト ボックス 620">
          <a:extLst>
            <a:ext uri="{FF2B5EF4-FFF2-40B4-BE49-F238E27FC236}">
              <a16:creationId xmlns:a16="http://schemas.microsoft.com/office/drawing/2014/main" id="{8D9DB764-7D3E-4FA2-8E0C-8C15CA5BE194}"/>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2" name="直線コネクタ 621">
          <a:extLst>
            <a:ext uri="{FF2B5EF4-FFF2-40B4-BE49-F238E27FC236}">
              <a16:creationId xmlns:a16="http://schemas.microsoft.com/office/drawing/2014/main" id="{AF85277A-FCE7-4650-B601-DA5B42E8D7BB}"/>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3" name="テキスト ボックス 622">
          <a:extLst>
            <a:ext uri="{FF2B5EF4-FFF2-40B4-BE49-F238E27FC236}">
              <a16:creationId xmlns:a16="http://schemas.microsoft.com/office/drawing/2014/main" id="{21A8B3DE-4910-4128-85A0-8FD525C1AF82}"/>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4" name="直線コネクタ 623">
          <a:extLst>
            <a:ext uri="{FF2B5EF4-FFF2-40B4-BE49-F238E27FC236}">
              <a16:creationId xmlns:a16="http://schemas.microsoft.com/office/drawing/2014/main" id="{D8047E13-F094-438E-9393-D37050E3B6E4}"/>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5" name="テキスト ボックス 624">
          <a:extLst>
            <a:ext uri="{FF2B5EF4-FFF2-40B4-BE49-F238E27FC236}">
              <a16:creationId xmlns:a16="http://schemas.microsoft.com/office/drawing/2014/main" id="{0D53DBC0-FB87-4CF7-8EC9-0FEBA4990BBE}"/>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6" name="直線コネクタ 625">
          <a:extLst>
            <a:ext uri="{FF2B5EF4-FFF2-40B4-BE49-F238E27FC236}">
              <a16:creationId xmlns:a16="http://schemas.microsoft.com/office/drawing/2014/main" id="{96D5AC6D-A4F3-4D37-8483-FD7B6AC61E31}"/>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7" name="テキスト ボックス 626">
          <a:extLst>
            <a:ext uri="{FF2B5EF4-FFF2-40B4-BE49-F238E27FC236}">
              <a16:creationId xmlns:a16="http://schemas.microsoft.com/office/drawing/2014/main" id="{A83698A2-8695-4158-8CF5-9D3DE58991B3}"/>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8" name="直線コネクタ 627">
          <a:extLst>
            <a:ext uri="{FF2B5EF4-FFF2-40B4-BE49-F238E27FC236}">
              <a16:creationId xmlns:a16="http://schemas.microsoft.com/office/drawing/2014/main" id="{BA099ECB-511A-4021-BB1B-D6B99F7B4204}"/>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9" name="テキスト ボックス 628">
          <a:extLst>
            <a:ext uri="{FF2B5EF4-FFF2-40B4-BE49-F238E27FC236}">
              <a16:creationId xmlns:a16="http://schemas.microsoft.com/office/drawing/2014/main" id="{D44F32B2-D4BA-48E3-B4BC-218E090B11AC}"/>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30" name="直線コネクタ 629">
          <a:extLst>
            <a:ext uri="{FF2B5EF4-FFF2-40B4-BE49-F238E27FC236}">
              <a16:creationId xmlns:a16="http://schemas.microsoft.com/office/drawing/2014/main" id="{101F4A5B-A44C-4A47-917E-0DCCF5E73D63}"/>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1" name="テキスト ボックス 630">
          <a:extLst>
            <a:ext uri="{FF2B5EF4-FFF2-40B4-BE49-F238E27FC236}">
              <a16:creationId xmlns:a16="http://schemas.microsoft.com/office/drawing/2014/main" id="{C88BE302-50D8-430A-8D50-7E6279668FDB}"/>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2" name="直線コネクタ 631">
          <a:extLst>
            <a:ext uri="{FF2B5EF4-FFF2-40B4-BE49-F238E27FC236}">
              <a16:creationId xmlns:a16="http://schemas.microsoft.com/office/drawing/2014/main" id="{45DDCDDB-440D-4356-99E9-8112BCF5E026}"/>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3" name="テキスト ボックス 632">
          <a:extLst>
            <a:ext uri="{FF2B5EF4-FFF2-40B4-BE49-F238E27FC236}">
              <a16:creationId xmlns:a16="http://schemas.microsoft.com/office/drawing/2014/main" id="{0B9ED210-4200-4157-A9C7-949FE4A2CEBE}"/>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4" name="直線コネクタ 633">
          <a:extLst>
            <a:ext uri="{FF2B5EF4-FFF2-40B4-BE49-F238E27FC236}">
              <a16:creationId xmlns:a16="http://schemas.microsoft.com/office/drawing/2014/main" id="{EC4CBAA3-3EDA-4A5C-A39F-02C813CE4557}"/>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5" name="テキスト ボックス 634">
          <a:extLst>
            <a:ext uri="{FF2B5EF4-FFF2-40B4-BE49-F238E27FC236}">
              <a16:creationId xmlns:a16="http://schemas.microsoft.com/office/drawing/2014/main" id="{7F342070-B358-44F2-A71B-30ABB8F15C4D}"/>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6" name="直線コネクタ 635">
          <a:extLst>
            <a:ext uri="{FF2B5EF4-FFF2-40B4-BE49-F238E27FC236}">
              <a16:creationId xmlns:a16="http://schemas.microsoft.com/office/drawing/2014/main" id="{AF3BA026-DFDA-4E2D-8E35-EFEE3DD7D76E}"/>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7" name="【保健センター・保健所】&#10;有形固定資産減価償却率グラフ枠">
          <a:extLst>
            <a:ext uri="{FF2B5EF4-FFF2-40B4-BE49-F238E27FC236}">
              <a16:creationId xmlns:a16="http://schemas.microsoft.com/office/drawing/2014/main" id="{EDE92575-3A65-40CB-8466-F72F1631C94B}"/>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96338</xdr:rowOff>
    </xdr:from>
    <xdr:to>
      <xdr:col>85</xdr:col>
      <xdr:colOff>126364</xdr:colOff>
      <xdr:row>64</xdr:row>
      <xdr:rowOff>35923</xdr:rowOff>
    </xdr:to>
    <xdr:cxnSp macro="">
      <xdr:nvCxnSpPr>
        <xdr:cNvPr id="638" name="直線コネクタ 637">
          <a:extLst>
            <a:ext uri="{FF2B5EF4-FFF2-40B4-BE49-F238E27FC236}">
              <a16:creationId xmlns:a16="http://schemas.microsoft.com/office/drawing/2014/main" id="{99C57EFC-2549-43D5-9642-9D4C4E5A55D0}"/>
            </a:ext>
          </a:extLst>
        </xdr:cNvPr>
        <xdr:cNvCxnSpPr/>
      </xdr:nvCxnSpPr>
      <xdr:spPr>
        <a:xfrm flipV="1">
          <a:off x="14375764" y="9316538"/>
          <a:ext cx="0" cy="1448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39750</xdr:rowOff>
    </xdr:from>
    <xdr:ext cx="405111" cy="259045"/>
    <xdr:sp macro="" textlink="">
      <xdr:nvSpPr>
        <xdr:cNvPr id="639" name="【保健センター・保健所】&#10;有形固定資産減価償却率最小値テキスト">
          <a:extLst>
            <a:ext uri="{FF2B5EF4-FFF2-40B4-BE49-F238E27FC236}">
              <a16:creationId xmlns:a16="http://schemas.microsoft.com/office/drawing/2014/main" id="{97F2153A-3CAA-48BB-A945-99BCE84B716A}"/>
            </a:ext>
          </a:extLst>
        </xdr:cNvPr>
        <xdr:cNvSpPr txBox="1"/>
      </xdr:nvSpPr>
      <xdr:spPr>
        <a:xfrm>
          <a:off x="14414500" y="10768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35923</xdr:rowOff>
    </xdr:from>
    <xdr:to>
      <xdr:col>86</xdr:col>
      <xdr:colOff>25400</xdr:colOff>
      <xdr:row>64</xdr:row>
      <xdr:rowOff>35923</xdr:rowOff>
    </xdr:to>
    <xdr:cxnSp macro="">
      <xdr:nvCxnSpPr>
        <xdr:cNvPr id="640" name="直線コネクタ 639">
          <a:extLst>
            <a:ext uri="{FF2B5EF4-FFF2-40B4-BE49-F238E27FC236}">
              <a16:creationId xmlns:a16="http://schemas.microsoft.com/office/drawing/2014/main" id="{18E08DD7-BFAE-4FC3-9DD2-651D0B150EAA}"/>
            </a:ext>
          </a:extLst>
        </xdr:cNvPr>
        <xdr:cNvCxnSpPr/>
      </xdr:nvCxnSpPr>
      <xdr:spPr>
        <a:xfrm>
          <a:off x="14287500" y="107648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43015</xdr:rowOff>
    </xdr:from>
    <xdr:ext cx="340478" cy="259045"/>
    <xdr:sp macro="" textlink="">
      <xdr:nvSpPr>
        <xdr:cNvPr id="641" name="【保健センター・保健所】&#10;有形固定資産減価償却率最大値テキスト">
          <a:extLst>
            <a:ext uri="{FF2B5EF4-FFF2-40B4-BE49-F238E27FC236}">
              <a16:creationId xmlns:a16="http://schemas.microsoft.com/office/drawing/2014/main" id="{7B48C37C-BDBC-4F45-A9C8-57E5F659F3F3}"/>
            </a:ext>
          </a:extLst>
        </xdr:cNvPr>
        <xdr:cNvSpPr txBox="1"/>
      </xdr:nvSpPr>
      <xdr:spPr>
        <a:xfrm>
          <a:off x="14414500" y="909557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96338</xdr:rowOff>
    </xdr:from>
    <xdr:to>
      <xdr:col>86</xdr:col>
      <xdr:colOff>25400</xdr:colOff>
      <xdr:row>55</xdr:row>
      <xdr:rowOff>96338</xdr:rowOff>
    </xdr:to>
    <xdr:cxnSp macro="">
      <xdr:nvCxnSpPr>
        <xdr:cNvPr id="642" name="直線コネクタ 641">
          <a:extLst>
            <a:ext uri="{FF2B5EF4-FFF2-40B4-BE49-F238E27FC236}">
              <a16:creationId xmlns:a16="http://schemas.microsoft.com/office/drawing/2014/main" id="{10BBF5EF-23B8-457B-AD3E-F35074E55DDB}"/>
            </a:ext>
          </a:extLst>
        </xdr:cNvPr>
        <xdr:cNvCxnSpPr/>
      </xdr:nvCxnSpPr>
      <xdr:spPr>
        <a:xfrm>
          <a:off x="14287500" y="93165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84744</xdr:rowOff>
    </xdr:from>
    <xdr:ext cx="405111" cy="259045"/>
    <xdr:sp macro="" textlink="">
      <xdr:nvSpPr>
        <xdr:cNvPr id="643" name="【保健センター・保健所】&#10;有形固定資産減価償却率平均値テキスト">
          <a:extLst>
            <a:ext uri="{FF2B5EF4-FFF2-40B4-BE49-F238E27FC236}">
              <a16:creationId xmlns:a16="http://schemas.microsoft.com/office/drawing/2014/main" id="{F7B8B2DC-D24A-4729-8F69-6E7CDDB588C4}"/>
            </a:ext>
          </a:extLst>
        </xdr:cNvPr>
        <xdr:cNvSpPr txBox="1"/>
      </xdr:nvSpPr>
      <xdr:spPr>
        <a:xfrm>
          <a:off x="14414500" y="997550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61867</xdr:rowOff>
    </xdr:from>
    <xdr:to>
      <xdr:col>85</xdr:col>
      <xdr:colOff>177800</xdr:colOff>
      <xdr:row>60</xdr:row>
      <xdr:rowOff>163467</xdr:rowOff>
    </xdr:to>
    <xdr:sp macro="" textlink="">
      <xdr:nvSpPr>
        <xdr:cNvPr id="644" name="フローチャート: 判断 643">
          <a:extLst>
            <a:ext uri="{FF2B5EF4-FFF2-40B4-BE49-F238E27FC236}">
              <a16:creationId xmlns:a16="http://schemas.microsoft.com/office/drawing/2014/main" id="{BE002064-25BB-4923-A64C-190E8F28B33E}"/>
            </a:ext>
          </a:extLst>
        </xdr:cNvPr>
        <xdr:cNvSpPr/>
      </xdr:nvSpPr>
      <xdr:spPr>
        <a:xfrm>
          <a:off x="14325600" y="10120267"/>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39007</xdr:rowOff>
    </xdr:from>
    <xdr:to>
      <xdr:col>81</xdr:col>
      <xdr:colOff>101600</xdr:colOff>
      <xdr:row>60</xdr:row>
      <xdr:rowOff>140607</xdr:rowOff>
    </xdr:to>
    <xdr:sp macro="" textlink="">
      <xdr:nvSpPr>
        <xdr:cNvPr id="645" name="フローチャート: 判断 644">
          <a:extLst>
            <a:ext uri="{FF2B5EF4-FFF2-40B4-BE49-F238E27FC236}">
              <a16:creationId xmlns:a16="http://schemas.microsoft.com/office/drawing/2014/main" id="{9E198BBC-A289-40E2-9C22-CEB6D1913EBF}"/>
            </a:ext>
          </a:extLst>
        </xdr:cNvPr>
        <xdr:cNvSpPr/>
      </xdr:nvSpPr>
      <xdr:spPr>
        <a:xfrm>
          <a:off x="13578840" y="1009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30843</xdr:rowOff>
    </xdr:from>
    <xdr:to>
      <xdr:col>76</xdr:col>
      <xdr:colOff>165100</xdr:colOff>
      <xdr:row>60</xdr:row>
      <xdr:rowOff>132443</xdr:rowOff>
    </xdr:to>
    <xdr:sp macro="" textlink="">
      <xdr:nvSpPr>
        <xdr:cNvPr id="646" name="フローチャート: 判断 645">
          <a:extLst>
            <a:ext uri="{FF2B5EF4-FFF2-40B4-BE49-F238E27FC236}">
              <a16:creationId xmlns:a16="http://schemas.microsoft.com/office/drawing/2014/main" id="{2E61E44B-5046-40D5-BF7D-411CAD781628}"/>
            </a:ext>
          </a:extLst>
        </xdr:cNvPr>
        <xdr:cNvSpPr/>
      </xdr:nvSpPr>
      <xdr:spPr>
        <a:xfrm>
          <a:off x="12804140" y="100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164737</xdr:rowOff>
    </xdr:from>
    <xdr:to>
      <xdr:col>72</xdr:col>
      <xdr:colOff>38100</xdr:colOff>
      <xdr:row>60</xdr:row>
      <xdr:rowOff>94887</xdr:rowOff>
    </xdr:to>
    <xdr:sp macro="" textlink="">
      <xdr:nvSpPr>
        <xdr:cNvPr id="647" name="フローチャート: 判断 646">
          <a:extLst>
            <a:ext uri="{FF2B5EF4-FFF2-40B4-BE49-F238E27FC236}">
              <a16:creationId xmlns:a16="http://schemas.microsoft.com/office/drawing/2014/main" id="{185A3D00-F74E-4C7E-ADC4-023424D28EB5}"/>
            </a:ext>
          </a:extLst>
        </xdr:cNvPr>
        <xdr:cNvSpPr/>
      </xdr:nvSpPr>
      <xdr:spPr>
        <a:xfrm>
          <a:off x="12029440" y="1005549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127181</xdr:rowOff>
    </xdr:from>
    <xdr:to>
      <xdr:col>67</xdr:col>
      <xdr:colOff>101600</xdr:colOff>
      <xdr:row>60</xdr:row>
      <xdr:rowOff>57331</xdr:rowOff>
    </xdr:to>
    <xdr:sp macro="" textlink="">
      <xdr:nvSpPr>
        <xdr:cNvPr id="648" name="フローチャート: 判断 647">
          <a:extLst>
            <a:ext uri="{FF2B5EF4-FFF2-40B4-BE49-F238E27FC236}">
              <a16:creationId xmlns:a16="http://schemas.microsoft.com/office/drawing/2014/main" id="{A9162217-F57D-42F8-86B2-772DDBC404A8}"/>
            </a:ext>
          </a:extLst>
        </xdr:cNvPr>
        <xdr:cNvSpPr/>
      </xdr:nvSpPr>
      <xdr:spPr>
        <a:xfrm>
          <a:off x="11231880" y="1001794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1FFAC7EA-A21D-4E12-B6F6-FB5D1D1A4552}"/>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4D8993D4-2C7A-431A-B34E-62B0FBA6B5CA}"/>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CDF842C1-5F0A-4726-A10E-05F2A94EE415}"/>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2" name="テキスト ボックス 651">
          <a:extLst>
            <a:ext uri="{FF2B5EF4-FFF2-40B4-BE49-F238E27FC236}">
              <a16:creationId xmlns:a16="http://schemas.microsoft.com/office/drawing/2014/main" id="{F75C8B33-A7AB-4291-B304-A9655FC9529D}"/>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3" name="テキスト ボックス 652">
          <a:extLst>
            <a:ext uri="{FF2B5EF4-FFF2-40B4-BE49-F238E27FC236}">
              <a16:creationId xmlns:a16="http://schemas.microsoft.com/office/drawing/2014/main" id="{4B27CA4F-5C97-4A1A-808C-29712723AC2C}"/>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133713</xdr:rowOff>
    </xdr:from>
    <xdr:to>
      <xdr:col>85</xdr:col>
      <xdr:colOff>177800</xdr:colOff>
      <xdr:row>62</xdr:row>
      <xdr:rowOff>63863</xdr:rowOff>
    </xdr:to>
    <xdr:sp macro="" textlink="">
      <xdr:nvSpPr>
        <xdr:cNvPr id="654" name="楕円 653">
          <a:extLst>
            <a:ext uri="{FF2B5EF4-FFF2-40B4-BE49-F238E27FC236}">
              <a16:creationId xmlns:a16="http://schemas.microsoft.com/office/drawing/2014/main" id="{AB6F69DA-4A48-47C8-BA29-B2B5BB19E4C3}"/>
            </a:ext>
          </a:extLst>
        </xdr:cNvPr>
        <xdr:cNvSpPr/>
      </xdr:nvSpPr>
      <xdr:spPr>
        <a:xfrm>
          <a:off x="14325600" y="10359753"/>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112140</xdr:rowOff>
    </xdr:from>
    <xdr:ext cx="405111" cy="259045"/>
    <xdr:sp macro="" textlink="">
      <xdr:nvSpPr>
        <xdr:cNvPr id="655" name="【保健センター・保健所】&#10;有形固定資産減価償却率該当値テキスト">
          <a:extLst>
            <a:ext uri="{FF2B5EF4-FFF2-40B4-BE49-F238E27FC236}">
              <a16:creationId xmlns:a16="http://schemas.microsoft.com/office/drawing/2014/main" id="{27A4132C-9130-4693-B19B-5AB53FF49AA1}"/>
            </a:ext>
          </a:extLst>
        </xdr:cNvPr>
        <xdr:cNvSpPr txBox="1"/>
      </xdr:nvSpPr>
      <xdr:spPr>
        <a:xfrm>
          <a:off x="14414500" y="10338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96157</xdr:rowOff>
    </xdr:from>
    <xdr:to>
      <xdr:col>81</xdr:col>
      <xdr:colOff>101600</xdr:colOff>
      <xdr:row>62</xdr:row>
      <xdr:rowOff>26307</xdr:rowOff>
    </xdr:to>
    <xdr:sp macro="" textlink="">
      <xdr:nvSpPr>
        <xdr:cNvPr id="656" name="楕円 655">
          <a:extLst>
            <a:ext uri="{FF2B5EF4-FFF2-40B4-BE49-F238E27FC236}">
              <a16:creationId xmlns:a16="http://schemas.microsoft.com/office/drawing/2014/main" id="{C0A0BC64-F2EB-4BE1-ABD0-4879AF1ECC3E}"/>
            </a:ext>
          </a:extLst>
        </xdr:cNvPr>
        <xdr:cNvSpPr/>
      </xdr:nvSpPr>
      <xdr:spPr>
        <a:xfrm>
          <a:off x="13578840" y="1032219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146957</xdr:rowOff>
    </xdr:from>
    <xdr:to>
      <xdr:col>85</xdr:col>
      <xdr:colOff>127000</xdr:colOff>
      <xdr:row>62</xdr:row>
      <xdr:rowOff>13063</xdr:rowOff>
    </xdr:to>
    <xdr:cxnSp macro="">
      <xdr:nvCxnSpPr>
        <xdr:cNvPr id="657" name="直線コネクタ 656">
          <a:extLst>
            <a:ext uri="{FF2B5EF4-FFF2-40B4-BE49-F238E27FC236}">
              <a16:creationId xmlns:a16="http://schemas.microsoft.com/office/drawing/2014/main" id="{69DB77A5-9D2A-47B4-868C-E16FF2A64D12}"/>
            </a:ext>
          </a:extLst>
        </xdr:cNvPr>
        <xdr:cNvCxnSpPr/>
      </xdr:nvCxnSpPr>
      <xdr:spPr>
        <a:xfrm>
          <a:off x="13629640" y="10372997"/>
          <a:ext cx="746760" cy="33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58601</xdr:rowOff>
    </xdr:from>
    <xdr:to>
      <xdr:col>76</xdr:col>
      <xdr:colOff>165100</xdr:colOff>
      <xdr:row>61</xdr:row>
      <xdr:rowOff>160201</xdr:rowOff>
    </xdr:to>
    <xdr:sp macro="" textlink="">
      <xdr:nvSpPr>
        <xdr:cNvPr id="658" name="楕円 657">
          <a:extLst>
            <a:ext uri="{FF2B5EF4-FFF2-40B4-BE49-F238E27FC236}">
              <a16:creationId xmlns:a16="http://schemas.microsoft.com/office/drawing/2014/main" id="{AC046FDE-75AA-44FD-8C71-E6C0F1F162BC}"/>
            </a:ext>
          </a:extLst>
        </xdr:cNvPr>
        <xdr:cNvSpPr/>
      </xdr:nvSpPr>
      <xdr:spPr>
        <a:xfrm>
          <a:off x="12804140" y="10284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109401</xdr:rowOff>
    </xdr:from>
    <xdr:to>
      <xdr:col>81</xdr:col>
      <xdr:colOff>50800</xdr:colOff>
      <xdr:row>61</xdr:row>
      <xdr:rowOff>146957</xdr:rowOff>
    </xdr:to>
    <xdr:cxnSp macro="">
      <xdr:nvCxnSpPr>
        <xdr:cNvPr id="659" name="直線コネクタ 658">
          <a:extLst>
            <a:ext uri="{FF2B5EF4-FFF2-40B4-BE49-F238E27FC236}">
              <a16:creationId xmlns:a16="http://schemas.microsoft.com/office/drawing/2014/main" id="{C9347A6C-D6C1-4A65-8D5B-E6675DE472FE}"/>
            </a:ext>
          </a:extLst>
        </xdr:cNvPr>
        <xdr:cNvCxnSpPr/>
      </xdr:nvCxnSpPr>
      <xdr:spPr>
        <a:xfrm>
          <a:off x="12854940" y="10335441"/>
          <a:ext cx="7747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27577</xdr:rowOff>
    </xdr:from>
    <xdr:to>
      <xdr:col>72</xdr:col>
      <xdr:colOff>38100</xdr:colOff>
      <xdr:row>61</xdr:row>
      <xdr:rowOff>129177</xdr:rowOff>
    </xdr:to>
    <xdr:sp macro="" textlink="">
      <xdr:nvSpPr>
        <xdr:cNvPr id="660" name="楕円 659">
          <a:extLst>
            <a:ext uri="{FF2B5EF4-FFF2-40B4-BE49-F238E27FC236}">
              <a16:creationId xmlns:a16="http://schemas.microsoft.com/office/drawing/2014/main" id="{361D6304-273C-45CD-ACDF-021D8A8A57FE}"/>
            </a:ext>
          </a:extLst>
        </xdr:cNvPr>
        <xdr:cNvSpPr/>
      </xdr:nvSpPr>
      <xdr:spPr>
        <a:xfrm>
          <a:off x="12029440" y="1025361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78377</xdr:rowOff>
    </xdr:from>
    <xdr:to>
      <xdr:col>76</xdr:col>
      <xdr:colOff>114300</xdr:colOff>
      <xdr:row>61</xdr:row>
      <xdr:rowOff>109401</xdr:rowOff>
    </xdr:to>
    <xdr:cxnSp macro="">
      <xdr:nvCxnSpPr>
        <xdr:cNvPr id="661" name="直線コネクタ 660">
          <a:extLst>
            <a:ext uri="{FF2B5EF4-FFF2-40B4-BE49-F238E27FC236}">
              <a16:creationId xmlns:a16="http://schemas.microsoft.com/office/drawing/2014/main" id="{866201F0-9B89-433B-A38F-0A0B8D7C900F}"/>
            </a:ext>
          </a:extLst>
        </xdr:cNvPr>
        <xdr:cNvCxnSpPr/>
      </xdr:nvCxnSpPr>
      <xdr:spPr>
        <a:xfrm>
          <a:off x="12072620" y="10304417"/>
          <a:ext cx="78232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171269</xdr:rowOff>
    </xdr:from>
    <xdr:to>
      <xdr:col>67</xdr:col>
      <xdr:colOff>101600</xdr:colOff>
      <xdr:row>61</xdr:row>
      <xdr:rowOff>101419</xdr:rowOff>
    </xdr:to>
    <xdr:sp macro="" textlink="">
      <xdr:nvSpPr>
        <xdr:cNvPr id="662" name="楕円 661">
          <a:extLst>
            <a:ext uri="{FF2B5EF4-FFF2-40B4-BE49-F238E27FC236}">
              <a16:creationId xmlns:a16="http://schemas.microsoft.com/office/drawing/2014/main" id="{52F84931-AA5D-4CCD-9650-39D855B11A63}"/>
            </a:ext>
          </a:extLst>
        </xdr:cNvPr>
        <xdr:cNvSpPr/>
      </xdr:nvSpPr>
      <xdr:spPr>
        <a:xfrm>
          <a:off x="11231880" y="1022966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50619</xdr:rowOff>
    </xdr:from>
    <xdr:to>
      <xdr:col>71</xdr:col>
      <xdr:colOff>177800</xdr:colOff>
      <xdr:row>61</xdr:row>
      <xdr:rowOff>78377</xdr:rowOff>
    </xdr:to>
    <xdr:cxnSp macro="">
      <xdr:nvCxnSpPr>
        <xdr:cNvPr id="663" name="直線コネクタ 662">
          <a:extLst>
            <a:ext uri="{FF2B5EF4-FFF2-40B4-BE49-F238E27FC236}">
              <a16:creationId xmlns:a16="http://schemas.microsoft.com/office/drawing/2014/main" id="{41C58A63-E037-44B9-8934-FA6365A06781}"/>
            </a:ext>
          </a:extLst>
        </xdr:cNvPr>
        <xdr:cNvCxnSpPr/>
      </xdr:nvCxnSpPr>
      <xdr:spPr>
        <a:xfrm>
          <a:off x="11282680" y="10276659"/>
          <a:ext cx="78994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157134</xdr:rowOff>
    </xdr:from>
    <xdr:ext cx="405111" cy="259045"/>
    <xdr:sp macro="" textlink="">
      <xdr:nvSpPr>
        <xdr:cNvPr id="664" name="n_1aveValue【保健センター・保健所】&#10;有形固定資産減価償却率">
          <a:extLst>
            <a:ext uri="{FF2B5EF4-FFF2-40B4-BE49-F238E27FC236}">
              <a16:creationId xmlns:a16="http://schemas.microsoft.com/office/drawing/2014/main" id="{3C8F3C17-3543-44DE-A040-1DF22E4FF7F8}"/>
            </a:ext>
          </a:extLst>
        </xdr:cNvPr>
        <xdr:cNvSpPr txBox="1"/>
      </xdr:nvSpPr>
      <xdr:spPr>
        <a:xfrm>
          <a:off x="13437244" y="9880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148970</xdr:rowOff>
    </xdr:from>
    <xdr:ext cx="405111" cy="259045"/>
    <xdr:sp macro="" textlink="">
      <xdr:nvSpPr>
        <xdr:cNvPr id="665" name="n_2aveValue【保健センター・保健所】&#10;有形固定資産減価償却率">
          <a:extLst>
            <a:ext uri="{FF2B5EF4-FFF2-40B4-BE49-F238E27FC236}">
              <a16:creationId xmlns:a16="http://schemas.microsoft.com/office/drawing/2014/main" id="{1B10B033-E4D8-4AB9-B6F7-35BCFD1E6C7B}"/>
            </a:ext>
          </a:extLst>
        </xdr:cNvPr>
        <xdr:cNvSpPr txBox="1"/>
      </xdr:nvSpPr>
      <xdr:spPr>
        <a:xfrm>
          <a:off x="12675244" y="9872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111414</xdr:rowOff>
    </xdr:from>
    <xdr:ext cx="405111" cy="259045"/>
    <xdr:sp macro="" textlink="">
      <xdr:nvSpPr>
        <xdr:cNvPr id="666" name="n_3aveValue【保健センター・保健所】&#10;有形固定資産減価償却率">
          <a:extLst>
            <a:ext uri="{FF2B5EF4-FFF2-40B4-BE49-F238E27FC236}">
              <a16:creationId xmlns:a16="http://schemas.microsoft.com/office/drawing/2014/main" id="{9D6D8DF0-C694-4AB8-B628-8DB531B234A0}"/>
            </a:ext>
          </a:extLst>
        </xdr:cNvPr>
        <xdr:cNvSpPr txBox="1"/>
      </xdr:nvSpPr>
      <xdr:spPr>
        <a:xfrm>
          <a:off x="11900544" y="9834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73858</xdr:rowOff>
    </xdr:from>
    <xdr:ext cx="405111" cy="259045"/>
    <xdr:sp macro="" textlink="">
      <xdr:nvSpPr>
        <xdr:cNvPr id="667" name="n_4aveValue【保健センター・保健所】&#10;有形固定資産減価償却率">
          <a:extLst>
            <a:ext uri="{FF2B5EF4-FFF2-40B4-BE49-F238E27FC236}">
              <a16:creationId xmlns:a16="http://schemas.microsoft.com/office/drawing/2014/main" id="{8C4E6654-07A2-4D68-B758-8DC4D3FDC473}"/>
            </a:ext>
          </a:extLst>
        </xdr:cNvPr>
        <xdr:cNvSpPr txBox="1"/>
      </xdr:nvSpPr>
      <xdr:spPr>
        <a:xfrm>
          <a:off x="11102984" y="9796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17434</xdr:rowOff>
    </xdr:from>
    <xdr:ext cx="405111" cy="259045"/>
    <xdr:sp macro="" textlink="">
      <xdr:nvSpPr>
        <xdr:cNvPr id="668" name="n_1mainValue【保健センター・保健所】&#10;有形固定資産減価償却率">
          <a:extLst>
            <a:ext uri="{FF2B5EF4-FFF2-40B4-BE49-F238E27FC236}">
              <a16:creationId xmlns:a16="http://schemas.microsoft.com/office/drawing/2014/main" id="{C89C7B34-8907-4EA9-8F10-2AFD2A284391}"/>
            </a:ext>
          </a:extLst>
        </xdr:cNvPr>
        <xdr:cNvSpPr txBox="1"/>
      </xdr:nvSpPr>
      <xdr:spPr>
        <a:xfrm>
          <a:off x="13437244" y="10411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151328</xdr:rowOff>
    </xdr:from>
    <xdr:ext cx="405111" cy="259045"/>
    <xdr:sp macro="" textlink="">
      <xdr:nvSpPr>
        <xdr:cNvPr id="669" name="n_2mainValue【保健センター・保健所】&#10;有形固定資産減価償却率">
          <a:extLst>
            <a:ext uri="{FF2B5EF4-FFF2-40B4-BE49-F238E27FC236}">
              <a16:creationId xmlns:a16="http://schemas.microsoft.com/office/drawing/2014/main" id="{EEDC3E45-571F-40B8-9269-B7DB6B77C486}"/>
            </a:ext>
          </a:extLst>
        </xdr:cNvPr>
        <xdr:cNvSpPr txBox="1"/>
      </xdr:nvSpPr>
      <xdr:spPr>
        <a:xfrm>
          <a:off x="12675244" y="103773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120304</xdr:rowOff>
    </xdr:from>
    <xdr:ext cx="405111" cy="259045"/>
    <xdr:sp macro="" textlink="">
      <xdr:nvSpPr>
        <xdr:cNvPr id="670" name="n_3mainValue【保健センター・保健所】&#10;有形固定資産減価償却率">
          <a:extLst>
            <a:ext uri="{FF2B5EF4-FFF2-40B4-BE49-F238E27FC236}">
              <a16:creationId xmlns:a16="http://schemas.microsoft.com/office/drawing/2014/main" id="{D4AA69D4-1FF4-44BC-B145-784717C7175F}"/>
            </a:ext>
          </a:extLst>
        </xdr:cNvPr>
        <xdr:cNvSpPr txBox="1"/>
      </xdr:nvSpPr>
      <xdr:spPr>
        <a:xfrm>
          <a:off x="11900544" y="10346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92546</xdr:rowOff>
    </xdr:from>
    <xdr:ext cx="405111" cy="259045"/>
    <xdr:sp macro="" textlink="">
      <xdr:nvSpPr>
        <xdr:cNvPr id="671" name="n_4mainValue【保健センター・保健所】&#10;有形固定資産減価償却率">
          <a:extLst>
            <a:ext uri="{FF2B5EF4-FFF2-40B4-BE49-F238E27FC236}">
              <a16:creationId xmlns:a16="http://schemas.microsoft.com/office/drawing/2014/main" id="{3E7AF79D-4631-4CDB-9B80-CA2C853725A1}"/>
            </a:ext>
          </a:extLst>
        </xdr:cNvPr>
        <xdr:cNvSpPr txBox="1"/>
      </xdr:nvSpPr>
      <xdr:spPr>
        <a:xfrm>
          <a:off x="11102984" y="103185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2" name="正方形/長方形 671">
          <a:extLst>
            <a:ext uri="{FF2B5EF4-FFF2-40B4-BE49-F238E27FC236}">
              <a16:creationId xmlns:a16="http://schemas.microsoft.com/office/drawing/2014/main" id="{32C4E3C4-7FA0-4302-A155-DDDD5B84F188}"/>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3" name="正方形/長方形 672">
          <a:extLst>
            <a:ext uri="{FF2B5EF4-FFF2-40B4-BE49-F238E27FC236}">
              <a16:creationId xmlns:a16="http://schemas.microsoft.com/office/drawing/2014/main" id="{0F70ADD7-1F8D-451B-9EE8-0F661EF64D62}"/>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4" name="正方形/長方形 673">
          <a:extLst>
            <a:ext uri="{FF2B5EF4-FFF2-40B4-BE49-F238E27FC236}">
              <a16:creationId xmlns:a16="http://schemas.microsoft.com/office/drawing/2014/main" id="{E4C19917-EACD-490F-848A-2B1405A265B7}"/>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5" name="正方形/長方形 674">
          <a:extLst>
            <a:ext uri="{FF2B5EF4-FFF2-40B4-BE49-F238E27FC236}">
              <a16:creationId xmlns:a16="http://schemas.microsoft.com/office/drawing/2014/main" id="{4657AF0B-EF7F-40B4-A9BE-CDDD4C6C92DC}"/>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6" name="正方形/長方形 675">
          <a:extLst>
            <a:ext uri="{FF2B5EF4-FFF2-40B4-BE49-F238E27FC236}">
              <a16:creationId xmlns:a16="http://schemas.microsoft.com/office/drawing/2014/main" id="{EFC32320-4996-43E1-886F-098DB80FC191}"/>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7" name="正方形/長方形 676">
          <a:extLst>
            <a:ext uri="{FF2B5EF4-FFF2-40B4-BE49-F238E27FC236}">
              <a16:creationId xmlns:a16="http://schemas.microsoft.com/office/drawing/2014/main" id="{DA0D5208-8D8F-4E7D-BB73-82FC26EE86CB}"/>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8" name="正方形/長方形 677">
          <a:extLst>
            <a:ext uri="{FF2B5EF4-FFF2-40B4-BE49-F238E27FC236}">
              <a16:creationId xmlns:a16="http://schemas.microsoft.com/office/drawing/2014/main" id="{C5E7DBAE-38BE-4EE7-9802-DC49C6AA0F39}"/>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9" name="正方形/長方形 678">
          <a:extLst>
            <a:ext uri="{FF2B5EF4-FFF2-40B4-BE49-F238E27FC236}">
              <a16:creationId xmlns:a16="http://schemas.microsoft.com/office/drawing/2014/main" id="{82669018-308C-4315-8796-8EF63148A9DC}"/>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80" name="テキスト ボックス 679">
          <a:extLst>
            <a:ext uri="{FF2B5EF4-FFF2-40B4-BE49-F238E27FC236}">
              <a16:creationId xmlns:a16="http://schemas.microsoft.com/office/drawing/2014/main" id="{3616BEE1-2E44-49C7-A668-8898F8390EBE}"/>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1" name="直線コネクタ 680">
          <a:extLst>
            <a:ext uri="{FF2B5EF4-FFF2-40B4-BE49-F238E27FC236}">
              <a16:creationId xmlns:a16="http://schemas.microsoft.com/office/drawing/2014/main" id="{E59E39CE-3F24-456E-9BAE-6C98DA06A1A5}"/>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82" name="直線コネクタ 681">
          <a:extLst>
            <a:ext uri="{FF2B5EF4-FFF2-40B4-BE49-F238E27FC236}">
              <a16:creationId xmlns:a16="http://schemas.microsoft.com/office/drawing/2014/main" id="{6520ED40-0B8B-45FC-A5BB-6DC32BE554E9}"/>
            </a:ext>
          </a:extLst>
        </xdr:cNvPr>
        <xdr:cNvCxnSpPr/>
      </xdr:nvCxnSpPr>
      <xdr:spPr>
        <a:xfrm>
          <a:off x="1609344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83" name="テキスト ボックス 682">
          <a:extLst>
            <a:ext uri="{FF2B5EF4-FFF2-40B4-BE49-F238E27FC236}">
              <a16:creationId xmlns:a16="http://schemas.microsoft.com/office/drawing/2014/main" id="{EC165070-F52D-4894-89DC-8A464613FF4B}"/>
            </a:ext>
          </a:extLst>
        </xdr:cNvPr>
        <xdr:cNvSpPr txBox="1"/>
      </xdr:nvSpPr>
      <xdr:spPr>
        <a:xfrm>
          <a:off x="1569484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84" name="直線コネクタ 683">
          <a:extLst>
            <a:ext uri="{FF2B5EF4-FFF2-40B4-BE49-F238E27FC236}">
              <a16:creationId xmlns:a16="http://schemas.microsoft.com/office/drawing/2014/main" id="{FA59960D-715A-444C-935A-EC5E86331B40}"/>
            </a:ext>
          </a:extLst>
        </xdr:cNvPr>
        <xdr:cNvCxnSpPr/>
      </xdr:nvCxnSpPr>
      <xdr:spPr>
        <a:xfrm>
          <a:off x="1609344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85" name="テキスト ボックス 684">
          <a:extLst>
            <a:ext uri="{FF2B5EF4-FFF2-40B4-BE49-F238E27FC236}">
              <a16:creationId xmlns:a16="http://schemas.microsoft.com/office/drawing/2014/main" id="{8409FDF8-58E4-4BCA-8529-1FE636438FC5}"/>
            </a:ext>
          </a:extLst>
        </xdr:cNvPr>
        <xdr:cNvSpPr txBox="1"/>
      </xdr:nvSpPr>
      <xdr:spPr>
        <a:xfrm>
          <a:off x="1569484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6" name="直線コネクタ 685">
          <a:extLst>
            <a:ext uri="{FF2B5EF4-FFF2-40B4-BE49-F238E27FC236}">
              <a16:creationId xmlns:a16="http://schemas.microsoft.com/office/drawing/2014/main" id="{5DC59AEB-5801-4D2C-9A6E-427DC3FC04DB}"/>
            </a:ext>
          </a:extLst>
        </xdr:cNvPr>
        <xdr:cNvCxnSpPr/>
      </xdr:nvCxnSpPr>
      <xdr:spPr>
        <a:xfrm>
          <a:off x="1609344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7" name="テキスト ボックス 686">
          <a:extLst>
            <a:ext uri="{FF2B5EF4-FFF2-40B4-BE49-F238E27FC236}">
              <a16:creationId xmlns:a16="http://schemas.microsoft.com/office/drawing/2014/main" id="{090DCC69-581A-4A33-AB39-5DF1928F696D}"/>
            </a:ext>
          </a:extLst>
        </xdr:cNvPr>
        <xdr:cNvSpPr txBox="1"/>
      </xdr:nvSpPr>
      <xdr:spPr>
        <a:xfrm>
          <a:off x="15694841" y="96990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8" name="直線コネクタ 687">
          <a:extLst>
            <a:ext uri="{FF2B5EF4-FFF2-40B4-BE49-F238E27FC236}">
              <a16:creationId xmlns:a16="http://schemas.microsoft.com/office/drawing/2014/main" id="{5DB40402-6AB8-4976-8352-7B1A52A21344}"/>
            </a:ext>
          </a:extLst>
        </xdr:cNvPr>
        <xdr:cNvCxnSpPr/>
      </xdr:nvCxnSpPr>
      <xdr:spPr>
        <a:xfrm>
          <a:off x="1609344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9" name="テキスト ボックス 688">
          <a:extLst>
            <a:ext uri="{FF2B5EF4-FFF2-40B4-BE49-F238E27FC236}">
              <a16:creationId xmlns:a16="http://schemas.microsoft.com/office/drawing/2014/main" id="{CC5FBCC5-20CB-424F-907C-1E7BD7052B24}"/>
            </a:ext>
          </a:extLst>
        </xdr:cNvPr>
        <xdr:cNvSpPr txBox="1"/>
      </xdr:nvSpPr>
      <xdr:spPr>
        <a:xfrm>
          <a:off x="15694841" y="9249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0" name="直線コネクタ 689">
          <a:extLst>
            <a:ext uri="{FF2B5EF4-FFF2-40B4-BE49-F238E27FC236}">
              <a16:creationId xmlns:a16="http://schemas.microsoft.com/office/drawing/2014/main" id="{21F277C5-BE57-4402-8CFD-BB508F883DA8}"/>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1" name="テキスト ボックス 690">
          <a:extLst>
            <a:ext uri="{FF2B5EF4-FFF2-40B4-BE49-F238E27FC236}">
              <a16:creationId xmlns:a16="http://schemas.microsoft.com/office/drawing/2014/main" id="{49688600-0831-4CC9-B635-AD35A34B1B34}"/>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2" name="【保健センター・保健所】&#10;一人当たり面積グラフ枠">
          <a:extLst>
            <a:ext uri="{FF2B5EF4-FFF2-40B4-BE49-F238E27FC236}">
              <a16:creationId xmlns:a16="http://schemas.microsoft.com/office/drawing/2014/main" id="{AAEBF745-1FA3-4DDC-9474-EA48CCA461B6}"/>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137160</xdr:rowOff>
    </xdr:from>
    <xdr:to>
      <xdr:col>116</xdr:col>
      <xdr:colOff>62864</xdr:colOff>
      <xdr:row>63</xdr:row>
      <xdr:rowOff>125730</xdr:rowOff>
    </xdr:to>
    <xdr:cxnSp macro="">
      <xdr:nvCxnSpPr>
        <xdr:cNvPr id="693" name="直線コネクタ 692">
          <a:extLst>
            <a:ext uri="{FF2B5EF4-FFF2-40B4-BE49-F238E27FC236}">
              <a16:creationId xmlns:a16="http://schemas.microsoft.com/office/drawing/2014/main" id="{4B6BC205-D175-40DE-B45A-944E4519A501}"/>
            </a:ext>
          </a:extLst>
        </xdr:cNvPr>
        <xdr:cNvCxnSpPr/>
      </xdr:nvCxnSpPr>
      <xdr:spPr>
        <a:xfrm flipV="1">
          <a:off x="19509104" y="9525000"/>
          <a:ext cx="0" cy="1162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129557</xdr:rowOff>
    </xdr:from>
    <xdr:ext cx="469744" cy="259045"/>
    <xdr:sp macro="" textlink="">
      <xdr:nvSpPr>
        <xdr:cNvPr id="694" name="【保健センター・保健所】&#10;一人当たり面積最小値テキスト">
          <a:extLst>
            <a:ext uri="{FF2B5EF4-FFF2-40B4-BE49-F238E27FC236}">
              <a16:creationId xmlns:a16="http://schemas.microsoft.com/office/drawing/2014/main" id="{CE8EDCBA-DB7D-4EE3-8521-E1B86AF1ED40}"/>
            </a:ext>
          </a:extLst>
        </xdr:cNvPr>
        <xdr:cNvSpPr txBox="1"/>
      </xdr:nvSpPr>
      <xdr:spPr>
        <a:xfrm>
          <a:off x="19547840" y="1069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125730</xdr:rowOff>
    </xdr:from>
    <xdr:to>
      <xdr:col>116</xdr:col>
      <xdr:colOff>152400</xdr:colOff>
      <xdr:row>63</xdr:row>
      <xdr:rowOff>125730</xdr:rowOff>
    </xdr:to>
    <xdr:cxnSp macro="">
      <xdr:nvCxnSpPr>
        <xdr:cNvPr id="695" name="直線コネクタ 694">
          <a:extLst>
            <a:ext uri="{FF2B5EF4-FFF2-40B4-BE49-F238E27FC236}">
              <a16:creationId xmlns:a16="http://schemas.microsoft.com/office/drawing/2014/main" id="{0A20DA86-134E-4D62-B60D-419F25D55A7B}"/>
            </a:ext>
          </a:extLst>
        </xdr:cNvPr>
        <xdr:cNvCxnSpPr/>
      </xdr:nvCxnSpPr>
      <xdr:spPr>
        <a:xfrm>
          <a:off x="19443700" y="106870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83837</xdr:rowOff>
    </xdr:from>
    <xdr:ext cx="469744" cy="259045"/>
    <xdr:sp macro="" textlink="">
      <xdr:nvSpPr>
        <xdr:cNvPr id="696" name="【保健センター・保健所】&#10;一人当たり面積最大値テキスト">
          <a:extLst>
            <a:ext uri="{FF2B5EF4-FFF2-40B4-BE49-F238E27FC236}">
              <a16:creationId xmlns:a16="http://schemas.microsoft.com/office/drawing/2014/main" id="{D36AD9E8-A0D1-4C41-9AE1-A435AF66291B}"/>
            </a:ext>
          </a:extLst>
        </xdr:cNvPr>
        <xdr:cNvSpPr txBox="1"/>
      </xdr:nvSpPr>
      <xdr:spPr>
        <a:xfrm>
          <a:off x="19547840" y="9304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137160</xdr:rowOff>
    </xdr:from>
    <xdr:to>
      <xdr:col>116</xdr:col>
      <xdr:colOff>152400</xdr:colOff>
      <xdr:row>56</xdr:row>
      <xdr:rowOff>137160</xdr:rowOff>
    </xdr:to>
    <xdr:cxnSp macro="">
      <xdr:nvCxnSpPr>
        <xdr:cNvPr id="697" name="直線コネクタ 696">
          <a:extLst>
            <a:ext uri="{FF2B5EF4-FFF2-40B4-BE49-F238E27FC236}">
              <a16:creationId xmlns:a16="http://schemas.microsoft.com/office/drawing/2014/main" id="{E84C7F03-5989-4E5A-9E21-2A3E07A4030C}"/>
            </a:ext>
          </a:extLst>
        </xdr:cNvPr>
        <xdr:cNvCxnSpPr/>
      </xdr:nvCxnSpPr>
      <xdr:spPr>
        <a:xfrm>
          <a:off x="19443700" y="9525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76217</xdr:rowOff>
    </xdr:from>
    <xdr:ext cx="469744" cy="259045"/>
    <xdr:sp macro="" textlink="">
      <xdr:nvSpPr>
        <xdr:cNvPr id="698" name="【保健センター・保健所】&#10;一人当たり面積平均値テキスト">
          <a:extLst>
            <a:ext uri="{FF2B5EF4-FFF2-40B4-BE49-F238E27FC236}">
              <a16:creationId xmlns:a16="http://schemas.microsoft.com/office/drawing/2014/main" id="{2C2FDE1A-B4FE-46E5-8D15-AEB6BC88EAF1}"/>
            </a:ext>
          </a:extLst>
        </xdr:cNvPr>
        <xdr:cNvSpPr txBox="1"/>
      </xdr:nvSpPr>
      <xdr:spPr>
        <a:xfrm>
          <a:off x="19547840" y="103022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97790</xdr:rowOff>
    </xdr:from>
    <xdr:to>
      <xdr:col>116</xdr:col>
      <xdr:colOff>114300</xdr:colOff>
      <xdr:row>62</xdr:row>
      <xdr:rowOff>27940</xdr:rowOff>
    </xdr:to>
    <xdr:sp macro="" textlink="">
      <xdr:nvSpPr>
        <xdr:cNvPr id="699" name="フローチャート: 判断 698">
          <a:extLst>
            <a:ext uri="{FF2B5EF4-FFF2-40B4-BE49-F238E27FC236}">
              <a16:creationId xmlns:a16="http://schemas.microsoft.com/office/drawing/2014/main" id="{948D24DB-0C1F-40F6-BBC3-B99DA788169B}"/>
            </a:ext>
          </a:extLst>
        </xdr:cNvPr>
        <xdr:cNvSpPr/>
      </xdr:nvSpPr>
      <xdr:spPr>
        <a:xfrm>
          <a:off x="19458940" y="103238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97790</xdr:rowOff>
    </xdr:from>
    <xdr:to>
      <xdr:col>112</xdr:col>
      <xdr:colOff>38100</xdr:colOff>
      <xdr:row>62</xdr:row>
      <xdr:rowOff>27940</xdr:rowOff>
    </xdr:to>
    <xdr:sp macro="" textlink="">
      <xdr:nvSpPr>
        <xdr:cNvPr id="700" name="フローチャート: 判断 699">
          <a:extLst>
            <a:ext uri="{FF2B5EF4-FFF2-40B4-BE49-F238E27FC236}">
              <a16:creationId xmlns:a16="http://schemas.microsoft.com/office/drawing/2014/main" id="{D17A76FD-45C7-42B2-B9F9-34E4FBF85AAF}"/>
            </a:ext>
          </a:extLst>
        </xdr:cNvPr>
        <xdr:cNvSpPr/>
      </xdr:nvSpPr>
      <xdr:spPr>
        <a:xfrm>
          <a:off x="18735040" y="103238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97790</xdr:rowOff>
    </xdr:from>
    <xdr:to>
      <xdr:col>107</xdr:col>
      <xdr:colOff>101600</xdr:colOff>
      <xdr:row>62</xdr:row>
      <xdr:rowOff>27940</xdr:rowOff>
    </xdr:to>
    <xdr:sp macro="" textlink="">
      <xdr:nvSpPr>
        <xdr:cNvPr id="701" name="フローチャート: 判断 700">
          <a:extLst>
            <a:ext uri="{FF2B5EF4-FFF2-40B4-BE49-F238E27FC236}">
              <a16:creationId xmlns:a16="http://schemas.microsoft.com/office/drawing/2014/main" id="{F8CC5F04-22F9-4A10-A394-91BB68E701E0}"/>
            </a:ext>
          </a:extLst>
        </xdr:cNvPr>
        <xdr:cNvSpPr/>
      </xdr:nvSpPr>
      <xdr:spPr>
        <a:xfrm>
          <a:off x="17937480" y="103238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97790</xdr:rowOff>
    </xdr:from>
    <xdr:to>
      <xdr:col>102</xdr:col>
      <xdr:colOff>165100</xdr:colOff>
      <xdr:row>62</xdr:row>
      <xdr:rowOff>27940</xdr:rowOff>
    </xdr:to>
    <xdr:sp macro="" textlink="">
      <xdr:nvSpPr>
        <xdr:cNvPr id="702" name="フローチャート: 判断 701">
          <a:extLst>
            <a:ext uri="{FF2B5EF4-FFF2-40B4-BE49-F238E27FC236}">
              <a16:creationId xmlns:a16="http://schemas.microsoft.com/office/drawing/2014/main" id="{3B99BA6C-D9FA-4B67-8758-71A97EF10DEB}"/>
            </a:ext>
          </a:extLst>
        </xdr:cNvPr>
        <xdr:cNvSpPr/>
      </xdr:nvSpPr>
      <xdr:spPr>
        <a:xfrm>
          <a:off x="17162780" y="103238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97790</xdr:rowOff>
    </xdr:from>
    <xdr:to>
      <xdr:col>98</xdr:col>
      <xdr:colOff>38100</xdr:colOff>
      <xdr:row>62</xdr:row>
      <xdr:rowOff>27940</xdr:rowOff>
    </xdr:to>
    <xdr:sp macro="" textlink="">
      <xdr:nvSpPr>
        <xdr:cNvPr id="703" name="フローチャート: 判断 702">
          <a:extLst>
            <a:ext uri="{FF2B5EF4-FFF2-40B4-BE49-F238E27FC236}">
              <a16:creationId xmlns:a16="http://schemas.microsoft.com/office/drawing/2014/main" id="{E9692DE5-2C21-4AD0-9648-986F50A444EF}"/>
            </a:ext>
          </a:extLst>
        </xdr:cNvPr>
        <xdr:cNvSpPr/>
      </xdr:nvSpPr>
      <xdr:spPr>
        <a:xfrm>
          <a:off x="16388080" y="103238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D2368669-5861-47CA-906E-614FC0229B91}"/>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4C4CDB3C-FBCC-44A5-9291-599113A74460}"/>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955A5E24-E735-49BF-8D6E-E2645E96FF8E}"/>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037F4532-E687-4BC9-AC24-E42EA72E015C}"/>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8" name="テキスト ボックス 707">
          <a:extLst>
            <a:ext uri="{FF2B5EF4-FFF2-40B4-BE49-F238E27FC236}">
              <a16:creationId xmlns:a16="http://schemas.microsoft.com/office/drawing/2014/main" id="{3E0A409E-42BA-491A-9183-98DA9D9033D4}"/>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17780</xdr:rowOff>
    </xdr:from>
    <xdr:to>
      <xdr:col>116</xdr:col>
      <xdr:colOff>114300</xdr:colOff>
      <xdr:row>60</xdr:row>
      <xdr:rowOff>119380</xdr:rowOff>
    </xdr:to>
    <xdr:sp macro="" textlink="">
      <xdr:nvSpPr>
        <xdr:cNvPr id="709" name="楕円 708">
          <a:extLst>
            <a:ext uri="{FF2B5EF4-FFF2-40B4-BE49-F238E27FC236}">
              <a16:creationId xmlns:a16="http://schemas.microsoft.com/office/drawing/2014/main" id="{54CCC040-EEE0-44EF-A88F-2C4507EF196B}"/>
            </a:ext>
          </a:extLst>
        </xdr:cNvPr>
        <xdr:cNvSpPr/>
      </xdr:nvSpPr>
      <xdr:spPr>
        <a:xfrm>
          <a:off x="19458940" y="1007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40657</xdr:rowOff>
    </xdr:from>
    <xdr:ext cx="469744" cy="259045"/>
    <xdr:sp macro="" textlink="">
      <xdr:nvSpPr>
        <xdr:cNvPr id="710" name="【保健センター・保健所】&#10;一人当たり面積該当値テキスト">
          <a:extLst>
            <a:ext uri="{FF2B5EF4-FFF2-40B4-BE49-F238E27FC236}">
              <a16:creationId xmlns:a16="http://schemas.microsoft.com/office/drawing/2014/main" id="{69191EB6-F4EB-4675-A992-92E900F25817}"/>
            </a:ext>
          </a:extLst>
        </xdr:cNvPr>
        <xdr:cNvSpPr txBox="1"/>
      </xdr:nvSpPr>
      <xdr:spPr>
        <a:xfrm>
          <a:off x="19547840" y="993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17780</xdr:rowOff>
    </xdr:from>
    <xdr:to>
      <xdr:col>112</xdr:col>
      <xdr:colOff>38100</xdr:colOff>
      <xdr:row>60</xdr:row>
      <xdr:rowOff>119380</xdr:rowOff>
    </xdr:to>
    <xdr:sp macro="" textlink="">
      <xdr:nvSpPr>
        <xdr:cNvPr id="711" name="楕円 710">
          <a:extLst>
            <a:ext uri="{FF2B5EF4-FFF2-40B4-BE49-F238E27FC236}">
              <a16:creationId xmlns:a16="http://schemas.microsoft.com/office/drawing/2014/main" id="{0ED43CE0-C1AA-4519-BB6E-9D7CC935896B}"/>
            </a:ext>
          </a:extLst>
        </xdr:cNvPr>
        <xdr:cNvSpPr/>
      </xdr:nvSpPr>
      <xdr:spPr>
        <a:xfrm>
          <a:off x="18735040" y="100761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68580</xdr:rowOff>
    </xdr:from>
    <xdr:to>
      <xdr:col>116</xdr:col>
      <xdr:colOff>63500</xdr:colOff>
      <xdr:row>60</xdr:row>
      <xdr:rowOff>68580</xdr:rowOff>
    </xdr:to>
    <xdr:cxnSp macro="">
      <xdr:nvCxnSpPr>
        <xdr:cNvPr id="712" name="直線コネクタ 711">
          <a:extLst>
            <a:ext uri="{FF2B5EF4-FFF2-40B4-BE49-F238E27FC236}">
              <a16:creationId xmlns:a16="http://schemas.microsoft.com/office/drawing/2014/main" id="{AB7C72ED-9B12-498E-9A56-A3D4859661C2}"/>
            </a:ext>
          </a:extLst>
        </xdr:cNvPr>
        <xdr:cNvCxnSpPr/>
      </xdr:nvCxnSpPr>
      <xdr:spPr>
        <a:xfrm>
          <a:off x="18778220" y="1012698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17780</xdr:rowOff>
    </xdr:from>
    <xdr:to>
      <xdr:col>107</xdr:col>
      <xdr:colOff>101600</xdr:colOff>
      <xdr:row>60</xdr:row>
      <xdr:rowOff>119380</xdr:rowOff>
    </xdr:to>
    <xdr:sp macro="" textlink="">
      <xdr:nvSpPr>
        <xdr:cNvPr id="713" name="楕円 712">
          <a:extLst>
            <a:ext uri="{FF2B5EF4-FFF2-40B4-BE49-F238E27FC236}">
              <a16:creationId xmlns:a16="http://schemas.microsoft.com/office/drawing/2014/main" id="{4E0E671F-A8B8-488B-A22F-DBD5165E466E}"/>
            </a:ext>
          </a:extLst>
        </xdr:cNvPr>
        <xdr:cNvSpPr/>
      </xdr:nvSpPr>
      <xdr:spPr>
        <a:xfrm>
          <a:off x="17937480" y="1007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68580</xdr:rowOff>
    </xdr:from>
    <xdr:to>
      <xdr:col>111</xdr:col>
      <xdr:colOff>177800</xdr:colOff>
      <xdr:row>60</xdr:row>
      <xdr:rowOff>68580</xdr:rowOff>
    </xdr:to>
    <xdr:cxnSp macro="">
      <xdr:nvCxnSpPr>
        <xdr:cNvPr id="714" name="直線コネクタ 713">
          <a:extLst>
            <a:ext uri="{FF2B5EF4-FFF2-40B4-BE49-F238E27FC236}">
              <a16:creationId xmlns:a16="http://schemas.microsoft.com/office/drawing/2014/main" id="{B90057D8-1964-41C0-8E59-E9A49A145045}"/>
            </a:ext>
          </a:extLst>
        </xdr:cNvPr>
        <xdr:cNvCxnSpPr/>
      </xdr:nvCxnSpPr>
      <xdr:spPr>
        <a:xfrm>
          <a:off x="17988280" y="1012698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17780</xdr:rowOff>
    </xdr:from>
    <xdr:to>
      <xdr:col>102</xdr:col>
      <xdr:colOff>165100</xdr:colOff>
      <xdr:row>60</xdr:row>
      <xdr:rowOff>119380</xdr:rowOff>
    </xdr:to>
    <xdr:sp macro="" textlink="">
      <xdr:nvSpPr>
        <xdr:cNvPr id="715" name="楕円 714">
          <a:extLst>
            <a:ext uri="{FF2B5EF4-FFF2-40B4-BE49-F238E27FC236}">
              <a16:creationId xmlns:a16="http://schemas.microsoft.com/office/drawing/2014/main" id="{CAA85AEE-3899-4A61-BA16-69D49FD5EB6A}"/>
            </a:ext>
          </a:extLst>
        </xdr:cNvPr>
        <xdr:cNvSpPr/>
      </xdr:nvSpPr>
      <xdr:spPr>
        <a:xfrm>
          <a:off x="17162780" y="1007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68580</xdr:rowOff>
    </xdr:from>
    <xdr:to>
      <xdr:col>107</xdr:col>
      <xdr:colOff>50800</xdr:colOff>
      <xdr:row>60</xdr:row>
      <xdr:rowOff>68580</xdr:rowOff>
    </xdr:to>
    <xdr:cxnSp macro="">
      <xdr:nvCxnSpPr>
        <xdr:cNvPr id="716" name="直線コネクタ 715">
          <a:extLst>
            <a:ext uri="{FF2B5EF4-FFF2-40B4-BE49-F238E27FC236}">
              <a16:creationId xmlns:a16="http://schemas.microsoft.com/office/drawing/2014/main" id="{2F84C99F-CBDE-4DFF-92D0-0075FC224AEC}"/>
            </a:ext>
          </a:extLst>
        </xdr:cNvPr>
        <xdr:cNvCxnSpPr/>
      </xdr:nvCxnSpPr>
      <xdr:spPr>
        <a:xfrm>
          <a:off x="17213580" y="1012698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17780</xdr:rowOff>
    </xdr:from>
    <xdr:to>
      <xdr:col>98</xdr:col>
      <xdr:colOff>38100</xdr:colOff>
      <xdr:row>60</xdr:row>
      <xdr:rowOff>119380</xdr:rowOff>
    </xdr:to>
    <xdr:sp macro="" textlink="">
      <xdr:nvSpPr>
        <xdr:cNvPr id="717" name="楕円 716">
          <a:extLst>
            <a:ext uri="{FF2B5EF4-FFF2-40B4-BE49-F238E27FC236}">
              <a16:creationId xmlns:a16="http://schemas.microsoft.com/office/drawing/2014/main" id="{0690DEC5-481B-46DC-B418-B98341814F69}"/>
            </a:ext>
          </a:extLst>
        </xdr:cNvPr>
        <xdr:cNvSpPr/>
      </xdr:nvSpPr>
      <xdr:spPr>
        <a:xfrm>
          <a:off x="16388080" y="100761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68580</xdr:rowOff>
    </xdr:from>
    <xdr:to>
      <xdr:col>102</xdr:col>
      <xdr:colOff>114300</xdr:colOff>
      <xdr:row>60</xdr:row>
      <xdr:rowOff>68580</xdr:rowOff>
    </xdr:to>
    <xdr:cxnSp macro="">
      <xdr:nvCxnSpPr>
        <xdr:cNvPr id="718" name="直線コネクタ 717">
          <a:extLst>
            <a:ext uri="{FF2B5EF4-FFF2-40B4-BE49-F238E27FC236}">
              <a16:creationId xmlns:a16="http://schemas.microsoft.com/office/drawing/2014/main" id="{24888D59-88A9-4A72-A56D-BE34F06DA49C}"/>
            </a:ext>
          </a:extLst>
        </xdr:cNvPr>
        <xdr:cNvCxnSpPr/>
      </xdr:nvCxnSpPr>
      <xdr:spPr>
        <a:xfrm>
          <a:off x="16431260" y="1012698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19067</xdr:rowOff>
    </xdr:from>
    <xdr:ext cx="469744" cy="259045"/>
    <xdr:sp macro="" textlink="">
      <xdr:nvSpPr>
        <xdr:cNvPr id="719" name="n_1aveValue【保健センター・保健所】&#10;一人当たり面積">
          <a:extLst>
            <a:ext uri="{FF2B5EF4-FFF2-40B4-BE49-F238E27FC236}">
              <a16:creationId xmlns:a16="http://schemas.microsoft.com/office/drawing/2014/main" id="{95C5E16E-A9A6-492A-AD4B-0A838FD0F43C}"/>
            </a:ext>
          </a:extLst>
        </xdr:cNvPr>
        <xdr:cNvSpPr txBox="1"/>
      </xdr:nvSpPr>
      <xdr:spPr>
        <a:xfrm>
          <a:off x="18561127" y="10412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19067</xdr:rowOff>
    </xdr:from>
    <xdr:ext cx="469744" cy="259045"/>
    <xdr:sp macro="" textlink="">
      <xdr:nvSpPr>
        <xdr:cNvPr id="720" name="n_2aveValue【保健センター・保健所】&#10;一人当たり面積">
          <a:extLst>
            <a:ext uri="{FF2B5EF4-FFF2-40B4-BE49-F238E27FC236}">
              <a16:creationId xmlns:a16="http://schemas.microsoft.com/office/drawing/2014/main" id="{07AF41C6-B16B-4272-93A2-0E02AD1755FF}"/>
            </a:ext>
          </a:extLst>
        </xdr:cNvPr>
        <xdr:cNvSpPr txBox="1"/>
      </xdr:nvSpPr>
      <xdr:spPr>
        <a:xfrm>
          <a:off x="17776267" y="10412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19067</xdr:rowOff>
    </xdr:from>
    <xdr:ext cx="469744" cy="259045"/>
    <xdr:sp macro="" textlink="">
      <xdr:nvSpPr>
        <xdr:cNvPr id="721" name="n_3aveValue【保健センター・保健所】&#10;一人当たり面積">
          <a:extLst>
            <a:ext uri="{FF2B5EF4-FFF2-40B4-BE49-F238E27FC236}">
              <a16:creationId xmlns:a16="http://schemas.microsoft.com/office/drawing/2014/main" id="{031EF922-D5C3-43F3-B8F0-747C59FEBF62}"/>
            </a:ext>
          </a:extLst>
        </xdr:cNvPr>
        <xdr:cNvSpPr txBox="1"/>
      </xdr:nvSpPr>
      <xdr:spPr>
        <a:xfrm>
          <a:off x="17001567" y="10412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19067</xdr:rowOff>
    </xdr:from>
    <xdr:ext cx="469744" cy="259045"/>
    <xdr:sp macro="" textlink="">
      <xdr:nvSpPr>
        <xdr:cNvPr id="722" name="n_4aveValue【保健センター・保健所】&#10;一人当たり面積">
          <a:extLst>
            <a:ext uri="{FF2B5EF4-FFF2-40B4-BE49-F238E27FC236}">
              <a16:creationId xmlns:a16="http://schemas.microsoft.com/office/drawing/2014/main" id="{3B298F64-9FD1-4AEC-9144-23E24B1F0713}"/>
            </a:ext>
          </a:extLst>
        </xdr:cNvPr>
        <xdr:cNvSpPr txBox="1"/>
      </xdr:nvSpPr>
      <xdr:spPr>
        <a:xfrm>
          <a:off x="16226867" y="10412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135907</xdr:rowOff>
    </xdr:from>
    <xdr:ext cx="469744" cy="259045"/>
    <xdr:sp macro="" textlink="">
      <xdr:nvSpPr>
        <xdr:cNvPr id="723" name="n_1mainValue【保健センター・保健所】&#10;一人当たり面積">
          <a:extLst>
            <a:ext uri="{FF2B5EF4-FFF2-40B4-BE49-F238E27FC236}">
              <a16:creationId xmlns:a16="http://schemas.microsoft.com/office/drawing/2014/main" id="{65017AC2-992F-4988-9683-872F7364BD35}"/>
            </a:ext>
          </a:extLst>
        </xdr:cNvPr>
        <xdr:cNvSpPr txBox="1"/>
      </xdr:nvSpPr>
      <xdr:spPr>
        <a:xfrm>
          <a:off x="18561127" y="985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135907</xdr:rowOff>
    </xdr:from>
    <xdr:ext cx="469744" cy="259045"/>
    <xdr:sp macro="" textlink="">
      <xdr:nvSpPr>
        <xdr:cNvPr id="724" name="n_2mainValue【保健センター・保健所】&#10;一人当たり面積">
          <a:extLst>
            <a:ext uri="{FF2B5EF4-FFF2-40B4-BE49-F238E27FC236}">
              <a16:creationId xmlns:a16="http://schemas.microsoft.com/office/drawing/2014/main" id="{693CC9DC-4AB1-4043-B109-FFA02EBAA236}"/>
            </a:ext>
          </a:extLst>
        </xdr:cNvPr>
        <xdr:cNvSpPr txBox="1"/>
      </xdr:nvSpPr>
      <xdr:spPr>
        <a:xfrm>
          <a:off x="17776267" y="985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135907</xdr:rowOff>
    </xdr:from>
    <xdr:ext cx="469744" cy="259045"/>
    <xdr:sp macro="" textlink="">
      <xdr:nvSpPr>
        <xdr:cNvPr id="725" name="n_3mainValue【保健センター・保健所】&#10;一人当たり面積">
          <a:extLst>
            <a:ext uri="{FF2B5EF4-FFF2-40B4-BE49-F238E27FC236}">
              <a16:creationId xmlns:a16="http://schemas.microsoft.com/office/drawing/2014/main" id="{FC92D61D-17B8-4BA1-A49F-57D1D77A36CD}"/>
            </a:ext>
          </a:extLst>
        </xdr:cNvPr>
        <xdr:cNvSpPr txBox="1"/>
      </xdr:nvSpPr>
      <xdr:spPr>
        <a:xfrm>
          <a:off x="17001567" y="985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135907</xdr:rowOff>
    </xdr:from>
    <xdr:ext cx="469744" cy="259045"/>
    <xdr:sp macro="" textlink="">
      <xdr:nvSpPr>
        <xdr:cNvPr id="726" name="n_4mainValue【保健センター・保健所】&#10;一人当たり面積">
          <a:extLst>
            <a:ext uri="{FF2B5EF4-FFF2-40B4-BE49-F238E27FC236}">
              <a16:creationId xmlns:a16="http://schemas.microsoft.com/office/drawing/2014/main" id="{F6165CE9-BA8C-4051-B263-92410BEAF48D}"/>
            </a:ext>
          </a:extLst>
        </xdr:cNvPr>
        <xdr:cNvSpPr txBox="1"/>
      </xdr:nvSpPr>
      <xdr:spPr>
        <a:xfrm>
          <a:off x="16226867" y="985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7" name="正方形/長方形 726">
          <a:extLst>
            <a:ext uri="{FF2B5EF4-FFF2-40B4-BE49-F238E27FC236}">
              <a16:creationId xmlns:a16="http://schemas.microsoft.com/office/drawing/2014/main" id="{9A42F70C-5E0B-4A93-882E-CCB6253BBDCE}"/>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8" name="正方形/長方形 727">
          <a:extLst>
            <a:ext uri="{FF2B5EF4-FFF2-40B4-BE49-F238E27FC236}">
              <a16:creationId xmlns:a16="http://schemas.microsoft.com/office/drawing/2014/main" id="{A4C90AB0-20FB-41A4-BA4E-69F3FA604324}"/>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9" name="正方形/長方形 728">
          <a:extLst>
            <a:ext uri="{FF2B5EF4-FFF2-40B4-BE49-F238E27FC236}">
              <a16:creationId xmlns:a16="http://schemas.microsoft.com/office/drawing/2014/main" id="{AC5AEC1D-5C85-447B-8F2B-254A4279D99D}"/>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0" name="正方形/長方形 729">
          <a:extLst>
            <a:ext uri="{FF2B5EF4-FFF2-40B4-BE49-F238E27FC236}">
              <a16:creationId xmlns:a16="http://schemas.microsoft.com/office/drawing/2014/main" id="{A2F31EFC-1DAD-4469-8E70-D7882D36834B}"/>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1" name="正方形/長方形 730">
          <a:extLst>
            <a:ext uri="{FF2B5EF4-FFF2-40B4-BE49-F238E27FC236}">
              <a16:creationId xmlns:a16="http://schemas.microsoft.com/office/drawing/2014/main" id="{BFCB0991-5536-4CAE-B012-37688BEE79D1}"/>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2" name="正方形/長方形 731">
          <a:extLst>
            <a:ext uri="{FF2B5EF4-FFF2-40B4-BE49-F238E27FC236}">
              <a16:creationId xmlns:a16="http://schemas.microsoft.com/office/drawing/2014/main" id="{E65ED7CC-E538-4370-A457-22F297E56200}"/>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3" name="正方形/長方形 732">
          <a:extLst>
            <a:ext uri="{FF2B5EF4-FFF2-40B4-BE49-F238E27FC236}">
              <a16:creationId xmlns:a16="http://schemas.microsoft.com/office/drawing/2014/main" id="{BF40A89C-BF2A-4AC6-9DE0-C7AB13CB7D29}"/>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4" name="正方形/長方形 733">
          <a:extLst>
            <a:ext uri="{FF2B5EF4-FFF2-40B4-BE49-F238E27FC236}">
              <a16:creationId xmlns:a16="http://schemas.microsoft.com/office/drawing/2014/main" id="{FCD36963-56EB-4A11-9D50-EDDEF9BCA354}"/>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5" name="テキスト ボックス 734">
          <a:extLst>
            <a:ext uri="{FF2B5EF4-FFF2-40B4-BE49-F238E27FC236}">
              <a16:creationId xmlns:a16="http://schemas.microsoft.com/office/drawing/2014/main" id="{BCE502B4-4D83-4C90-B278-1AF4C6CAE824}"/>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6" name="直線コネクタ 735">
          <a:extLst>
            <a:ext uri="{FF2B5EF4-FFF2-40B4-BE49-F238E27FC236}">
              <a16:creationId xmlns:a16="http://schemas.microsoft.com/office/drawing/2014/main" id="{6A945304-2A57-4ADD-8BF7-5CB6FE53FB8D}"/>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7" name="テキスト ボックス 736">
          <a:extLst>
            <a:ext uri="{FF2B5EF4-FFF2-40B4-BE49-F238E27FC236}">
              <a16:creationId xmlns:a16="http://schemas.microsoft.com/office/drawing/2014/main" id="{3E67A013-D432-49CE-944B-DCD4A96FA6BF}"/>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8" name="直線コネクタ 737">
          <a:extLst>
            <a:ext uri="{FF2B5EF4-FFF2-40B4-BE49-F238E27FC236}">
              <a16:creationId xmlns:a16="http://schemas.microsoft.com/office/drawing/2014/main" id="{DBCBBBC8-9AC7-4FFE-B616-B4E6D7909F67}"/>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9" name="テキスト ボックス 738">
          <a:extLst>
            <a:ext uri="{FF2B5EF4-FFF2-40B4-BE49-F238E27FC236}">
              <a16:creationId xmlns:a16="http://schemas.microsoft.com/office/drawing/2014/main" id="{357070DA-439A-4B2E-8065-39DC2D1A57F3}"/>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40" name="直線コネクタ 739">
          <a:extLst>
            <a:ext uri="{FF2B5EF4-FFF2-40B4-BE49-F238E27FC236}">
              <a16:creationId xmlns:a16="http://schemas.microsoft.com/office/drawing/2014/main" id="{BD22B6AE-4654-444A-A23F-80183ACD42BC}"/>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1" name="テキスト ボックス 740">
          <a:extLst>
            <a:ext uri="{FF2B5EF4-FFF2-40B4-BE49-F238E27FC236}">
              <a16:creationId xmlns:a16="http://schemas.microsoft.com/office/drawing/2014/main" id="{C4617249-F0F5-4F89-A099-64242B3CDA5F}"/>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2" name="直線コネクタ 741">
          <a:extLst>
            <a:ext uri="{FF2B5EF4-FFF2-40B4-BE49-F238E27FC236}">
              <a16:creationId xmlns:a16="http://schemas.microsoft.com/office/drawing/2014/main" id="{BE0936C7-DCA2-4AE6-9FCD-22D46C833C6F}"/>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3" name="テキスト ボックス 742">
          <a:extLst>
            <a:ext uri="{FF2B5EF4-FFF2-40B4-BE49-F238E27FC236}">
              <a16:creationId xmlns:a16="http://schemas.microsoft.com/office/drawing/2014/main" id="{A7F0F379-98E0-4C99-A565-41FC3FA944E8}"/>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4" name="直線コネクタ 743">
          <a:extLst>
            <a:ext uri="{FF2B5EF4-FFF2-40B4-BE49-F238E27FC236}">
              <a16:creationId xmlns:a16="http://schemas.microsoft.com/office/drawing/2014/main" id="{F301C1B1-A0BC-419B-BE5D-A36F4B5168DA}"/>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5" name="テキスト ボックス 744">
          <a:extLst>
            <a:ext uri="{FF2B5EF4-FFF2-40B4-BE49-F238E27FC236}">
              <a16:creationId xmlns:a16="http://schemas.microsoft.com/office/drawing/2014/main" id="{ACF3E278-B48F-447D-AF84-579969C18853}"/>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6" name="直線コネクタ 745">
          <a:extLst>
            <a:ext uri="{FF2B5EF4-FFF2-40B4-BE49-F238E27FC236}">
              <a16:creationId xmlns:a16="http://schemas.microsoft.com/office/drawing/2014/main" id="{F06539EB-4A22-4209-9AC5-36DFBE96E037}"/>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7" name="テキスト ボックス 746">
          <a:extLst>
            <a:ext uri="{FF2B5EF4-FFF2-40B4-BE49-F238E27FC236}">
              <a16:creationId xmlns:a16="http://schemas.microsoft.com/office/drawing/2014/main" id="{DE801355-50FC-4700-99F3-8CE6EBA17563}"/>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8" name="直線コネクタ 747">
          <a:extLst>
            <a:ext uri="{FF2B5EF4-FFF2-40B4-BE49-F238E27FC236}">
              <a16:creationId xmlns:a16="http://schemas.microsoft.com/office/drawing/2014/main" id="{0B93D8BC-A84C-45A4-8B9F-D1A22C44BE18}"/>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9" name="テキスト ボックス 748">
          <a:extLst>
            <a:ext uri="{FF2B5EF4-FFF2-40B4-BE49-F238E27FC236}">
              <a16:creationId xmlns:a16="http://schemas.microsoft.com/office/drawing/2014/main" id="{F8711ECA-3800-41AB-8EF0-362C03BED29A}"/>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50" name="【消防施設】&#10;有形固定資産減価償却率グラフ枠">
          <a:extLst>
            <a:ext uri="{FF2B5EF4-FFF2-40B4-BE49-F238E27FC236}">
              <a16:creationId xmlns:a16="http://schemas.microsoft.com/office/drawing/2014/main" id="{21484CCE-4BC6-4A5A-9A92-6B37A857F8D7}"/>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121920</xdr:rowOff>
    </xdr:from>
    <xdr:to>
      <xdr:col>85</xdr:col>
      <xdr:colOff>126364</xdr:colOff>
      <xdr:row>85</xdr:row>
      <xdr:rowOff>60961</xdr:rowOff>
    </xdr:to>
    <xdr:cxnSp macro="">
      <xdr:nvCxnSpPr>
        <xdr:cNvPr id="751" name="直線コネクタ 750">
          <a:extLst>
            <a:ext uri="{FF2B5EF4-FFF2-40B4-BE49-F238E27FC236}">
              <a16:creationId xmlns:a16="http://schemas.microsoft.com/office/drawing/2014/main" id="{AA05667A-00FD-4393-BD1F-05E9F6D41E29}"/>
            </a:ext>
          </a:extLst>
        </xdr:cNvPr>
        <xdr:cNvCxnSpPr/>
      </xdr:nvCxnSpPr>
      <xdr:spPr>
        <a:xfrm flipV="1">
          <a:off x="14375764" y="13197840"/>
          <a:ext cx="0" cy="11125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64788</xdr:rowOff>
    </xdr:from>
    <xdr:ext cx="405111" cy="259045"/>
    <xdr:sp macro="" textlink="">
      <xdr:nvSpPr>
        <xdr:cNvPr id="752" name="【消防施設】&#10;有形固定資産減価償却率最小値テキスト">
          <a:extLst>
            <a:ext uri="{FF2B5EF4-FFF2-40B4-BE49-F238E27FC236}">
              <a16:creationId xmlns:a16="http://schemas.microsoft.com/office/drawing/2014/main" id="{80E170A1-9D3A-4C37-9254-6CC95ED63532}"/>
            </a:ext>
          </a:extLst>
        </xdr:cNvPr>
        <xdr:cNvSpPr txBox="1"/>
      </xdr:nvSpPr>
      <xdr:spPr>
        <a:xfrm>
          <a:off x="14414500" y="14314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60961</xdr:rowOff>
    </xdr:from>
    <xdr:to>
      <xdr:col>86</xdr:col>
      <xdr:colOff>25400</xdr:colOff>
      <xdr:row>85</xdr:row>
      <xdr:rowOff>60961</xdr:rowOff>
    </xdr:to>
    <xdr:cxnSp macro="">
      <xdr:nvCxnSpPr>
        <xdr:cNvPr id="753" name="直線コネクタ 752">
          <a:extLst>
            <a:ext uri="{FF2B5EF4-FFF2-40B4-BE49-F238E27FC236}">
              <a16:creationId xmlns:a16="http://schemas.microsoft.com/office/drawing/2014/main" id="{C19E53A7-80CB-4697-AD34-94D765F44F5B}"/>
            </a:ext>
          </a:extLst>
        </xdr:cNvPr>
        <xdr:cNvCxnSpPr/>
      </xdr:nvCxnSpPr>
      <xdr:spPr>
        <a:xfrm>
          <a:off x="14287500" y="1431036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68597</xdr:rowOff>
    </xdr:from>
    <xdr:ext cx="405111" cy="259045"/>
    <xdr:sp macro="" textlink="">
      <xdr:nvSpPr>
        <xdr:cNvPr id="754" name="【消防施設】&#10;有形固定資産減価償却率最大値テキスト">
          <a:extLst>
            <a:ext uri="{FF2B5EF4-FFF2-40B4-BE49-F238E27FC236}">
              <a16:creationId xmlns:a16="http://schemas.microsoft.com/office/drawing/2014/main" id="{D1C4A044-21B5-4001-98CB-15BE5C5A7F61}"/>
            </a:ext>
          </a:extLst>
        </xdr:cNvPr>
        <xdr:cNvSpPr txBox="1"/>
      </xdr:nvSpPr>
      <xdr:spPr>
        <a:xfrm>
          <a:off x="14414500" y="12976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121920</xdr:rowOff>
    </xdr:from>
    <xdr:to>
      <xdr:col>86</xdr:col>
      <xdr:colOff>25400</xdr:colOff>
      <xdr:row>78</xdr:row>
      <xdr:rowOff>121920</xdr:rowOff>
    </xdr:to>
    <xdr:cxnSp macro="">
      <xdr:nvCxnSpPr>
        <xdr:cNvPr id="755" name="直線コネクタ 754">
          <a:extLst>
            <a:ext uri="{FF2B5EF4-FFF2-40B4-BE49-F238E27FC236}">
              <a16:creationId xmlns:a16="http://schemas.microsoft.com/office/drawing/2014/main" id="{6CFFFAE6-DA1C-4FEF-ACA9-44DFB1E3F2BF}"/>
            </a:ext>
          </a:extLst>
        </xdr:cNvPr>
        <xdr:cNvCxnSpPr/>
      </xdr:nvCxnSpPr>
      <xdr:spPr>
        <a:xfrm>
          <a:off x="14287500" y="131978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31132</xdr:rowOff>
    </xdr:from>
    <xdr:ext cx="405111" cy="259045"/>
    <xdr:sp macro="" textlink="">
      <xdr:nvSpPr>
        <xdr:cNvPr id="756" name="【消防施設】&#10;有形固定資産減価償却率平均値テキスト">
          <a:extLst>
            <a:ext uri="{FF2B5EF4-FFF2-40B4-BE49-F238E27FC236}">
              <a16:creationId xmlns:a16="http://schemas.microsoft.com/office/drawing/2014/main" id="{BFCBB0E5-12B3-42CC-ABD6-563D1137B7C7}"/>
            </a:ext>
          </a:extLst>
        </xdr:cNvPr>
        <xdr:cNvSpPr txBox="1"/>
      </xdr:nvSpPr>
      <xdr:spPr>
        <a:xfrm>
          <a:off x="14414500" y="136099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8255</xdr:rowOff>
    </xdr:from>
    <xdr:to>
      <xdr:col>85</xdr:col>
      <xdr:colOff>177800</xdr:colOff>
      <xdr:row>82</xdr:row>
      <xdr:rowOff>109855</xdr:rowOff>
    </xdr:to>
    <xdr:sp macro="" textlink="">
      <xdr:nvSpPr>
        <xdr:cNvPr id="757" name="フローチャート: 判断 756">
          <a:extLst>
            <a:ext uri="{FF2B5EF4-FFF2-40B4-BE49-F238E27FC236}">
              <a16:creationId xmlns:a16="http://schemas.microsoft.com/office/drawing/2014/main" id="{FE967660-BD0D-430B-8F94-5EEF0155D8AB}"/>
            </a:ext>
          </a:extLst>
        </xdr:cNvPr>
        <xdr:cNvSpPr/>
      </xdr:nvSpPr>
      <xdr:spPr>
        <a:xfrm>
          <a:off x="14325600" y="13754735"/>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166370</xdr:rowOff>
    </xdr:from>
    <xdr:to>
      <xdr:col>81</xdr:col>
      <xdr:colOff>101600</xdr:colOff>
      <xdr:row>82</xdr:row>
      <xdr:rowOff>96520</xdr:rowOff>
    </xdr:to>
    <xdr:sp macro="" textlink="">
      <xdr:nvSpPr>
        <xdr:cNvPr id="758" name="フローチャート: 判断 757">
          <a:extLst>
            <a:ext uri="{FF2B5EF4-FFF2-40B4-BE49-F238E27FC236}">
              <a16:creationId xmlns:a16="http://schemas.microsoft.com/office/drawing/2014/main" id="{873751F3-3BEF-44EB-B799-CA4F33280386}"/>
            </a:ext>
          </a:extLst>
        </xdr:cNvPr>
        <xdr:cNvSpPr/>
      </xdr:nvSpPr>
      <xdr:spPr>
        <a:xfrm>
          <a:off x="13578840" y="137452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126364</xdr:rowOff>
    </xdr:from>
    <xdr:to>
      <xdr:col>76</xdr:col>
      <xdr:colOff>165100</xdr:colOff>
      <xdr:row>82</xdr:row>
      <xdr:rowOff>56514</xdr:rowOff>
    </xdr:to>
    <xdr:sp macro="" textlink="">
      <xdr:nvSpPr>
        <xdr:cNvPr id="759" name="フローチャート: 判断 758">
          <a:extLst>
            <a:ext uri="{FF2B5EF4-FFF2-40B4-BE49-F238E27FC236}">
              <a16:creationId xmlns:a16="http://schemas.microsoft.com/office/drawing/2014/main" id="{FD6B7E8F-CADE-461D-B460-070F757EFF10}"/>
            </a:ext>
          </a:extLst>
        </xdr:cNvPr>
        <xdr:cNvSpPr/>
      </xdr:nvSpPr>
      <xdr:spPr>
        <a:xfrm>
          <a:off x="12804140" y="137052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105411</xdr:rowOff>
    </xdr:from>
    <xdr:to>
      <xdr:col>72</xdr:col>
      <xdr:colOff>38100</xdr:colOff>
      <xdr:row>82</xdr:row>
      <xdr:rowOff>35561</xdr:rowOff>
    </xdr:to>
    <xdr:sp macro="" textlink="">
      <xdr:nvSpPr>
        <xdr:cNvPr id="760" name="フローチャート: 判断 759">
          <a:extLst>
            <a:ext uri="{FF2B5EF4-FFF2-40B4-BE49-F238E27FC236}">
              <a16:creationId xmlns:a16="http://schemas.microsoft.com/office/drawing/2014/main" id="{45CDA62C-EDD8-473E-A77E-EDCA62CB8D15}"/>
            </a:ext>
          </a:extLst>
        </xdr:cNvPr>
        <xdr:cNvSpPr/>
      </xdr:nvSpPr>
      <xdr:spPr>
        <a:xfrm>
          <a:off x="12029440" y="1368425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114936</xdr:rowOff>
    </xdr:from>
    <xdr:to>
      <xdr:col>67</xdr:col>
      <xdr:colOff>101600</xdr:colOff>
      <xdr:row>82</xdr:row>
      <xdr:rowOff>45086</xdr:rowOff>
    </xdr:to>
    <xdr:sp macro="" textlink="">
      <xdr:nvSpPr>
        <xdr:cNvPr id="761" name="フローチャート: 判断 760">
          <a:extLst>
            <a:ext uri="{FF2B5EF4-FFF2-40B4-BE49-F238E27FC236}">
              <a16:creationId xmlns:a16="http://schemas.microsoft.com/office/drawing/2014/main" id="{89CBF611-0D8A-4AE0-9BA6-C843979CAF20}"/>
            </a:ext>
          </a:extLst>
        </xdr:cNvPr>
        <xdr:cNvSpPr/>
      </xdr:nvSpPr>
      <xdr:spPr>
        <a:xfrm>
          <a:off x="11231880" y="136937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1EA3805F-3515-49B9-BF22-0A2C5BDB732A}"/>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895C5AAB-66FA-47D8-BCE8-47CB7C5694AA}"/>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D2949E75-18F6-4892-AD55-47AB9C4BBA58}"/>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EAC05E97-439D-4143-8289-25E13F396E6D}"/>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6" name="テキスト ボックス 765">
          <a:extLst>
            <a:ext uri="{FF2B5EF4-FFF2-40B4-BE49-F238E27FC236}">
              <a16:creationId xmlns:a16="http://schemas.microsoft.com/office/drawing/2014/main" id="{2B1DB5C6-92B7-47B8-BCF9-9764D114E239}"/>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90170</xdr:rowOff>
    </xdr:from>
    <xdr:to>
      <xdr:col>85</xdr:col>
      <xdr:colOff>177800</xdr:colOff>
      <xdr:row>83</xdr:row>
      <xdr:rowOff>20320</xdr:rowOff>
    </xdr:to>
    <xdr:sp macro="" textlink="">
      <xdr:nvSpPr>
        <xdr:cNvPr id="767" name="楕円 766">
          <a:extLst>
            <a:ext uri="{FF2B5EF4-FFF2-40B4-BE49-F238E27FC236}">
              <a16:creationId xmlns:a16="http://schemas.microsoft.com/office/drawing/2014/main" id="{E6F3860E-298A-4732-A8FB-0AC9DBF1FFBE}"/>
            </a:ext>
          </a:extLst>
        </xdr:cNvPr>
        <xdr:cNvSpPr/>
      </xdr:nvSpPr>
      <xdr:spPr>
        <a:xfrm>
          <a:off x="14325600" y="1383665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68597</xdr:rowOff>
    </xdr:from>
    <xdr:ext cx="405111" cy="259045"/>
    <xdr:sp macro="" textlink="">
      <xdr:nvSpPr>
        <xdr:cNvPr id="768" name="【消防施設】&#10;有形固定資産減価償却率該当値テキスト">
          <a:extLst>
            <a:ext uri="{FF2B5EF4-FFF2-40B4-BE49-F238E27FC236}">
              <a16:creationId xmlns:a16="http://schemas.microsoft.com/office/drawing/2014/main" id="{080BA055-3072-4D0C-991E-F043FF7EC161}"/>
            </a:ext>
          </a:extLst>
        </xdr:cNvPr>
        <xdr:cNvSpPr txBox="1"/>
      </xdr:nvSpPr>
      <xdr:spPr>
        <a:xfrm>
          <a:off x="14414500" y="13815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19686</xdr:rowOff>
    </xdr:from>
    <xdr:to>
      <xdr:col>81</xdr:col>
      <xdr:colOff>101600</xdr:colOff>
      <xdr:row>82</xdr:row>
      <xdr:rowOff>121286</xdr:rowOff>
    </xdr:to>
    <xdr:sp macro="" textlink="">
      <xdr:nvSpPr>
        <xdr:cNvPr id="769" name="楕円 768">
          <a:extLst>
            <a:ext uri="{FF2B5EF4-FFF2-40B4-BE49-F238E27FC236}">
              <a16:creationId xmlns:a16="http://schemas.microsoft.com/office/drawing/2014/main" id="{87EC5ED2-329A-4ADC-8374-D602BDD3E0C4}"/>
            </a:ext>
          </a:extLst>
        </xdr:cNvPr>
        <xdr:cNvSpPr/>
      </xdr:nvSpPr>
      <xdr:spPr>
        <a:xfrm>
          <a:off x="13578840" y="13766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70486</xdr:rowOff>
    </xdr:from>
    <xdr:to>
      <xdr:col>85</xdr:col>
      <xdr:colOff>127000</xdr:colOff>
      <xdr:row>82</xdr:row>
      <xdr:rowOff>140970</xdr:rowOff>
    </xdr:to>
    <xdr:cxnSp macro="">
      <xdr:nvCxnSpPr>
        <xdr:cNvPr id="770" name="直線コネクタ 769">
          <a:extLst>
            <a:ext uri="{FF2B5EF4-FFF2-40B4-BE49-F238E27FC236}">
              <a16:creationId xmlns:a16="http://schemas.microsoft.com/office/drawing/2014/main" id="{F153386C-5A2E-46CA-9D94-AFE853FDB50C}"/>
            </a:ext>
          </a:extLst>
        </xdr:cNvPr>
        <xdr:cNvCxnSpPr/>
      </xdr:nvCxnSpPr>
      <xdr:spPr>
        <a:xfrm>
          <a:off x="13629640" y="13816966"/>
          <a:ext cx="746760" cy="70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53975</xdr:rowOff>
    </xdr:from>
    <xdr:to>
      <xdr:col>76</xdr:col>
      <xdr:colOff>165100</xdr:colOff>
      <xdr:row>82</xdr:row>
      <xdr:rowOff>155575</xdr:rowOff>
    </xdr:to>
    <xdr:sp macro="" textlink="">
      <xdr:nvSpPr>
        <xdr:cNvPr id="771" name="楕円 770">
          <a:extLst>
            <a:ext uri="{FF2B5EF4-FFF2-40B4-BE49-F238E27FC236}">
              <a16:creationId xmlns:a16="http://schemas.microsoft.com/office/drawing/2014/main" id="{CB6167FE-E29C-4815-A319-000115507D0D}"/>
            </a:ext>
          </a:extLst>
        </xdr:cNvPr>
        <xdr:cNvSpPr/>
      </xdr:nvSpPr>
      <xdr:spPr>
        <a:xfrm>
          <a:off x="12804140" y="13800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70486</xdr:rowOff>
    </xdr:from>
    <xdr:to>
      <xdr:col>81</xdr:col>
      <xdr:colOff>50800</xdr:colOff>
      <xdr:row>82</xdr:row>
      <xdr:rowOff>104775</xdr:rowOff>
    </xdr:to>
    <xdr:cxnSp macro="">
      <xdr:nvCxnSpPr>
        <xdr:cNvPr id="772" name="直線コネクタ 771">
          <a:extLst>
            <a:ext uri="{FF2B5EF4-FFF2-40B4-BE49-F238E27FC236}">
              <a16:creationId xmlns:a16="http://schemas.microsoft.com/office/drawing/2014/main" id="{37D3839A-B023-460C-9CB4-4EA58C44BDBA}"/>
            </a:ext>
          </a:extLst>
        </xdr:cNvPr>
        <xdr:cNvCxnSpPr/>
      </xdr:nvCxnSpPr>
      <xdr:spPr>
        <a:xfrm flipV="1">
          <a:off x="12854940" y="13816966"/>
          <a:ext cx="7747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160655</xdr:rowOff>
    </xdr:from>
    <xdr:to>
      <xdr:col>72</xdr:col>
      <xdr:colOff>38100</xdr:colOff>
      <xdr:row>82</xdr:row>
      <xdr:rowOff>90805</xdr:rowOff>
    </xdr:to>
    <xdr:sp macro="" textlink="">
      <xdr:nvSpPr>
        <xdr:cNvPr id="773" name="楕円 772">
          <a:extLst>
            <a:ext uri="{FF2B5EF4-FFF2-40B4-BE49-F238E27FC236}">
              <a16:creationId xmlns:a16="http://schemas.microsoft.com/office/drawing/2014/main" id="{7D1BB137-48E3-4E9A-8429-1A6BC4D35932}"/>
            </a:ext>
          </a:extLst>
        </xdr:cNvPr>
        <xdr:cNvSpPr/>
      </xdr:nvSpPr>
      <xdr:spPr>
        <a:xfrm>
          <a:off x="12029440" y="1373949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40005</xdr:rowOff>
    </xdr:from>
    <xdr:to>
      <xdr:col>76</xdr:col>
      <xdr:colOff>114300</xdr:colOff>
      <xdr:row>82</xdr:row>
      <xdr:rowOff>104775</xdr:rowOff>
    </xdr:to>
    <xdr:cxnSp macro="">
      <xdr:nvCxnSpPr>
        <xdr:cNvPr id="774" name="直線コネクタ 773">
          <a:extLst>
            <a:ext uri="{FF2B5EF4-FFF2-40B4-BE49-F238E27FC236}">
              <a16:creationId xmlns:a16="http://schemas.microsoft.com/office/drawing/2014/main" id="{EAC927DD-645C-4A59-8AB6-A5BCE4EA2703}"/>
            </a:ext>
          </a:extLst>
        </xdr:cNvPr>
        <xdr:cNvCxnSpPr/>
      </xdr:nvCxnSpPr>
      <xdr:spPr>
        <a:xfrm>
          <a:off x="12072620" y="13786485"/>
          <a:ext cx="78232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12064</xdr:rowOff>
    </xdr:from>
    <xdr:to>
      <xdr:col>67</xdr:col>
      <xdr:colOff>101600</xdr:colOff>
      <xdr:row>82</xdr:row>
      <xdr:rowOff>113664</xdr:rowOff>
    </xdr:to>
    <xdr:sp macro="" textlink="">
      <xdr:nvSpPr>
        <xdr:cNvPr id="775" name="楕円 774">
          <a:extLst>
            <a:ext uri="{FF2B5EF4-FFF2-40B4-BE49-F238E27FC236}">
              <a16:creationId xmlns:a16="http://schemas.microsoft.com/office/drawing/2014/main" id="{1F7F7301-E339-467B-B148-308C07A9E197}"/>
            </a:ext>
          </a:extLst>
        </xdr:cNvPr>
        <xdr:cNvSpPr/>
      </xdr:nvSpPr>
      <xdr:spPr>
        <a:xfrm>
          <a:off x="11231880" y="13758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40005</xdr:rowOff>
    </xdr:from>
    <xdr:to>
      <xdr:col>71</xdr:col>
      <xdr:colOff>177800</xdr:colOff>
      <xdr:row>82</xdr:row>
      <xdr:rowOff>62864</xdr:rowOff>
    </xdr:to>
    <xdr:cxnSp macro="">
      <xdr:nvCxnSpPr>
        <xdr:cNvPr id="776" name="直線コネクタ 775">
          <a:extLst>
            <a:ext uri="{FF2B5EF4-FFF2-40B4-BE49-F238E27FC236}">
              <a16:creationId xmlns:a16="http://schemas.microsoft.com/office/drawing/2014/main" id="{02C7696A-2994-4765-A99D-639CBD2E90E4}"/>
            </a:ext>
          </a:extLst>
        </xdr:cNvPr>
        <xdr:cNvCxnSpPr/>
      </xdr:nvCxnSpPr>
      <xdr:spPr>
        <a:xfrm flipV="1">
          <a:off x="11282680" y="13786485"/>
          <a:ext cx="78994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113047</xdr:rowOff>
    </xdr:from>
    <xdr:ext cx="405111" cy="259045"/>
    <xdr:sp macro="" textlink="">
      <xdr:nvSpPr>
        <xdr:cNvPr id="777" name="n_1aveValue【消防施設】&#10;有形固定資産減価償却率">
          <a:extLst>
            <a:ext uri="{FF2B5EF4-FFF2-40B4-BE49-F238E27FC236}">
              <a16:creationId xmlns:a16="http://schemas.microsoft.com/office/drawing/2014/main" id="{18DB4EEC-9B7F-4BB8-86B5-585EF5B8A06B}"/>
            </a:ext>
          </a:extLst>
        </xdr:cNvPr>
        <xdr:cNvSpPr txBox="1"/>
      </xdr:nvSpPr>
      <xdr:spPr>
        <a:xfrm>
          <a:off x="13437244" y="1352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73041</xdr:rowOff>
    </xdr:from>
    <xdr:ext cx="405111" cy="259045"/>
    <xdr:sp macro="" textlink="">
      <xdr:nvSpPr>
        <xdr:cNvPr id="778" name="n_2aveValue【消防施設】&#10;有形固定資産減価償却率">
          <a:extLst>
            <a:ext uri="{FF2B5EF4-FFF2-40B4-BE49-F238E27FC236}">
              <a16:creationId xmlns:a16="http://schemas.microsoft.com/office/drawing/2014/main" id="{9A851BB6-2EAC-4F2B-B62B-9E8DBE8BA71D}"/>
            </a:ext>
          </a:extLst>
        </xdr:cNvPr>
        <xdr:cNvSpPr txBox="1"/>
      </xdr:nvSpPr>
      <xdr:spPr>
        <a:xfrm>
          <a:off x="12675244" y="13484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52088</xdr:rowOff>
    </xdr:from>
    <xdr:ext cx="405111" cy="259045"/>
    <xdr:sp macro="" textlink="">
      <xdr:nvSpPr>
        <xdr:cNvPr id="779" name="n_3aveValue【消防施設】&#10;有形固定資産減価償却率">
          <a:extLst>
            <a:ext uri="{FF2B5EF4-FFF2-40B4-BE49-F238E27FC236}">
              <a16:creationId xmlns:a16="http://schemas.microsoft.com/office/drawing/2014/main" id="{2068DBCF-B866-40B2-BE21-25ECD8478677}"/>
            </a:ext>
          </a:extLst>
        </xdr:cNvPr>
        <xdr:cNvSpPr txBox="1"/>
      </xdr:nvSpPr>
      <xdr:spPr>
        <a:xfrm>
          <a:off x="11900544" y="13463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61613</xdr:rowOff>
    </xdr:from>
    <xdr:ext cx="405111" cy="259045"/>
    <xdr:sp macro="" textlink="">
      <xdr:nvSpPr>
        <xdr:cNvPr id="780" name="n_4aveValue【消防施設】&#10;有形固定資産減価償却率">
          <a:extLst>
            <a:ext uri="{FF2B5EF4-FFF2-40B4-BE49-F238E27FC236}">
              <a16:creationId xmlns:a16="http://schemas.microsoft.com/office/drawing/2014/main" id="{4BBFEE72-36B5-46A3-8E2D-E490EADD8ECD}"/>
            </a:ext>
          </a:extLst>
        </xdr:cNvPr>
        <xdr:cNvSpPr txBox="1"/>
      </xdr:nvSpPr>
      <xdr:spPr>
        <a:xfrm>
          <a:off x="11102984" y="13472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112413</xdr:rowOff>
    </xdr:from>
    <xdr:ext cx="405111" cy="259045"/>
    <xdr:sp macro="" textlink="">
      <xdr:nvSpPr>
        <xdr:cNvPr id="781" name="n_1mainValue【消防施設】&#10;有形固定資産減価償却率">
          <a:extLst>
            <a:ext uri="{FF2B5EF4-FFF2-40B4-BE49-F238E27FC236}">
              <a16:creationId xmlns:a16="http://schemas.microsoft.com/office/drawing/2014/main" id="{9C9A0770-15FB-4881-B71A-A71C88421E09}"/>
            </a:ext>
          </a:extLst>
        </xdr:cNvPr>
        <xdr:cNvSpPr txBox="1"/>
      </xdr:nvSpPr>
      <xdr:spPr>
        <a:xfrm>
          <a:off x="13437244" y="13858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146702</xdr:rowOff>
    </xdr:from>
    <xdr:ext cx="405111" cy="259045"/>
    <xdr:sp macro="" textlink="">
      <xdr:nvSpPr>
        <xdr:cNvPr id="782" name="n_2mainValue【消防施設】&#10;有形固定資産減価償却率">
          <a:extLst>
            <a:ext uri="{FF2B5EF4-FFF2-40B4-BE49-F238E27FC236}">
              <a16:creationId xmlns:a16="http://schemas.microsoft.com/office/drawing/2014/main" id="{A5E1A2EE-6F84-44AF-A154-A8CE0143E33B}"/>
            </a:ext>
          </a:extLst>
        </xdr:cNvPr>
        <xdr:cNvSpPr txBox="1"/>
      </xdr:nvSpPr>
      <xdr:spPr>
        <a:xfrm>
          <a:off x="12675244" y="13893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81932</xdr:rowOff>
    </xdr:from>
    <xdr:ext cx="405111" cy="259045"/>
    <xdr:sp macro="" textlink="">
      <xdr:nvSpPr>
        <xdr:cNvPr id="783" name="n_3mainValue【消防施設】&#10;有形固定資産減価償却率">
          <a:extLst>
            <a:ext uri="{FF2B5EF4-FFF2-40B4-BE49-F238E27FC236}">
              <a16:creationId xmlns:a16="http://schemas.microsoft.com/office/drawing/2014/main" id="{FB8D9368-76E9-4418-80C6-F5A3912F51A4}"/>
            </a:ext>
          </a:extLst>
        </xdr:cNvPr>
        <xdr:cNvSpPr txBox="1"/>
      </xdr:nvSpPr>
      <xdr:spPr>
        <a:xfrm>
          <a:off x="11900544" y="13828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104791</xdr:rowOff>
    </xdr:from>
    <xdr:ext cx="405111" cy="259045"/>
    <xdr:sp macro="" textlink="">
      <xdr:nvSpPr>
        <xdr:cNvPr id="784" name="n_4mainValue【消防施設】&#10;有形固定資産減価償却率">
          <a:extLst>
            <a:ext uri="{FF2B5EF4-FFF2-40B4-BE49-F238E27FC236}">
              <a16:creationId xmlns:a16="http://schemas.microsoft.com/office/drawing/2014/main" id="{78A4C1FC-1E1C-4C26-8E86-FE2054A40D6F}"/>
            </a:ext>
          </a:extLst>
        </xdr:cNvPr>
        <xdr:cNvSpPr txBox="1"/>
      </xdr:nvSpPr>
      <xdr:spPr>
        <a:xfrm>
          <a:off x="11102984" y="13851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5" name="正方形/長方形 784">
          <a:extLst>
            <a:ext uri="{FF2B5EF4-FFF2-40B4-BE49-F238E27FC236}">
              <a16:creationId xmlns:a16="http://schemas.microsoft.com/office/drawing/2014/main" id="{7158692F-235B-4A18-8801-EA225193E64D}"/>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6" name="正方形/長方形 785">
          <a:extLst>
            <a:ext uri="{FF2B5EF4-FFF2-40B4-BE49-F238E27FC236}">
              <a16:creationId xmlns:a16="http://schemas.microsoft.com/office/drawing/2014/main" id="{7F8A10BC-1B98-4A89-88B4-7DE5125CAEB4}"/>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7" name="正方形/長方形 786">
          <a:extLst>
            <a:ext uri="{FF2B5EF4-FFF2-40B4-BE49-F238E27FC236}">
              <a16:creationId xmlns:a16="http://schemas.microsoft.com/office/drawing/2014/main" id="{3FEA36A0-D54E-492B-90BA-EB8625E0F53F}"/>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8" name="正方形/長方形 787">
          <a:extLst>
            <a:ext uri="{FF2B5EF4-FFF2-40B4-BE49-F238E27FC236}">
              <a16:creationId xmlns:a16="http://schemas.microsoft.com/office/drawing/2014/main" id="{9F3063ED-CF0E-4FB4-8D1C-07ADF1FF3F28}"/>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9" name="正方形/長方形 788">
          <a:extLst>
            <a:ext uri="{FF2B5EF4-FFF2-40B4-BE49-F238E27FC236}">
              <a16:creationId xmlns:a16="http://schemas.microsoft.com/office/drawing/2014/main" id="{71D900DC-7D4A-4044-8828-25819C9E8DA6}"/>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0" name="正方形/長方形 789">
          <a:extLst>
            <a:ext uri="{FF2B5EF4-FFF2-40B4-BE49-F238E27FC236}">
              <a16:creationId xmlns:a16="http://schemas.microsoft.com/office/drawing/2014/main" id="{A825A58C-544E-46C1-9722-6D5A6A80D3B2}"/>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1" name="正方形/長方形 790">
          <a:extLst>
            <a:ext uri="{FF2B5EF4-FFF2-40B4-BE49-F238E27FC236}">
              <a16:creationId xmlns:a16="http://schemas.microsoft.com/office/drawing/2014/main" id="{CCD1DD7A-E97D-4ACB-89C5-8623898BCC79}"/>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2" name="正方形/長方形 791">
          <a:extLst>
            <a:ext uri="{FF2B5EF4-FFF2-40B4-BE49-F238E27FC236}">
              <a16:creationId xmlns:a16="http://schemas.microsoft.com/office/drawing/2014/main" id="{A8881EB8-6981-4A48-A5F2-74884989C1CD}"/>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3" name="テキスト ボックス 792">
          <a:extLst>
            <a:ext uri="{FF2B5EF4-FFF2-40B4-BE49-F238E27FC236}">
              <a16:creationId xmlns:a16="http://schemas.microsoft.com/office/drawing/2014/main" id="{F7ED62B2-6C04-47F4-AC50-6F0284D20203}"/>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4" name="直線コネクタ 793">
          <a:extLst>
            <a:ext uri="{FF2B5EF4-FFF2-40B4-BE49-F238E27FC236}">
              <a16:creationId xmlns:a16="http://schemas.microsoft.com/office/drawing/2014/main" id="{72422638-1DA2-4938-8228-9785777CB639}"/>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5" name="直線コネクタ 794">
          <a:extLst>
            <a:ext uri="{FF2B5EF4-FFF2-40B4-BE49-F238E27FC236}">
              <a16:creationId xmlns:a16="http://schemas.microsoft.com/office/drawing/2014/main" id="{6E9F0940-772B-4B3B-B1B0-1ECA10DF91DA}"/>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6" name="テキスト ボックス 795">
          <a:extLst>
            <a:ext uri="{FF2B5EF4-FFF2-40B4-BE49-F238E27FC236}">
              <a16:creationId xmlns:a16="http://schemas.microsoft.com/office/drawing/2014/main" id="{C1A1BE0D-A469-491A-822E-4A566168C64F}"/>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7" name="直線コネクタ 796">
          <a:extLst>
            <a:ext uri="{FF2B5EF4-FFF2-40B4-BE49-F238E27FC236}">
              <a16:creationId xmlns:a16="http://schemas.microsoft.com/office/drawing/2014/main" id="{2660A1E0-F0BB-4D49-A5B0-A628C0DC9EA4}"/>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8" name="テキスト ボックス 797">
          <a:extLst>
            <a:ext uri="{FF2B5EF4-FFF2-40B4-BE49-F238E27FC236}">
              <a16:creationId xmlns:a16="http://schemas.microsoft.com/office/drawing/2014/main" id="{48049271-28CE-4C89-BEBF-07BF5006294B}"/>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9" name="直線コネクタ 798">
          <a:extLst>
            <a:ext uri="{FF2B5EF4-FFF2-40B4-BE49-F238E27FC236}">
              <a16:creationId xmlns:a16="http://schemas.microsoft.com/office/drawing/2014/main" id="{4FAF6F39-6519-464E-ADB5-3A358E4EB254}"/>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800" name="テキスト ボックス 799">
          <a:extLst>
            <a:ext uri="{FF2B5EF4-FFF2-40B4-BE49-F238E27FC236}">
              <a16:creationId xmlns:a16="http://schemas.microsoft.com/office/drawing/2014/main" id="{D59196C4-FDBE-4639-AAED-1AE356971385}"/>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801" name="直線コネクタ 800">
          <a:extLst>
            <a:ext uri="{FF2B5EF4-FFF2-40B4-BE49-F238E27FC236}">
              <a16:creationId xmlns:a16="http://schemas.microsoft.com/office/drawing/2014/main" id="{CD0CC8D0-F4D0-4EB0-8353-74B658F174C9}"/>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2" name="テキスト ボックス 801">
          <a:extLst>
            <a:ext uri="{FF2B5EF4-FFF2-40B4-BE49-F238E27FC236}">
              <a16:creationId xmlns:a16="http://schemas.microsoft.com/office/drawing/2014/main" id="{D596A005-2E5F-48E3-A310-4E0DB6D71EA2}"/>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3" name="直線コネクタ 802">
          <a:extLst>
            <a:ext uri="{FF2B5EF4-FFF2-40B4-BE49-F238E27FC236}">
              <a16:creationId xmlns:a16="http://schemas.microsoft.com/office/drawing/2014/main" id="{288B25A9-4E4A-4AA0-9F1A-CC6E7B6C39BD}"/>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4" name="テキスト ボックス 803">
          <a:extLst>
            <a:ext uri="{FF2B5EF4-FFF2-40B4-BE49-F238E27FC236}">
              <a16:creationId xmlns:a16="http://schemas.microsoft.com/office/drawing/2014/main" id="{4AEE496D-9434-432C-AF07-CC27064B5A07}"/>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5" name="直線コネクタ 804">
          <a:extLst>
            <a:ext uri="{FF2B5EF4-FFF2-40B4-BE49-F238E27FC236}">
              <a16:creationId xmlns:a16="http://schemas.microsoft.com/office/drawing/2014/main" id="{49789CCB-E68D-4534-84B0-66D370D790B9}"/>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6" name="テキスト ボックス 805">
          <a:extLst>
            <a:ext uri="{FF2B5EF4-FFF2-40B4-BE49-F238E27FC236}">
              <a16:creationId xmlns:a16="http://schemas.microsoft.com/office/drawing/2014/main" id="{03C5F909-9271-45EF-8515-1E21FC6D0C34}"/>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7" name="【消防施設】&#10;一人当たり面積グラフ枠">
          <a:extLst>
            <a:ext uri="{FF2B5EF4-FFF2-40B4-BE49-F238E27FC236}">
              <a16:creationId xmlns:a16="http://schemas.microsoft.com/office/drawing/2014/main" id="{B79C619B-CA0E-4AD9-9A35-75111FE1EC56}"/>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120650</xdr:rowOff>
    </xdr:from>
    <xdr:to>
      <xdr:col>116</xdr:col>
      <xdr:colOff>62864</xdr:colOff>
      <xdr:row>86</xdr:row>
      <xdr:rowOff>63500</xdr:rowOff>
    </xdr:to>
    <xdr:cxnSp macro="">
      <xdr:nvCxnSpPr>
        <xdr:cNvPr id="808" name="直線コネクタ 807">
          <a:extLst>
            <a:ext uri="{FF2B5EF4-FFF2-40B4-BE49-F238E27FC236}">
              <a16:creationId xmlns:a16="http://schemas.microsoft.com/office/drawing/2014/main" id="{1D1F2863-DDB8-43E9-A708-EF4F53D6FDB2}"/>
            </a:ext>
          </a:extLst>
        </xdr:cNvPr>
        <xdr:cNvCxnSpPr/>
      </xdr:nvCxnSpPr>
      <xdr:spPr>
        <a:xfrm flipV="1">
          <a:off x="19509104" y="13028930"/>
          <a:ext cx="0" cy="1451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67327</xdr:rowOff>
    </xdr:from>
    <xdr:ext cx="469744" cy="259045"/>
    <xdr:sp macro="" textlink="">
      <xdr:nvSpPr>
        <xdr:cNvPr id="809" name="【消防施設】&#10;一人当たり面積最小値テキスト">
          <a:extLst>
            <a:ext uri="{FF2B5EF4-FFF2-40B4-BE49-F238E27FC236}">
              <a16:creationId xmlns:a16="http://schemas.microsoft.com/office/drawing/2014/main" id="{48565B84-1B42-4244-A9BC-053596FCF89D}"/>
            </a:ext>
          </a:extLst>
        </xdr:cNvPr>
        <xdr:cNvSpPr txBox="1"/>
      </xdr:nvSpPr>
      <xdr:spPr>
        <a:xfrm>
          <a:off x="19547840" y="14484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63500</xdr:rowOff>
    </xdr:from>
    <xdr:to>
      <xdr:col>116</xdr:col>
      <xdr:colOff>152400</xdr:colOff>
      <xdr:row>86</xdr:row>
      <xdr:rowOff>63500</xdr:rowOff>
    </xdr:to>
    <xdr:cxnSp macro="">
      <xdr:nvCxnSpPr>
        <xdr:cNvPr id="810" name="直線コネクタ 809">
          <a:extLst>
            <a:ext uri="{FF2B5EF4-FFF2-40B4-BE49-F238E27FC236}">
              <a16:creationId xmlns:a16="http://schemas.microsoft.com/office/drawing/2014/main" id="{062E541E-C121-4ADD-A658-52E76283B144}"/>
            </a:ext>
          </a:extLst>
        </xdr:cNvPr>
        <xdr:cNvCxnSpPr/>
      </xdr:nvCxnSpPr>
      <xdr:spPr>
        <a:xfrm>
          <a:off x="19443700" y="144805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67327</xdr:rowOff>
    </xdr:from>
    <xdr:ext cx="469744" cy="259045"/>
    <xdr:sp macro="" textlink="">
      <xdr:nvSpPr>
        <xdr:cNvPr id="811" name="【消防施設】&#10;一人当たり面積最大値テキスト">
          <a:extLst>
            <a:ext uri="{FF2B5EF4-FFF2-40B4-BE49-F238E27FC236}">
              <a16:creationId xmlns:a16="http://schemas.microsoft.com/office/drawing/2014/main" id="{47D27D18-C225-491E-B08B-A1EFDD34D9D4}"/>
            </a:ext>
          </a:extLst>
        </xdr:cNvPr>
        <xdr:cNvSpPr txBox="1"/>
      </xdr:nvSpPr>
      <xdr:spPr>
        <a:xfrm>
          <a:off x="19547840" y="12807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120650</xdr:rowOff>
    </xdr:from>
    <xdr:to>
      <xdr:col>116</xdr:col>
      <xdr:colOff>152400</xdr:colOff>
      <xdr:row>77</xdr:row>
      <xdr:rowOff>120650</xdr:rowOff>
    </xdr:to>
    <xdr:cxnSp macro="">
      <xdr:nvCxnSpPr>
        <xdr:cNvPr id="812" name="直線コネクタ 811">
          <a:extLst>
            <a:ext uri="{FF2B5EF4-FFF2-40B4-BE49-F238E27FC236}">
              <a16:creationId xmlns:a16="http://schemas.microsoft.com/office/drawing/2014/main" id="{756548B8-8F89-4309-852E-6E0CDD1A4A97}"/>
            </a:ext>
          </a:extLst>
        </xdr:cNvPr>
        <xdr:cNvCxnSpPr/>
      </xdr:nvCxnSpPr>
      <xdr:spPr>
        <a:xfrm>
          <a:off x="19443700" y="130289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143527</xdr:rowOff>
    </xdr:from>
    <xdr:ext cx="469744" cy="259045"/>
    <xdr:sp macro="" textlink="">
      <xdr:nvSpPr>
        <xdr:cNvPr id="813" name="【消防施設】&#10;一人当たり面積平均値テキスト">
          <a:extLst>
            <a:ext uri="{FF2B5EF4-FFF2-40B4-BE49-F238E27FC236}">
              <a16:creationId xmlns:a16="http://schemas.microsoft.com/office/drawing/2014/main" id="{697D9743-570E-43D8-8786-C37B93A35E59}"/>
            </a:ext>
          </a:extLst>
        </xdr:cNvPr>
        <xdr:cNvSpPr txBox="1"/>
      </xdr:nvSpPr>
      <xdr:spPr>
        <a:xfrm>
          <a:off x="19547840" y="138900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120650</xdr:rowOff>
    </xdr:from>
    <xdr:to>
      <xdr:col>116</xdr:col>
      <xdr:colOff>114300</xdr:colOff>
      <xdr:row>84</xdr:row>
      <xdr:rowOff>50800</xdr:rowOff>
    </xdr:to>
    <xdr:sp macro="" textlink="">
      <xdr:nvSpPr>
        <xdr:cNvPr id="814" name="フローチャート: 判断 813">
          <a:extLst>
            <a:ext uri="{FF2B5EF4-FFF2-40B4-BE49-F238E27FC236}">
              <a16:creationId xmlns:a16="http://schemas.microsoft.com/office/drawing/2014/main" id="{FE6410BB-5649-46A9-9B39-A6F3B3E97F37}"/>
            </a:ext>
          </a:extLst>
        </xdr:cNvPr>
        <xdr:cNvSpPr/>
      </xdr:nvSpPr>
      <xdr:spPr>
        <a:xfrm>
          <a:off x="19458940" y="140347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133350</xdr:rowOff>
    </xdr:from>
    <xdr:to>
      <xdr:col>112</xdr:col>
      <xdr:colOff>38100</xdr:colOff>
      <xdr:row>84</xdr:row>
      <xdr:rowOff>63500</xdr:rowOff>
    </xdr:to>
    <xdr:sp macro="" textlink="">
      <xdr:nvSpPr>
        <xdr:cNvPr id="815" name="フローチャート: 判断 814">
          <a:extLst>
            <a:ext uri="{FF2B5EF4-FFF2-40B4-BE49-F238E27FC236}">
              <a16:creationId xmlns:a16="http://schemas.microsoft.com/office/drawing/2014/main" id="{FA88E4C9-DD70-48FC-8F33-35FEE10DB517}"/>
            </a:ext>
          </a:extLst>
        </xdr:cNvPr>
        <xdr:cNvSpPr/>
      </xdr:nvSpPr>
      <xdr:spPr>
        <a:xfrm>
          <a:off x="18735040" y="140474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133350</xdr:rowOff>
    </xdr:from>
    <xdr:to>
      <xdr:col>107</xdr:col>
      <xdr:colOff>101600</xdr:colOff>
      <xdr:row>84</xdr:row>
      <xdr:rowOff>63500</xdr:rowOff>
    </xdr:to>
    <xdr:sp macro="" textlink="">
      <xdr:nvSpPr>
        <xdr:cNvPr id="816" name="フローチャート: 判断 815">
          <a:extLst>
            <a:ext uri="{FF2B5EF4-FFF2-40B4-BE49-F238E27FC236}">
              <a16:creationId xmlns:a16="http://schemas.microsoft.com/office/drawing/2014/main" id="{1D0EFDC3-8E76-4EDC-9E0B-4708BABFD522}"/>
            </a:ext>
          </a:extLst>
        </xdr:cNvPr>
        <xdr:cNvSpPr/>
      </xdr:nvSpPr>
      <xdr:spPr>
        <a:xfrm>
          <a:off x="17937480" y="140474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817" name="フローチャート: 判断 816">
          <a:extLst>
            <a:ext uri="{FF2B5EF4-FFF2-40B4-BE49-F238E27FC236}">
              <a16:creationId xmlns:a16="http://schemas.microsoft.com/office/drawing/2014/main" id="{36C1540F-4F6A-450E-90AC-4BEC9236B025}"/>
            </a:ext>
          </a:extLst>
        </xdr:cNvPr>
        <xdr:cNvSpPr/>
      </xdr:nvSpPr>
      <xdr:spPr>
        <a:xfrm>
          <a:off x="17162780" y="140347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57150</xdr:rowOff>
    </xdr:from>
    <xdr:to>
      <xdr:col>98</xdr:col>
      <xdr:colOff>38100</xdr:colOff>
      <xdr:row>83</xdr:row>
      <xdr:rowOff>158750</xdr:rowOff>
    </xdr:to>
    <xdr:sp macro="" textlink="">
      <xdr:nvSpPr>
        <xdr:cNvPr id="818" name="フローチャート: 判断 817">
          <a:extLst>
            <a:ext uri="{FF2B5EF4-FFF2-40B4-BE49-F238E27FC236}">
              <a16:creationId xmlns:a16="http://schemas.microsoft.com/office/drawing/2014/main" id="{5D231113-8909-4FF1-BF30-E9182B489737}"/>
            </a:ext>
          </a:extLst>
        </xdr:cNvPr>
        <xdr:cNvSpPr/>
      </xdr:nvSpPr>
      <xdr:spPr>
        <a:xfrm>
          <a:off x="16388080" y="139712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AA64F7AB-72E4-4700-A354-EEE724945FD5}"/>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2968576A-05C8-449E-93BB-166FD0A8E69A}"/>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84CF8F56-88E8-4D25-A929-42640A773F7E}"/>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46EFA87D-639C-4B4D-BB06-989AD28BCC26}"/>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3" name="テキスト ボックス 822">
          <a:extLst>
            <a:ext uri="{FF2B5EF4-FFF2-40B4-BE49-F238E27FC236}">
              <a16:creationId xmlns:a16="http://schemas.microsoft.com/office/drawing/2014/main" id="{7AE5CB33-63DE-4352-9662-413395A9D4F5}"/>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133350</xdr:rowOff>
    </xdr:from>
    <xdr:to>
      <xdr:col>116</xdr:col>
      <xdr:colOff>114300</xdr:colOff>
      <xdr:row>86</xdr:row>
      <xdr:rowOff>63500</xdr:rowOff>
    </xdr:to>
    <xdr:sp macro="" textlink="">
      <xdr:nvSpPr>
        <xdr:cNvPr id="824" name="楕円 823">
          <a:extLst>
            <a:ext uri="{FF2B5EF4-FFF2-40B4-BE49-F238E27FC236}">
              <a16:creationId xmlns:a16="http://schemas.microsoft.com/office/drawing/2014/main" id="{37CF9D0A-9F3F-4874-9536-11E7D9752FDA}"/>
            </a:ext>
          </a:extLst>
        </xdr:cNvPr>
        <xdr:cNvSpPr/>
      </xdr:nvSpPr>
      <xdr:spPr>
        <a:xfrm>
          <a:off x="19458940" y="143827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48277</xdr:rowOff>
    </xdr:from>
    <xdr:ext cx="469744" cy="259045"/>
    <xdr:sp macro="" textlink="">
      <xdr:nvSpPr>
        <xdr:cNvPr id="825" name="【消防施設】&#10;一人当たり面積該当値テキスト">
          <a:extLst>
            <a:ext uri="{FF2B5EF4-FFF2-40B4-BE49-F238E27FC236}">
              <a16:creationId xmlns:a16="http://schemas.microsoft.com/office/drawing/2014/main" id="{43766EC6-BF7D-4A95-A2CD-8A4C92C19351}"/>
            </a:ext>
          </a:extLst>
        </xdr:cNvPr>
        <xdr:cNvSpPr txBox="1"/>
      </xdr:nvSpPr>
      <xdr:spPr>
        <a:xfrm>
          <a:off x="19547840" y="1429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133350</xdr:rowOff>
    </xdr:from>
    <xdr:to>
      <xdr:col>112</xdr:col>
      <xdr:colOff>38100</xdr:colOff>
      <xdr:row>86</xdr:row>
      <xdr:rowOff>63500</xdr:rowOff>
    </xdr:to>
    <xdr:sp macro="" textlink="">
      <xdr:nvSpPr>
        <xdr:cNvPr id="826" name="楕円 825">
          <a:extLst>
            <a:ext uri="{FF2B5EF4-FFF2-40B4-BE49-F238E27FC236}">
              <a16:creationId xmlns:a16="http://schemas.microsoft.com/office/drawing/2014/main" id="{7E557E0F-ABC7-4D59-B2C1-F678E5339CBC}"/>
            </a:ext>
          </a:extLst>
        </xdr:cNvPr>
        <xdr:cNvSpPr/>
      </xdr:nvSpPr>
      <xdr:spPr>
        <a:xfrm>
          <a:off x="18735040" y="143827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12700</xdr:rowOff>
    </xdr:from>
    <xdr:to>
      <xdr:col>116</xdr:col>
      <xdr:colOff>63500</xdr:colOff>
      <xdr:row>86</xdr:row>
      <xdr:rowOff>12700</xdr:rowOff>
    </xdr:to>
    <xdr:cxnSp macro="">
      <xdr:nvCxnSpPr>
        <xdr:cNvPr id="827" name="直線コネクタ 826">
          <a:extLst>
            <a:ext uri="{FF2B5EF4-FFF2-40B4-BE49-F238E27FC236}">
              <a16:creationId xmlns:a16="http://schemas.microsoft.com/office/drawing/2014/main" id="{33404221-EAE3-48DD-A070-5AF5CFC7B954}"/>
            </a:ext>
          </a:extLst>
        </xdr:cNvPr>
        <xdr:cNvCxnSpPr/>
      </xdr:nvCxnSpPr>
      <xdr:spPr>
        <a:xfrm>
          <a:off x="18778220" y="1442974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146050</xdr:rowOff>
    </xdr:from>
    <xdr:to>
      <xdr:col>107</xdr:col>
      <xdr:colOff>101600</xdr:colOff>
      <xdr:row>86</xdr:row>
      <xdr:rowOff>76200</xdr:rowOff>
    </xdr:to>
    <xdr:sp macro="" textlink="">
      <xdr:nvSpPr>
        <xdr:cNvPr id="828" name="楕円 827">
          <a:extLst>
            <a:ext uri="{FF2B5EF4-FFF2-40B4-BE49-F238E27FC236}">
              <a16:creationId xmlns:a16="http://schemas.microsoft.com/office/drawing/2014/main" id="{A930270B-3475-4644-9154-8795D26FF593}"/>
            </a:ext>
          </a:extLst>
        </xdr:cNvPr>
        <xdr:cNvSpPr/>
      </xdr:nvSpPr>
      <xdr:spPr>
        <a:xfrm>
          <a:off x="17937480" y="143954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12700</xdr:rowOff>
    </xdr:from>
    <xdr:to>
      <xdr:col>111</xdr:col>
      <xdr:colOff>177800</xdr:colOff>
      <xdr:row>86</xdr:row>
      <xdr:rowOff>25400</xdr:rowOff>
    </xdr:to>
    <xdr:cxnSp macro="">
      <xdr:nvCxnSpPr>
        <xdr:cNvPr id="829" name="直線コネクタ 828">
          <a:extLst>
            <a:ext uri="{FF2B5EF4-FFF2-40B4-BE49-F238E27FC236}">
              <a16:creationId xmlns:a16="http://schemas.microsoft.com/office/drawing/2014/main" id="{9DB5EEC1-A6C3-4E07-A997-E55D9AB568FF}"/>
            </a:ext>
          </a:extLst>
        </xdr:cNvPr>
        <xdr:cNvCxnSpPr/>
      </xdr:nvCxnSpPr>
      <xdr:spPr>
        <a:xfrm flipV="1">
          <a:off x="17988280" y="14429740"/>
          <a:ext cx="78994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146050</xdr:rowOff>
    </xdr:from>
    <xdr:to>
      <xdr:col>102</xdr:col>
      <xdr:colOff>165100</xdr:colOff>
      <xdr:row>86</xdr:row>
      <xdr:rowOff>76200</xdr:rowOff>
    </xdr:to>
    <xdr:sp macro="" textlink="">
      <xdr:nvSpPr>
        <xdr:cNvPr id="830" name="楕円 829">
          <a:extLst>
            <a:ext uri="{FF2B5EF4-FFF2-40B4-BE49-F238E27FC236}">
              <a16:creationId xmlns:a16="http://schemas.microsoft.com/office/drawing/2014/main" id="{CFB86ABA-5D77-430A-8FC3-5003297858FF}"/>
            </a:ext>
          </a:extLst>
        </xdr:cNvPr>
        <xdr:cNvSpPr/>
      </xdr:nvSpPr>
      <xdr:spPr>
        <a:xfrm>
          <a:off x="17162780" y="143954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25400</xdr:rowOff>
    </xdr:from>
    <xdr:to>
      <xdr:col>107</xdr:col>
      <xdr:colOff>50800</xdr:colOff>
      <xdr:row>86</xdr:row>
      <xdr:rowOff>25400</xdr:rowOff>
    </xdr:to>
    <xdr:cxnSp macro="">
      <xdr:nvCxnSpPr>
        <xdr:cNvPr id="831" name="直線コネクタ 830">
          <a:extLst>
            <a:ext uri="{FF2B5EF4-FFF2-40B4-BE49-F238E27FC236}">
              <a16:creationId xmlns:a16="http://schemas.microsoft.com/office/drawing/2014/main" id="{967EDD68-B532-49C5-9D58-C504E3441D2D}"/>
            </a:ext>
          </a:extLst>
        </xdr:cNvPr>
        <xdr:cNvCxnSpPr/>
      </xdr:nvCxnSpPr>
      <xdr:spPr>
        <a:xfrm>
          <a:off x="17213580" y="1444244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146050</xdr:rowOff>
    </xdr:from>
    <xdr:to>
      <xdr:col>98</xdr:col>
      <xdr:colOff>38100</xdr:colOff>
      <xdr:row>86</xdr:row>
      <xdr:rowOff>76200</xdr:rowOff>
    </xdr:to>
    <xdr:sp macro="" textlink="">
      <xdr:nvSpPr>
        <xdr:cNvPr id="832" name="楕円 831">
          <a:extLst>
            <a:ext uri="{FF2B5EF4-FFF2-40B4-BE49-F238E27FC236}">
              <a16:creationId xmlns:a16="http://schemas.microsoft.com/office/drawing/2014/main" id="{09B8AB68-2788-4038-B05A-80628257E948}"/>
            </a:ext>
          </a:extLst>
        </xdr:cNvPr>
        <xdr:cNvSpPr/>
      </xdr:nvSpPr>
      <xdr:spPr>
        <a:xfrm>
          <a:off x="16388080" y="143954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25400</xdr:rowOff>
    </xdr:from>
    <xdr:to>
      <xdr:col>102</xdr:col>
      <xdr:colOff>114300</xdr:colOff>
      <xdr:row>86</xdr:row>
      <xdr:rowOff>25400</xdr:rowOff>
    </xdr:to>
    <xdr:cxnSp macro="">
      <xdr:nvCxnSpPr>
        <xdr:cNvPr id="833" name="直線コネクタ 832">
          <a:extLst>
            <a:ext uri="{FF2B5EF4-FFF2-40B4-BE49-F238E27FC236}">
              <a16:creationId xmlns:a16="http://schemas.microsoft.com/office/drawing/2014/main" id="{530BB75F-9E71-4399-8443-F9ABCF3E5420}"/>
            </a:ext>
          </a:extLst>
        </xdr:cNvPr>
        <xdr:cNvCxnSpPr/>
      </xdr:nvCxnSpPr>
      <xdr:spPr>
        <a:xfrm>
          <a:off x="16431260" y="1444244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80027</xdr:rowOff>
    </xdr:from>
    <xdr:ext cx="469744" cy="259045"/>
    <xdr:sp macro="" textlink="">
      <xdr:nvSpPr>
        <xdr:cNvPr id="834" name="n_1aveValue【消防施設】&#10;一人当たり面積">
          <a:extLst>
            <a:ext uri="{FF2B5EF4-FFF2-40B4-BE49-F238E27FC236}">
              <a16:creationId xmlns:a16="http://schemas.microsoft.com/office/drawing/2014/main" id="{1D35E6BC-8D07-4696-9E0A-F532ECB3E7A6}"/>
            </a:ext>
          </a:extLst>
        </xdr:cNvPr>
        <xdr:cNvSpPr txBox="1"/>
      </xdr:nvSpPr>
      <xdr:spPr>
        <a:xfrm>
          <a:off x="18561127" y="13826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80027</xdr:rowOff>
    </xdr:from>
    <xdr:ext cx="469744" cy="259045"/>
    <xdr:sp macro="" textlink="">
      <xdr:nvSpPr>
        <xdr:cNvPr id="835" name="n_2aveValue【消防施設】&#10;一人当たり面積">
          <a:extLst>
            <a:ext uri="{FF2B5EF4-FFF2-40B4-BE49-F238E27FC236}">
              <a16:creationId xmlns:a16="http://schemas.microsoft.com/office/drawing/2014/main" id="{80C3E884-98CF-4497-A748-30FBDB643153}"/>
            </a:ext>
          </a:extLst>
        </xdr:cNvPr>
        <xdr:cNvSpPr txBox="1"/>
      </xdr:nvSpPr>
      <xdr:spPr>
        <a:xfrm>
          <a:off x="17776267" y="13826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67327</xdr:rowOff>
    </xdr:from>
    <xdr:ext cx="469744" cy="259045"/>
    <xdr:sp macro="" textlink="">
      <xdr:nvSpPr>
        <xdr:cNvPr id="836" name="n_3aveValue【消防施設】&#10;一人当たり面積">
          <a:extLst>
            <a:ext uri="{FF2B5EF4-FFF2-40B4-BE49-F238E27FC236}">
              <a16:creationId xmlns:a16="http://schemas.microsoft.com/office/drawing/2014/main" id="{093B3C81-BB7F-4D3C-8BAB-02C1B8945C44}"/>
            </a:ext>
          </a:extLst>
        </xdr:cNvPr>
        <xdr:cNvSpPr txBox="1"/>
      </xdr:nvSpPr>
      <xdr:spPr>
        <a:xfrm>
          <a:off x="17001567" y="13813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3827</xdr:rowOff>
    </xdr:from>
    <xdr:ext cx="469744" cy="259045"/>
    <xdr:sp macro="" textlink="">
      <xdr:nvSpPr>
        <xdr:cNvPr id="837" name="n_4aveValue【消防施設】&#10;一人当たり面積">
          <a:extLst>
            <a:ext uri="{FF2B5EF4-FFF2-40B4-BE49-F238E27FC236}">
              <a16:creationId xmlns:a16="http://schemas.microsoft.com/office/drawing/2014/main" id="{3671CCD4-E573-4128-854D-84C375CEC316}"/>
            </a:ext>
          </a:extLst>
        </xdr:cNvPr>
        <xdr:cNvSpPr txBox="1"/>
      </xdr:nvSpPr>
      <xdr:spPr>
        <a:xfrm>
          <a:off x="16226867" y="13750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54627</xdr:rowOff>
    </xdr:from>
    <xdr:ext cx="469744" cy="259045"/>
    <xdr:sp macro="" textlink="">
      <xdr:nvSpPr>
        <xdr:cNvPr id="838" name="n_1mainValue【消防施設】&#10;一人当たり面積">
          <a:extLst>
            <a:ext uri="{FF2B5EF4-FFF2-40B4-BE49-F238E27FC236}">
              <a16:creationId xmlns:a16="http://schemas.microsoft.com/office/drawing/2014/main" id="{F3564112-7727-402E-BAD2-61B0C586E2C7}"/>
            </a:ext>
          </a:extLst>
        </xdr:cNvPr>
        <xdr:cNvSpPr txBox="1"/>
      </xdr:nvSpPr>
      <xdr:spPr>
        <a:xfrm>
          <a:off x="18561127" y="14471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67327</xdr:rowOff>
    </xdr:from>
    <xdr:ext cx="469744" cy="259045"/>
    <xdr:sp macro="" textlink="">
      <xdr:nvSpPr>
        <xdr:cNvPr id="839" name="n_2mainValue【消防施設】&#10;一人当たり面積">
          <a:extLst>
            <a:ext uri="{FF2B5EF4-FFF2-40B4-BE49-F238E27FC236}">
              <a16:creationId xmlns:a16="http://schemas.microsoft.com/office/drawing/2014/main" id="{60EF7008-E628-4EF3-A5FD-A61A308691FE}"/>
            </a:ext>
          </a:extLst>
        </xdr:cNvPr>
        <xdr:cNvSpPr txBox="1"/>
      </xdr:nvSpPr>
      <xdr:spPr>
        <a:xfrm>
          <a:off x="17776267" y="14484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67327</xdr:rowOff>
    </xdr:from>
    <xdr:ext cx="469744" cy="259045"/>
    <xdr:sp macro="" textlink="">
      <xdr:nvSpPr>
        <xdr:cNvPr id="840" name="n_3mainValue【消防施設】&#10;一人当たり面積">
          <a:extLst>
            <a:ext uri="{FF2B5EF4-FFF2-40B4-BE49-F238E27FC236}">
              <a16:creationId xmlns:a16="http://schemas.microsoft.com/office/drawing/2014/main" id="{9506DEEE-5295-4F79-B0EB-A60785A44279}"/>
            </a:ext>
          </a:extLst>
        </xdr:cNvPr>
        <xdr:cNvSpPr txBox="1"/>
      </xdr:nvSpPr>
      <xdr:spPr>
        <a:xfrm>
          <a:off x="17001567" y="14484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67327</xdr:rowOff>
    </xdr:from>
    <xdr:ext cx="469744" cy="259045"/>
    <xdr:sp macro="" textlink="">
      <xdr:nvSpPr>
        <xdr:cNvPr id="841" name="n_4mainValue【消防施設】&#10;一人当たり面積">
          <a:extLst>
            <a:ext uri="{FF2B5EF4-FFF2-40B4-BE49-F238E27FC236}">
              <a16:creationId xmlns:a16="http://schemas.microsoft.com/office/drawing/2014/main" id="{B7C39A23-02E1-4622-9604-69AC206A16AD}"/>
            </a:ext>
          </a:extLst>
        </xdr:cNvPr>
        <xdr:cNvSpPr txBox="1"/>
      </xdr:nvSpPr>
      <xdr:spPr>
        <a:xfrm>
          <a:off x="16226867" y="14484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2" name="正方形/長方形 841">
          <a:extLst>
            <a:ext uri="{FF2B5EF4-FFF2-40B4-BE49-F238E27FC236}">
              <a16:creationId xmlns:a16="http://schemas.microsoft.com/office/drawing/2014/main" id="{DAF9EAC3-DF84-47E5-95AB-B557D5B2BE12}"/>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3" name="正方形/長方形 842">
          <a:extLst>
            <a:ext uri="{FF2B5EF4-FFF2-40B4-BE49-F238E27FC236}">
              <a16:creationId xmlns:a16="http://schemas.microsoft.com/office/drawing/2014/main" id="{A410F9EC-B335-4F7C-AF49-B187B835B636}"/>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4" name="正方形/長方形 843">
          <a:extLst>
            <a:ext uri="{FF2B5EF4-FFF2-40B4-BE49-F238E27FC236}">
              <a16:creationId xmlns:a16="http://schemas.microsoft.com/office/drawing/2014/main" id="{8B294EEB-41FA-417F-8559-C7766310C190}"/>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5" name="正方形/長方形 844">
          <a:extLst>
            <a:ext uri="{FF2B5EF4-FFF2-40B4-BE49-F238E27FC236}">
              <a16:creationId xmlns:a16="http://schemas.microsoft.com/office/drawing/2014/main" id="{04582633-679F-42E9-8C36-44C3949981E7}"/>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6" name="正方形/長方形 845">
          <a:extLst>
            <a:ext uri="{FF2B5EF4-FFF2-40B4-BE49-F238E27FC236}">
              <a16:creationId xmlns:a16="http://schemas.microsoft.com/office/drawing/2014/main" id="{2FDFB25F-7694-4F8C-B5B2-B0CB05D5DFC4}"/>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7" name="正方形/長方形 846">
          <a:extLst>
            <a:ext uri="{FF2B5EF4-FFF2-40B4-BE49-F238E27FC236}">
              <a16:creationId xmlns:a16="http://schemas.microsoft.com/office/drawing/2014/main" id="{91C003FE-A5D5-40D2-8594-AA85EDE1E8CD}"/>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8" name="正方形/長方形 847">
          <a:extLst>
            <a:ext uri="{FF2B5EF4-FFF2-40B4-BE49-F238E27FC236}">
              <a16:creationId xmlns:a16="http://schemas.microsoft.com/office/drawing/2014/main" id="{92FAC21D-67C1-44D4-A19B-6B73D49E6091}"/>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9" name="正方形/長方形 848">
          <a:extLst>
            <a:ext uri="{FF2B5EF4-FFF2-40B4-BE49-F238E27FC236}">
              <a16:creationId xmlns:a16="http://schemas.microsoft.com/office/drawing/2014/main" id="{FB574D0B-8429-4730-8F9A-B0038FE79B42}"/>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50" name="テキスト ボックス 849">
          <a:extLst>
            <a:ext uri="{FF2B5EF4-FFF2-40B4-BE49-F238E27FC236}">
              <a16:creationId xmlns:a16="http://schemas.microsoft.com/office/drawing/2014/main" id="{75FA07D6-23E6-460B-A028-C6770B6E8C87}"/>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1" name="直線コネクタ 850">
          <a:extLst>
            <a:ext uri="{FF2B5EF4-FFF2-40B4-BE49-F238E27FC236}">
              <a16:creationId xmlns:a16="http://schemas.microsoft.com/office/drawing/2014/main" id="{EB4790C4-2A8D-4FE9-900D-C4BA256ED7A2}"/>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2" name="テキスト ボックス 851">
          <a:extLst>
            <a:ext uri="{FF2B5EF4-FFF2-40B4-BE49-F238E27FC236}">
              <a16:creationId xmlns:a16="http://schemas.microsoft.com/office/drawing/2014/main" id="{FAC0966E-1AE7-43A9-8FE4-AB69DB051955}"/>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53" name="直線コネクタ 852">
          <a:extLst>
            <a:ext uri="{FF2B5EF4-FFF2-40B4-BE49-F238E27FC236}">
              <a16:creationId xmlns:a16="http://schemas.microsoft.com/office/drawing/2014/main" id="{19744FE6-9DDC-4CC7-94CB-C8CFCE6188DD}"/>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854" name="テキスト ボックス 853">
          <a:extLst>
            <a:ext uri="{FF2B5EF4-FFF2-40B4-BE49-F238E27FC236}">
              <a16:creationId xmlns:a16="http://schemas.microsoft.com/office/drawing/2014/main" id="{434662C3-6F24-454E-B82A-85AEAF87DC83}"/>
            </a:ext>
          </a:extLst>
        </xdr:cNvPr>
        <xdr:cNvSpPr txBox="1"/>
      </xdr:nvSpPr>
      <xdr:spPr>
        <a:xfrm>
          <a:off x="10602761" y="181152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55" name="直線コネクタ 854">
          <a:extLst>
            <a:ext uri="{FF2B5EF4-FFF2-40B4-BE49-F238E27FC236}">
              <a16:creationId xmlns:a16="http://schemas.microsoft.com/office/drawing/2014/main" id="{395C64E2-024E-4A13-9881-4260E6AEF22A}"/>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56" name="テキスト ボックス 855">
          <a:extLst>
            <a:ext uri="{FF2B5EF4-FFF2-40B4-BE49-F238E27FC236}">
              <a16:creationId xmlns:a16="http://schemas.microsoft.com/office/drawing/2014/main" id="{F4A7C92E-7B54-44FB-A500-0432F1E32728}"/>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7" name="直線コネクタ 856">
          <a:extLst>
            <a:ext uri="{FF2B5EF4-FFF2-40B4-BE49-F238E27FC236}">
              <a16:creationId xmlns:a16="http://schemas.microsoft.com/office/drawing/2014/main" id="{CA303CB7-4E34-42DF-AAFE-57D1DA2D77E7}"/>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8" name="テキスト ボックス 857">
          <a:extLst>
            <a:ext uri="{FF2B5EF4-FFF2-40B4-BE49-F238E27FC236}">
              <a16:creationId xmlns:a16="http://schemas.microsoft.com/office/drawing/2014/main" id="{226CF678-AFD4-4D60-A442-A00045049671}"/>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9" name="直線コネクタ 858">
          <a:extLst>
            <a:ext uri="{FF2B5EF4-FFF2-40B4-BE49-F238E27FC236}">
              <a16:creationId xmlns:a16="http://schemas.microsoft.com/office/drawing/2014/main" id="{26D718EE-4A55-40B1-A0FD-0A4C7B4BAFB4}"/>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60" name="テキスト ボックス 859">
          <a:extLst>
            <a:ext uri="{FF2B5EF4-FFF2-40B4-BE49-F238E27FC236}">
              <a16:creationId xmlns:a16="http://schemas.microsoft.com/office/drawing/2014/main" id="{895D70DB-6C77-41B8-AC25-3D96D98D5820}"/>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61" name="直線コネクタ 860">
          <a:extLst>
            <a:ext uri="{FF2B5EF4-FFF2-40B4-BE49-F238E27FC236}">
              <a16:creationId xmlns:a16="http://schemas.microsoft.com/office/drawing/2014/main" id="{68F982B1-E903-4626-BF88-C626B1CA055E}"/>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862" name="テキスト ボックス 861">
          <a:extLst>
            <a:ext uri="{FF2B5EF4-FFF2-40B4-BE49-F238E27FC236}">
              <a16:creationId xmlns:a16="http://schemas.microsoft.com/office/drawing/2014/main" id="{98780E31-9F46-42C5-B1EB-EF41AB3A467C}"/>
            </a:ext>
          </a:extLst>
        </xdr:cNvPr>
        <xdr:cNvSpPr txBox="1"/>
      </xdr:nvSpPr>
      <xdr:spPr>
        <a:xfrm>
          <a:off x="10666881" y="1662558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3" name="直線コネクタ 862">
          <a:extLst>
            <a:ext uri="{FF2B5EF4-FFF2-40B4-BE49-F238E27FC236}">
              <a16:creationId xmlns:a16="http://schemas.microsoft.com/office/drawing/2014/main" id="{D251EADC-1169-4402-BEAE-C486932DF849}"/>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4" name="【庁舎】&#10;有形固定資産減価償却率グラフ枠">
          <a:extLst>
            <a:ext uri="{FF2B5EF4-FFF2-40B4-BE49-F238E27FC236}">
              <a16:creationId xmlns:a16="http://schemas.microsoft.com/office/drawing/2014/main" id="{9E96F734-452E-4A9D-843F-F0DF465DD577}"/>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64770</xdr:rowOff>
    </xdr:from>
    <xdr:to>
      <xdr:col>85</xdr:col>
      <xdr:colOff>126364</xdr:colOff>
      <xdr:row>109</xdr:row>
      <xdr:rowOff>70486</xdr:rowOff>
    </xdr:to>
    <xdr:cxnSp macro="">
      <xdr:nvCxnSpPr>
        <xdr:cNvPr id="865" name="直線コネクタ 864">
          <a:extLst>
            <a:ext uri="{FF2B5EF4-FFF2-40B4-BE49-F238E27FC236}">
              <a16:creationId xmlns:a16="http://schemas.microsoft.com/office/drawing/2014/main" id="{4FA451E3-301A-48CB-8923-9E047F5FA045}"/>
            </a:ext>
          </a:extLst>
        </xdr:cNvPr>
        <xdr:cNvCxnSpPr/>
      </xdr:nvCxnSpPr>
      <xdr:spPr>
        <a:xfrm flipV="1">
          <a:off x="14375764" y="16996410"/>
          <a:ext cx="0" cy="1346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74313</xdr:rowOff>
    </xdr:from>
    <xdr:ext cx="405111" cy="259045"/>
    <xdr:sp macro="" textlink="">
      <xdr:nvSpPr>
        <xdr:cNvPr id="866" name="【庁舎】&#10;有形固定資産減価償却率最小値テキスト">
          <a:extLst>
            <a:ext uri="{FF2B5EF4-FFF2-40B4-BE49-F238E27FC236}">
              <a16:creationId xmlns:a16="http://schemas.microsoft.com/office/drawing/2014/main" id="{51CB8CF6-CA16-4420-8346-B57EBA131DCC}"/>
            </a:ext>
          </a:extLst>
        </xdr:cNvPr>
        <xdr:cNvSpPr txBox="1"/>
      </xdr:nvSpPr>
      <xdr:spPr>
        <a:xfrm>
          <a:off x="14414500" y="18347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70486</xdr:rowOff>
    </xdr:from>
    <xdr:to>
      <xdr:col>86</xdr:col>
      <xdr:colOff>25400</xdr:colOff>
      <xdr:row>109</xdr:row>
      <xdr:rowOff>70486</xdr:rowOff>
    </xdr:to>
    <xdr:cxnSp macro="">
      <xdr:nvCxnSpPr>
        <xdr:cNvPr id="867" name="直線コネクタ 866">
          <a:extLst>
            <a:ext uri="{FF2B5EF4-FFF2-40B4-BE49-F238E27FC236}">
              <a16:creationId xmlns:a16="http://schemas.microsoft.com/office/drawing/2014/main" id="{8744A655-2A1E-467F-B5F2-2DCAE399DC5F}"/>
            </a:ext>
          </a:extLst>
        </xdr:cNvPr>
        <xdr:cNvCxnSpPr/>
      </xdr:nvCxnSpPr>
      <xdr:spPr>
        <a:xfrm>
          <a:off x="14287500" y="183432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11447</xdr:rowOff>
    </xdr:from>
    <xdr:ext cx="405111" cy="259045"/>
    <xdr:sp macro="" textlink="">
      <xdr:nvSpPr>
        <xdr:cNvPr id="868" name="【庁舎】&#10;有形固定資産減価償却率最大値テキスト">
          <a:extLst>
            <a:ext uri="{FF2B5EF4-FFF2-40B4-BE49-F238E27FC236}">
              <a16:creationId xmlns:a16="http://schemas.microsoft.com/office/drawing/2014/main" id="{168D0A22-2BCD-4503-9B69-3F1A0B13039C}"/>
            </a:ext>
          </a:extLst>
        </xdr:cNvPr>
        <xdr:cNvSpPr txBox="1"/>
      </xdr:nvSpPr>
      <xdr:spPr>
        <a:xfrm>
          <a:off x="14414500" y="16775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64770</xdr:rowOff>
    </xdr:from>
    <xdr:to>
      <xdr:col>86</xdr:col>
      <xdr:colOff>25400</xdr:colOff>
      <xdr:row>101</xdr:row>
      <xdr:rowOff>64770</xdr:rowOff>
    </xdr:to>
    <xdr:cxnSp macro="">
      <xdr:nvCxnSpPr>
        <xdr:cNvPr id="869" name="直線コネクタ 868">
          <a:extLst>
            <a:ext uri="{FF2B5EF4-FFF2-40B4-BE49-F238E27FC236}">
              <a16:creationId xmlns:a16="http://schemas.microsoft.com/office/drawing/2014/main" id="{1E1AAD10-59CC-49E3-AD38-9BD93C9D3C5F}"/>
            </a:ext>
          </a:extLst>
        </xdr:cNvPr>
        <xdr:cNvCxnSpPr/>
      </xdr:nvCxnSpPr>
      <xdr:spPr>
        <a:xfrm>
          <a:off x="14287500" y="169964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128288</xdr:rowOff>
    </xdr:from>
    <xdr:ext cx="405111" cy="259045"/>
    <xdr:sp macro="" textlink="">
      <xdr:nvSpPr>
        <xdr:cNvPr id="870" name="【庁舎】&#10;有形固定資産減価償却率平均値テキスト">
          <a:extLst>
            <a:ext uri="{FF2B5EF4-FFF2-40B4-BE49-F238E27FC236}">
              <a16:creationId xmlns:a16="http://schemas.microsoft.com/office/drawing/2014/main" id="{63885460-D2D8-45CA-AE5C-C8E2882D2C15}"/>
            </a:ext>
          </a:extLst>
        </xdr:cNvPr>
        <xdr:cNvSpPr txBox="1"/>
      </xdr:nvSpPr>
      <xdr:spPr>
        <a:xfrm>
          <a:off x="14414500" y="173952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105411</xdr:rowOff>
    </xdr:from>
    <xdr:to>
      <xdr:col>85</xdr:col>
      <xdr:colOff>177800</xdr:colOff>
      <xdr:row>105</xdr:row>
      <xdr:rowOff>35561</xdr:rowOff>
    </xdr:to>
    <xdr:sp macro="" textlink="">
      <xdr:nvSpPr>
        <xdr:cNvPr id="871" name="フローチャート: 判断 870">
          <a:extLst>
            <a:ext uri="{FF2B5EF4-FFF2-40B4-BE49-F238E27FC236}">
              <a16:creationId xmlns:a16="http://schemas.microsoft.com/office/drawing/2014/main" id="{CA99361B-F53D-464C-9418-3D28D6EC6471}"/>
            </a:ext>
          </a:extLst>
        </xdr:cNvPr>
        <xdr:cNvSpPr/>
      </xdr:nvSpPr>
      <xdr:spPr>
        <a:xfrm>
          <a:off x="14325600" y="17539971"/>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97789</xdr:rowOff>
    </xdr:from>
    <xdr:to>
      <xdr:col>81</xdr:col>
      <xdr:colOff>101600</xdr:colOff>
      <xdr:row>105</xdr:row>
      <xdr:rowOff>27939</xdr:rowOff>
    </xdr:to>
    <xdr:sp macro="" textlink="">
      <xdr:nvSpPr>
        <xdr:cNvPr id="872" name="フローチャート: 判断 871">
          <a:extLst>
            <a:ext uri="{FF2B5EF4-FFF2-40B4-BE49-F238E27FC236}">
              <a16:creationId xmlns:a16="http://schemas.microsoft.com/office/drawing/2014/main" id="{877CAF2F-1D42-4440-8E60-772191BD51DA}"/>
            </a:ext>
          </a:extLst>
        </xdr:cNvPr>
        <xdr:cNvSpPr/>
      </xdr:nvSpPr>
      <xdr:spPr>
        <a:xfrm>
          <a:off x="13578840" y="1753234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122555</xdr:rowOff>
    </xdr:from>
    <xdr:to>
      <xdr:col>76</xdr:col>
      <xdr:colOff>165100</xdr:colOff>
      <xdr:row>105</xdr:row>
      <xdr:rowOff>52705</xdr:rowOff>
    </xdr:to>
    <xdr:sp macro="" textlink="">
      <xdr:nvSpPr>
        <xdr:cNvPr id="873" name="フローチャート: 判断 872">
          <a:extLst>
            <a:ext uri="{FF2B5EF4-FFF2-40B4-BE49-F238E27FC236}">
              <a16:creationId xmlns:a16="http://schemas.microsoft.com/office/drawing/2014/main" id="{A7B5ADD2-DAD8-4A50-83E3-EC3C6FFD55FE}"/>
            </a:ext>
          </a:extLst>
        </xdr:cNvPr>
        <xdr:cNvSpPr/>
      </xdr:nvSpPr>
      <xdr:spPr>
        <a:xfrm>
          <a:off x="12804140" y="175571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128270</xdr:rowOff>
    </xdr:from>
    <xdr:to>
      <xdr:col>72</xdr:col>
      <xdr:colOff>38100</xdr:colOff>
      <xdr:row>105</xdr:row>
      <xdr:rowOff>58420</xdr:rowOff>
    </xdr:to>
    <xdr:sp macro="" textlink="">
      <xdr:nvSpPr>
        <xdr:cNvPr id="874" name="フローチャート: 判断 873">
          <a:extLst>
            <a:ext uri="{FF2B5EF4-FFF2-40B4-BE49-F238E27FC236}">
              <a16:creationId xmlns:a16="http://schemas.microsoft.com/office/drawing/2014/main" id="{AB8C4ADF-C293-451D-AC1B-C5A6C3D88B1E}"/>
            </a:ext>
          </a:extLst>
        </xdr:cNvPr>
        <xdr:cNvSpPr/>
      </xdr:nvSpPr>
      <xdr:spPr>
        <a:xfrm>
          <a:off x="12029440" y="175628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21589</xdr:rowOff>
    </xdr:from>
    <xdr:to>
      <xdr:col>67</xdr:col>
      <xdr:colOff>101600</xdr:colOff>
      <xdr:row>105</xdr:row>
      <xdr:rowOff>123189</xdr:rowOff>
    </xdr:to>
    <xdr:sp macro="" textlink="">
      <xdr:nvSpPr>
        <xdr:cNvPr id="875" name="フローチャート: 判断 874">
          <a:extLst>
            <a:ext uri="{FF2B5EF4-FFF2-40B4-BE49-F238E27FC236}">
              <a16:creationId xmlns:a16="http://schemas.microsoft.com/office/drawing/2014/main" id="{80A752F8-9C9A-46C5-A82D-17C077CFED82}"/>
            </a:ext>
          </a:extLst>
        </xdr:cNvPr>
        <xdr:cNvSpPr/>
      </xdr:nvSpPr>
      <xdr:spPr>
        <a:xfrm>
          <a:off x="11231880" y="17623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EAFAE7C7-263D-4ECB-8ACA-9EA48EE6F270}"/>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AB2F8EB7-AD4F-48A4-8080-77A079D4A153}"/>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FEAF33E7-F515-4C90-A54D-19C56CF4906E}"/>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0C92F99E-3452-404C-A996-7BFCFBCC7172}"/>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6CD45193-1716-4EE5-8CA5-86D2497B15BF}"/>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133986</xdr:rowOff>
    </xdr:from>
    <xdr:to>
      <xdr:col>85</xdr:col>
      <xdr:colOff>177800</xdr:colOff>
      <xdr:row>105</xdr:row>
      <xdr:rowOff>64136</xdr:rowOff>
    </xdr:to>
    <xdr:sp macro="" textlink="">
      <xdr:nvSpPr>
        <xdr:cNvPr id="881" name="楕円 880">
          <a:extLst>
            <a:ext uri="{FF2B5EF4-FFF2-40B4-BE49-F238E27FC236}">
              <a16:creationId xmlns:a16="http://schemas.microsoft.com/office/drawing/2014/main" id="{F269E2D1-24D1-4F25-9991-728A1DBB90EA}"/>
            </a:ext>
          </a:extLst>
        </xdr:cNvPr>
        <xdr:cNvSpPr/>
      </xdr:nvSpPr>
      <xdr:spPr>
        <a:xfrm>
          <a:off x="14325600" y="17568546"/>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112413</xdr:rowOff>
    </xdr:from>
    <xdr:ext cx="405111" cy="259045"/>
    <xdr:sp macro="" textlink="">
      <xdr:nvSpPr>
        <xdr:cNvPr id="882" name="【庁舎】&#10;有形固定資産減価償却率該当値テキスト">
          <a:extLst>
            <a:ext uri="{FF2B5EF4-FFF2-40B4-BE49-F238E27FC236}">
              <a16:creationId xmlns:a16="http://schemas.microsoft.com/office/drawing/2014/main" id="{71125C0C-4C14-4A22-AB79-6FD12C933225}"/>
            </a:ext>
          </a:extLst>
        </xdr:cNvPr>
        <xdr:cNvSpPr txBox="1"/>
      </xdr:nvSpPr>
      <xdr:spPr>
        <a:xfrm>
          <a:off x="14414500" y="17546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69214</xdr:rowOff>
    </xdr:from>
    <xdr:to>
      <xdr:col>81</xdr:col>
      <xdr:colOff>101600</xdr:colOff>
      <xdr:row>104</xdr:row>
      <xdr:rowOff>170814</xdr:rowOff>
    </xdr:to>
    <xdr:sp macro="" textlink="">
      <xdr:nvSpPr>
        <xdr:cNvPr id="883" name="楕円 882">
          <a:extLst>
            <a:ext uri="{FF2B5EF4-FFF2-40B4-BE49-F238E27FC236}">
              <a16:creationId xmlns:a16="http://schemas.microsoft.com/office/drawing/2014/main" id="{83FFF72B-9DC0-432A-BB6A-A5635FE47F3A}"/>
            </a:ext>
          </a:extLst>
        </xdr:cNvPr>
        <xdr:cNvSpPr/>
      </xdr:nvSpPr>
      <xdr:spPr>
        <a:xfrm>
          <a:off x="13578840" y="17503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120014</xdr:rowOff>
    </xdr:from>
    <xdr:to>
      <xdr:col>85</xdr:col>
      <xdr:colOff>127000</xdr:colOff>
      <xdr:row>105</xdr:row>
      <xdr:rowOff>13336</xdr:rowOff>
    </xdr:to>
    <xdr:cxnSp macro="">
      <xdr:nvCxnSpPr>
        <xdr:cNvPr id="884" name="直線コネクタ 883">
          <a:extLst>
            <a:ext uri="{FF2B5EF4-FFF2-40B4-BE49-F238E27FC236}">
              <a16:creationId xmlns:a16="http://schemas.microsoft.com/office/drawing/2014/main" id="{A22733EB-0AF4-4F23-9DAC-CEC113E11562}"/>
            </a:ext>
          </a:extLst>
        </xdr:cNvPr>
        <xdr:cNvCxnSpPr/>
      </xdr:nvCxnSpPr>
      <xdr:spPr>
        <a:xfrm>
          <a:off x="13629640" y="17554574"/>
          <a:ext cx="746760" cy="60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21589</xdr:rowOff>
    </xdr:from>
    <xdr:to>
      <xdr:col>76</xdr:col>
      <xdr:colOff>165100</xdr:colOff>
      <xdr:row>104</xdr:row>
      <xdr:rowOff>123189</xdr:rowOff>
    </xdr:to>
    <xdr:sp macro="" textlink="">
      <xdr:nvSpPr>
        <xdr:cNvPr id="885" name="楕円 884">
          <a:extLst>
            <a:ext uri="{FF2B5EF4-FFF2-40B4-BE49-F238E27FC236}">
              <a16:creationId xmlns:a16="http://schemas.microsoft.com/office/drawing/2014/main" id="{DFB3E99A-E5C0-44C3-8CD2-5ABDFB8933E1}"/>
            </a:ext>
          </a:extLst>
        </xdr:cNvPr>
        <xdr:cNvSpPr/>
      </xdr:nvSpPr>
      <xdr:spPr>
        <a:xfrm>
          <a:off x="12804140" y="17456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72389</xdr:rowOff>
    </xdr:from>
    <xdr:to>
      <xdr:col>81</xdr:col>
      <xdr:colOff>50800</xdr:colOff>
      <xdr:row>104</xdr:row>
      <xdr:rowOff>120014</xdr:rowOff>
    </xdr:to>
    <xdr:cxnSp macro="">
      <xdr:nvCxnSpPr>
        <xdr:cNvPr id="886" name="直線コネクタ 885">
          <a:extLst>
            <a:ext uri="{FF2B5EF4-FFF2-40B4-BE49-F238E27FC236}">
              <a16:creationId xmlns:a16="http://schemas.microsoft.com/office/drawing/2014/main" id="{1B89A99B-FADF-4997-9582-DE2032218C2F}"/>
            </a:ext>
          </a:extLst>
        </xdr:cNvPr>
        <xdr:cNvCxnSpPr/>
      </xdr:nvCxnSpPr>
      <xdr:spPr>
        <a:xfrm>
          <a:off x="12854940" y="17506949"/>
          <a:ext cx="7747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149225</xdr:rowOff>
    </xdr:from>
    <xdr:to>
      <xdr:col>72</xdr:col>
      <xdr:colOff>38100</xdr:colOff>
      <xdr:row>104</xdr:row>
      <xdr:rowOff>79375</xdr:rowOff>
    </xdr:to>
    <xdr:sp macro="" textlink="">
      <xdr:nvSpPr>
        <xdr:cNvPr id="887" name="楕円 886">
          <a:extLst>
            <a:ext uri="{FF2B5EF4-FFF2-40B4-BE49-F238E27FC236}">
              <a16:creationId xmlns:a16="http://schemas.microsoft.com/office/drawing/2014/main" id="{5856624E-B3E8-4667-8045-CE945EADCBC8}"/>
            </a:ext>
          </a:extLst>
        </xdr:cNvPr>
        <xdr:cNvSpPr/>
      </xdr:nvSpPr>
      <xdr:spPr>
        <a:xfrm>
          <a:off x="12029440" y="1741614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28575</xdr:rowOff>
    </xdr:from>
    <xdr:to>
      <xdr:col>76</xdr:col>
      <xdr:colOff>114300</xdr:colOff>
      <xdr:row>104</xdr:row>
      <xdr:rowOff>72389</xdr:rowOff>
    </xdr:to>
    <xdr:cxnSp macro="">
      <xdr:nvCxnSpPr>
        <xdr:cNvPr id="888" name="直線コネクタ 887">
          <a:extLst>
            <a:ext uri="{FF2B5EF4-FFF2-40B4-BE49-F238E27FC236}">
              <a16:creationId xmlns:a16="http://schemas.microsoft.com/office/drawing/2014/main" id="{5AC3CC8C-FCCA-4942-89F6-AF6448AEF051}"/>
            </a:ext>
          </a:extLst>
        </xdr:cNvPr>
        <xdr:cNvCxnSpPr/>
      </xdr:nvCxnSpPr>
      <xdr:spPr>
        <a:xfrm>
          <a:off x="12072620" y="17463135"/>
          <a:ext cx="78232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52070</xdr:rowOff>
    </xdr:from>
    <xdr:to>
      <xdr:col>67</xdr:col>
      <xdr:colOff>101600</xdr:colOff>
      <xdr:row>107</xdr:row>
      <xdr:rowOff>153670</xdr:rowOff>
    </xdr:to>
    <xdr:sp macro="" textlink="">
      <xdr:nvSpPr>
        <xdr:cNvPr id="889" name="楕円 888">
          <a:extLst>
            <a:ext uri="{FF2B5EF4-FFF2-40B4-BE49-F238E27FC236}">
              <a16:creationId xmlns:a16="http://schemas.microsoft.com/office/drawing/2014/main" id="{730E0172-CA70-4EE6-B8A2-99B4587D583B}"/>
            </a:ext>
          </a:extLst>
        </xdr:cNvPr>
        <xdr:cNvSpPr/>
      </xdr:nvSpPr>
      <xdr:spPr>
        <a:xfrm>
          <a:off x="11231880" y="1798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28575</xdr:rowOff>
    </xdr:from>
    <xdr:to>
      <xdr:col>71</xdr:col>
      <xdr:colOff>177800</xdr:colOff>
      <xdr:row>107</xdr:row>
      <xdr:rowOff>102870</xdr:rowOff>
    </xdr:to>
    <xdr:cxnSp macro="">
      <xdr:nvCxnSpPr>
        <xdr:cNvPr id="890" name="直線コネクタ 889">
          <a:extLst>
            <a:ext uri="{FF2B5EF4-FFF2-40B4-BE49-F238E27FC236}">
              <a16:creationId xmlns:a16="http://schemas.microsoft.com/office/drawing/2014/main" id="{5B709C13-FBF8-4F8C-9D88-C3B8208413C7}"/>
            </a:ext>
          </a:extLst>
        </xdr:cNvPr>
        <xdr:cNvCxnSpPr/>
      </xdr:nvCxnSpPr>
      <xdr:spPr>
        <a:xfrm flipV="1">
          <a:off x="11282680" y="17463135"/>
          <a:ext cx="789940" cy="577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19066</xdr:rowOff>
    </xdr:from>
    <xdr:ext cx="405111" cy="259045"/>
    <xdr:sp macro="" textlink="">
      <xdr:nvSpPr>
        <xdr:cNvPr id="891" name="n_1aveValue【庁舎】&#10;有形固定資産減価償却率">
          <a:extLst>
            <a:ext uri="{FF2B5EF4-FFF2-40B4-BE49-F238E27FC236}">
              <a16:creationId xmlns:a16="http://schemas.microsoft.com/office/drawing/2014/main" id="{9AC717E8-E394-4E94-8A13-67E6DCE17D30}"/>
            </a:ext>
          </a:extLst>
        </xdr:cNvPr>
        <xdr:cNvSpPr txBox="1"/>
      </xdr:nvSpPr>
      <xdr:spPr>
        <a:xfrm>
          <a:off x="13437244" y="17621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43832</xdr:rowOff>
    </xdr:from>
    <xdr:ext cx="405111" cy="259045"/>
    <xdr:sp macro="" textlink="">
      <xdr:nvSpPr>
        <xdr:cNvPr id="892" name="n_2aveValue【庁舎】&#10;有形固定資産減価償却率">
          <a:extLst>
            <a:ext uri="{FF2B5EF4-FFF2-40B4-BE49-F238E27FC236}">
              <a16:creationId xmlns:a16="http://schemas.microsoft.com/office/drawing/2014/main" id="{9FF9449D-2F5C-4B0C-B40C-B9E1E54313D9}"/>
            </a:ext>
          </a:extLst>
        </xdr:cNvPr>
        <xdr:cNvSpPr txBox="1"/>
      </xdr:nvSpPr>
      <xdr:spPr>
        <a:xfrm>
          <a:off x="12675244" y="17646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49547</xdr:rowOff>
    </xdr:from>
    <xdr:ext cx="405111" cy="259045"/>
    <xdr:sp macro="" textlink="">
      <xdr:nvSpPr>
        <xdr:cNvPr id="893" name="n_3aveValue【庁舎】&#10;有形固定資産減価償却率">
          <a:extLst>
            <a:ext uri="{FF2B5EF4-FFF2-40B4-BE49-F238E27FC236}">
              <a16:creationId xmlns:a16="http://schemas.microsoft.com/office/drawing/2014/main" id="{EA70A547-6C2D-46E3-831A-25BF29C2CE34}"/>
            </a:ext>
          </a:extLst>
        </xdr:cNvPr>
        <xdr:cNvSpPr txBox="1"/>
      </xdr:nvSpPr>
      <xdr:spPr>
        <a:xfrm>
          <a:off x="11900544" y="17651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139716</xdr:rowOff>
    </xdr:from>
    <xdr:ext cx="405111" cy="259045"/>
    <xdr:sp macro="" textlink="">
      <xdr:nvSpPr>
        <xdr:cNvPr id="894" name="n_4aveValue【庁舎】&#10;有形固定資産減価償却率">
          <a:extLst>
            <a:ext uri="{FF2B5EF4-FFF2-40B4-BE49-F238E27FC236}">
              <a16:creationId xmlns:a16="http://schemas.microsoft.com/office/drawing/2014/main" id="{AF755E2F-0FDD-441C-A6A1-23B22127269E}"/>
            </a:ext>
          </a:extLst>
        </xdr:cNvPr>
        <xdr:cNvSpPr txBox="1"/>
      </xdr:nvSpPr>
      <xdr:spPr>
        <a:xfrm>
          <a:off x="11102984" y="174066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103</xdr:row>
      <xdr:rowOff>15891</xdr:rowOff>
    </xdr:from>
    <xdr:ext cx="405111" cy="259045"/>
    <xdr:sp macro="" textlink="">
      <xdr:nvSpPr>
        <xdr:cNvPr id="895" name="n_1mainValue【庁舎】&#10;有形固定資産減価償却率">
          <a:extLst>
            <a:ext uri="{FF2B5EF4-FFF2-40B4-BE49-F238E27FC236}">
              <a16:creationId xmlns:a16="http://schemas.microsoft.com/office/drawing/2014/main" id="{82A4926D-B3EC-43C3-AEB4-F7585DBFE08D}"/>
            </a:ext>
          </a:extLst>
        </xdr:cNvPr>
        <xdr:cNvSpPr txBox="1"/>
      </xdr:nvSpPr>
      <xdr:spPr>
        <a:xfrm>
          <a:off x="13437244" y="17282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139716</xdr:rowOff>
    </xdr:from>
    <xdr:ext cx="405111" cy="259045"/>
    <xdr:sp macro="" textlink="">
      <xdr:nvSpPr>
        <xdr:cNvPr id="896" name="n_2mainValue【庁舎】&#10;有形固定資産減価償却率">
          <a:extLst>
            <a:ext uri="{FF2B5EF4-FFF2-40B4-BE49-F238E27FC236}">
              <a16:creationId xmlns:a16="http://schemas.microsoft.com/office/drawing/2014/main" id="{A5D1DCEF-4424-48EF-BA39-9B1509CDE04C}"/>
            </a:ext>
          </a:extLst>
        </xdr:cNvPr>
        <xdr:cNvSpPr txBox="1"/>
      </xdr:nvSpPr>
      <xdr:spPr>
        <a:xfrm>
          <a:off x="12675244" y="172389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95902</xdr:rowOff>
    </xdr:from>
    <xdr:ext cx="405111" cy="259045"/>
    <xdr:sp macro="" textlink="">
      <xdr:nvSpPr>
        <xdr:cNvPr id="897" name="n_3mainValue【庁舎】&#10;有形固定資産減価償却率">
          <a:extLst>
            <a:ext uri="{FF2B5EF4-FFF2-40B4-BE49-F238E27FC236}">
              <a16:creationId xmlns:a16="http://schemas.microsoft.com/office/drawing/2014/main" id="{8A02BCE8-ED4C-431B-A34E-0D6F054169C1}"/>
            </a:ext>
          </a:extLst>
        </xdr:cNvPr>
        <xdr:cNvSpPr txBox="1"/>
      </xdr:nvSpPr>
      <xdr:spPr>
        <a:xfrm>
          <a:off x="11900544" y="17195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144797</xdr:rowOff>
    </xdr:from>
    <xdr:ext cx="405111" cy="259045"/>
    <xdr:sp macro="" textlink="">
      <xdr:nvSpPr>
        <xdr:cNvPr id="898" name="n_4mainValue【庁舎】&#10;有形固定資産減価償却率">
          <a:extLst>
            <a:ext uri="{FF2B5EF4-FFF2-40B4-BE49-F238E27FC236}">
              <a16:creationId xmlns:a16="http://schemas.microsoft.com/office/drawing/2014/main" id="{B33D9A8B-71D3-482D-9E81-7E6354185D08}"/>
            </a:ext>
          </a:extLst>
        </xdr:cNvPr>
        <xdr:cNvSpPr txBox="1"/>
      </xdr:nvSpPr>
      <xdr:spPr>
        <a:xfrm>
          <a:off x="11102984" y="1808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9" name="正方形/長方形 898">
          <a:extLst>
            <a:ext uri="{FF2B5EF4-FFF2-40B4-BE49-F238E27FC236}">
              <a16:creationId xmlns:a16="http://schemas.microsoft.com/office/drawing/2014/main" id="{BCF95ACE-0040-466F-AF50-98E25A49FA31}"/>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0" name="正方形/長方形 899">
          <a:extLst>
            <a:ext uri="{FF2B5EF4-FFF2-40B4-BE49-F238E27FC236}">
              <a16:creationId xmlns:a16="http://schemas.microsoft.com/office/drawing/2014/main" id="{72958280-5038-4A34-9F2C-702F302CB957}"/>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1" name="正方形/長方形 900">
          <a:extLst>
            <a:ext uri="{FF2B5EF4-FFF2-40B4-BE49-F238E27FC236}">
              <a16:creationId xmlns:a16="http://schemas.microsoft.com/office/drawing/2014/main" id="{66FC2F53-2D6B-4E65-89A7-DB402C772AA5}"/>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2" name="正方形/長方形 901">
          <a:extLst>
            <a:ext uri="{FF2B5EF4-FFF2-40B4-BE49-F238E27FC236}">
              <a16:creationId xmlns:a16="http://schemas.microsoft.com/office/drawing/2014/main" id="{E0D6BA6C-4993-4944-87F8-FC52DADF9216}"/>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3" name="正方形/長方形 902">
          <a:extLst>
            <a:ext uri="{FF2B5EF4-FFF2-40B4-BE49-F238E27FC236}">
              <a16:creationId xmlns:a16="http://schemas.microsoft.com/office/drawing/2014/main" id="{8D6F2288-31F3-4EFC-95E3-B28DF1282D9A}"/>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4" name="正方形/長方形 903">
          <a:extLst>
            <a:ext uri="{FF2B5EF4-FFF2-40B4-BE49-F238E27FC236}">
              <a16:creationId xmlns:a16="http://schemas.microsoft.com/office/drawing/2014/main" id="{C2A41186-A65C-487C-B9B0-844C78A9DEA7}"/>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5" name="正方形/長方形 904">
          <a:extLst>
            <a:ext uri="{FF2B5EF4-FFF2-40B4-BE49-F238E27FC236}">
              <a16:creationId xmlns:a16="http://schemas.microsoft.com/office/drawing/2014/main" id="{B9DCC955-0B08-4722-8683-ECAF1E468EFC}"/>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6" name="正方形/長方形 905">
          <a:extLst>
            <a:ext uri="{FF2B5EF4-FFF2-40B4-BE49-F238E27FC236}">
              <a16:creationId xmlns:a16="http://schemas.microsoft.com/office/drawing/2014/main" id="{B8C01D86-F922-4A51-B128-A1C67D688948}"/>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7" name="テキスト ボックス 906">
          <a:extLst>
            <a:ext uri="{FF2B5EF4-FFF2-40B4-BE49-F238E27FC236}">
              <a16:creationId xmlns:a16="http://schemas.microsoft.com/office/drawing/2014/main" id="{69436106-FE49-40C9-A261-2E618D9AFABE}"/>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8" name="直線コネクタ 907">
          <a:extLst>
            <a:ext uri="{FF2B5EF4-FFF2-40B4-BE49-F238E27FC236}">
              <a16:creationId xmlns:a16="http://schemas.microsoft.com/office/drawing/2014/main" id="{13078797-9A7F-4650-AA5D-152E33374B31}"/>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9" name="直線コネクタ 908">
          <a:extLst>
            <a:ext uri="{FF2B5EF4-FFF2-40B4-BE49-F238E27FC236}">
              <a16:creationId xmlns:a16="http://schemas.microsoft.com/office/drawing/2014/main" id="{CB030793-17BA-466F-9F3A-451C71218EA0}"/>
            </a:ext>
          </a:extLst>
        </xdr:cNvPr>
        <xdr:cNvCxnSpPr/>
      </xdr:nvCxnSpPr>
      <xdr:spPr>
        <a:xfrm>
          <a:off x="16093440" y="18181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10" name="テキスト ボックス 909">
          <a:extLst>
            <a:ext uri="{FF2B5EF4-FFF2-40B4-BE49-F238E27FC236}">
              <a16:creationId xmlns:a16="http://schemas.microsoft.com/office/drawing/2014/main" id="{4E32CEF5-3BBE-4118-AD20-23A977521F48}"/>
            </a:ext>
          </a:extLst>
        </xdr:cNvPr>
        <xdr:cNvSpPr txBox="1"/>
      </xdr:nvSpPr>
      <xdr:spPr>
        <a:xfrm>
          <a:off x="1569484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1" name="直線コネクタ 910">
          <a:extLst>
            <a:ext uri="{FF2B5EF4-FFF2-40B4-BE49-F238E27FC236}">
              <a16:creationId xmlns:a16="http://schemas.microsoft.com/office/drawing/2014/main" id="{4D7D9008-796A-441A-8029-6F1E237B942C}"/>
            </a:ext>
          </a:extLst>
        </xdr:cNvPr>
        <xdr:cNvCxnSpPr/>
      </xdr:nvCxnSpPr>
      <xdr:spPr>
        <a:xfrm>
          <a:off x="16093440" y="177355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2" name="テキスト ボックス 911">
          <a:extLst>
            <a:ext uri="{FF2B5EF4-FFF2-40B4-BE49-F238E27FC236}">
              <a16:creationId xmlns:a16="http://schemas.microsoft.com/office/drawing/2014/main" id="{4D8E03C4-306C-4174-AAAA-D179D6F1C36F}"/>
            </a:ext>
          </a:extLst>
        </xdr:cNvPr>
        <xdr:cNvSpPr txBox="1"/>
      </xdr:nvSpPr>
      <xdr:spPr>
        <a:xfrm>
          <a:off x="1569484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3" name="直線コネクタ 912">
          <a:extLst>
            <a:ext uri="{FF2B5EF4-FFF2-40B4-BE49-F238E27FC236}">
              <a16:creationId xmlns:a16="http://schemas.microsoft.com/office/drawing/2014/main" id="{328983EA-9693-4C92-9559-E7FFB6C12259}"/>
            </a:ext>
          </a:extLst>
        </xdr:cNvPr>
        <xdr:cNvCxnSpPr/>
      </xdr:nvCxnSpPr>
      <xdr:spPr>
        <a:xfrm>
          <a:off x="16093440" y="172859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4" name="テキスト ボックス 913">
          <a:extLst>
            <a:ext uri="{FF2B5EF4-FFF2-40B4-BE49-F238E27FC236}">
              <a16:creationId xmlns:a16="http://schemas.microsoft.com/office/drawing/2014/main" id="{BC1B1C14-C49B-41E4-A38F-A160435E1CFE}"/>
            </a:ext>
          </a:extLst>
        </xdr:cNvPr>
        <xdr:cNvSpPr txBox="1"/>
      </xdr:nvSpPr>
      <xdr:spPr>
        <a:xfrm>
          <a:off x="1569484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5" name="直線コネクタ 914">
          <a:extLst>
            <a:ext uri="{FF2B5EF4-FFF2-40B4-BE49-F238E27FC236}">
              <a16:creationId xmlns:a16="http://schemas.microsoft.com/office/drawing/2014/main" id="{9179B685-486D-4083-A54B-DD351FB68DD1}"/>
            </a:ext>
          </a:extLst>
        </xdr:cNvPr>
        <xdr:cNvCxnSpPr/>
      </xdr:nvCxnSpPr>
      <xdr:spPr>
        <a:xfrm>
          <a:off x="16093440" y="1684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6" name="テキスト ボックス 915">
          <a:extLst>
            <a:ext uri="{FF2B5EF4-FFF2-40B4-BE49-F238E27FC236}">
              <a16:creationId xmlns:a16="http://schemas.microsoft.com/office/drawing/2014/main" id="{92E8AD1C-16DD-44D6-A828-5D3E46A8918D}"/>
            </a:ext>
          </a:extLst>
        </xdr:cNvPr>
        <xdr:cNvSpPr txBox="1"/>
      </xdr:nvSpPr>
      <xdr:spPr>
        <a:xfrm>
          <a:off x="1569484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7" name="直線コネクタ 916">
          <a:extLst>
            <a:ext uri="{FF2B5EF4-FFF2-40B4-BE49-F238E27FC236}">
              <a16:creationId xmlns:a16="http://schemas.microsoft.com/office/drawing/2014/main" id="{4A42CD6B-11C1-478B-B695-2276F4342001}"/>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8" name="テキスト ボックス 917">
          <a:extLst>
            <a:ext uri="{FF2B5EF4-FFF2-40B4-BE49-F238E27FC236}">
              <a16:creationId xmlns:a16="http://schemas.microsoft.com/office/drawing/2014/main" id="{B5416764-CC5B-4792-AEA4-053E439FA908}"/>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9" name="【庁舎】&#10;一人当たり面積グラフ枠">
          <a:extLst>
            <a:ext uri="{FF2B5EF4-FFF2-40B4-BE49-F238E27FC236}">
              <a16:creationId xmlns:a16="http://schemas.microsoft.com/office/drawing/2014/main" id="{54D90201-8271-4104-8381-2D1F654C5711}"/>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55626</xdr:rowOff>
    </xdr:from>
    <xdr:to>
      <xdr:col>116</xdr:col>
      <xdr:colOff>62864</xdr:colOff>
      <xdr:row>106</xdr:row>
      <xdr:rowOff>140208</xdr:rowOff>
    </xdr:to>
    <xdr:cxnSp macro="">
      <xdr:nvCxnSpPr>
        <xdr:cNvPr id="920" name="直線コネクタ 919">
          <a:extLst>
            <a:ext uri="{FF2B5EF4-FFF2-40B4-BE49-F238E27FC236}">
              <a16:creationId xmlns:a16="http://schemas.microsoft.com/office/drawing/2014/main" id="{7C556BB2-771B-40A5-B10D-4CDF4383C21F}"/>
            </a:ext>
          </a:extLst>
        </xdr:cNvPr>
        <xdr:cNvCxnSpPr/>
      </xdr:nvCxnSpPr>
      <xdr:spPr>
        <a:xfrm flipV="1">
          <a:off x="19509104" y="16987266"/>
          <a:ext cx="0" cy="9227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144035</xdr:rowOff>
    </xdr:from>
    <xdr:ext cx="469744" cy="259045"/>
    <xdr:sp macro="" textlink="">
      <xdr:nvSpPr>
        <xdr:cNvPr id="921" name="【庁舎】&#10;一人当たり面積最小値テキスト">
          <a:extLst>
            <a:ext uri="{FF2B5EF4-FFF2-40B4-BE49-F238E27FC236}">
              <a16:creationId xmlns:a16="http://schemas.microsoft.com/office/drawing/2014/main" id="{04143A6B-8C04-47D7-AEE9-4EF1F51EFB1C}"/>
            </a:ext>
          </a:extLst>
        </xdr:cNvPr>
        <xdr:cNvSpPr txBox="1"/>
      </xdr:nvSpPr>
      <xdr:spPr>
        <a:xfrm>
          <a:off x="19547840" y="17913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106</xdr:row>
      <xdr:rowOff>140208</xdr:rowOff>
    </xdr:from>
    <xdr:to>
      <xdr:col>116</xdr:col>
      <xdr:colOff>152400</xdr:colOff>
      <xdr:row>106</xdr:row>
      <xdr:rowOff>140208</xdr:rowOff>
    </xdr:to>
    <xdr:cxnSp macro="">
      <xdr:nvCxnSpPr>
        <xdr:cNvPr id="922" name="直線コネクタ 921">
          <a:extLst>
            <a:ext uri="{FF2B5EF4-FFF2-40B4-BE49-F238E27FC236}">
              <a16:creationId xmlns:a16="http://schemas.microsoft.com/office/drawing/2014/main" id="{D70374AF-F8C7-4975-B0A0-86B531685C52}"/>
            </a:ext>
          </a:extLst>
        </xdr:cNvPr>
        <xdr:cNvCxnSpPr/>
      </xdr:nvCxnSpPr>
      <xdr:spPr>
        <a:xfrm>
          <a:off x="19443700" y="179100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2303</xdr:rowOff>
    </xdr:from>
    <xdr:ext cx="469744" cy="259045"/>
    <xdr:sp macro="" textlink="">
      <xdr:nvSpPr>
        <xdr:cNvPr id="923" name="【庁舎】&#10;一人当たり面積最大値テキスト">
          <a:extLst>
            <a:ext uri="{FF2B5EF4-FFF2-40B4-BE49-F238E27FC236}">
              <a16:creationId xmlns:a16="http://schemas.microsoft.com/office/drawing/2014/main" id="{7F6B6B6E-9D0A-461A-AE21-49534D5065C3}"/>
            </a:ext>
          </a:extLst>
        </xdr:cNvPr>
        <xdr:cNvSpPr txBox="1"/>
      </xdr:nvSpPr>
      <xdr:spPr>
        <a:xfrm>
          <a:off x="19547840" y="16766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55626</xdr:rowOff>
    </xdr:from>
    <xdr:to>
      <xdr:col>116</xdr:col>
      <xdr:colOff>152400</xdr:colOff>
      <xdr:row>101</xdr:row>
      <xdr:rowOff>55626</xdr:rowOff>
    </xdr:to>
    <xdr:cxnSp macro="">
      <xdr:nvCxnSpPr>
        <xdr:cNvPr id="924" name="直線コネクタ 923">
          <a:extLst>
            <a:ext uri="{FF2B5EF4-FFF2-40B4-BE49-F238E27FC236}">
              <a16:creationId xmlns:a16="http://schemas.microsoft.com/office/drawing/2014/main" id="{6934EE54-4AC3-434A-8ACB-C325997975F4}"/>
            </a:ext>
          </a:extLst>
        </xdr:cNvPr>
        <xdr:cNvCxnSpPr/>
      </xdr:nvCxnSpPr>
      <xdr:spPr>
        <a:xfrm>
          <a:off x="19443700" y="169872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66564</xdr:rowOff>
    </xdr:from>
    <xdr:ext cx="469744" cy="259045"/>
    <xdr:sp macro="" textlink="">
      <xdr:nvSpPr>
        <xdr:cNvPr id="925" name="【庁舎】&#10;一人当たり面積平均値テキスト">
          <a:extLst>
            <a:ext uri="{FF2B5EF4-FFF2-40B4-BE49-F238E27FC236}">
              <a16:creationId xmlns:a16="http://schemas.microsoft.com/office/drawing/2014/main" id="{0B54CD88-BB4D-49BD-AFA4-73E939A74DF7}"/>
            </a:ext>
          </a:extLst>
        </xdr:cNvPr>
        <xdr:cNvSpPr txBox="1"/>
      </xdr:nvSpPr>
      <xdr:spPr>
        <a:xfrm>
          <a:off x="19547840" y="173334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43687</xdr:rowOff>
    </xdr:from>
    <xdr:to>
      <xdr:col>116</xdr:col>
      <xdr:colOff>114300</xdr:colOff>
      <xdr:row>104</xdr:row>
      <xdr:rowOff>145287</xdr:rowOff>
    </xdr:to>
    <xdr:sp macro="" textlink="">
      <xdr:nvSpPr>
        <xdr:cNvPr id="926" name="フローチャート: 判断 925">
          <a:extLst>
            <a:ext uri="{FF2B5EF4-FFF2-40B4-BE49-F238E27FC236}">
              <a16:creationId xmlns:a16="http://schemas.microsoft.com/office/drawing/2014/main" id="{6CBA39EA-71E9-414E-80D7-CA95226062EE}"/>
            </a:ext>
          </a:extLst>
        </xdr:cNvPr>
        <xdr:cNvSpPr/>
      </xdr:nvSpPr>
      <xdr:spPr>
        <a:xfrm>
          <a:off x="19458940" y="17478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71120</xdr:rowOff>
    </xdr:from>
    <xdr:to>
      <xdr:col>112</xdr:col>
      <xdr:colOff>38100</xdr:colOff>
      <xdr:row>105</xdr:row>
      <xdr:rowOff>1270</xdr:rowOff>
    </xdr:to>
    <xdr:sp macro="" textlink="">
      <xdr:nvSpPr>
        <xdr:cNvPr id="927" name="フローチャート: 判断 926">
          <a:extLst>
            <a:ext uri="{FF2B5EF4-FFF2-40B4-BE49-F238E27FC236}">
              <a16:creationId xmlns:a16="http://schemas.microsoft.com/office/drawing/2014/main" id="{FC7A7F57-C9DA-42B1-BD4B-9218352FB3DA}"/>
            </a:ext>
          </a:extLst>
        </xdr:cNvPr>
        <xdr:cNvSpPr/>
      </xdr:nvSpPr>
      <xdr:spPr>
        <a:xfrm>
          <a:off x="18735040" y="175056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75692</xdr:rowOff>
    </xdr:from>
    <xdr:to>
      <xdr:col>107</xdr:col>
      <xdr:colOff>101600</xdr:colOff>
      <xdr:row>105</xdr:row>
      <xdr:rowOff>5842</xdr:rowOff>
    </xdr:to>
    <xdr:sp macro="" textlink="">
      <xdr:nvSpPr>
        <xdr:cNvPr id="928" name="フローチャート: 判断 927">
          <a:extLst>
            <a:ext uri="{FF2B5EF4-FFF2-40B4-BE49-F238E27FC236}">
              <a16:creationId xmlns:a16="http://schemas.microsoft.com/office/drawing/2014/main" id="{9DD24549-083C-4936-B22A-1372642DEAE4}"/>
            </a:ext>
          </a:extLst>
        </xdr:cNvPr>
        <xdr:cNvSpPr/>
      </xdr:nvSpPr>
      <xdr:spPr>
        <a:xfrm>
          <a:off x="17937480" y="175102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75692</xdr:rowOff>
    </xdr:from>
    <xdr:to>
      <xdr:col>102</xdr:col>
      <xdr:colOff>165100</xdr:colOff>
      <xdr:row>105</xdr:row>
      <xdr:rowOff>5842</xdr:rowOff>
    </xdr:to>
    <xdr:sp macro="" textlink="">
      <xdr:nvSpPr>
        <xdr:cNvPr id="929" name="フローチャート: 判断 928">
          <a:extLst>
            <a:ext uri="{FF2B5EF4-FFF2-40B4-BE49-F238E27FC236}">
              <a16:creationId xmlns:a16="http://schemas.microsoft.com/office/drawing/2014/main" id="{F3C17440-23BF-4188-B974-D54BBB5ECE70}"/>
            </a:ext>
          </a:extLst>
        </xdr:cNvPr>
        <xdr:cNvSpPr/>
      </xdr:nvSpPr>
      <xdr:spPr>
        <a:xfrm>
          <a:off x="17162780" y="175102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121413</xdr:rowOff>
    </xdr:from>
    <xdr:to>
      <xdr:col>98</xdr:col>
      <xdr:colOff>38100</xdr:colOff>
      <xdr:row>105</xdr:row>
      <xdr:rowOff>51563</xdr:rowOff>
    </xdr:to>
    <xdr:sp macro="" textlink="">
      <xdr:nvSpPr>
        <xdr:cNvPr id="930" name="フローチャート: 判断 929">
          <a:extLst>
            <a:ext uri="{FF2B5EF4-FFF2-40B4-BE49-F238E27FC236}">
              <a16:creationId xmlns:a16="http://schemas.microsoft.com/office/drawing/2014/main" id="{8F24E4B9-C8C3-47BF-AD79-8C92C162B3F2}"/>
            </a:ext>
          </a:extLst>
        </xdr:cNvPr>
        <xdr:cNvSpPr/>
      </xdr:nvSpPr>
      <xdr:spPr>
        <a:xfrm>
          <a:off x="16388080" y="1755597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10564C48-B9FD-4FE0-BB57-84452A992521}"/>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E5A6BF63-D3C2-437E-B979-A84BAC027275}"/>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09D4F073-606A-4BE1-8F3B-74183C7F73D8}"/>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DDE4010D-C0C0-4380-8796-1C5872A88BEA}"/>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F259DF04-50A6-49BA-B897-DF26A3CCC5DB}"/>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61976</xdr:rowOff>
    </xdr:from>
    <xdr:to>
      <xdr:col>116</xdr:col>
      <xdr:colOff>114300</xdr:colOff>
      <xdr:row>106</xdr:row>
      <xdr:rowOff>163576</xdr:rowOff>
    </xdr:to>
    <xdr:sp macro="" textlink="">
      <xdr:nvSpPr>
        <xdr:cNvPr id="936" name="楕円 935">
          <a:extLst>
            <a:ext uri="{FF2B5EF4-FFF2-40B4-BE49-F238E27FC236}">
              <a16:creationId xmlns:a16="http://schemas.microsoft.com/office/drawing/2014/main" id="{E8A9DA04-7EB7-4864-B38A-D816739B4A92}"/>
            </a:ext>
          </a:extLst>
        </xdr:cNvPr>
        <xdr:cNvSpPr/>
      </xdr:nvSpPr>
      <xdr:spPr>
        <a:xfrm>
          <a:off x="19458940" y="17831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148353</xdr:rowOff>
    </xdr:from>
    <xdr:ext cx="469744" cy="259045"/>
    <xdr:sp macro="" textlink="">
      <xdr:nvSpPr>
        <xdr:cNvPr id="937" name="【庁舎】&#10;一人当たり面積該当値テキスト">
          <a:extLst>
            <a:ext uri="{FF2B5EF4-FFF2-40B4-BE49-F238E27FC236}">
              <a16:creationId xmlns:a16="http://schemas.microsoft.com/office/drawing/2014/main" id="{8D8BB457-54DB-47F0-8430-8E08B92A017A}"/>
            </a:ext>
          </a:extLst>
        </xdr:cNvPr>
        <xdr:cNvSpPr txBox="1"/>
      </xdr:nvSpPr>
      <xdr:spPr>
        <a:xfrm>
          <a:off x="19547840" y="17750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61976</xdr:rowOff>
    </xdr:from>
    <xdr:to>
      <xdr:col>112</xdr:col>
      <xdr:colOff>38100</xdr:colOff>
      <xdr:row>106</xdr:row>
      <xdr:rowOff>163576</xdr:rowOff>
    </xdr:to>
    <xdr:sp macro="" textlink="">
      <xdr:nvSpPr>
        <xdr:cNvPr id="938" name="楕円 937">
          <a:extLst>
            <a:ext uri="{FF2B5EF4-FFF2-40B4-BE49-F238E27FC236}">
              <a16:creationId xmlns:a16="http://schemas.microsoft.com/office/drawing/2014/main" id="{E4352F0C-2A70-4015-ACF3-A15FEF86ED45}"/>
            </a:ext>
          </a:extLst>
        </xdr:cNvPr>
        <xdr:cNvSpPr/>
      </xdr:nvSpPr>
      <xdr:spPr>
        <a:xfrm>
          <a:off x="18735040" y="1783181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112776</xdr:rowOff>
    </xdr:from>
    <xdr:to>
      <xdr:col>116</xdr:col>
      <xdr:colOff>63500</xdr:colOff>
      <xdr:row>106</xdr:row>
      <xdr:rowOff>112776</xdr:rowOff>
    </xdr:to>
    <xdr:cxnSp macro="">
      <xdr:nvCxnSpPr>
        <xdr:cNvPr id="939" name="直線コネクタ 938">
          <a:extLst>
            <a:ext uri="{FF2B5EF4-FFF2-40B4-BE49-F238E27FC236}">
              <a16:creationId xmlns:a16="http://schemas.microsoft.com/office/drawing/2014/main" id="{2D53C9C1-0E96-4AA1-B3B9-7CD4D6A44560}"/>
            </a:ext>
          </a:extLst>
        </xdr:cNvPr>
        <xdr:cNvCxnSpPr/>
      </xdr:nvCxnSpPr>
      <xdr:spPr>
        <a:xfrm>
          <a:off x="18778220" y="17882616"/>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61976</xdr:rowOff>
    </xdr:from>
    <xdr:to>
      <xdr:col>107</xdr:col>
      <xdr:colOff>101600</xdr:colOff>
      <xdr:row>106</xdr:row>
      <xdr:rowOff>163576</xdr:rowOff>
    </xdr:to>
    <xdr:sp macro="" textlink="">
      <xdr:nvSpPr>
        <xdr:cNvPr id="940" name="楕円 939">
          <a:extLst>
            <a:ext uri="{FF2B5EF4-FFF2-40B4-BE49-F238E27FC236}">
              <a16:creationId xmlns:a16="http://schemas.microsoft.com/office/drawing/2014/main" id="{7D96D039-4479-4638-9F6A-F5E0AC5D85C9}"/>
            </a:ext>
          </a:extLst>
        </xdr:cNvPr>
        <xdr:cNvSpPr/>
      </xdr:nvSpPr>
      <xdr:spPr>
        <a:xfrm>
          <a:off x="17937480" y="17831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112776</xdr:rowOff>
    </xdr:from>
    <xdr:to>
      <xdr:col>111</xdr:col>
      <xdr:colOff>177800</xdr:colOff>
      <xdr:row>106</xdr:row>
      <xdr:rowOff>112776</xdr:rowOff>
    </xdr:to>
    <xdr:cxnSp macro="">
      <xdr:nvCxnSpPr>
        <xdr:cNvPr id="941" name="直線コネクタ 940">
          <a:extLst>
            <a:ext uri="{FF2B5EF4-FFF2-40B4-BE49-F238E27FC236}">
              <a16:creationId xmlns:a16="http://schemas.microsoft.com/office/drawing/2014/main" id="{E87FF8ED-8701-4D71-8109-A27A3566EECE}"/>
            </a:ext>
          </a:extLst>
        </xdr:cNvPr>
        <xdr:cNvCxnSpPr/>
      </xdr:nvCxnSpPr>
      <xdr:spPr>
        <a:xfrm>
          <a:off x="17988280" y="17882616"/>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66548</xdr:rowOff>
    </xdr:from>
    <xdr:to>
      <xdr:col>102</xdr:col>
      <xdr:colOff>165100</xdr:colOff>
      <xdr:row>106</xdr:row>
      <xdr:rowOff>168148</xdr:rowOff>
    </xdr:to>
    <xdr:sp macro="" textlink="">
      <xdr:nvSpPr>
        <xdr:cNvPr id="942" name="楕円 941">
          <a:extLst>
            <a:ext uri="{FF2B5EF4-FFF2-40B4-BE49-F238E27FC236}">
              <a16:creationId xmlns:a16="http://schemas.microsoft.com/office/drawing/2014/main" id="{8ECF45C1-2DB1-4DCF-B587-0C9AE16C3AD3}"/>
            </a:ext>
          </a:extLst>
        </xdr:cNvPr>
        <xdr:cNvSpPr/>
      </xdr:nvSpPr>
      <xdr:spPr>
        <a:xfrm>
          <a:off x="17162780" y="17836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112776</xdr:rowOff>
    </xdr:from>
    <xdr:to>
      <xdr:col>107</xdr:col>
      <xdr:colOff>50800</xdr:colOff>
      <xdr:row>106</xdr:row>
      <xdr:rowOff>117348</xdr:rowOff>
    </xdr:to>
    <xdr:cxnSp macro="">
      <xdr:nvCxnSpPr>
        <xdr:cNvPr id="943" name="直線コネクタ 942">
          <a:extLst>
            <a:ext uri="{FF2B5EF4-FFF2-40B4-BE49-F238E27FC236}">
              <a16:creationId xmlns:a16="http://schemas.microsoft.com/office/drawing/2014/main" id="{0343F0FE-7CEA-4CD6-AAC8-D59603BEF12C}"/>
            </a:ext>
          </a:extLst>
        </xdr:cNvPr>
        <xdr:cNvCxnSpPr/>
      </xdr:nvCxnSpPr>
      <xdr:spPr>
        <a:xfrm flipV="1">
          <a:off x="17213580" y="17882616"/>
          <a:ext cx="7747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66548</xdr:rowOff>
    </xdr:from>
    <xdr:to>
      <xdr:col>98</xdr:col>
      <xdr:colOff>38100</xdr:colOff>
      <xdr:row>106</xdr:row>
      <xdr:rowOff>168148</xdr:rowOff>
    </xdr:to>
    <xdr:sp macro="" textlink="">
      <xdr:nvSpPr>
        <xdr:cNvPr id="944" name="楕円 943">
          <a:extLst>
            <a:ext uri="{FF2B5EF4-FFF2-40B4-BE49-F238E27FC236}">
              <a16:creationId xmlns:a16="http://schemas.microsoft.com/office/drawing/2014/main" id="{FD750296-4C0C-4409-BC04-82ED2DBAB6AB}"/>
            </a:ext>
          </a:extLst>
        </xdr:cNvPr>
        <xdr:cNvSpPr/>
      </xdr:nvSpPr>
      <xdr:spPr>
        <a:xfrm>
          <a:off x="16388080" y="1783638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117348</xdr:rowOff>
    </xdr:from>
    <xdr:to>
      <xdr:col>102</xdr:col>
      <xdr:colOff>114300</xdr:colOff>
      <xdr:row>106</xdr:row>
      <xdr:rowOff>117348</xdr:rowOff>
    </xdr:to>
    <xdr:cxnSp macro="">
      <xdr:nvCxnSpPr>
        <xdr:cNvPr id="945" name="直線コネクタ 944">
          <a:extLst>
            <a:ext uri="{FF2B5EF4-FFF2-40B4-BE49-F238E27FC236}">
              <a16:creationId xmlns:a16="http://schemas.microsoft.com/office/drawing/2014/main" id="{1D117B0E-910F-4822-BD06-B5E022C43E60}"/>
            </a:ext>
          </a:extLst>
        </xdr:cNvPr>
        <xdr:cNvCxnSpPr/>
      </xdr:nvCxnSpPr>
      <xdr:spPr>
        <a:xfrm>
          <a:off x="16431260" y="17887188"/>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17797</xdr:rowOff>
    </xdr:from>
    <xdr:ext cx="469744" cy="259045"/>
    <xdr:sp macro="" textlink="">
      <xdr:nvSpPr>
        <xdr:cNvPr id="946" name="n_1aveValue【庁舎】&#10;一人当たり面積">
          <a:extLst>
            <a:ext uri="{FF2B5EF4-FFF2-40B4-BE49-F238E27FC236}">
              <a16:creationId xmlns:a16="http://schemas.microsoft.com/office/drawing/2014/main" id="{8344E7C4-9468-4FF9-9AE0-F2655090A4E1}"/>
            </a:ext>
          </a:extLst>
        </xdr:cNvPr>
        <xdr:cNvSpPr txBox="1"/>
      </xdr:nvSpPr>
      <xdr:spPr>
        <a:xfrm>
          <a:off x="18561127" y="17284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22369</xdr:rowOff>
    </xdr:from>
    <xdr:ext cx="469744" cy="259045"/>
    <xdr:sp macro="" textlink="">
      <xdr:nvSpPr>
        <xdr:cNvPr id="947" name="n_2aveValue【庁舎】&#10;一人当たり面積">
          <a:extLst>
            <a:ext uri="{FF2B5EF4-FFF2-40B4-BE49-F238E27FC236}">
              <a16:creationId xmlns:a16="http://schemas.microsoft.com/office/drawing/2014/main" id="{D37263C6-B25D-4F2B-A42D-6664CABB95B3}"/>
            </a:ext>
          </a:extLst>
        </xdr:cNvPr>
        <xdr:cNvSpPr txBox="1"/>
      </xdr:nvSpPr>
      <xdr:spPr>
        <a:xfrm>
          <a:off x="17776267" y="17289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22369</xdr:rowOff>
    </xdr:from>
    <xdr:ext cx="469744" cy="259045"/>
    <xdr:sp macro="" textlink="">
      <xdr:nvSpPr>
        <xdr:cNvPr id="948" name="n_3aveValue【庁舎】&#10;一人当たり面積">
          <a:extLst>
            <a:ext uri="{FF2B5EF4-FFF2-40B4-BE49-F238E27FC236}">
              <a16:creationId xmlns:a16="http://schemas.microsoft.com/office/drawing/2014/main" id="{E91E5D10-6380-4B16-91D4-7E24AEB939DF}"/>
            </a:ext>
          </a:extLst>
        </xdr:cNvPr>
        <xdr:cNvSpPr txBox="1"/>
      </xdr:nvSpPr>
      <xdr:spPr>
        <a:xfrm>
          <a:off x="17001567" y="17289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68090</xdr:rowOff>
    </xdr:from>
    <xdr:ext cx="469744" cy="259045"/>
    <xdr:sp macro="" textlink="">
      <xdr:nvSpPr>
        <xdr:cNvPr id="949" name="n_4aveValue【庁舎】&#10;一人当たり面積">
          <a:extLst>
            <a:ext uri="{FF2B5EF4-FFF2-40B4-BE49-F238E27FC236}">
              <a16:creationId xmlns:a16="http://schemas.microsoft.com/office/drawing/2014/main" id="{C4D3B9AE-32E5-4645-A4B0-8137FAAE2AC9}"/>
            </a:ext>
          </a:extLst>
        </xdr:cNvPr>
        <xdr:cNvSpPr txBox="1"/>
      </xdr:nvSpPr>
      <xdr:spPr>
        <a:xfrm>
          <a:off x="16226867" y="17335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154703</xdr:rowOff>
    </xdr:from>
    <xdr:ext cx="469744" cy="259045"/>
    <xdr:sp macro="" textlink="">
      <xdr:nvSpPr>
        <xdr:cNvPr id="950" name="n_1mainValue【庁舎】&#10;一人当たり面積">
          <a:extLst>
            <a:ext uri="{FF2B5EF4-FFF2-40B4-BE49-F238E27FC236}">
              <a16:creationId xmlns:a16="http://schemas.microsoft.com/office/drawing/2014/main" id="{9D4E11B7-80C0-47DC-A56B-AF51C53E0C7D}"/>
            </a:ext>
          </a:extLst>
        </xdr:cNvPr>
        <xdr:cNvSpPr txBox="1"/>
      </xdr:nvSpPr>
      <xdr:spPr>
        <a:xfrm>
          <a:off x="18561127" y="17924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154703</xdr:rowOff>
    </xdr:from>
    <xdr:ext cx="469744" cy="259045"/>
    <xdr:sp macro="" textlink="">
      <xdr:nvSpPr>
        <xdr:cNvPr id="951" name="n_2mainValue【庁舎】&#10;一人当たり面積">
          <a:extLst>
            <a:ext uri="{FF2B5EF4-FFF2-40B4-BE49-F238E27FC236}">
              <a16:creationId xmlns:a16="http://schemas.microsoft.com/office/drawing/2014/main" id="{44D4E950-817D-4983-AF95-26D840FB308B}"/>
            </a:ext>
          </a:extLst>
        </xdr:cNvPr>
        <xdr:cNvSpPr txBox="1"/>
      </xdr:nvSpPr>
      <xdr:spPr>
        <a:xfrm>
          <a:off x="17776267" y="17924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159275</xdr:rowOff>
    </xdr:from>
    <xdr:ext cx="469744" cy="259045"/>
    <xdr:sp macro="" textlink="">
      <xdr:nvSpPr>
        <xdr:cNvPr id="952" name="n_3mainValue【庁舎】&#10;一人当たり面積">
          <a:extLst>
            <a:ext uri="{FF2B5EF4-FFF2-40B4-BE49-F238E27FC236}">
              <a16:creationId xmlns:a16="http://schemas.microsoft.com/office/drawing/2014/main" id="{C796FDD9-4538-4D6C-806A-FF63169D1DFB}"/>
            </a:ext>
          </a:extLst>
        </xdr:cNvPr>
        <xdr:cNvSpPr txBox="1"/>
      </xdr:nvSpPr>
      <xdr:spPr>
        <a:xfrm>
          <a:off x="17001567" y="17929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159275</xdr:rowOff>
    </xdr:from>
    <xdr:ext cx="469744" cy="259045"/>
    <xdr:sp macro="" textlink="">
      <xdr:nvSpPr>
        <xdr:cNvPr id="953" name="n_4mainValue【庁舎】&#10;一人当たり面積">
          <a:extLst>
            <a:ext uri="{FF2B5EF4-FFF2-40B4-BE49-F238E27FC236}">
              <a16:creationId xmlns:a16="http://schemas.microsoft.com/office/drawing/2014/main" id="{21ACE512-73E6-47E5-BCDC-45A4DA399256}"/>
            </a:ext>
          </a:extLst>
        </xdr:cNvPr>
        <xdr:cNvSpPr txBox="1"/>
      </xdr:nvSpPr>
      <xdr:spPr>
        <a:xfrm>
          <a:off x="16226867" y="17929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4" name="正方形/長方形 953">
          <a:extLst>
            <a:ext uri="{FF2B5EF4-FFF2-40B4-BE49-F238E27FC236}">
              <a16:creationId xmlns:a16="http://schemas.microsoft.com/office/drawing/2014/main" id="{B822C422-BE12-474A-9090-855802CDB39B}"/>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5" name="正方形/長方形 954">
          <a:extLst>
            <a:ext uri="{FF2B5EF4-FFF2-40B4-BE49-F238E27FC236}">
              <a16:creationId xmlns:a16="http://schemas.microsoft.com/office/drawing/2014/main" id="{CFD90CC9-E1A5-4671-9AE9-4B317AF88D54}"/>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6" name="テキスト ボックス 955">
          <a:extLst>
            <a:ext uri="{FF2B5EF4-FFF2-40B4-BE49-F238E27FC236}">
              <a16:creationId xmlns:a16="http://schemas.microsoft.com/office/drawing/2014/main" id="{CDDBE616-0607-46AD-B302-9CE3FFE94F1F}"/>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有形固定資産減価償却率を施設類型別で類似団体平均と比較すると、図書館が高くなっている。図書館については、老朽化が進んでおり、施設の在り方を含め、検討を進めている。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庁舎について、市役所本庁舎は建設から</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年以上が経過し、耐震性にも課題がある。このため、平成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年度から免震改修工事、平成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年度から長寿命化・機能向上のための改修を進めていることにより、減価償却率が改善した。</a:t>
          </a:r>
        </a:p>
        <a:p>
          <a:r>
            <a:rPr kumimoji="1" lang="ja-JP" altLang="en-US" sz="1300">
              <a:latin typeface="ＭＳ Ｐゴシック" panose="020B0600070205080204" pitchFamily="50" charset="-128"/>
              <a:ea typeface="ＭＳ Ｐゴシック" panose="020B0600070205080204" pitchFamily="50" charset="-128"/>
            </a:rPr>
            <a:t>体育館ついては、令和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年度の南平体育館建設工事完了に伴い、減価償却率が改善している。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東京都日野市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187,494
183,715
27.55
79,153,859
74,935,183
4,079,931
37,518,870
32,215,793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過去３カ年の平均から成る財政力指数については、</a:t>
          </a:r>
          <a:r>
            <a:rPr kumimoji="1" lang="ja-JP" altLang="en-US" sz="1100" b="0" i="0" baseline="0">
              <a:solidFill>
                <a:schemeClr val="dk1"/>
              </a:solidFill>
              <a:effectLst/>
              <a:latin typeface="+mn-lt"/>
              <a:ea typeface="+mn-ea"/>
              <a:cs typeface="+mn-cs"/>
            </a:rPr>
            <a:t>令和元年度</a:t>
          </a:r>
          <a:r>
            <a:rPr kumimoji="1" lang="ja-JP" altLang="ja-JP" sz="1100" b="0" i="0" baseline="0">
              <a:solidFill>
                <a:schemeClr val="dk1"/>
              </a:solidFill>
              <a:effectLst/>
              <a:latin typeface="+mn-lt"/>
              <a:ea typeface="+mn-ea"/>
              <a:cs typeface="+mn-cs"/>
            </a:rPr>
            <a:t>以降は大きな増減もなく、ほぼ横ばいで推移している。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前年度より０．０１ポイント悪化した要因としては、社会保障費の増加などが挙げられる。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166511</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167261"/>
          <a:ext cx="0" cy="14209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81438</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910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166511</xdr:rowOff>
    </xdr:from>
    <xdr:to>
      <xdr:col>24</xdr:col>
      <xdr:colOff>12700</xdr:colOff>
      <xdr:row>35</xdr:row>
      <xdr:rowOff>166511</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16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86783</xdr:rowOff>
    </xdr:from>
    <xdr:to>
      <xdr:col>23</xdr:col>
      <xdr:colOff>133350</xdr:colOff>
      <xdr:row>40</xdr:row>
      <xdr:rowOff>100189</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6944783"/>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48277</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90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76200</xdr:rowOff>
    </xdr:from>
    <xdr:to>
      <xdr:col>23</xdr:col>
      <xdr:colOff>184150</xdr:colOff>
      <xdr:row>41</xdr:row>
      <xdr:rowOff>6350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73378</xdr:rowOff>
    </xdr:from>
    <xdr:to>
      <xdr:col>19</xdr:col>
      <xdr:colOff>133350</xdr:colOff>
      <xdr:row>40</xdr:row>
      <xdr:rowOff>86783</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931378"/>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62795</xdr:rowOff>
    </xdr:from>
    <xdr:to>
      <xdr:col>19</xdr:col>
      <xdr:colOff>184150</xdr:colOff>
      <xdr:row>40</xdr:row>
      <xdr:rowOff>164395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149172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0071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46567</xdr:rowOff>
    </xdr:from>
    <xdr:to>
      <xdr:col>15</xdr:col>
      <xdr:colOff>82550</xdr:colOff>
      <xdr:row>40</xdr:row>
      <xdr:rowOff>73378</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904567"/>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49389</xdr:rowOff>
    </xdr:from>
    <xdr:to>
      <xdr:col>15</xdr:col>
      <xdr:colOff>133350</xdr:colOff>
      <xdr:row>40</xdr:row>
      <xdr:rowOff>150989</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90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135766</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993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33161</xdr:rowOff>
    </xdr:from>
    <xdr:to>
      <xdr:col>11</xdr:col>
      <xdr:colOff>31750</xdr:colOff>
      <xdr:row>40</xdr:row>
      <xdr:rowOff>46567</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891161"/>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62795</xdr:rowOff>
    </xdr:from>
    <xdr:to>
      <xdr:col>11</xdr:col>
      <xdr:colOff>82550</xdr:colOff>
      <xdr:row>40</xdr:row>
      <xdr:rowOff>164395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149172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00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89605</xdr:rowOff>
    </xdr:from>
    <xdr:to>
      <xdr:col>7</xdr:col>
      <xdr:colOff>31750</xdr:colOff>
      <xdr:row>41</xdr:row>
      <xdr:rowOff>19755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94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4532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033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49389</xdr:rowOff>
    </xdr:from>
    <xdr:to>
      <xdr:col>23</xdr:col>
      <xdr:colOff>184150</xdr:colOff>
      <xdr:row>40</xdr:row>
      <xdr:rowOff>150989</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907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65916</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752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35983</xdr:rowOff>
    </xdr:from>
    <xdr:to>
      <xdr:col>19</xdr:col>
      <xdr:colOff>184150</xdr:colOff>
      <xdr:row>40</xdr:row>
      <xdr:rowOff>137583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147760</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6628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22578</xdr:rowOff>
    </xdr:from>
    <xdr:to>
      <xdr:col>15</xdr:col>
      <xdr:colOff>133350</xdr:colOff>
      <xdr:row>40</xdr:row>
      <xdr:rowOff>124178</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880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134355</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64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167217</xdr:rowOff>
    </xdr:from>
    <xdr:to>
      <xdr:col>11</xdr:col>
      <xdr:colOff>82550</xdr:colOff>
      <xdr:row>40</xdr:row>
      <xdr:rowOff>97367</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107544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153811</xdr:rowOff>
    </xdr:from>
    <xdr:to>
      <xdr:col>7</xdr:col>
      <xdr:colOff>31750</xdr:colOff>
      <xdr:row>40</xdr:row>
      <xdr:rowOff>83961</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84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94138</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60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経常収支比率は、歳入（分母）</a:t>
          </a:r>
          <a:r>
            <a:rPr kumimoji="1" lang="ja-JP" altLang="en-US" sz="1100" b="0" i="0" baseline="0">
              <a:solidFill>
                <a:schemeClr val="dk1"/>
              </a:solidFill>
              <a:effectLst/>
              <a:latin typeface="+mn-lt"/>
              <a:ea typeface="+mn-ea"/>
              <a:cs typeface="+mn-cs"/>
            </a:rPr>
            <a:t>微増</a:t>
          </a:r>
          <a:r>
            <a:rPr kumimoji="1" lang="ja-JP" altLang="ja-JP" sz="1100" b="0" i="0" baseline="0">
              <a:solidFill>
                <a:schemeClr val="dk1"/>
              </a:solidFill>
              <a:effectLst/>
              <a:latin typeface="+mn-lt"/>
              <a:ea typeface="+mn-ea"/>
              <a:cs typeface="+mn-cs"/>
            </a:rPr>
            <a:t>、歳出（分子）増加となっており、前年度比で３．３ポイントの悪化となった。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歳入（分母）</a:t>
          </a:r>
          <a:r>
            <a:rPr kumimoji="1" lang="ja-JP" altLang="en-US" sz="1100" b="0" i="0" baseline="0">
              <a:solidFill>
                <a:schemeClr val="dk1"/>
              </a:solidFill>
              <a:effectLst/>
              <a:latin typeface="+mn-lt"/>
              <a:ea typeface="+mn-ea"/>
              <a:cs typeface="+mn-cs"/>
            </a:rPr>
            <a:t>微増</a:t>
          </a:r>
          <a:r>
            <a:rPr kumimoji="1" lang="ja-JP" altLang="ja-JP" sz="1100" b="0" i="0" baseline="0">
              <a:solidFill>
                <a:schemeClr val="dk1"/>
              </a:solidFill>
              <a:effectLst/>
              <a:latin typeface="+mn-lt"/>
              <a:ea typeface="+mn-ea"/>
              <a:cs typeface="+mn-cs"/>
            </a:rPr>
            <a:t>の要因としては、臨時財源対策債</a:t>
          </a:r>
          <a:r>
            <a:rPr kumimoji="1" lang="ja-JP" altLang="en-US" sz="1100" b="0" i="0" baseline="0">
              <a:solidFill>
                <a:schemeClr val="dk1"/>
              </a:solidFill>
              <a:effectLst/>
              <a:latin typeface="+mn-lt"/>
              <a:ea typeface="+mn-ea"/>
              <a:cs typeface="+mn-cs"/>
            </a:rPr>
            <a:t>が</a:t>
          </a:r>
          <a:r>
            <a:rPr kumimoji="1" lang="ja-JP" altLang="ja-JP" sz="1100" b="0" i="0" baseline="0">
              <a:solidFill>
                <a:schemeClr val="dk1"/>
              </a:solidFill>
              <a:effectLst/>
              <a:latin typeface="+mn-lt"/>
              <a:ea typeface="+mn-ea"/>
              <a:cs typeface="+mn-cs"/>
            </a:rPr>
            <a:t>減</a:t>
          </a:r>
          <a:r>
            <a:rPr kumimoji="1" lang="ja-JP" altLang="en-US" sz="1100" b="0" i="0" baseline="0">
              <a:solidFill>
                <a:schemeClr val="dk1"/>
              </a:solidFill>
              <a:effectLst/>
              <a:latin typeface="+mn-lt"/>
              <a:ea typeface="+mn-ea"/>
              <a:cs typeface="+mn-cs"/>
            </a:rPr>
            <a:t>となる一方、地方税等の増となったことなどが挙げられる</a:t>
          </a:r>
          <a:r>
            <a:rPr kumimoji="1" lang="ja-JP" altLang="ja-JP" sz="1100" b="0" i="0" baseline="0">
              <a:solidFill>
                <a:schemeClr val="dk1"/>
              </a:solidFill>
              <a:effectLst/>
              <a:latin typeface="+mn-lt"/>
              <a:ea typeface="+mn-ea"/>
              <a:cs typeface="+mn-cs"/>
            </a:rPr>
            <a:t>。</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歳出（分子）増加の要因としては、</a:t>
          </a:r>
          <a:r>
            <a:rPr lang="ja-JP" altLang="ja-JP" sz="1100" b="0" i="0" baseline="0">
              <a:solidFill>
                <a:schemeClr val="dk1"/>
              </a:solidFill>
              <a:effectLst/>
              <a:latin typeface="+mn-lt"/>
              <a:ea typeface="+mn-ea"/>
              <a:cs typeface="+mn-cs"/>
            </a:rPr>
            <a:t>プラスチック類資源化施設等運営事業の開始</a:t>
          </a:r>
          <a:r>
            <a:rPr kumimoji="1" lang="ja-JP" altLang="ja-JP" sz="1100" b="0" i="0" baseline="0">
              <a:solidFill>
                <a:schemeClr val="dk1"/>
              </a:solidFill>
              <a:effectLst/>
              <a:latin typeface="+mn-lt"/>
              <a:ea typeface="+mn-ea"/>
              <a:cs typeface="+mn-cs"/>
            </a:rPr>
            <a:t>に伴う</a:t>
          </a:r>
          <a:r>
            <a:rPr kumimoji="1" lang="ja-JP" altLang="en-US" sz="1100" b="0" i="0" baseline="0">
              <a:solidFill>
                <a:schemeClr val="dk1"/>
              </a:solidFill>
              <a:effectLst/>
              <a:latin typeface="+mn-lt"/>
              <a:ea typeface="+mn-ea"/>
              <a:cs typeface="+mn-cs"/>
            </a:rPr>
            <a:t>委託料</a:t>
          </a:r>
          <a:r>
            <a:rPr kumimoji="1" lang="ja-JP" altLang="ja-JP" sz="1100" b="0" i="0" baseline="0">
              <a:solidFill>
                <a:schemeClr val="dk1"/>
              </a:solidFill>
              <a:effectLst/>
              <a:latin typeface="+mn-lt"/>
              <a:ea typeface="+mn-ea"/>
              <a:cs typeface="+mn-cs"/>
            </a:rPr>
            <a:t>の増、</a:t>
          </a:r>
          <a:r>
            <a:rPr kumimoji="1" lang="ja-JP" altLang="en-US" sz="1100" b="0" i="0" baseline="0">
              <a:solidFill>
                <a:schemeClr val="dk1"/>
              </a:solidFill>
              <a:effectLst/>
              <a:latin typeface="+mn-lt"/>
              <a:ea typeface="+mn-ea"/>
              <a:cs typeface="+mn-cs"/>
            </a:rPr>
            <a:t>民間保育園運営経費の増、子ども医療費助成経費・高校生等医療費助成経費の所得制限の撤廃に伴う増などが</a:t>
          </a:r>
          <a:r>
            <a:rPr kumimoji="1" lang="ja-JP" altLang="ja-JP" sz="1100" b="0" i="0" baseline="0">
              <a:solidFill>
                <a:schemeClr val="dk1"/>
              </a:solidFill>
              <a:effectLst/>
              <a:latin typeface="+mn-lt"/>
              <a:ea typeface="+mn-ea"/>
              <a:cs typeface="+mn-cs"/>
            </a:rPr>
            <a:t>挙げられる。</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46038</xdr:rowOff>
    </xdr:from>
    <xdr:to>
      <xdr:col>23</xdr:col>
      <xdr:colOff>133350</xdr:colOff>
      <xdr:row>66</xdr:row>
      <xdr:rowOff>82550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161588"/>
          <a:ext cx="0" cy="12366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54627</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37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82550</xdr:rowOff>
    </xdr:from>
    <xdr:to>
      <xdr:col>24</xdr:col>
      <xdr:colOff>12700</xdr:colOff>
      <xdr:row>66</xdr:row>
      <xdr:rowOff>82550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39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132415</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905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46038</xdr:rowOff>
    </xdr:from>
    <xdr:to>
      <xdr:col>24</xdr:col>
      <xdr:colOff>12700</xdr:colOff>
      <xdr:row>59</xdr:row>
      <xdr:rowOff>46038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161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47943</xdr:rowOff>
    </xdr:from>
    <xdr:to>
      <xdr:col>23</xdr:col>
      <xdr:colOff>133350</xdr:colOff>
      <xdr:row>64</xdr:row>
      <xdr:rowOff>75565</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0849293"/>
          <a:ext cx="838200" cy="199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110190</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7400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93663</xdr:rowOff>
    </xdr:from>
    <xdr:to>
      <xdr:col>23</xdr:col>
      <xdr:colOff>184150</xdr:colOff>
      <xdr:row>64</xdr:row>
      <xdr:rowOff>23813</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89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20320</xdr:rowOff>
    </xdr:from>
    <xdr:to>
      <xdr:col>19</xdr:col>
      <xdr:colOff>133350</xdr:colOff>
      <xdr:row>63</xdr:row>
      <xdr:rowOff>47943</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0650220"/>
          <a:ext cx="889000" cy="199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51435</xdr:rowOff>
    </xdr:from>
    <xdr:to>
      <xdr:col>19</xdr:col>
      <xdr:colOff>184150</xdr:colOff>
      <xdr:row>63</xdr:row>
      <xdr:rowOff>153035</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137812</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939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20320</xdr:rowOff>
    </xdr:from>
    <xdr:to>
      <xdr:col>15</xdr:col>
      <xdr:colOff>82550</xdr:colOff>
      <xdr:row>65</xdr:row>
      <xdr:rowOff>24765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2336800" y="10650220"/>
          <a:ext cx="889000" cy="518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78105</xdr:rowOff>
    </xdr:from>
    <xdr:to>
      <xdr:col>15</xdr:col>
      <xdr:colOff>133350</xdr:colOff>
      <xdr:row>63</xdr:row>
      <xdr:rowOff>8255</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708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164482</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794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123825</xdr:rowOff>
    </xdr:from>
    <xdr:to>
      <xdr:col>11</xdr:col>
      <xdr:colOff>31750</xdr:colOff>
      <xdr:row>65</xdr:row>
      <xdr:rowOff>24765</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1447800" y="11096625"/>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141922</xdr:rowOff>
    </xdr:from>
    <xdr:to>
      <xdr:col>11</xdr:col>
      <xdr:colOff>82550</xdr:colOff>
      <xdr:row>64</xdr:row>
      <xdr:rowOff>72072</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94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82249</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712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30797</xdr:rowOff>
    </xdr:from>
    <xdr:to>
      <xdr:col>7</xdr:col>
      <xdr:colOff>31750</xdr:colOff>
      <xdr:row>64</xdr:row>
      <xdr:rowOff>132397</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1003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142574</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7724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24765</xdr:rowOff>
    </xdr:from>
    <xdr:to>
      <xdr:col>23</xdr:col>
      <xdr:colOff>184150</xdr:colOff>
      <xdr:row>64</xdr:row>
      <xdr:rowOff>126365</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0997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168292</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969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168593</xdr:rowOff>
    </xdr:from>
    <xdr:to>
      <xdr:col>19</xdr:col>
      <xdr:colOff>184150</xdr:colOff>
      <xdr:row>63</xdr:row>
      <xdr:rowOff>98743</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798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108920</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05673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140970</xdr:rowOff>
    </xdr:from>
    <xdr:to>
      <xdr:col>15</xdr:col>
      <xdr:colOff>133350</xdr:colOff>
      <xdr:row>62</xdr:row>
      <xdr:rowOff>71120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81297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36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145415</xdr:rowOff>
    </xdr:from>
    <xdr:to>
      <xdr:col>11</xdr:col>
      <xdr:colOff>82550</xdr:colOff>
      <xdr:row>65</xdr:row>
      <xdr:rowOff>75565</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1118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60342</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1204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73025</xdr:rowOff>
    </xdr:from>
    <xdr:to>
      <xdr:col>7</xdr:col>
      <xdr:colOff>31750</xdr:colOff>
      <xdr:row>65</xdr:row>
      <xdr:rowOff>3175</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104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159402</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1132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[120,482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a:t>
          </a:r>
          <a:r>
            <a:rPr lang="ja-JP" altLang="ja-JP" sz="1100">
              <a:solidFill>
                <a:schemeClr val="dk1"/>
              </a:solidFill>
              <a:effectLst/>
              <a:latin typeface="+mn-lt"/>
              <a:ea typeface="+mn-ea"/>
              <a:cs typeface="+mn-cs"/>
            </a:rPr>
            <a:t>人件費は、期末勤勉手当支給月数の変更に伴う増がある一方、定年延長制度の影響により、定年退職者が発生せず、退職手当が減となったことから、全体では減少とな</a:t>
          </a:r>
          <a:r>
            <a:rPr lang="ja-JP" altLang="en-US" sz="1100">
              <a:solidFill>
                <a:schemeClr val="dk1"/>
              </a:solidFill>
              <a:effectLst/>
              <a:latin typeface="+mn-lt"/>
              <a:ea typeface="+mn-ea"/>
              <a:cs typeface="+mn-cs"/>
            </a:rPr>
            <a:t>った。</a:t>
          </a:r>
          <a:endParaRPr lang="en-US" altLang="ja-JP" sz="1100">
            <a:solidFill>
              <a:schemeClr val="dk1"/>
            </a:solidFill>
            <a:effectLst/>
            <a:latin typeface="+mn-lt"/>
            <a:ea typeface="+mn-ea"/>
            <a:cs typeface="+mn-cs"/>
          </a:endParaRPr>
        </a:p>
        <a:p>
          <a:pPr eaLnBrk="1" fontAlgn="auto" latinLnBrk="0" hangingPunct="1"/>
          <a:r>
            <a:rPr kumimoji="1" lang="ja-JP" altLang="ja-JP" sz="1100" b="0" i="0" baseline="0">
              <a:solidFill>
                <a:schemeClr val="dk1"/>
              </a:solidFill>
              <a:effectLst/>
              <a:latin typeface="+mn-lt"/>
              <a:ea typeface="+mn-ea"/>
              <a:cs typeface="+mn-cs"/>
            </a:rPr>
            <a:t>　物件費については、</a:t>
          </a:r>
          <a:r>
            <a:rPr lang="ja-JP" altLang="ja-JP" sz="1100">
              <a:solidFill>
                <a:schemeClr val="dk1"/>
              </a:solidFill>
              <a:effectLst/>
              <a:latin typeface="+mn-lt"/>
              <a:ea typeface="+mn-ea"/>
              <a:cs typeface="+mn-cs"/>
            </a:rPr>
            <a:t>新型コロナウイルス感染症が５類に移行したことに伴い、ワクチン接種事務が縮小したことや、物価高対策としてキャッシュレス決済を活用した消費喚起事業を実施したものの、前年度よりも対象事業者を限定したことなどから、減少</a:t>
          </a:r>
          <a:r>
            <a:rPr lang="ja-JP" altLang="en-US" sz="1100">
              <a:solidFill>
                <a:schemeClr val="dk1"/>
              </a:solidFill>
              <a:effectLst/>
              <a:latin typeface="+mn-lt"/>
              <a:ea typeface="+mn-ea"/>
              <a:cs typeface="+mn-cs"/>
            </a:rPr>
            <a:t>となった。</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118007</xdr:rowOff>
    </xdr:from>
    <xdr:to>
      <xdr:col>23</xdr:col>
      <xdr:colOff>133350</xdr:colOff>
      <xdr:row>88</xdr:row>
      <xdr:rowOff>144311</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34007"/>
          <a:ext cx="0" cy="13979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116388</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203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144311</xdr:rowOff>
    </xdr:from>
    <xdr:to>
      <xdr:col>24</xdr:col>
      <xdr:colOff>12700</xdr:colOff>
      <xdr:row>88</xdr:row>
      <xdr:rowOff>144311</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231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32934</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577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118007</xdr:rowOff>
    </xdr:from>
    <xdr:to>
      <xdr:col>24</xdr:col>
      <xdr:colOff>12700</xdr:colOff>
      <xdr:row>80</xdr:row>
      <xdr:rowOff>118007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34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150395</xdr:rowOff>
    </xdr:from>
    <xdr:to>
      <xdr:col>23</xdr:col>
      <xdr:colOff>133350</xdr:colOff>
      <xdr:row>83</xdr:row>
      <xdr:rowOff>65022</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114800" y="14209295"/>
          <a:ext cx="838200" cy="86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32614</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2629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60537</xdr:rowOff>
    </xdr:from>
    <xdr:to>
      <xdr:col>23</xdr:col>
      <xdr:colOff>184150</xdr:colOff>
      <xdr:row>83</xdr:row>
      <xdr:rowOff>162137</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29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40114</xdr:rowOff>
    </xdr:from>
    <xdr:to>
      <xdr:col>19</xdr:col>
      <xdr:colOff>133350</xdr:colOff>
      <xdr:row>83</xdr:row>
      <xdr:rowOff>65022</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270464"/>
          <a:ext cx="889000" cy="24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81209</xdr:rowOff>
    </xdr:from>
    <xdr:to>
      <xdr:col>19</xdr:col>
      <xdr:colOff>184150</xdr:colOff>
      <xdr:row>84</xdr:row>
      <xdr:rowOff>11359</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3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167586</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3979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59747</xdr:rowOff>
    </xdr:from>
    <xdr:to>
      <xdr:col>15</xdr:col>
      <xdr:colOff>82550</xdr:colOff>
      <xdr:row>83</xdr:row>
      <xdr:rowOff>40114</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118647"/>
          <a:ext cx="889000" cy="151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26073</xdr:rowOff>
    </xdr:from>
    <xdr:to>
      <xdr:col>15</xdr:col>
      <xdr:colOff>133350</xdr:colOff>
      <xdr:row>83</xdr:row>
      <xdr:rowOff>127673</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25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112450</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342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145856</xdr:rowOff>
    </xdr:from>
    <xdr:to>
      <xdr:col>11</xdr:col>
      <xdr:colOff>31750</xdr:colOff>
      <xdr:row>82</xdr:row>
      <xdr:rowOff>59747</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4033306"/>
          <a:ext cx="889000" cy="85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68669</xdr:rowOff>
    </xdr:from>
    <xdr:to>
      <xdr:col>11</xdr:col>
      <xdr:colOff>82550</xdr:colOff>
      <xdr:row>82</xdr:row>
      <xdr:rowOff>170269</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12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155046</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213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126265</xdr:rowOff>
    </xdr:from>
    <xdr:to>
      <xdr:col>7</xdr:col>
      <xdr:colOff>31750</xdr:colOff>
      <xdr:row>82</xdr:row>
      <xdr:rowOff>56415</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013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41192</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100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99595</xdr:rowOff>
    </xdr:from>
    <xdr:to>
      <xdr:col>23</xdr:col>
      <xdr:colOff>184150</xdr:colOff>
      <xdr:row>83</xdr:row>
      <xdr:rowOff>29745</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158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116122</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4003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14222</xdr:rowOff>
    </xdr:from>
    <xdr:to>
      <xdr:col>19</xdr:col>
      <xdr:colOff>184150</xdr:colOff>
      <xdr:row>83</xdr:row>
      <xdr:rowOff>115822</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244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125999</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4013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160764</xdr:rowOff>
    </xdr:from>
    <xdr:to>
      <xdr:col>15</xdr:col>
      <xdr:colOff>133350</xdr:colOff>
      <xdr:row>83</xdr:row>
      <xdr:rowOff>90914</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219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101091</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3988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8947</xdr:rowOff>
    </xdr:from>
    <xdr:to>
      <xdr:col>11</xdr:col>
      <xdr:colOff>82550</xdr:colOff>
      <xdr:row>82</xdr:row>
      <xdr:rowOff>110547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067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120724</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836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95056</xdr:rowOff>
    </xdr:from>
    <xdr:to>
      <xdr:col>7</xdr:col>
      <xdr:colOff>31750</xdr:colOff>
      <xdr:row>82</xdr:row>
      <xdr:rowOff>25206</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3982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35383</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751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令和５年度は経験年数階層（高校卒）内における職員の分布変動などから、令和４年度と比較し＋０．２ポイントとなった。</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53975</xdr:rowOff>
    </xdr:from>
    <xdr:to>
      <xdr:col>81</xdr:col>
      <xdr:colOff>44450</xdr:colOff>
      <xdr:row>88</xdr:row>
      <xdr:rowOff>160866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941425"/>
          <a:ext cx="0" cy="13070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132943</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220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160866</xdr:rowOff>
    </xdr:from>
    <xdr:to>
      <xdr:col>81</xdr:col>
      <xdr:colOff>133350</xdr:colOff>
      <xdr:row>88</xdr:row>
      <xdr:rowOff>160866</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248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140352</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684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53975</xdr:rowOff>
    </xdr:from>
    <xdr:to>
      <xdr:col>81</xdr:col>
      <xdr:colOff>133350</xdr:colOff>
      <xdr:row>81</xdr:row>
      <xdr:rowOff>53975</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941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103716</xdr:rowOff>
    </xdr:from>
    <xdr:to>
      <xdr:col>81</xdr:col>
      <xdr:colOff>44450</xdr:colOff>
      <xdr:row>82</xdr:row>
      <xdr:rowOff>143934</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179800" y="14162616"/>
          <a:ext cx="838200" cy="4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64152</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465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92075</xdr:rowOff>
    </xdr:from>
    <xdr:to>
      <xdr:col>81</xdr:col>
      <xdr:colOff>95250</xdr:colOff>
      <xdr:row>85</xdr:row>
      <xdr:rowOff>22225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103716</xdr:rowOff>
    </xdr:from>
    <xdr:to>
      <xdr:col>77</xdr:col>
      <xdr:colOff>44450</xdr:colOff>
      <xdr:row>83</xdr:row>
      <xdr:rowOff>73025</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5290800" y="14162616"/>
          <a:ext cx="889000" cy="140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112184</xdr:rowOff>
    </xdr:from>
    <xdr:to>
      <xdr:col>77</xdr:col>
      <xdr:colOff>95250</xdr:colOff>
      <xdr:row>85</xdr:row>
      <xdr:rowOff>42334</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27111</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6003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32809</xdr:rowOff>
    </xdr:from>
    <xdr:to>
      <xdr:col>72</xdr:col>
      <xdr:colOff>203200</xdr:colOff>
      <xdr:row>83</xdr:row>
      <xdr:rowOff>73025</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4401800" y="14263159"/>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132291</xdr:rowOff>
    </xdr:from>
    <xdr:to>
      <xdr:col>73</xdr:col>
      <xdr:colOff>44450</xdr:colOff>
      <xdr:row>85</xdr:row>
      <xdr:rowOff>62441</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47218</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620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32809</xdr:rowOff>
    </xdr:from>
    <xdr:to>
      <xdr:col>68</xdr:col>
      <xdr:colOff>152400</xdr:colOff>
      <xdr:row>83</xdr:row>
      <xdr:rowOff>52916</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3512800" y="14263159"/>
          <a:ext cx="889000" cy="20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152400</xdr:rowOff>
    </xdr:from>
    <xdr:to>
      <xdr:col>68</xdr:col>
      <xdr:colOff>203200</xdr:colOff>
      <xdr:row>85</xdr:row>
      <xdr:rowOff>82550</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67327</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1059</xdr:rowOff>
    </xdr:from>
    <xdr:to>
      <xdr:col>64</xdr:col>
      <xdr:colOff>152400</xdr:colOff>
      <xdr:row>85</xdr:row>
      <xdr:rowOff>102659</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57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87436</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660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93134</xdr:rowOff>
    </xdr:from>
    <xdr:to>
      <xdr:col>81</xdr:col>
      <xdr:colOff>95250</xdr:colOff>
      <xdr:row>83</xdr:row>
      <xdr:rowOff>23284</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152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109661</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399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52916</xdr:rowOff>
    </xdr:from>
    <xdr:to>
      <xdr:col>77</xdr:col>
      <xdr:colOff>95250</xdr:colOff>
      <xdr:row>82</xdr:row>
      <xdr:rowOff>154516</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111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80</xdr:row>
      <xdr:rowOff>164693</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38806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22225</xdr:rowOff>
    </xdr:from>
    <xdr:to>
      <xdr:col>73</xdr:col>
      <xdr:colOff>44450</xdr:colOff>
      <xdr:row>83</xdr:row>
      <xdr:rowOff>123825</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25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134002</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02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82</xdr:row>
      <xdr:rowOff>153459</xdr:rowOff>
    </xdr:from>
    <xdr:to>
      <xdr:col>68</xdr:col>
      <xdr:colOff>203200</xdr:colOff>
      <xdr:row>83</xdr:row>
      <xdr:rowOff>83609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212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93786</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39812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2116</xdr:rowOff>
    </xdr:from>
    <xdr:to>
      <xdr:col>64</xdr:col>
      <xdr:colOff>152400</xdr:colOff>
      <xdr:row>83</xdr:row>
      <xdr:rowOff>103716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232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113893</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4001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令和５年度の人口</a:t>
          </a:r>
          <a:r>
            <a:rPr kumimoji="1" lang="en-US" altLang="ja-JP" sz="1100">
              <a:solidFill>
                <a:schemeClr val="dk1"/>
              </a:solidFill>
              <a:effectLst/>
              <a:latin typeface="+mn-lt"/>
              <a:ea typeface="+mn-ea"/>
              <a:cs typeface="+mn-cs"/>
            </a:rPr>
            <a:t>1,000</a:t>
          </a:r>
          <a:r>
            <a:rPr kumimoji="1" lang="ja-JP" altLang="ja-JP" sz="1100">
              <a:solidFill>
                <a:schemeClr val="dk1"/>
              </a:solidFill>
              <a:effectLst/>
              <a:latin typeface="+mn-lt"/>
              <a:ea typeface="+mn-ea"/>
              <a:cs typeface="+mn-cs"/>
            </a:rPr>
            <a:t>人当たり職員数に大きな変化は見られず、概ね横ばいの数値となった。</a:t>
          </a:r>
          <a:endParaRPr lang="ja-JP" altLang="ja-JP" sz="1400">
            <a:effectLst/>
          </a:endParaRPr>
        </a:p>
        <a:p>
          <a:r>
            <a:rPr kumimoji="1" lang="ja-JP" altLang="ja-JP" sz="1100">
              <a:solidFill>
                <a:schemeClr val="dk1"/>
              </a:solidFill>
              <a:effectLst/>
              <a:latin typeface="+mn-lt"/>
              <a:ea typeface="+mn-ea"/>
              <a:cs typeface="+mn-cs"/>
            </a:rPr>
            <a:t>　類似団体との比較では、公立保育園、幼稚園、図書館などの直営施設の設置等により、順位が高くなっているため、今後も事業の民間委託や指定管理制度の導入を進める。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00000000-0008-0000-0300-000038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7257</xdr:rowOff>
    </xdr:from>
    <xdr:to>
      <xdr:col>81</xdr:col>
      <xdr:colOff>44450</xdr:colOff>
      <xdr:row>68</xdr:row>
      <xdr:rowOff>25763</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7018000" y="10122807"/>
          <a:ext cx="0" cy="15615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169290</xdr:rowOff>
    </xdr:from>
    <xdr:ext cx="762000" cy="259045"/>
    <xdr:sp macro="" textlink="">
      <xdr:nvSpPr>
        <xdr:cNvPr id="314" name="定員管理の状況最小値テキスト">
          <a:extLst>
            <a:ext uri="{FF2B5EF4-FFF2-40B4-BE49-F238E27FC236}">
              <a16:creationId xmlns:a16="http://schemas.microsoft.com/office/drawing/2014/main" id="{00000000-0008-0000-0300-00003A010000}"/>
            </a:ext>
          </a:extLst>
        </xdr:cNvPr>
        <xdr:cNvSpPr txBox="1"/>
      </xdr:nvSpPr>
      <xdr:spPr>
        <a:xfrm>
          <a:off x="17106900" y="11656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25763</xdr:rowOff>
    </xdr:from>
    <xdr:to>
      <xdr:col>81</xdr:col>
      <xdr:colOff>133350</xdr:colOff>
      <xdr:row>68</xdr:row>
      <xdr:rowOff>25763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1684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93634</xdr:rowOff>
    </xdr:from>
    <xdr:ext cx="762000" cy="259045"/>
    <xdr:sp macro="" textlink="">
      <xdr:nvSpPr>
        <xdr:cNvPr id="316" name="定員管理の状況最大値テキスト">
          <a:extLst>
            <a:ext uri="{FF2B5EF4-FFF2-40B4-BE49-F238E27FC236}">
              <a16:creationId xmlns:a16="http://schemas.microsoft.com/office/drawing/2014/main" id="{00000000-0008-0000-0300-00003C010000}"/>
            </a:ext>
          </a:extLst>
        </xdr:cNvPr>
        <xdr:cNvSpPr txBox="1"/>
      </xdr:nvSpPr>
      <xdr:spPr>
        <a:xfrm>
          <a:off x="17106900" y="986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7257</xdr:rowOff>
    </xdr:from>
    <xdr:to>
      <xdr:col>81</xdr:col>
      <xdr:colOff>133350</xdr:colOff>
      <xdr:row>59</xdr:row>
      <xdr:rowOff>7257</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012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146050</xdr:rowOff>
    </xdr:from>
    <xdr:to>
      <xdr:col>81</xdr:col>
      <xdr:colOff>44450</xdr:colOff>
      <xdr:row>60</xdr:row>
      <xdr:rowOff>156391</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179800" y="10433050"/>
          <a:ext cx="8382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116494</xdr:rowOff>
    </xdr:from>
    <xdr:ext cx="762000" cy="259045"/>
    <xdr:sp macro="" textlink="">
      <xdr:nvSpPr>
        <xdr:cNvPr id="319" name="定員管理の状況平均値テキスト">
          <a:extLst>
            <a:ext uri="{FF2B5EF4-FFF2-40B4-BE49-F238E27FC236}">
              <a16:creationId xmlns:a16="http://schemas.microsoft.com/office/drawing/2014/main" id="{00000000-0008-0000-0300-00003F010000}"/>
            </a:ext>
          </a:extLst>
        </xdr:cNvPr>
        <xdr:cNvSpPr txBox="1"/>
      </xdr:nvSpPr>
      <xdr:spPr>
        <a:xfrm>
          <a:off x="17106900" y="10574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144417</xdr:rowOff>
    </xdr:from>
    <xdr:to>
      <xdr:col>81</xdr:col>
      <xdr:colOff>95250</xdr:colOff>
      <xdr:row>62</xdr:row>
      <xdr:rowOff>74567</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967200" y="10602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125367</xdr:rowOff>
    </xdr:from>
    <xdr:to>
      <xdr:col>77</xdr:col>
      <xdr:colOff>44450</xdr:colOff>
      <xdr:row>60</xdr:row>
      <xdr:rowOff>146050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290800" y="10412367"/>
          <a:ext cx="8890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134076</xdr:rowOff>
    </xdr:from>
    <xdr:to>
      <xdr:col>77</xdr:col>
      <xdr:colOff>95250</xdr:colOff>
      <xdr:row>62</xdr:row>
      <xdr:rowOff>64226</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129000" y="10592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49003</xdr:rowOff>
    </xdr:from>
    <xdr:ext cx="7366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5798800" y="106789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125367</xdr:rowOff>
    </xdr:from>
    <xdr:to>
      <xdr:col>72</xdr:col>
      <xdr:colOff>203200</xdr:colOff>
      <xdr:row>60</xdr:row>
      <xdr:rowOff>125367</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4401800" y="104123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123734</xdr:rowOff>
    </xdr:from>
    <xdr:to>
      <xdr:col>73</xdr:col>
      <xdr:colOff>44450</xdr:colOff>
      <xdr:row>62</xdr:row>
      <xdr:rowOff>53884</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5240000" y="1058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38661</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909800" y="10668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125367</xdr:rowOff>
    </xdr:from>
    <xdr:to>
      <xdr:col>68</xdr:col>
      <xdr:colOff>152400</xdr:colOff>
      <xdr:row>60</xdr:row>
      <xdr:rowOff>128815</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flipV="1">
          <a:off x="13512800" y="10412367"/>
          <a:ext cx="889000" cy="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127181</xdr:rowOff>
    </xdr:from>
    <xdr:to>
      <xdr:col>68</xdr:col>
      <xdr:colOff>203200</xdr:colOff>
      <xdr:row>62</xdr:row>
      <xdr:rowOff>57331</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351000" y="1058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42108</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020800" y="10672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130628</xdr:rowOff>
    </xdr:from>
    <xdr:to>
      <xdr:col>64</xdr:col>
      <xdr:colOff>152400</xdr:colOff>
      <xdr:row>62</xdr:row>
      <xdr:rowOff>60778</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3462000" y="1058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45555</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131800" y="10675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105591</xdr:rowOff>
    </xdr:from>
    <xdr:to>
      <xdr:col>81</xdr:col>
      <xdr:colOff>95250</xdr:colOff>
      <xdr:row>61</xdr:row>
      <xdr:rowOff>35741</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967200" y="10392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122118</xdr:rowOff>
    </xdr:from>
    <xdr:ext cx="762000" cy="259045"/>
    <xdr:sp macro="" textlink="">
      <xdr:nvSpPr>
        <xdr:cNvPr id="338" name="定員管理の状況該当値テキスト">
          <a:extLst>
            <a:ext uri="{FF2B5EF4-FFF2-40B4-BE49-F238E27FC236}">
              <a16:creationId xmlns:a16="http://schemas.microsoft.com/office/drawing/2014/main" id="{00000000-0008-0000-0300-000052010000}"/>
            </a:ext>
          </a:extLst>
        </xdr:cNvPr>
        <xdr:cNvSpPr txBox="1"/>
      </xdr:nvSpPr>
      <xdr:spPr>
        <a:xfrm>
          <a:off x="17106900" y="10237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95250</xdr:rowOff>
    </xdr:from>
    <xdr:to>
      <xdr:col>77</xdr:col>
      <xdr:colOff>95250</xdr:colOff>
      <xdr:row>61</xdr:row>
      <xdr:rowOff>25400</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129000" y="103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35577</xdr:rowOff>
    </xdr:from>
    <xdr:ext cx="7366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798800" y="10151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74567</xdr:rowOff>
    </xdr:from>
    <xdr:to>
      <xdr:col>73</xdr:col>
      <xdr:colOff>44450</xdr:colOff>
      <xdr:row>61</xdr:row>
      <xdr:rowOff>4717</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240000" y="10361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14894</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909800" y="10130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74567</xdr:rowOff>
    </xdr:from>
    <xdr:to>
      <xdr:col>68</xdr:col>
      <xdr:colOff>203200</xdr:colOff>
      <xdr:row>61</xdr:row>
      <xdr:rowOff>4717</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351000" y="10361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14894</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020800" y="10130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78015</xdr:rowOff>
    </xdr:from>
    <xdr:to>
      <xdr:col>64</xdr:col>
      <xdr:colOff>152400</xdr:colOff>
      <xdr:row>61</xdr:row>
      <xdr:rowOff>8165</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462000" y="1036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18342</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131800" y="10133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a:t>
          </a:r>
          <a:r>
            <a:rPr kumimoji="1" lang="ja-JP" altLang="en-US" sz="1100" b="0" i="0" baseline="0">
              <a:solidFill>
                <a:schemeClr val="dk1"/>
              </a:solidFill>
              <a:effectLst/>
              <a:latin typeface="+mn-lt"/>
              <a:ea typeface="+mn-ea"/>
              <a:cs typeface="+mn-cs"/>
            </a:rPr>
            <a:t>令和元年度に借り入れた臨時財政対策債や、プラスチック類資源化施設建設工事の借入金の元金償還が始まったことなどを要因とし</a:t>
          </a:r>
          <a:r>
            <a:rPr kumimoji="1" lang="ja-JP" altLang="ja-JP" sz="1100" b="0" i="0" baseline="0">
              <a:solidFill>
                <a:schemeClr val="dk1"/>
              </a:solidFill>
              <a:effectLst/>
              <a:latin typeface="+mn-lt"/>
              <a:ea typeface="+mn-ea"/>
              <a:cs typeface="+mn-cs"/>
            </a:rPr>
            <a:t>、元利・準元利償還金</a:t>
          </a:r>
          <a:r>
            <a:rPr kumimoji="1" lang="ja-JP" altLang="en-US" sz="1100" b="0" i="0" baseline="0">
              <a:solidFill>
                <a:schemeClr val="dk1"/>
              </a:solidFill>
              <a:effectLst/>
              <a:latin typeface="+mn-lt"/>
              <a:ea typeface="+mn-ea"/>
              <a:cs typeface="+mn-cs"/>
            </a:rPr>
            <a:t>が増加したことなどから１．０ポイント悪化</a:t>
          </a:r>
          <a:r>
            <a:rPr kumimoji="1" lang="ja-JP" altLang="ja-JP" sz="1100" b="0" i="0" baseline="0">
              <a:solidFill>
                <a:schemeClr val="dk1"/>
              </a:solidFill>
              <a:effectLst/>
              <a:latin typeface="+mn-lt"/>
              <a:ea typeface="+mn-ea"/>
              <a:cs typeface="+mn-cs"/>
            </a:rPr>
            <a:t>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類似団体との比較では安定した水準をキープしている。近年は、当初予算編成において公債費の原因となる投資的経費の上限を設定しており、引き続き安定的な比率が保てると見込まれる。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134862</xdr:rowOff>
    </xdr:from>
    <xdr:to>
      <xdr:col>81</xdr:col>
      <xdr:colOff>44450</xdr:colOff>
      <xdr:row>45</xdr:row>
      <xdr:rowOff>39612</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07062"/>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11689</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7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39612</xdr:rowOff>
    </xdr:from>
    <xdr:to>
      <xdr:col>81</xdr:col>
      <xdr:colOff>133350</xdr:colOff>
      <xdr:row>45</xdr:row>
      <xdr:rowOff>39612</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754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49789</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050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134862</xdr:rowOff>
    </xdr:from>
    <xdr:to>
      <xdr:col>81</xdr:col>
      <xdr:colOff>133350</xdr:colOff>
      <xdr:row>36</xdr:row>
      <xdr:rowOff>134862</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07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19957</xdr:rowOff>
    </xdr:from>
    <xdr:to>
      <xdr:col>81</xdr:col>
      <xdr:colOff>44450</xdr:colOff>
      <xdr:row>36</xdr:row>
      <xdr:rowOff>134862</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6192157"/>
          <a:ext cx="838200" cy="114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127803</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814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155726</xdr:rowOff>
    </xdr:from>
    <xdr:to>
      <xdr:col>81</xdr:col>
      <xdr:colOff>95250</xdr:colOff>
      <xdr:row>40</xdr:row>
      <xdr:rowOff>85876</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84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19957</xdr:rowOff>
    </xdr:from>
    <xdr:to>
      <xdr:col>77</xdr:col>
      <xdr:colOff>44450</xdr:colOff>
      <xdr:row>36</xdr:row>
      <xdr:rowOff>19957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61921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144235</xdr:rowOff>
    </xdr:from>
    <xdr:to>
      <xdr:col>77</xdr:col>
      <xdr:colOff>95250</xdr:colOff>
      <xdr:row>40</xdr:row>
      <xdr:rowOff>74385</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59162</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917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19957</xdr:rowOff>
    </xdr:from>
    <xdr:to>
      <xdr:col>72</xdr:col>
      <xdr:colOff>203200</xdr:colOff>
      <xdr:row>36</xdr:row>
      <xdr:rowOff>31448</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4401800" y="6192157"/>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144235</xdr:rowOff>
    </xdr:from>
    <xdr:to>
      <xdr:col>73</xdr:col>
      <xdr:colOff>44450</xdr:colOff>
      <xdr:row>40</xdr:row>
      <xdr:rowOff>74385</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59162</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31448</xdr:rowOff>
    </xdr:from>
    <xdr:to>
      <xdr:col>68</xdr:col>
      <xdr:colOff>152400</xdr:colOff>
      <xdr:row>36</xdr:row>
      <xdr:rowOff>42938</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6203648"/>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121255</xdr:rowOff>
    </xdr:from>
    <xdr:to>
      <xdr:col>68</xdr:col>
      <xdr:colOff>203200</xdr:colOff>
      <xdr:row>40</xdr:row>
      <xdr:rowOff>51405</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80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36182</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894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132745</xdr:rowOff>
    </xdr:from>
    <xdr:to>
      <xdr:col>64</xdr:col>
      <xdr:colOff>152400</xdr:colOff>
      <xdr:row>40</xdr:row>
      <xdr:rowOff>62895</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681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47672</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905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84062</xdr:rowOff>
    </xdr:from>
    <xdr:to>
      <xdr:col>81</xdr:col>
      <xdr:colOff>95250</xdr:colOff>
      <xdr:row>37</xdr:row>
      <xdr:rowOff>14212</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256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5339</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177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35</xdr:row>
      <xdr:rowOff>140607</xdr:rowOff>
    </xdr:from>
    <xdr:to>
      <xdr:col>77</xdr:col>
      <xdr:colOff>95250</xdr:colOff>
      <xdr:row>36</xdr:row>
      <xdr:rowOff>70757</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141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34</xdr:row>
      <xdr:rowOff>80934</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5910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35</xdr:row>
      <xdr:rowOff>140607</xdr:rowOff>
    </xdr:from>
    <xdr:to>
      <xdr:col>73</xdr:col>
      <xdr:colOff>44450</xdr:colOff>
      <xdr:row>36</xdr:row>
      <xdr:rowOff>70757</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141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34</xdr:row>
      <xdr:rowOff>80934</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5910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35</xdr:row>
      <xdr:rowOff>152098</xdr:rowOff>
    </xdr:from>
    <xdr:to>
      <xdr:col>68</xdr:col>
      <xdr:colOff>203200</xdr:colOff>
      <xdr:row>36</xdr:row>
      <xdr:rowOff>82248</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152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34</xdr:row>
      <xdr:rowOff>92425</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5921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35</xdr:row>
      <xdr:rowOff>163588</xdr:rowOff>
    </xdr:from>
    <xdr:to>
      <xdr:col>64</xdr:col>
      <xdr:colOff>152400</xdr:colOff>
      <xdr:row>36</xdr:row>
      <xdr:rowOff>93738</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164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34</xdr:row>
      <xdr:rowOff>103915</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5933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将来負担比率は</a:t>
          </a:r>
          <a:r>
            <a:rPr kumimoji="1" lang="ja-JP" altLang="en-US" sz="1100" b="0" i="0" baseline="0">
              <a:solidFill>
                <a:schemeClr val="dk1"/>
              </a:solidFill>
              <a:effectLst/>
              <a:latin typeface="+mn-lt"/>
              <a:ea typeface="+mn-ea"/>
              <a:cs typeface="+mn-cs"/>
            </a:rPr>
            <a:t>６．４％であり、</a:t>
          </a:r>
          <a:r>
            <a:rPr kumimoji="1" lang="ja-JP" altLang="ja-JP" sz="1100" b="0" i="0" baseline="0">
              <a:solidFill>
                <a:schemeClr val="dk1"/>
              </a:solidFill>
              <a:effectLst/>
              <a:latin typeface="+mn-lt"/>
              <a:ea typeface="+mn-ea"/>
              <a:cs typeface="+mn-cs"/>
            </a:rPr>
            <a:t>前年度比で１</a:t>
          </a:r>
          <a:r>
            <a:rPr kumimoji="1" lang="ja-JP" altLang="en-US" sz="1100" b="0" i="0" baseline="0">
              <a:solidFill>
                <a:schemeClr val="dk1"/>
              </a:solidFill>
              <a:effectLst/>
              <a:latin typeface="+mn-lt"/>
              <a:ea typeface="+mn-ea"/>
              <a:cs typeface="+mn-cs"/>
            </a:rPr>
            <a:t>１</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３</a:t>
          </a:r>
          <a:r>
            <a:rPr kumimoji="1" lang="ja-JP" altLang="ja-JP" sz="1100" b="0" i="0" baseline="0">
              <a:solidFill>
                <a:schemeClr val="dk1"/>
              </a:solidFill>
              <a:effectLst/>
              <a:latin typeface="+mn-lt"/>
              <a:ea typeface="+mn-ea"/>
              <a:cs typeface="+mn-cs"/>
            </a:rPr>
            <a:t>ポイントの</a:t>
          </a:r>
          <a:r>
            <a:rPr kumimoji="1" lang="ja-JP" altLang="en-US" sz="1100" b="0" i="0" baseline="0">
              <a:solidFill>
                <a:schemeClr val="dk1"/>
              </a:solidFill>
              <a:effectLst/>
              <a:latin typeface="+mn-lt"/>
              <a:ea typeface="+mn-ea"/>
              <a:cs typeface="+mn-cs"/>
            </a:rPr>
            <a:t>悪化</a:t>
          </a:r>
          <a:r>
            <a:rPr kumimoji="1" lang="ja-JP" altLang="ja-JP" sz="1100" b="0" i="0" baseline="0">
              <a:solidFill>
                <a:schemeClr val="dk1"/>
              </a:solidFill>
              <a:effectLst/>
              <a:latin typeface="+mn-lt"/>
              <a:ea typeface="+mn-ea"/>
              <a:cs typeface="+mn-cs"/>
            </a:rPr>
            <a:t>となった</a:t>
          </a:r>
          <a:r>
            <a:rPr kumimoji="1" lang="ja-JP" altLang="en-US" sz="1100" b="0" i="0" baseline="0">
              <a:solidFill>
                <a:schemeClr val="dk1"/>
              </a:solidFill>
              <a:effectLst/>
              <a:latin typeface="+mn-lt"/>
              <a:ea typeface="+mn-ea"/>
              <a:cs typeface="+mn-cs"/>
            </a:rPr>
            <a:t>（前年度数値は</a:t>
          </a:r>
          <a:r>
            <a:rPr kumimoji="1" lang="ja-JP" altLang="ja-JP" sz="1100" b="0" i="0" baseline="0">
              <a:solidFill>
                <a:schemeClr val="dk1"/>
              </a:solidFill>
              <a:effectLst/>
              <a:latin typeface="+mn-lt"/>
              <a:ea typeface="+mn-ea"/>
              <a:cs typeface="+mn-cs"/>
            </a:rPr>
            <a:t>▲４．９％</a:t>
          </a:r>
          <a:r>
            <a:rPr kumimoji="1" lang="ja-JP" altLang="en-US" sz="1100" b="0" i="0" baseline="0">
              <a:solidFill>
                <a:schemeClr val="dk1"/>
              </a:solidFill>
              <a:effectLst/>
              <a:latin typeface="+mn-lt"/>
              <a:ea typeface="+mn-ea"/>
              <a:cs typeface="+mn-cs"/>
            </a:rPr>
            <a:t>であり、</a:t>
          </a:r>
          <a:r>
            <a:rPr kumimoji="1" lang="ja-JP" altLang="ja-JP" sz="1100" b="0" i="0" baseline="0">
              <a:solidFill>
                <a:schemeClr val="dk1"/>
              </a:solidFill>
              <a:effectLst/>
              <a:latin typeface="+mn-lt"/>
              <a:ea typeface="+mn-ea"/>
              <a:cs typeface="+mn-cs"/>
            </a:rPr>
            <a:t>比率がマイナスであるため表示</a:t>
          </a:r>
          <a:r>
            <a:rPr kumimoji="1" lang="ja-JP" altLang="en-US" sz="1100" b="0" i="0" baseline="0">
              <a:solidFill>
                <a:schemeClr val="dk1"/>
              </a:solidFill>
              <a:effectLst/>
              <a:latin typeface="+mn-lt"/>
              <a:ea typeface="+mn-ea"/>
              <a:cs typeface="+mn-cs"/>
            </a:rPr>
            <a:t>がされない</a:t>
          </a:r>
          <a:r>
            <a:rPr kumimoji="1" lang="ja-JP" altLang="ja-JP" sz="1100" b="0" i="0" baseline="0">
              <a:solidFill>
                <a:schemeClr val="dk1"/>
              </a:solidFill>
              <a:effectLst/>
              <a:latin typeface="+mn-lt"/>
              <a:ea typeface="+mn-ea"/>
              <a:cs typeface="+mn-cs"/>
            </a:rPr>
            <a:t>）。主な要因としては、</a:t>
          </a:r>
          <a:r>
            <a:rPr kumimoji="1" lang="ja-JP" altLang="en-US" sz="1100" b="0" i="0" baseline="0">
              <a:solidFill>
                <a:schemeClr val="dk1"/>
              </a:solidFill>
              <a:effectLst/>
              <a:latin typeface="+mn-lt"/>
              <a:ea typeface="+mn-ea"/>
              <a:cs typeface="+mn-cs"/>
            </a:rPr>
            <a:t>新規発行債の減による地方債の残高減といった改善要因は見られるものの、将来負担に対し充当可能な財源の減少が大きかったこと</a:t>
          </a:r>
          <a:r>
            <a:rPr kumimoji="1" lang="ja-JP" altLang="ja-JP" sz="1100" b="0" i="0" baseline="0">
              <a:solidFill>
                <a:schemeClr val="dk1"/>
              </a:solidFill>
              <a:effectLst/>
              <a:latin typeface="+mn-lt"/>
              <a:ea typeface="+mn-ea"/>
              <a:cs typeface="+mn-cs"/>
            </a:rPr>
            <a:t>などが挙げられる。</a:t>
          </a:r>
          <a:endParaRPr lang="ja-JP" altLang="ja-JP">
            <a:effectLst/>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86783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4880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58860</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383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86783</xdr:rowOff>
    </xdr:from>
    <xdr:to>
      <xdr:col>81</xdr:col>
      <xdr:colOff>133350</xdr:colOff>
      <xdr:row>22</xdr:row>
      <xdr:rowOff>86783</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385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43" name="将来負担の状況平均値テキスト">
          <a:extLst>
            <a:ext uri="{FF2B5EF4-FFF2-40B4-BE49-F238E27FC236}">
              <a16:creationId xmlns:a16="http://schemas.microsoft.com/office/drawing/2014/main" id="{00000000-0008-0000-0300-0000BB010000}"/>
            </a:ext>
          </a:extLst>
        </xdr:cNvPr>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15</xdr:row>
      <xdr:rowOff>76412</xdr:rowOff>
    </xdr:from>
    <xdr:to>
      <xdr:col>72</xdr:col>
      <xdr:colOff>203200</xdr:colOff>
      <xdr:row>16</xdr:row>
      <xdr:rowOff>27623</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4401800" y="2648162"/>
          <a:ext cx="889000" cy="122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93027</xdr:rowOff>
    </xdr:from>
    <xdr:to>
      <xdr:col>77</xdr:col>
      <xdr:colOff>95250</xdr:colOff>
      <xdr:row>14</xdr:row>
      <xdr:rowOff>23177</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129000" y="2321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33354</xdr:rowOff>
    </xdr:from>
    <xdr:ext cx="7366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5798800" y="20907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62336</xdr:rowOff>
    </xdr:from>
    <xdr:to>
      <xdr:col>68</xdr:col>
      <xdr:colOff>152400</xdr:colOff>
      <xdr:row>16</xdr:row>
      <xdr:rowOff>27623</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3512800" y="2634086"/>
          <a:ext cx="889000" cy="136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20108</xdr:rowOff>
    </xdr:from>
    <xdr:to>
      <xdr:col>73</xdr:col>
      <xdr:colOff>44450</xdr:colOff>
      <xdr:row>14</xdr:row>
      <xdr:rowOff>121708</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5240000" y="242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131885</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909800" y="218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62336</xdr:rowOff>
    </xdr:from>
    <xdr:to>
      <xdr:col>68</xdr:col>
      <xdr:colOff>203200</xdr:colOff>
      <xdr:row>14</xdr:row>
      <xdr:rowOff>163936</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351000" y="2462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2663</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020800" y="2231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144780</xdr:rowOff>
    </xdr:from>
    <xdr:to>
      <xdr:col>64</xdr:col>
      <xdr:colOff>152400</xdr:colOff>
      <xdr:row>15</xdr:row>
      <xdr:rowOff>74930</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462000" y="254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85107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131800" y="231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48260</xdr:rowOff>
    </xdr:from>
    <xdr:to>
      <xdr:col>81</xdr:col>
      <xdr:colOff>95250</xdr:colOff>
      <xdr:row>14</xdr:row>
      <xdr:rowOff>149860</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6967200" y="244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20337</xdr:rowOff>
    </xdr:from>
    <xdr:ext cx="762000" cy="259045"/>
    <xdr:sp macro="" textlink="">
      <xdr:nvSpPr>
        <xdr:cNvPr id="461" name="将来負担の状況該当値テキスト">
          <a:extLst>
            <a:ext uri="{FF2B5EF4-FFF2-40B4-BE49-F238E27FC236}">
              <a16:creationId xmlns:a16="http://schemas.microsoft.com/office/drawing/2014/main" id="{00000000-0008-0000-0300-0000CD010000}"/>
            </a:ext>
          </a:extLst>
        </xdr:cNvPr>
        <xdr:cNvSpPr txBox="1"/>
      </xdr:nvSpPr>
      <xdr:spPr>
        <a:xfrm>
          <a:off x="17106900" y="2420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25612</xdr:rowOff>
    </xdr:from>
    <xdr:to>
      <xdr:col>73</xdr:col>
      <xdr:colOff>44450</xdr:colOff>
      <xdr:row>15</xdr:row>
      <xdr:rowOff>127212</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5240000" y="2597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111989</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909800" y="2683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148273</xdr:rowOff>
    </xdr:from>
    <xdr:to>
      <xdr:col>68</xdr:col>
      <xdr:colOff>203200</xdr:colOff>
      <xdr:row>16</xdr:row>
      <xdr:rowOff>78423</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4351000" y="2720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63200</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020800" y="2806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11536</xdr:rowOff>
    </xdr:from>
    <xdr:to>
      <xdr:col>64</xdr:col>
      <xdr:colOff>152400</xdr:colOff>
      <xdr:row>15</xdr:row>
      <xdr:rowOff>113136</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3462000" y="2583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97913</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3131800" y="266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東京都日野市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187,494
183,715
27.55
79,153,859
74,935,183
4,079,931
37,518,870
32,215,793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a:t>
          </a:r>
          <a:r>
            <a:rPr lang="ja-JP" altLang="ja-JP" sz="1100">
              <a:solidFill>
                <a:schemeClr val="dk1"/>
              </a:solidFill>
              <a:effectLst/>
              <a:latin typeface="+mn-lt"/>
              <a:ea typeface="+mn-ea"/>
              <a:cs typeface="+mn-cs"/>
            </a:rPr>
            <a:t>期末勤勉手当支給月数の変更に伴う増</a:t>
          </a:r>
          <a:r>
            <a:rPr lang="ja-JP" altLang="en-US" sz="1100">
              <a:solidFill>
                <a:schemeClr val="dk1"/>
              </a:solidFill>
              <a:effectLst/>
              <a:latin typeface="+mn-lt"/>
              <a:ea typeface="+mn-ea"/>
              <a:cs typeface="+mn-cs"/>
            </a:rPr>
            <a:t>影響</a:t>
          </a:r>
          <a:r>
            <a:rPr lang="ja-JP" altLang="ja-JP" sz="1100">
              <a:solidFill>
                <a:schemeClr val="dk1"/>
              </a:solidFill>
              <a:effectLst/>
              <a:latin typeface="+mn-lt"/>
              <a:ea typeface="+mn-ea"/>
              <a:cs typeface="+mn-cs"/>
            </a:rPr>
            <a:t>がある一方、定年延長制度</a:t>
          </a:r>
          <a:r>
            <a:rPr lang="ja-JP" altLang="en-US" sz="1100">
              <a:solidFill>
                <a:schemeClr val="dk1"/>
              </a:solidFill>
              <a:effectLst/>
              <a:latin typeface="+mn-lt"/>
              <a:ea typeface="+mn-ea"/>
              <a:cs typeface="+mn-cs"/>
            </a:rPr>
            <a:t>に伴い</a:t>
          </a:r>
          <a:r>
            <a:rPr lang="ja-JP" altLang="ja-JP" sz="1100">
              <a:solidFill>
                <a:schemeClr val="dk1"/>
              </a:solidFill>
              <a:effectLst/>
              <a:latin typeface="+mn-lt"/>
              <a:ea typeface="+mn-ea"/>
              <a:cs typeface="+mn-cs"/>
            </a:rPr>
            <a:t>定年退職者が発生</a:t>
          </a:r>
          <a:r>
            <a:rPr lang="ja-JP" altLang="en-US" sz="1100">
              <a:solidFill>
                <a:schemeClr val="dk1"/>
              </a:solidFill>
              <a:effectLst/>
              <a:latin typeface="+mn-lt"/>
              <a:ea typeface="+mn-ea"/>
              <a:cs typeface="+mn-cs"/>
            </a:rPr>
            <a:t>しないことによる</a:t>
          </a:r>
          <a:r>
            <a:rPr lang="ja-JP" altLang="ja-JP" sz="1100">
              <a:solidFill>
                <a:schemeClr val="dk1"/>
              </a:solidFill>
              <a:effectLst/>
              <a:latin typeface="+mn-lt"/>
              <a:ea typeface="+mn-ea"/>
              <a:cs typeface="+mn-cs"/>
            </a:rPr>
            <a:t>退職手当</a:t>
          </a:r>
          <a:r>
            <a:rPr lang="ja-JP" altLang="en-US" sz="1100">
              <a:solidFill>
                <a:schemeClr val="dk1"/>
              </a:solidFill>
              <a:effectLst/>
              <a:latin typeface="+mn-lt"/>
              <a:ea typeface="+mn-ea"/>
              <a:cs typeface="+mn-cs"/>
            </a:rPr>
            <a:t>の減などの影響が大きかったことから、対象額は５．５ポイントの改善</a:t>
          </a:r>
          <a:r>
            <a:rPr kumimoji="1" lang="ja-JP" altLang="ja-JP" sz="1100" b="0" i="0" baseline="0">
              <a:solidFill>
                <a:schemeClr val="dk1"/>
              </a:solidFill>
              <a:effectLst/>
              <a:latin typeface="+mn-lt"/>
              <a:ea typeface="+mn-ea"/>
              <a:cs typeface="+mn-cs"/>
            </a:rPr>
            <a:t>となった。また、経常収支比率では、前年度比</a:t>
          </a:r>
          <a:r>
            <a:rPr kumimoji="1" lang="ja-JP" altLang="en-US" sz="1100" b="0" i="0" baseline="0">
              <a:solidFill>
                <a:schemeClr val="dk1"/>
              </a:solidFill>
              <a:effectLst/>
              <a:latin typeface="+mn-lt"/>
              <a:ea typeface="+mn-ea"/>
              <a:cs typeface="+mn-cs"/>
            </a:rPr>
            <a:t>１．４</a:t>
          </a:r>
          <a:r>
            <a:rPr kumimoji="1" lang="ja-JP" altLang="ja-JP" sz="1100" b="0" i="0" baseline="0">
              <a:solidFill>
                <a:schemeClr val="dk1"/>
              </a:solidFill>
              <a:effectLst/>
              <a:latin typeface="+mn-lt"/>
              <a:ea typeface="+mn-ea"/>
              <a:cs typeface="+mn-cs"/>
            </a:rPr>
            <a:t>ポイントの</a:t>
          </a:r>
          <a:r>
            <a:rPr kumimoji="1" lang="ja-JP" altLang="en-US" sz="1100" b="0" i="0" baseline="0">
              <a:solidFill>
                <a:schemeClr val="dk1"/>
              </a:solidFill>
              <a:effectLst/>
              <a:latin typeface="+mn-lt"/>
              <a:ea typeface="+mn-ea"/>
              <a:cs typeface="+mn-cs"/>
            </a:rPr>
            <a:t>改善</a:t>
          </a:r>
          <a:r>
            <a:rPr kumimoji="1" lang="ja-JP" altLang="ja-JP" sz="1100" b="0" i="0" baseline="0">
              <a:solidFill>
                <a:schemeClr val="dk1"/>
              </a:solidFill>
              <a:effectLst/>
              <a:latin typeface="+mn-lt"/>
              <a:ea typeface="+mn-ea"/>
              <a:cs typeface="+mn-cs"/>
            </a:rPr>
            <a:t>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類似団体と経年比較すると、増減はあるものの平均的な範囲で推移しているが、引き続き行政規模に見合う定員管理に努めていく。</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113393</xdr:rowOff>
    </xdr:from>
    <xdr:to>
      <xdr:col>24</xdr:col>
      <xdr:colOff>25400</xdr:colOff>
      <xdr:row>42</xdr:row>
      <xdr:rowOff>94343</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71243"/>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66420</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267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94343</xdr:rowOff>
    </xdr:from>
    <xdr:to>
      <xdr:col>24</xdr:col>
      <xdr:colOff>114300</xdr:colOff>
      <xdr:row>42</xdr:row>
      <xdr:rowOff>94343</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295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28320</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514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113393</xdr:rowOff>
    </xdr:from>
    <xdr:to>
      <xdr:col>24</xdr:col>
      <xdr:colOff>114300</xdr:colOff>
      <xdr:row>33</xdr:row>
      <xdr:rowOff>113393</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71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156936</xdr:rowOff>
    </xdr:from>
    <xdr:to>
      <xdr:col>24</xdr:col>
      <xdr:colOff>25400</xdr:colOff>
      <xdr:row>38</xdr:row>
      <xdr:rowOff>137885</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flipV="1">
          <a:off x="3987800" y="6500586"/>
          <a:ext cx="838200" cy="152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26505</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541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54428</xdr:rowOff>
    </xdr:from>
    <xdr:to>
      <xdr:col>24</xdr:col>
      <xdr:colOff>76200</xdr:colOff>
      <xdr:row>38</xdr:row>
      <xdr:rowOff>156028</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569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29028</xdr:rowOff>
    </xdr:from>
    <xdr:to>
      <xdr:col>19</xdr:col>
      <xdr:colOff>187325</xdr:colOff>
      <xdr:row>38</xdr:row>
      <xdr:rowOff>137885</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544128"/>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38</xdr:row>
      <xdr:rowOff>130628</xdr:rowOff>
    </xdr:from>
    <xdr:to>
      <xdr:col>20</xdr:col>
      <xdr:colOff>38100</xdr:colOff>
      <xdr:row>39</xdr:row>
      <xdr:rowOff>60778</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645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45555</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732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29028</xdr:rowOff>
    </xdr:from>
    <xdr:to>
      <xdr:col>15</xdr:col>
      <xdr:colOff>98425</xdr:colOff>
      <xdr:row>39</xdr:row>
      <xdr:rowOff>118835</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544128"/>
          <a:ext cx="889000" cy="26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97972</xdr:rowOff>
    </xdr:from>
    <xdr:to>
      <xdr:col>15</xdr:col>
      <xdr:colOff>149225</xdr:colOff>
      <xdr:row>39</xdr:row>
      <xdr:rowOff>28122</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613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12899</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699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31750</xdr:rowOff>
    </xdr:from>
    <xdr:to>
      <xdr:col>11</xdr:col>
      <xdr:colOff>9525</xdr:colOff>
      <xdr:row>39</xdr:row>
      <xdr:rowOff>118835</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320800" y="6718300"/>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39</xdr:row>
      <xdr:rowOff>68035</xdr:rowOff>
    </xdr:from>
    <xdr:to>
      <xdr:col>11</xdr:col>
      <xdr:colOff>60325</xdr:colOff>
      <xdr:row>39</xdr:row>
      <xdr:rowOff>169635</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754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8362</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523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2722</xdr:rowOff>
    </xdr:from>
    <xdr:to>
      <xdr:col>6</xdr:col>
      <xdr:colOff>171450</xdr:colOff>
      <xdr:row>39</xdr:row>
      <xdr:rowOff>104322</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689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89099</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775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106136</xdr:rowOff>
    </xdr:from>
    <xdr:to>
      <xdr:col>24</xdr:col>
      <xdr:colOff>76200</xdr:colOff>
      <xdr:row>38</xdr:row>
      <xdr:rowOff>36286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449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122663</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294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87085</xdr:rowOff>
    </xdr:from>
    <xdr:to>
      <xdr:col>20</xdr:col>
      <xdr:colOff>38100</xdr:colOff>
      <xdr:row>39</xdr:row>
      <xdr:rowOff>17235</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602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27413</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3710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149678</xdr:rowOff>
    </xdr:from>
    <xdr:to>
      <xdr:col>15</xdr:col>
      <xdr:colOff>149225</xdr:colOff>
      <xdr:row>38</xdr:row>
      <xdr:rowOff>79828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49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90005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262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68035</xdr:rowOff>
    </xdr:from>
    <xdr:to>
      <xdr:col>11</xdr:col>
      <xdr:colOff>60325</xdr:colOff>
      <xdr:row>39</xdr:row>
      <xdr:rowOff>169635</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754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154412</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152400</xdr:rowOff>
    </xdr:from>
    <xdr:to>
      <xdr:col>6</xdr:col>
      <xdr:colOff>171450</xdr:colOff>
      <xdr:row>39</xdr:row>
      <xdr:rowOff>82550</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66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92727</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43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a:t>
          </a:r>
          <a:r>
            <a:rPr kumimoji="1" lang="ja-JP" altLang="en-US" sz="1100" b="0" i="0" baseline="0">
              <a:solidFill>
                <a:schemeClr val="dk1"/>
              </a:solidFill>
              <a:effectLst/>
              <a:latin typeface="+mn-lt"/>
              <a:ea typeface="+mn-ea"/>
              <a:cs typeface="+mn-cs"/>
            </a:rPr>
            <a:t>プラスチック類資源化施設の長期包括運営管理業務委託の開始</a:t>
          </a:r>
          <a:r>
            <a:rPr kumimoji="1" lang="ja-JP" altLang="ja-JP" sz="1100" b="0" i="0" baseline="0">
              <a:solidFill>
                <a:schemeClr val="dk1"/>
              </a:solidFill>
              <a:effectLst/>
              <a:latin typeface="+mn-lt"/>
              <a:ea typeface="+mn-ea"/>
              <a:cs typeface="+mn-cs"/>
            </a:rPr>
            <a:t>に伴う委託料の皆増などにより、対象額が前年度比</a:t>
          </a:r>
          <a:r>
            <a:rPr kumimoji="1" lang="ja-JP" altLang="en-US" sz="1100" b="0" i="0" baseline="0">
              <a:solidFill>
                <a:schemeClr val="dk1"/>
              </a:solidFill>
              <a:effectLst/>
              <a:latin typeface="+mn-lt"/>
              <a:ea typeface="+mn-ea"/>
              <a:cs typeface="+mn-cs"/>
            </a:rPr>
            <a:t>１１．７</a:t>
          </a:r>
          <a:r>
            <a:rPr kumimoji="1" lang="ja-JP" altLang="ja-JP" sz="1100" b="0" i="0" baseline="0">
              <a:solidFill>
                <a:schemeClr val="dk1"/>
              </a:solidFill>
              <a:effectLst/>
              <a:latin typeface="+mn-lt"/>
              <a:ea typeface="+mn-ea"/>
              <a:cs typeface="+mn-cs"/>
            </a:rPr>
            <a:t>ポイントの増と</a:t>
          </a:r>
          <a:r>
            <a:rPr kumimoji="1" lang="ja-JP" altLang="en-US" sz="1100" b="0" i="0" baseline="0">
              <a:solidFill>
                <a:schemeClr val="dk1"/>
              </a:solidFill>
              <a:effectLst/>
              <a:latin typeface="+mn-lt"/>
              <a:ea typeface="+mn-ea"/>
              <a:cs typeface="+mn-cs"/>
            </a:rPr>
            <a:t>なり</a:t>
          </a:r>
          <a:r>
            <a:rPr kumimoji="1" lang="ja-JP" altLang="ja-JP" sz="1100" b="0" i="0" baseline="0">
              <a:solidFill>
                <a:schemeClr val="dk1"/>
              </a:solidFill>
              <a:effectLst/>
              <a:latin typeface="+mn-lt"/>
              <a:ea typeface="+mn-ea"/>
              <a:cs typeface="+mn-cs"/>
            </a:rPr>
            <a:t>、経常収支比率では１．</a:t>
          </a:r>
          <a:r>
            <a:rPr kumimoji="1" lang="ja-JP" altLang="en-US" sz="1100" b="0" i="0" baseline="0">
              <a:solidFill>
                <a:schemeClr val="dk1"/>
              </a:solidFill>
              <a:effectLst/>
              <a:latin typeface="+mn-lt"/>
              <a:ea typeface="+mn-ea"/>
              <a:cs typeface="+mn-cs"/>
            </a:rPr>
            <a:t>９</a:t>
          </a:r>
          <a:r>
            <a:rPr kumimoji="1" lang="ja-JP" altLang="ja-JP" sz="1100" b="0" i="0" baseline="0">
              <a:solidFill>
                <a:schemeClr val="dk1"/>
              </a:solidFill>
              <a:effectLst/>
              <a:latin typeface="+mn-lt"/>
              <a:ea typeface="+mn-ea"/>
              <a:cs typeface="+mn-cs"/>
            </a:rPr>
            <a:t>ポイントの悪化となった。</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54610</xdr:rowOff>
    </xdr:from>
    <xdr:to>
      <xdr:col>82</xdr:col>
      <xdr:colOff>107950</xdr:colOff>
      <xdr:row>21</xdr:row>
      <xdr:rowOff>168910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8346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140987</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74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168910</xdr:rowOff>
    </xdr:from>
    <xdr:to>
      <xdr:col>82</xdr:col>
      <xdr:colOff>196850</xdr:colOff>
      <xdr:row>21</xdr:row>
      <xdr:rowOff>168910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76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140987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26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54610</xdr:rowOff>
    </xdr:from>
    <xdr:to>
      <xdr:col>82</xdr:col>
      <xdr:colOff>196850</xdr:colOff>
      <xdr:row>13</xdr:row>
      <xdr:rowOff>54610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83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161290</xdr:rowOff>
    </xdr:from>
    <xdr:to>
      <xdr:col>82</xdr:col>
      <xdr:colOff>107950</xdr:colOff>
      <xdr:row>16</xdr:row>
      <xdr:rowOff>134620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733040"/>
          <a:ext cx="8382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101617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844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129540</xdr:rowOff>
    </xdr:from>
    <xdr:to>
      <xdr:col>82</xdr:col>
      <xdr:colOff>158750</xdr:colOff>
      <xdr:row>17</xdr:row>
      <xdr:rowOff>59690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69850</xdr:rowOff>
    </xdr:from>
    <xdr:to>
      <xdr:col>78</xdr:col>
      <xdr:colOff>69850</xdr:colOff>
      <xdr:row>15</xdr:row>
      <xdr:rowOff>161290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64160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91440</xdr:rowOff>
    </xdr:from>
    <xdr:to>
      <xdr:col>78</xdr:col>
      <xdr:colOff>120650</xdr:colOff>
      <xdr:row>17</xdr:row>
      <xdr:rowOff>21590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3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6367</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921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69850</xdr:rowOff>
    </xdr:from>
    <xdr:to>
      <xdr:col>73</xdr:col>
      <xdr:colOff>180975</xdr:colOff>
      <xdr:row>16</xdr:row>
      <xdr:rowOff>5080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264160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0</xdr:rowOff>
    </xdr:from>
    <xdr:to>
      <xdr:col>74</xdr:col>
      <xdr:colOff>31750</xdr:colOff>
      <xdr:row>16</xdr:row>
      <xdr:rowOff>101600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86377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82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5080</xdr:rowOff>
    </xdr:from>
    <xdr:to>
      <xdr:col>69</xdr:col>
      <xdr:colOff>92075</xdr:colOff>
      <xdr:row>16</xdr:row>
      <xdr:rowOff>50800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27482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xdr:rowOff>
    </xdr:from>
    <xdr:to>
      <xdr:col>69</xdr:col>
      <xdr:colOff>142875</xdr:colOff>
      <xdr:row>16</xdr:row>
      <xdr:rowOff>109220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93997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83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30480</xdr:rowOff>
    </xdr:from>
    <xdr:to>
      <xdr:col>65</xdr:col>
      <xdr:colOff>53975</xdr:colOff>
      <xdr:row>16</xdr:row>
      <xdr:rowOff>132080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116857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86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83820</xdr:rowOff>
    </xdr:from>
    <xdr:to>
      <xdr:col>82</xdr:col>
      <xdr:colOff>158750</xdr:colOff>
      <xdr:row>17</xdr:row>
      <xdr:rowOff>13970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82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100347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672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110490</xdr:rowOff>
    </xdr:from>
    <xdr:to>
      <xdr:col>78</xdr:col>
      <xdr:colOff>120650</xdr:colOff>
      <xdr:row>16</xdr:row>
      <xdr:rowOff>40640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68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50817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451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19050</xdr:rowOff>
    </xdr:from>
    <xdr:to>
      <xdr:col>74</xdr:col>
      <xdr:colOff>31750</xdr:colOff>
      <xdr:row>15</xdr:row>
      <xdr:rowOff>120650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59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130827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35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125730</xdr:rowOff>
    </xdr:from>
    <xdr:to>
      <xdr:col>69</xdr:col>
      <xdr:colOff>142875</xdr:colOff>
      <xdr:row>16</xdr:row>
      <xdr:rowOff>55880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69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66057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466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0</xdr:rowOff>
    </xdr:from>
    <xdr:to>
      <xdr:col>65</xdr:col>
      <xdr:colOff>53975</xdr:colOff>
      <xdr:row>16</xdr:row>
      <xdr:rowOff>101600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74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111777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51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a:t>
          </a:r>
          <a:r>
            <a:rPr kumimoji="1" lang="ja-JP" altLang="en-US" sz="1100" b="0" i="0" baseline="0">
              <a:solidFill>
                <a:schemeClr val="dk1"/>
              </a:solidFill>
              <a:effectLst/>
              <a:latin typeface="+mn-lt"/>
              <a:ea typeface="+mn-ea"/>
              <a:cs typeface="+mn-cs"/>
            </a:rPr>
            <a:t>令和５年１０月より、所得制限の撤廃を行ったことによる子ども医療費助成事業経費の増</a:t>
          </a:r>
          <a:r>
            <a:rPr kumimoji="1" lang="ja-JP" altLang="ja-JP" sz="1100" b="0" i="0" baseline="0">
              <a:solidFill>
                <a:schemeClr val="dk1"/>
              </a:solidFill>
              <a:effectLst/>
              <a:latin typeface="+mn-lt"/>
              <a:ea typeface="+mn-ea"/>
              <a:cs typeface="+mn-cs"/>
            </a:rPr>
            <a:t>などから、対象額は前年度比で</a:t>
          </a:r>
          <a:r>
            <a:rPr kumimoji="1" lang="ja-JP" altLang="en-US" sz="1100" b="0" i="0" baseline="0">
              <a:solidFill>
                <a:schemeClr val="dk1"/>
              </a:solidFill>
              <a:effectLst/>
              <a:latin typeface="+mn-lt"/>
              <a:ea typeface="+mn-ea"/>
              <a:cs typeface="+mn-cs"/>
            </a:rPr>
            <a:t>４．０</a:t>
          </a:r>
          <a:r>
            <a:rPr kumimoji="1" lang="ja-JP" altLang="ja-JP" sz="1100" b="0" i="0" baseline="0">
              <a:solidFill>
                <a:schemeClr val="dk1"/>
              </a:solidFill>
              <a:effectLst/>
              <a:latin typeface="+mn-lt"/>
              <a:ea typeface="+mn-ea"/>
              <a:cs typeface="+mn-cs"/>
            </a:rPr>
            <a:t>ポイントの</a:t>
          </a:r>
          <a:r>
            <a:rPr kumimoji="1" lang="ja-JP" altLang="en-US" sz="1100" b="0" i="0" baseline="0">
              <a:solidFill>
                <a:schemeClr val="dk1"/>
              </a:solidFill>
              <a:effectLst/>
              <a:latin typeface="+mn-lt"/>
              <a:ea typeface="+mn-ea"/>
              <a:cs typeface="+mn-cs"/>
            </a:rPr>
            <a:t>増</a:t>
          </a:r>
          <a:r>
            <a:rPr kumimoji="1" lang="ja-JP" altLang="ja-JP" sz="1100" b="0" i="0" baseline="0">
              <a:solidFill>
                <a:schemeClr val="dk1"/>
              </a:solidFill>
              <a:effectLst/>
              <a:latin typeface="+mn-lt"/>
              <a:ea typeface="+mn-ea"/>
              <a:cs typeface="+mn-cs"/>
            </a:rPr>
            <a:t>と</a:t>
          </a:r>
          <a:r>
            <a:rPr kumimoji="1" lang="ja-JP" altLang="en-US" sz="1100" b="0" i="0" baseline="0">
              <a:solidFill>
                <a:schemeClr val="dk1"/>
              </a:solidFill>
              <a:effectLst/>
              <a:latin typeface="+mn-lt"/>
              <a:ea typeface="+mn-ea"/>
              <a:cs typeface="+mn-cs"/>
            </a:rPr>
            <a:t>なり、</a:t>
          </a:r>
          <a:r>
            <a:rPr kumimoji="1" lang="ja-JP" altLang="ja-JP" sz="1100" b="0" i="0" baseline="0">
              <a:solidFill>
                <a:schemeClr val="dk1"/>
              </a:solidFill>
              <a:effectLst/>
              <a:latin typeface="+mn-lt"/>
              <a:ea typeface="+mn-ea"/>
              <a:cs typeface="+mn-cs"/>
            </a:rPr>
            <a:t>経常収支比率は前年度比で</a:t>
          </a:r>
          <a:r>
            <a:rPr kumimoji="1" lang="ja-JP" altLang="en-US" sz="1100" b="0" i="0" baseline="0">
              <a:solidFill>
                <a:schemeClr val="dk1"/>
              </a:solidFill>
              <a:effectLst/>
              <a:latin typeface="+mn-lt"/>
              <a:ea typeface="+mn-ea"/>
              <a:cs typeface="+mn-cs"/>
            </a:rPr>
            <a:t>０．６</a:t>
          </a:r>
          <a:r>
            <a:rPr kumimoji="1" lang="ja-JP" altLang="ja-JP" sz="1100" b="0" i="0" baseline="0">
              <a:solidFill>
                <a:schemeClr val="dk1"/>
              </a:solidFill>
              <a:effectLst/>
              <a:latin typeface="+mn-lt"/>
              <a:ea typeface="+mn-ea"/>
              <a:cs typeface="+mn-cs"/>
            </a:rPr>
            <a:t>ポイントの悪化となった。</a:t>
          </a:r>
          <a:endParaRPr lang="ja-JP" altLang="ja-JP">
            <a:effectLst/>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12700</xdr:rowOff>
    </xdr:from>
    <xdr:to>
      <xdr:col>24</xdr:col>
      <xdr:colOff>25400</xdr:colOff>
      <xdr:row>62</xdr:row>
      <xdr:rowOff>50800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2710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22877</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50800</xdr:rowOff>
    </xdr:from>
    <xdr:to>
      <xdr:col>24</xdr:col>
      <xdr:colOff>114300</xdr:colOff>
      <xdr:row>62</xdr:row>
      <xdr:rowOff>50800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99077</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12700</xdr:rowOff>
    </xdr:from>
    <xdr:to>
      <xdr:col>24</xdr:col>
      <xdr:colOff>114300</xdr:colOff>
      <xdr:row>54</xdr:row>
      <xdr:rowOff>12700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50800</xdr:rowOff>
    </xdr:from>
    <xdr:to>
      <xdr:col>24</xdr:col>
      <xdr:colOff>25400</xdr:colOff>
      <xdr:row>60</xdr:row>
      <xdr:rowOff>165100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103378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73677</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8463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57150</xdr:rowOff>
    </xdr:from>
    <xdr:to>
      <xdr:col>24</xdr:col>
      <xdr:colOff>76200</xdr:colOff>
      <xdr:row>58</xdr:row>
      <xdr:rowOff>158750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1000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69850</xdr:rowOff>
    </xdr:from>
    <xdr:to>
      <xdr:col>19</xdr:col>
      <xdr:colOff>187325</xdr:colOff>
      <xdr:row>60</xdr:row>
      <xdr:rowOff>50800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101854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76200</xdr:rowOff>
    </xdr:from>
    <xdr:to>
      <xdr:col>20</xdr:col>
      <xdr:colOff>38100</xdr:colOff>
      <xdr:row>58</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16527</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617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69850</xdr:rowOff>
    </xdr:from>
    <xdr:to>
      <xdr:col>15</xdr:col>
      <xdr:colOff>98425</xdr:colOff>
      <xdr:row>60</xdr:row>
      <xdr:rowOff>50800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2209800" y="101854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0</xdr:rowOff>
    </xdr:from>
    <xdr:to>
      <xdr:col>15</xdr:col>
      <xdr:colOff>149225</xdr:colOff>
      <xdr:row>57</xdr:row>
      <xdr:rowOff>101600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111777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54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50800</xdr:rowOff>
    </xdr:from>
    <xdr:to>
      <xdr:col>11</xdr:col>
      <xdr:colOff>9525</xdr:colOff>
      <xdr:row>60</xdr:row>
      <xdr:rowOff>50800</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1320800" y="10337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114300</xdr:rowOff>
    </xdr:from>
    <xdr:to>
      <xdr:col>11</xdr:col>
      <xdr:colOff>60325</xdr:colOff>
      <xdr:row>58</xdr:row>
      <xdr:rowOff>44450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54627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65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76200</xdr:rowOff>
    </xdr:from>
    <xdr:to>
      <xdr:col>6</xdr:col>
      <xdr:colOff>171450</xdr:colOff>
      <xdr:row>59</xdr:row>
      <xdr:rowOff>6350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16527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114300</xdr:rowOff>
    </xdr:from>
    <xdr:to>
      <xdr:col>24</xdr:col>
      <xdr:colOff>76200</xdr:colOff>
      <xdr:row>61</xdr:row>
      <xdr:rowOff>44450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1040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60</xdr:row>
      <xdr:rowOff>86377</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1037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0</xdr:rowOff>
    </xdr:from>
    <xdr:to>
      <xdr:col>20</xdr:col>
      <xdr:colOff>38100</xdr:colOff>
      <xdr:row>60</xdr:row>
      <xdr:rowOff>101600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86377</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1037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19050</xdr:rowOff>
    </xdr:from>
    <xdr:to>
      <xdr:col>15</xdr:col>
      <xdr:colOff>149225</xdr:colOff>
      <xdr:row>59</xdr:row>
      <xdr:rowOff>120650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105427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0</xdr:rowOff>
    </xdr:from>
    <xdr:to>
      <xdr:col>11</xdr:col>
      <xdr:colOff>60325</xdr:colOff>
      <xdr:row>60</xdr:row>
      <xdr:rowOff>101600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86377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1037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0</xdr:rowOff>
    </xdr:from>
    <xdr:to>
      <xdr:col>6</xdr:col>
      <xdr:colOff>171450</xdr:colOff>
      <xdr:row>60</xdr:row>
      <xdr:rowOff>101600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86377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1037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100">
              <a:solidFill>
                <a:schemeClr val="dk1"/>
              </a:solidFill>
              <a:effectLst/>
              <a:latin typeface="+mn-lt"/>
              <a:ea typeface="+mn-ea"/>
              <a:cs typeface="+mn-cs"/>
            </a:rPr>
            <a:t>　臨時財源対策債の減などによる歳入（分母）の減少により、若干の悪化となった。</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101600</xdr:rowOff>
    </xdr:from>
    <xdr:to>
      <xdr:col>82</xdr:col>
      <xdr:colOff>107950</xdr:colOff>
      <xdr:row>60</xdr:row>
      <xdr:rowOff>139700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170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111777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39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139700</xdr:rowOff>
    </xdr:from>
    <xdr:to>
      <xdr:col>82</xdr:col>
      <xdr:colOff>196850</xdr:colOff>
      <xdr:row>60</xdr:row>
      <xdr:rowOff>139700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2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16527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76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101600</xdr:rowOff>
    </xdr:from>
    <xdr:to>
      <xdr:col>82</xdr:col>
      <xdr:colOff>196850</xdr:colOff>
      <xdr:row>52</xdr:row>
      <xdr:rowOff>101600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17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107950</xdr:rowOff>
    </xdr:from>
    <xdr:to>
      <xdr:col>82</xdr:col>
      <xdr:colOff>107950</xdr:colOff>
      <xdr:row>58</xdr:row>
      <xdr:rowOff>50800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8806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124477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725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107950</xdr:rowOff>
    </xdr:from>
    <xdr:to>
      <xdr:col>82</xdr:col>
      <xdr:colOff>158750</xdr:colOff>
      <xdr:row>58</xdr:row>
      <xdr:rowOff>38100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88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69850</xdr:rowOff>
    </xdr:from>
    <xdr:to>
      <xdr:col>78</xdr:col>
      <xdr:colOff>69850</xdr:colOff>
      <xdr:row>57</xdr:row>
      <xdr:rowOff>107950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8425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82550</xdr:rowOff>
    </xdr:from>
    <xdr:to>
      <xdr:col>78</xdr:col>
      <xdr:colOff>120650</xdr:colOff>
      <xdr:row>58</xdr:row>
      <xdr:rowOff>12700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168927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94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69850</xdr:rowOff>
    </xdr:from>
    <xdr:to>
      <xdr:col>73</xdr:col>
      <xdr:colOff>180975</xdr:colOff>
      <xdr:row>59</xdr:row>
      <xdr:rowOff>6350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842500"/>
          <a:ext cx="889000" cy="279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31750</xdr:rowOff>
    </xdr:from>
    <xdr:to>
      <xdr:col>74</xdr:col>
      <xdr:colOff>31750</xdr:colOff>
      <xdr:row>57</xdr:row>
      <xdr:rowOff>133350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118127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89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6350</xdr:rowOff>
    </xdr:from>
    <xdr:to>
      <xdr:col>69</xdr:col>
      <xdr:colOff>92075</xdr:colOff>
      <xdr:row>59</xdr:row>
      <xdr:rowOff>120650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101219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158750</xdr:rowOff>
    </xdr:from>
    <xdr:to>
      <xdr:col>69</xdr:col>
      <xdr:colOff>142875</xdr:colOff>
      <xdr:row>58</xdr:row>
      <xdr:rowOff>88900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99077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7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137177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0</xdr:rowOff>
    </xdr:from>
    <xdr:to>
      <xdr:col>82</xdr:col>
      <xdr:colOff>158750</xdr:colOff>
      <xdr:row>58</xdr:row>
      <xdr:rowOff>101600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143527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57150</xdr:rowOff>
    </xdr:from>
    <xdr:to>
      <xdr:col>78</xdr:col>
      <xdr:colOff>120650</xdr:colOff>
      <xdr:row>57</xdr:row>
      <xdr:rowOff>158750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168927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598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19050</xdr:rowOff>
    </xdr:from>
    <xdr:to>
      <xdr:col>74</xdr:col>
      <xdr:colOff>31750</xdr:colOff>
      <xdr:row>57</xdr:row>
      <xdr:rowOff>120650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130827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127000</xdr:rowOff>
    </xdr:from>
    <xdr:to>
      <xdr:col>69</xdr:col>
      <xdr:colOff>142875</xdr:colOff>
      <xdr:row>59</xdr:row>
      <xdr:rowOff>57150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1007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41927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69850</xdr:rowOff>
    </xdr:from>
    <xdr:to>
      <xdr:col>65</xdr:col>
      <xdr:colOff>53975</xdr:colOff>
      <xdr:row>60</xdr:row>
      <xdr:rowOff>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18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156227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27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a:t>
          </a:r>
          <a:r>
            <a:rPr kumimoji="1" lang="ja-JP" altLang="en-US" sz="1100" b="0" i="0" baseline="0">
              <a:solidFill>
                <a:schemeClr val="dk1"/>
              </a:solidFill>
              <a:effectLst/>
              <a:latin typeface="+mn-lt"/>
              <a:ea typeface="+mn-ea"/>
              <a:cs typeface="+mn-cs"/>
            </a:rPr>
            <a:t>浅川清流環境組合における元利償還金の額が増となることに伴い、負担金が増となるなどから１．１</a:t>
          </a:r>
          <a:r>
            <a:rPr kumimoji="1" lang="ja-JP" altLang="ja-JP" sz="1100" b="0" i="0" baseline="0">
              <a:solidFill>
                <a:schemeClr val="dk1"/>
              </a:solidFill>
              <a:effectLst/>
              <a:latin typeface="+mn-lt"/>
              <a:ea typeface="+mn-ea"/>
              <a:cs typeface="+mn-cs"/>
            </a:rPr>
            <a:t>ポイントの</a:t>
          </a:r>
          <a:r>
            <a:rPr kumimoji="1" lang="ja-JP" altLang="en-US" sz="1100" b="0" i="0" baseline="0">
              <a:solidFill>
                <a:schemeClr val="dk1"/>
              </a:solidFill>
              <a:effectLst/>
              <a:latin typeface="+mn-lt"/>
              <a:ea typeface="+mn-ea"/>
              <a:cs typeface="+mn-cs"/>
            </a:rPr>
            <a:t>悪化</a:t>
          </a:r>
          <a:r>
            <a:rPr kumimoji="1" lang="ja-JP" altLang="ja-JP" sz="1100" b="0" i="0" baseline="0">
              <a:solidFill>
                <a:schemeClr val="dk1"/>
              </a:solidFill>
              <a:effectLst/>
              <a:latin typeface="+mn-lt"/>
              <a:ea typeface="+mn-ea"/>
              <a:cs typeface="+mn-cs"/>
            </a:rPr>
            <a:t>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なお、類似団体と比較して高い水準となっている一因としては、市立病院を運営するための負担金が挙げられる。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a:extLst>
            <a:ext uri="{FF2B5EF4-FFF2-40B4-BE49-F238E27FC236}">
              <a16:creationId xmlns:a16="http://schemas.microsoft.com/office/drawing/2014/main" id="{00000000-0008-0000-0400-00003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4536</xdr:rowOff>
    </xdr:from>
    <xdr:to>
      <xdr:col>82</xdr:col>
      <xdr:colOff>107950</xdr:colOff>
      <xdr:row>42</xdr:row>
      <xdr:rowOff>39915</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6510000" y="5662386"/>
          <a:ext cx="0" cy="15784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42</xdr:row>
      <xdr:rowOff>11992</xdr:rowOff>
    </xdr:from>
    <xdr:ext cx="762000" cy="259045"/>
    <xdr:sp macro="" textlink="">
      <xdr:nvSpPr>
        <xdr:cNvPr id="310" name="補助費等最小値テキスト">
          <a:extLst>
            <a:ext uri="{FF2B5EF4-FFF2-40B4-BE49-F238E27FC236}">
              <a16:creationId xmlns:a16="http://schemas.microsoft.com/office/drawing/2014/main" id="{00000000-0008-0000-0400-000036010000}"/>
            </a:ext>
          </a:extLst>
        </xdr:cNvPr>
        <xdr:cNvSpPr txBox="1"/>
      </xdr:nvSpPr>
      <xdr:spPr>
        <a:xfrm>
          <a:off x="16598900" y="7212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39915</xdr:rowOff>
    </xdr:from>
    <xdr:to>
      <xdr:col>82</xdr:col>
      <xdr:colOff>196850</xdr:colOff>
      <xdr:row>42</xdr:row>
      <xdr:rowOff>39915</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7240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90913</xdr:rowOff>
    </xdr:from>
    <xdr:ext cx="762000" cy="259045"/>
    <xdr:sp macro="" textlink="">
      <xdr:nvSpPr>
        <xdr:cNvPr id="312" name="補助費等最大値テキスト">
          <a:extLst>
            <a:ext uri="{FF2B5EF4-FFF2-40B4-BE49-F238E27FC236}">
              <a16:creationId xmlns:a16="http://schemas.microsoft.com/office/drawing/2014/main" id="{00000000-0008-0000-0400-000038010000}"/>
            </a:ext>
          </a:extLst>
        </xdr:cNvPr>
        <xdr:cNvSpPr txBox="1"/>
      </xdr:nvSpPr>
      <xdr:spPr>
        <a:xfrm>
          <a:off x="16598900" y="5405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4536</xdr:rowOff>
    </xdr:from>
    <xdr:to>
      <xdr:col>82</xdr:col>
      <xdr:colOff>196850</xdr:colOff>
      <xdr:row>33</xdr:row>
      <xdr:rowOff>4536</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5662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7257</xdr:rowOff>
    </xdr:from>
    <xdr:to>
      <xdr:col>82</xdr:col>
      <xdr:colOff>107950</xdr:colOff>
      <xdr:row>38</xdr:row>
      <xdr:rowOff>127000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5671800" y="6522357"/>
          <a:ext cx="8382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87284</xdr:rowOff>
    </xdr:from>
    <xdr:ext cx="762000" cy="259045"/>
    <xdr:sp macro="" textlink="">
      <xdr:nvSpPr>
        <xdr:cNvPr id="315" name="補助費等平均値テキスト">
          <a:extLst>
            <a:ext uri="{FF2B5EF4-FFF2-40B4-BE49-F238E27FC236}">
              <a16:creationId xmlns:a16="http://schemas.microsoft.com/office/drawing/2014/main" id="{00000000-0008-0000-0400-00003B010000}"/>
            </a:ext>
          </a:extLst>
        </xdr:cNvPr>
        <xdr:cNvSpPr txBox="1"/>
      </xdr:nvSpPr>
      <xdr:spPr>
        <a:xfrm>
          <a:off x="16598900" y="6088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70757</xdr:rowOff>
    </xdr:from>
    <xdr:to>
      <xdr:col>82</xdr:col>
      <xdr:colOff>158750</xdr:colOff>
      <xdr:row>37</xdr:row>
      <xdr:rowOff>907</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64592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7257</xdr:rowOff>
    </xdr:from>
    <xdr:to>
      <xdr:col>78</xdr:col>
      <xdr:colOff>69850</xdr:colOff>
      <xdr:row>38</xdr:row>
      <xdr:rowOff>61685</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4782800" y="6522357"/>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70757</xdr:rowOff>
    </xdr:from>
    <xdr:to>
      <xdr:col>78</xdr:col>
      <xdr:colOff>120650</xdr:colOff>
      <xdr:row>37</xdr:row>
      <xdr:rowOff>907</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5621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11084</xdr:rowOff>
    </xdr:from>
    <xdr:ext cx="7366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290800" y="6011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61685</xdr:rowOff>
    </xdr:from>
    <xdr:to>
      <xdr:col>73</xdr:col>
      <xdr:colOff>180975</xdr:colOff>
      <xdr:row>39</xdr:row>
      <xdr:rowOff>31750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893800" y="6576785"/>
          <a:ext cx="889000" cy="141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59872</xdr:rowOff>
    </xdr:from>
    <xdr:to>
      <xdr:col>74</xdr:col>
      <xdr:colOff>31750</xdr:colOff>
      <xdr:row>36</xdr:row>
      <xdr:rowOff>161472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4732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199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600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18143</xdr:rowOff>
    </xdr:from>
    <xdr:to>
      <xdr:col>69</xdr:col>
      <xdr:colOff>92075</xdr:colOff>
      <xdr:row>39</xdr:row>
      <xdr:rowOff>31750</xdr:rowOff>
    </xdr:to>
    <xdr:cxnSp macro="">
      <xdr:nvCxnSpPr>
        <xdr:cNvPr id="323" name="直線コネクタ 322">
          <a:extLst>
            <a:ext uri="{FF2B5EF4-FFF2-40B4-BE49-F238E27FC236}">
              <a16:creationId xmlns:a16="http://schemas.microsoft.com/office/drawing/2014/main" id="{00000000-0008-0000-0400-000043010000}"/>
            </a:ext>
          </a:extLst>
        </xdr:cNvPr>
        <xdr:cNvCxnSpPr/>
      </xdr:nvCxnSpPr>
      <xdr:spPr>
        <a:xfrm>
          <a:off x="13004800" y="6533243"/>
          <a:ext cx="889000" cy="18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81643</xdr:rowOff>
    </xdr:from>
    <xdr:to>
      <xdr:col>69</xdr:col>
      <xdr:colOff>142875</xdr:colOff>
      <xdr:row>37</xdr:row>
      <xdr:rowOff>11793</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38430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21970</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602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48986</xdr:rowOff>
    </xdr:from>
    <xdr:to>
      <xdr:col>65</xdr:col>
      <xdr:colOff>53975</xdr:colOff>
      <xdr:row>36</xdr:row>
      <xdr:rowOff>150586</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2954000" y="6221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160763</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5990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76200</xdr:rowOff>
    </xdr:from>
    <xdr:to>
      <xdr:col>82</xdr:col>
      <xdr:colOff>158750</xdr:colOff>
      <xdr:row>39</xdr:row>
      <xdr:rowOff>6350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64592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48277</xdr:rowOff>
    </xdr:from>
    <xdr:ext cx="762000" cy="259045"/>
    <xdr:sp macro="" textlink="">
      <xdr:nvSpPr>
        <xdr:cNvPr id="334" name="補助費等該当値テキスト">
          <a:extLst>
            <a:ext uri="{FF2B5EF4-FFF2-40B4-BE49-F238E27FC236}">
              <a16:creationId xmlns:a16="http://schemas.microsoft.com/office/drawing/2014/main" id="{00000000-0008-0000-0400-00004E010000}"/>
            </a:ext>
          </a:extLst>
        </xdr:cNvPr>
        <xdr:cNvSpPr txBox="1"/>
      </xdr:nvSpPr>
      <xdr:spPr>
        <a:xfrm>
          <a:off x="165989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127907</xdr:rowOff>
    </xdr:from>
    <xdr:to>
      <xdr:col>78</xdr:col>
      <xdr:colOff>120650</xdr:colOff>
      <xdr:row>38</xdr:row>
      <xdr:rowOff>58057</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5621000" y="647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42834</xdr:rowOff>
    </xdr:from>
    <xdr:ext cx="7366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5290800" y="6557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10885</xdr:rowOff>
    </xdr:from>
    <xdr:to>
      <xdr:col>74</xdr:col>
      <xdr:colOff>31750</xdr:colOff>
      <xdr:row>38</xdr:row>
      <xdr:rowOff>112485</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4732000" y="652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97262</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4401800" y="661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152400</xdr:rowOff>
    </xdr:from>
    <xdr:to>
      <xdr:col>69</xdr:col>
      <xdr:colOff>142875</xdr:colOff>
      <xdr:row>39</xdr:row>
      <xdr:rowOff>82550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3843000" y="666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67327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3512800" y="675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138793</xdr:rowOff>
    </xdr:from>
    <xdr:to>
      <xdr:col>65</xdr:col>
      <xdr:colOff>53975</xdr:colOff>
      <xdr:row>38</xdr:row>
      <xdr:rowOff>68943</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2954000" y="648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53720</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2623800" y="6568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令和元年度に借り入れた臨時財政対策債や、プラスチック類資源化施設建設工事の元金の償還開始などにより公債費は増加している。経常収支比率としては０．</a:t>
          </a:r>
          <a:r>
            <a:rPr kumimoji="1" lang="ja-JP" altLang="en-US" sz="1100" b="0" i="0" baseline="0">
              <a:solidFill>
                <a:schemeClr val="dk1"/>
              </a:solidFill>
              <a:effectLst/>
              <a:latin typeface="+mn-lt"/>
              <a:ea typeface="+mn-ea"/>
              <a:cs typeface="+mn-cs"/>
            </a:rPr>
            <a:t>２</a:t>
          </a:r>
          <a:r>
            <a:rPr kumimoji="1" lang="ja-JP" altLang="ja-JP" sz="1100" b="0" i="0" baseline="0">
              <a:solidFill>
                <a:schemeClr val="dk1"/>
              </a:solidFill>
              <a:effectLst/>
              <a:latin typeface="+mn-lt"/>
              <a:ea typeface="+mn-ea"/>
              <a:cs typeface="+mn-cs"/>
            </a:rPr>
            <a:t>ポイントの悪化となったが、類似団体と比較すると堅調な推移を続けている。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近年は、当初予算編成において公債費の原因となる投資的経費の上限を設定しており、引き続き安定的な比率が保てると見込まれる。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0" name="公債費グラフ枠">
          <a:extLst>
            <a:ext uri="{FF2B5EF4-FFF2-40B4-BE49-F238E27FC236}">
              <a16:creationId xmlns:a16="http://schemas.microsoft.com/office/drawing/2014/main" id="{00000000-0008-0000-0400-00007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122101</xdr:rowOff>
    </xdr:from>
    <xdr:to>
      <xdr:col>24</xdr:col>
      <xdr:colOff>25400</xdr:colOff>
      <xdr:row>80</xdr:row>
      <xdr:rowOff>149861</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4826000" y="12637951"/>
          <a:ext cx="0" cy="1227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72" name="公債費最小値テキスト">
          <a:extLst>
            <a:ext uri="{FF2B5EF4-FFF2-40B4-BE49-F238E27FC236}">
              <a16:creationId xmlns:a16="http://schemas.microsoft.com/office/drawing/2014/main" id="{00000000-0008-0000-0400-000074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37028</xdr:rowOff>
    </xdr:from>
    <xdr:ext cx="762000" cy="259045"/>
    <xdr:sp macro="" textlink="">
      <xdr:nvSpPr>
        <xdr:cNvPr id="374" name="公債費最大値テキスト">
          <a:extLst>
            <a:ext uri="{FF2B5EF4-FFF2-40B4-BE49-F238E27FC236}">
              <a16:creationId xmlns:a16="http://schemas.microsoft.com/office/drawing/2014/main" id="{00000000-0008-0000-0400-000076010000}"/>
            </a:ext>
          </a:extLst>
        </xdr:cNvPr>
        <xdr:cNvSpPr txBox="1"/>
      </xdr:nvSpPr>
      <xdr:spPr>
        <a:xfrm>
          <a:off x="4914900" y="12381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122101</xdr:rowOff>
    </xdr:from>
    <xdr:to>
      <xdr:col>24</xdr:col>
      <xdr:colOff>114300</xdr:colOff>
      <xdr:row>73</xdr:row>
      <xdr:rowOff>122101</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2637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19231</xdr:rowOff>
    </xdr:from>
    <xdr:to>
      <xdr:col>24</xdr:col>
      <xdr:colOff>25400</xdr:colOff>
      <xdr:row>76</xdr:row>
      <xdr:rowOff>32294</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3987800" y="13049431"/>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110326</xdr:rowOff>
    </xdr:from>
    <xdr:ext cx="762000" cy="259045"/>
    <xdr:sp macro="" textlink="">
      <xdr:nvSpPr>
        <xdr:cNvPr id="377" name="公債費平均値テキスト">
          <a:extLst>
            <a:ext uri="{FF2B5EF4-FFF2-40B4-BE49-F238E27FC236}">
              <a16:creationId xmlns:a16="http://schemas.microsoft.com/office/drawing/2014/main" id="{00000000-0008-0000-0400-000079010000}"/>
            </a:ext>
          </a:extLst>
        </xdr:cNvPr>
        <xdr:cNvSpPr txBox="1"/>
      </xdr:nvSpPr>
      <xdr:spPr>
        <a:xfrm>
          <a:off x="4914900" y="131405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138249</xdr:rowOff>
    </xdr:from>
    <xdr:to>
      <xdr:col>24</xdr:col>
      <xdr:colOff>76200</xdr:colOff>
      <xdr:row>77</xdr:row>
      <xdr:rowOff>68399</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4775200" y="13168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158024</xdr:rowOff>
    </xdr:from>
    <xdr:to>
      <xdr:col>19</xdr:col>
      <xdr:colOff>187325</xdr:colOff>
      <xdr:row>76</xdr:row>
      <xdr:rowOff>19231</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3098800" y="1301677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144780</xdr:rowOff>
    </xdr:from>
    <xdr:to>
      <xdr:col>20</xdr:col>
      <xdr:colOff>38100</xdr:colOff>
      <xdr:row>77</xdr:row>
      <xdr:rowOff>74930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3937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59707</xdr:rowOff>
    </xdr:from>
    <xdr:ext cx="7366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606800" y="13261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158024</xdr:rowOff>
    </xdr:from>
    <xdr:to>
      <xdr:col>15</xdr:col>
      <xdr:colOff>98425</xdr:colOff>
      <xdr:row>76</xdr:row>
      <xdr:rowOff>19231</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flipV="1">
          <a:off x="2209800" y="1301677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144780</xdr:rowOff>
    </xdr:from>
    <xdr:to>
      <xdr:col>15</xdr:col>
      <xdr:colOff>149225</xdr:colOff>
      <xdr:row>77</xdr:row>
      <xdr:rowOff>74930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3048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59707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6169</xdr:rowOff>
    </xdr:from>
    <xdr:to>
      <xdr:col>11</xdr:col>
      <xdr:colOff>9525</xdr:colOff>
      <xdr:row>76</xdr:row>
      <xdr:rowOff>19231</xdr:rowOff>
    </xdr:to>
    <xdr:cxnSp macro="">
      <xdr:nvCxnSpPr>
        <xdr:cNvPr id="385" name="直線コネクタ 384">
          <a:extLst>
            <a:ext uri="{FF2B5EF4-FFF2-40B4-BE49-F238E27FC236}">
              <a16:creationId xmlns:a16="http://schemas.microsoft.com/office/drawing/2014/main" id="{00000000-0008-0000-0400-000081010000}"/>
            </a:ext>
          </a:extLst>
        </xdr:cNvPr>
        <xdr:cNvCxnSpPr/>
      </xdr:nvCxnSpPr>
      <xdr:spPr>
        <a:xfrm>
          <a:off x="1320800" y="13036369"/>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19050</xdr:rowOff>
    </xdr:from>
    <xdr:to>
      <xdr:col>11</xdr:col>
      <xdr:colOff>60325</xdr:colOff>
      <xdr:row>77</xdr:row>
      <xdr:rowOff>120650</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2159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105427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828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58238</xdr:rowOff>
    </xdr:from>
    <xdr:to>
      <xdr:col>6</xdr:col>
      <xdr:colOff>171450</xdr:colOff>
      <xdr:row>77</xdr:row>
      <xdr:rowOff>159838</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1270000" y="1325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144615</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939800" y="13346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152944</xdr:rowOff>
    </xdr:from>
    <xdr:to>
      <xdr:col>24</xdr:col>
      <xdr:colOff>76200</xdr:colOff>
      <xdr:row>76</xdr:row>
      <xdr:rowOff>83094</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4775200" y="13011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169471</xdr:rowOff>
    </xdr:from>
    <xdr:ext cx="762000" cy="259045"/>
    <xdr:sp macro="" textlink="">
      <xdr:nvSpPr>
        <xdr:cNvPr id="396" name="公債費該当値テキスト">
          <a:extLst>
            <a:ext uri="{FF2B5EF4-FFF2-40B4-BE49-F238E27FC236}">
              <a16:creationId xmlns:a16="http://schemas.microsoft.com/office/drawing/2014/main" id="{00000000-0008-0000-0400-00008C010000}"/>
            </a:ext>
          </a:extLst>
        </xdr:cNvPr>
        <xdr:cNvSpPr txBox="1"/>
      </xdr:nvSpPr>
      <xdr:spPr>
        <a:xfrm>
          <a:off x="4914900" y="12856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139881</xdr:rowOff>
    </xdr:from>
    <xdr:to>
      <xdr:col>20</xdr:col>
      <xdr:colOff>38100</xdr:colOff>
      <xdr:row>76</xdr:row>
      <xdr:rowOff>70031</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3937000" y="12998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80208</xdr:rowOff>
    </xdr:from>
    <xdr:ext cx="7366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3606800" y="127675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107224</xdr:rowOff>
    </xdr:from>
    <xdr:to>
      <xdr:col>15</xdr:col>
      <xdr:colOff>149225</xdr:colOff>
      <xdr:row>76</xdr:row>
      <xdr:rowOff>37374</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048000" y="12965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47551</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2717800" y="12734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139881</xdr:rowOff>
    </xdr:from>
    <xdr:to>
      <xdr:col>11</xdr:col>
      <xdr:colOff>60325</xdr:colOff>
      <xdr:row>76</xdr:row>
      <xdr:rowOff>70031</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2159000" y="12998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80208</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828800" y="12767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126819</xdr:rowOff>
    </xdr:from>
    <xdr:to>
      <xdr:col>6</xdr:col>
      <xdr:colOff>171450</xdr:colOff>
      <xdr:row>76</xdr:row>
      <xdr:rowOff>56969</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1270000" y="12985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67146</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939800" y="12754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公債費以外の経常収支比率においては、</a:t>
          </a:r>
          <a:r>
            <a:rPr kumimoji="1" lang="ja-JP" altLang="en-US" sz="1100">
              <a:solidFill>
                <a:schemeClr val="dk1"/>
              </a:solidFill>
              <a:effectLst/>
              <a:latin typeface="+mn-lt"/>
              <a:ea typeface="+mn-ea"/>
              <a:cs typeface="+mn-cs"/>
            </a:rPr>
            <a:t>３．１</a:t>
          </a:r>
          <a:r>
            <a:rPr kumimoji="1" lang="ja-JP" altLang="ja-JP" sz="1100">
              <a:solidFill>
                <a:schemeClr val="dk1"/>
              </a:solidFill>
              <a:effectLst/>
              <a:latin typeface="+mn-lt"/>
              <a:ea typeface="+mn-ea"/>
              <a:cs typeface="+mn-cs"/>
            </a:rPr>
            <a:t>ポイントの悪化となった（経常収支比率全体の３．３ポイントの悪化の大半を占めている）。</a:t>
          </a:r>
          <a:endParaRPr lang="ja-JP" altLang="ja-JP" sz="1400">
            <a:effectLst/>
          </a:endParaRPr>
        </a:p>
        <a:p>
          <a:r>
            <a:rPr kumimoji="1" lang="ja-JP" altLang="ja-JP" sz="1100">
              <a:solidFill>
                <a:schemeClr val="dk1"/>
              </a:solidFill>
              <a:effectLst/>
              <a:latin typeface="+mn-lt"/>
              <a:ea typeface="+mn-ea"/>
              <a:cs typeface="+mn-cs"/>
            </a:rPr>
            <a:t>　歳出面では、</a:t>
          </a:r>
          <a:r>
            <a:rPr kumimoji="1" lang="ja-JP" altLang="ja-JP" sz="1100" b="0" i="0" baseline="0">
              <a:solidFill>
                <a:schemeClr val="dk1"/>
              </a:solidFill>
              <a:effectLst/>
              <a:latin typeface="+mn-lt"/>
              <a:ea typeface="+mn-ea"/>
              <a:cs typeface="+mn-cs"/>
            </a:rPr>
            <a:t>プラスチック類資源化施設の長期包括運営管理業務委託の開始に伴う委託料の皆増</a:t>
          </a:r>
          <a:r>
            <a:rPr kumimoji="1" lang="ja-JP" altLang="ja-JP" sz="1100">
              <a:solidFill>
                <a:schemeClr val="dk1"/>
              </a:solidFill>
              <a:effectLst/>
              <a:latin typeface="+mn-lt"/>
              <a:ea typeface="+mn-ea"/>
              <a:cs typeface="+mn-cs"/>
            </a:rPr>
            <a:t>などにより、全体として昨年度より悪化した数値となった。歳入面では、</a:t>
          </a:r>
          <a:r>
            <a:rPr kumimoji="1" lang="ja-JP" altLang="ja-JP" sz="1100" b="0" i="0" baseline="0">
              <a:solidFill>
                <a:schemeClr val="dk1"/>
              </a:solidFill>
              <a:effectLst/>
              <a:latin typeface="+mn-lt"/>
              <a:ea typeface="+mn-ea"/>
              <a:cs typeface="+mn-cs"/>
            </a:rPr>
            <a:t>臨時財源対策債が減となる一方、地方税等の増</a:t>
          </a:r>
          <a:r>
            <a:rPr kumimoji="1" lang="ja-JP" altLang="en-US" sz="1100" b="0" i="0" baseline="0">
              <a:solidFill>
                <a:schemeClr val="dk1"/>
              </a:solidFill>
              <a:effectLst/>
              <a:latin typeface="+mn-lt"/>
              <a:ea typeface="+mn-ea"/>
              <a:cs typeface="+mn-cs"/>
            </a:rPr>
            <a:t>などにより</a:t>
          </a:r>
          <a:r>
            <a:rPr kumimoji="1" lang="ja-JP" altLang="ja-JP" sz="1100">
              <a:solidFill>
                <a:schemeClr val="dk1"/>
              </a:solidFill>
              <a:effectLst/>
              <a:latin typeface="+mn-lt"/>
              <a:ea typeface="+mn-ea"/>
              <a:cs typeface="+mn-cs"/>
            </a:rPr>
            <a:t>、前年度比で</a:t>
          </a:r>
          <a:r>
            <a:rPr kumimoji="1" lang="ja-JP" altLang="en-US" sz="1100">
              <a:solidFill>
                <a:schemeClr val="dk1"/>
              </a:solidFill>
              <a:effectLst/>
              <a:latin typeface="+mn-lt"/>
              <a:ea typeface="+mn-ea"/>
              <a:cs typeface="+mn-cs"/>
            </a:rPr>
            <a:t>０</a:t>
          </a:r>
          <a:r>
            <a:rPr kumimoji="1" lang="ja-JP" altLang="ja-JP" sz="1100">
              <a:solidFill>
                <a:schemeClr val="dk1"/>
              </a:solidFill>
              <a:effectLst/>
              <a:latin typeface="+mn-lt"/>
              <a:ea typeface="+mn-ea"/>
              <a:cs typeface="+mn-cs"/>
            </a:rPr>
            <a:t>．２ポイントの</a:t>
          </a:r>
          <a:r>
            <a:rPr kumimoji="1" lang="ja-JP" altLang="en-US" sz="1100">
              <a:solidFill>
                <a:schemeClr val="dk1"/>
              </a:solidFill>
              <a:effectLst/>
              <a:latin typeface="+mn-lt"/>
              <a:ea typeface="+mn-ea"/>
              <a:cs typeface="+mn-cs"/>
            </a:rPr>
            <a:t>微増</a:t>
          </a:r>
          <a:r>
            <a:rPr kumimoji="1" lang="ja-JP" altLang="ja-JP" sz="1100">
              <a:solidFill>
                <a:schemeClr val="dk1"/>
              </a:solidFill>
              <a:effectLst/>
              <a:latin typeface="+mn-lt"/>
              <a:ea typeface="+mn-ea"/>
              <a:cs typeface="+mn-cs"/>
            </a:rPr>
            <a:t>となった。</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3" name="公債費以外グラフ枠">
          <a:extLst>
            <a:ext uri="{FF2B5EF4-FFF2-40B4-BE49-F238E27FC236}">
              <a16:creationId xmlns:a16="http://schemas.microsoft.com/office/drawing/2014/main" id="{00000000-0008-0000-0400-0000B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154215</xdr:rowOff>
    </xdr:from>
    <xdr:to>
      <xdr:col>82</xdr:col>
      <xdr:colOff>107950</xdr:colOff>
      <xdr:row>81</xdr:row>
      <xdr:rowOff>48079</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6510000" y="12498615"/>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20156</xdr:rowOff>
    </xdr:from>
    <xdr:ext cx="762000" cy="259045"/>
    <xdr:sp macro="" textlink="">
      <xdr:nvSpPr>
        <xdr:cNvPr id="435" name="公債費以外最小値テキスト">
          <a:extLst>
            <a:ext uri="{FF2B5EF4-FFF2-40B4-BE49-F238E27FC236}">
              <a16:creationId xmlns:a16="http://schemas.microsoft.com/office/drawing/2014/main" id="{00000000-0008-0000-0400-0000B3010000}"/>
            </a:ext>
          </a:extLst>
        </xdr:cNvPr>
        <xdr:cNvSpPr txBox="1"/>
      </xdr:nvSpPr>
      <xdr:spPr>
        <a:xfrm>
          <a:off x="16598900" y="13907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48079</xdr:rowOff>
    </xdr:from>
    <xdr:to>
      <xdr:col>82</xdr:col>
      <xdr:colOff>196850</xdr:colOff>
      <xdr:row>81</xdr:row>
      <xdr:rowOff>48079</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6421100" y="13935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69142</xdr:rowOff>
    </xdr:from>
    <xdr:ext cx="762000" cy="259045"/>
    <xdr:sp macro="" textlink="">
      <xdr:nvSpPr>
        <xdr:cNvPr id="437" name="公債費以外最大値テキスト">
          <a:extLst>
            <a:ext uri="{FF2B5EF4-FFF2-40B4-BE49-F238E27FC236}">
              <a16:creationId xmlns:a16="http://schemas.microsoft.com/office/drawing/2014/main" id="{00000000-0008-0000-0400-0000B5010000}"/>
            </a:ext>
          </a:extLst>
        </xdr:cNvPr>
        <xdr:cNvSpPr txBox="1"/>
      </xdr:nvSpPr>
      <xdr:spPr>
        <a:xfrm>
          <a:off x="16598900" y="12242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154215</xdr:rowOff>
    </xdr:from>
    <xdr:to>
      <xdr:col>82</xdr:col>
      <xdr:colOff>196850</xdr:colOff>
      <xdr:row>72</xdr:row>
      <xdr:rowOff>154215</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6421100" y="12498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148771</xdr:rowOff>
    </xdr:from>
    <xdr:to>
      <xdr:col>82</xdr:col>
      <xdr:colOff>107950</xdr:colOff>
      <xdr:row>80</xdr:row>
      <xdr:rowOff>143329</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a:off x="15671800" y="13521871"/>
          <a:ext cx="838200" cy="337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5641</xdr:rowOff>
    </xdr:from>
    <xdr:ext cx="762000" cy="259045"/>
    <xdr:sp macro="" textlink="">
      <xdr:nvSpPr>
        <xdr:cNvPr id="440" name="公債費以外平均値テキスト">
          <a:extLst>
            <a:ext uri="{FF2B5EF4-FFF2-40B4-BE49-F238E27FC236}">
              <a16:creationId xmlns:a16="http://schemas.microsoft.com/office/drawing/2014/main" id="{00000000-0008-0000-0400-0000B8010000}"/>
            </a:ext>
          </a:extLst>
        </xdr:cNvPr>
        <xdr:cNvSpPr txBox="1"/>
      </xdr:nvSpPr>
      <xdr:spPr>
        <a:xfrm>
          <a:off x="16598900" y="132072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160564</xdr:rowOff>
    </xdr:from>
    <xdr:to>
      <xdr:col>82</xdr:col>
      <xdr:colOff>158750</xdr:colOff>
      <xdr:row>78</xdr:row>
      <xdr:rowOff>90714</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6459200" y="1336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15421</xdr:rowOff>
    </xdr:from>
    <xdr:to>
      <xdr:col>78</xdr:col>
      <xdr:colOff>69850</xdr:colOff>
      <xdr:row>78</xdr:row>
      <xdr:rowOff>148771</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a:off x="14782800" y="13217071"/>
          <a:ext cx="8890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73479</xdr:rowOff>
    </xdr:from>
    <xdr:to>
      <xdr:col>78</xdr:col>
      <xdr:colOff>120650</xdr:colOff>
      <xdr:row>78</xdr:row>
      <xdr:rowOff>3629</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5621000" y="13275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13806</xdr:rowOff>
    </xdr:from>
    <xdr:ext cx="7366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290800" y="130440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15421</xdr:rowOff>
    </xdr:from>
    <xdr:to>
      <xdr:col>73</xdr:col>
      <xdr:colOff>180975</xdr:colOff>
      <xdr:row>82</xdr:row>
      <xdr:rowOff>39914</xdr:rowOff>
    </xdr:to>
    <xdr:cxnSp macro="">
      <xdr:nvCxnSpPr>
        <xdr:cNvPr id="445" name="直線コネクタ 444">
          <a:extLst>
            <a:ext uri="{FF2B5EF4-FFF2-40B4-BE49-F238E27FC236}">
              <a16:creationId xmlns:a16="http://schemas.microsoft.com/office/drawing/2014/main" id="{00000000-0008-0000-0400-0000BD010000}"/>
            </a:ext>
          </a:extLst>
        </xdr:cNvPr>
        <xdr:cNvCxnSpPr/>
      </xdr:nvCxnSpPr>
      <xdr:spPr>
        <a:xfrm flipV="1">
          <a:off x="13893800" y="13217071"/>
          <a:ext cx="889000" cy="881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155121</xdr:rowOff>
    </xdr:from>
    <xdr:to>
      <xdr:col>74</xdr:col>
      <xdr:colOff>31750</xdr:colOff>
      <xdr:row>76</xdr:row>
      <xdr:rowOff>85271</xdr:rowOff>
    </xdr:to>
    <xdr:sp macro="" textlink="">
      <xdr:nvSpPr>
        <xdr:cNvPr id="446" name="フローチャート: 判断 445">
          <a:extLst>
            <a:ext uri="{FF2B5EF4-FFF2-40B4-BE49-F238E27FC236}">
              <a16:creationId xmlns:a16="http://schemas.microsoft.com/office/drawing/2014/main" id="{00000000-0008-0000-0400-0000BE010000}"/>
            </a:ext>
          </a:extLst>
        </xdr:cNvPr>
        <xdr:cNvSpPr/>
      </xdr:nvSpPr>
      <xdr:spPr>
        <a:xfrm>
          <a:off x="14732000" y="13013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95449</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2782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81</xdr:row>
      <xdr:rowOff>102507</xdr:rowOff>
    </xdr:from>
    <xdr:to>
      <xdr:col>69</xdr:col>
      <xdr:colOff>92075</xdr:colOff>
      <xdr:row>82</xdr:row>
      <xdr:rowOff>39914</xdr:rowOff>
    </xdr:to>
    <xdr:cxnSp macro="">
      <xdr:nvCxnSpPr>
        <xdr:cNvPr id="448" name="直線コネクタ 447">
          <a:extLst>
            <a:ext uri="{FF2B5EF4-FFF2-40B4-BE49-F238E27FC236}">
              <a16:creationId xmlns:a16="http://schemas.microsoft.com/office/drawing/2014/main" id="{00000000-0008-0000-0400-0000C0010000}"/>
            </a:ext>
          </a:extLst>
        </xdr:cNvPr>
        <xdr:cNvCxnSpPr/>
      </xdr:nvCxnSpPr>
      <xdr:spPr>
        <a:xfrm>
          <a:off x="13004800" y="13989957"/>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160564</xdr:rowOff>
    </xdr:from>
    <xdr:to>
      <xdr:col>69</xdr:col>
      <xdr:colOff>142875</xdr:colOff>
      <xdr:row>78</xdr:row>
      <xdr:rowOff>90714</xdr:rowOff>
    </xdr:to>
    <xdr:sp macro="" textlink="">
      <xdr:nvSpPr>
        <xdr:cNvPr id="449" name="フローチャート: 判断 448">
          <a:extLst>
            <a:ext uri="{FF2B5EF4-FFF2-40B4-BE49-F238E27FC236}">
              <a16:creationId xmlns:a16="http://schemas.microsoft.com/office/drawing/2014/main" id="{00000000-0008-0000-0400-0000C1010000}"/>
            </a:ext>
          </a:extLst>
        </xdr:cNvPr>
        <xdr:cNvSpPr/>
      </xdr:nvSpPr>
      <xdr:spPr>
        <a:xfrm>
          <a:off x="13843000" y="1336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100891</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512800" y="13131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32657</xdr:rowOff>
    </xdr:from>
    <xdr:to>
      <xdr:col>65</xdr:col>
      <xdr:colOff>53975</xdr:colOff>
      <xdr:row>78</xdr:row>
      <xdr:rowOff>134257</xdr:rowOff>
    </xdr:to>
    <xdr:sp macro="" textlink="">
      <xdr:nvSpPr>
        <xdr:cNvPr id="451" name="フローチャート: 判断 450">
          <a:extLst>
            <a:ext uri="{FF2B5EF4-FFF2-40B4-BE49-F238E27FC236}">
              <a16:creationId xmlns:a16="http://schemas.microsoft.com/office/drawing/2014/main" id="{00000000-0008-0000-0400-0000C3010000}"/>
            </a:ext>
          </a:extLst>
        </xdr:cNvPr>
        <xdr:cNvSpPr/>
      </xdr:nvSpPr>
      <xdr:spPr>
        <a:xfrm>
          <a:off x="12954000" y="1340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144434</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2623800" y="1317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92529</xdr:rowOff>
    </xdr:from>
    <xdr:to>
      <xdr:col>82</xdr:col>
      <xdr:colOff>158750</xdr:colOff>
      <xdr:row>81</xdr:row>
      <xdr:rowOff>22679</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6459200" y="13808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80</xdr:row>
      <xdr:rowOff>1106</xdr:rowOff>
    </xdr:from>
    <xdr:ext cx="762000" cy="259045"/>
    <xdr:sp macro="" textlink="">
      <xdr:nvSpPr>
        <xdr:cNvPr id="459" name="公債費以外該当値テキスト">
          <a:extLst>
            <a:ext uri="{FF2B5EF4-FFF2-40B4-BE49-F238E27FC236}">
              <a16:creationId xmlns:a16="http://schemas.microsoft.com/office/drawing/2014/main" id="{00000000-0008-0000-0400-0000CB010000}"/>
            </a:ext>
          </a:extLst>
        </xdr:cNvPr>
        <xdr:cNvSpPr txBox="1"/>
      </xdr:nvSpPr>
      <xdr:spPr>
        <a:xfrm>
          <a:off x="16598900" y="13717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97971</xdr:rowOff>
    </xdr:from>
    <xdr:to>
      <xdr:col>78</xdr:col>
      <xdr:colOff>120650</xdr:colOff>
      <xdr:row>79</xdr:row>
      <xdr:rowOff>28121</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5621000" y="13471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12898</xdr:rowOff>
    </xdr:from>
    <xdr:ext cx="7366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5290800" y="135574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136071</xdr:rowOff>
    </xdr:from>
    <xdr:to>
      <xdr:col>74</xdr:col>
      <xdr:colOff>31750</xdr:colOff>
      <xdr:row>77</xdr:row>
      <xdr:rowOff>66221</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4732000" y="13166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50998</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4401800" y="13252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81</xdr:row>
      <xdr:rowOff>160564</xdr:rowOff>
    </xdr:from>
    <xdr:to>
      <xdr:col>69</xdr:col>
      <xdr:colOff>142875</xdr:colOff>
      <xdr:row>82</xdr:row>
      <xdr:rowOff>90714</xdr:rowOff>
    </xdr:to>
    <xdr:sp macro="" textlink="">
      <xdr:nvSpPr>
        <xdr:cNvPr id="464" name="楕円 463">
          <a:extLst>
            <a:ext uri="{FF2B5EF4-FFF2-40B4-BE49-F238E27FC236}">
              <a16:creationId xmlns:a16="http://schemas.microsoft.com/office/drawing/2014/main" id="{00000000-0008-0000-0400-0000D0010000}"/>
            </a:ext>
          </a:extLst>
        </xdr:cNvPr>
        <xdr:cNvSpPr/>
      </xdr:nvSpPr>
      <xdr:spPr>
        <a:xfrm>
          <a:off x="13843000" y="14048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82</xdr:row>
      <xdr:rowOff>75491</xdr:rowOff>
    </xdr:from>
    <xdr:ext cx="762000" cy="259045"/>
    <xdr:sp macro="" textlink="">
      <xdr:nvSpPr>
        <xdr:cNvPr id="465" name="テキスト ボックス 464">
          <a:extLst>
            <a:ext uri="{FF2B5EF4-FFF2-40B4-BE49-F238E27FC236}">
              <a16:creationId xmlns:a16="http://schemas.microsoft.com/office/drawing/2014/main" id="{00000000-0008-0000-0400-0000D1010000}"/>
            </a:ext>
          </a:extLst>
        </xdr:cNvPr>
        <xdr:cNvSpPr txBox="1"/>
      </xdr:nvSpPr>
      <xdr:spPr>
        <a:xfrm>
          <a:off x="13512800" y="1413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81</xdr:row>
      <xdr:rowOff>51707</xdr:rowOff>
    </xdr:from>
    <xdr:to>
      <xdr:col>65</xdr:col>
      <xdr:colOff>53975</xdr:colOff>
      <xdr:row>81</xdr:row>
      <xdr:rowOff>153307</xdr:rowOff>
    </xdr:to>
    <xdr:sp macro="" textlink="">
      <xdr:nvSpPr>
        <xdr:cNvPr id="466" name="楕円 465">
          <a:extLst>
            <a:ext uri="{FF2B5EF4-FFF2-40B4-BE49-F238E27FC236}">
              <a16:creationId xmlns:a16="http://schemas.microsoft.com/office/drawing/2014/main" id="{00000000-0008-0000-0400-0000D2010000}"/>
            </a:ext>
          </a:extLst>
        </xdr:cNvPr>
        <xdr:cNvSpPr/>
      </xdr:nvSpPr>
      <xdr:spPr>
        <a:xfrm>
          <a:off x="12954000" y="1393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81</xdr:row>
      <xdr:rowOff>138084</xdr:rowOff>
    </xdr:from>
    <xdr:ext cx="762000" cy="259045"/>
    <xdr:sp macro="" textlink="">
      <xdr:nvSpPr>
        <xdr:cNvPr id="467" name="テキスト ボックス 466">
          <a:extLst>
            <a:ext uri="{FF2B5EF4-FFF2-40B4-BE49-F238E27FC236}">
              <a16:creationId xmlns:a16="http://schemas.microsoft.com/office/drawing/2014/main" id="{00000000-0008-0000-0400-0000D3010000}"/>
            </a:ext>
          </a:extLst>
        </xdr:cNvPr>
        <xdr:cNvSpPr txBox="1"/>
      </xdr:nvSpPr>
      <xdr:spPr>
        <a:xfrm>
          <a:off x="12623800" y="1402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東京都日野市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114579</xdr:rowOff>
    </xdr:from>
    <xdr:to>
      <xdr:col>29</xdr:col>
      <xdr:colOff>127000</xdr:colOff>
      <xdr:row>20</xdr:row>
      <xdr:rowOff>17920</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19604"/>
          <a:ext cx="0" cy="127494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161447</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466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17920</xdr:rowOff>
    </xdr:from>
    <xdr:to>
      <xdr:col>30</xdr:col>
      <xdr:colOff>25400</xdr:colOff>
      <xdr:row>20</xdr:row>
      <xdr:rowOff>17920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9454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29506</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63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114579</xdr:rowOff>
    </xdr:from>
    <xdr:to>
      <xdr:col>30</xdr:col>
      <xdr:colOff>25400</xdr:colOff>
      <xdr:row>12</xdr:row>
      <xdr:rowOff>114579</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1960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45809</xdr:rowOff>
    </xdr:from>
    <xdr:to>
      <xdr:col>29</xdr:col>
      <xdr:colOff>127000</xdr:colOff>
      <xdr:row>18</xdr:row>
      <xdr:rowOff>65621</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003800" y="3179534"/>
          <a:ext cx="647700" cy="198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166336</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857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149809</xdr:rowOff>
    </xdr:from>
    <xdr:to>
      <xdr:col>29</xdr:col>
      <xdr:colOff>177800</xdr:colOff>
      <xdr:row>17</xdr:row>
      <xdr:rowOff>79959</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40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148336</xdr:rowOff>
    </xdr:from>
    <xdr:to>
      <xdr:col>26</xdr:col>
      <xdr:colOff>50800</xdr:colOff>
      <xdr:row>18</xdr:row>
      <xdr:rowOff>45809</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3110611"/>
          <a:ext cx="698500" cy="689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21222</xdr:rowOff>
    </xdr:from>
    <xdr:to>
      <xdr:col>26</xdr:col>
      <xdr:colOff>101600</xdr:colOff>
      <xdr:row>17</xdr:row>
      <xdr:rowOff>122822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83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132999</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523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99835</xdr:rowOff>
    </xdr:from>
    <xdr:to>
      <xdr:col>22</xdr:col>
      <xdr:colOff>114300</xdr:colOff>
      <xdr:row>17</xdr:row>
      <xdr:rowOff>148336</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062110"/>
          <a:ext cx="698500" cy="485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38176</xdr:rowOff>
    </xdr:from>
    <xdr:to>
      <xdr:col>22</xdr:col>
      <xdr:colOff>165100</xdr:colOff>
      <xdr:row>17</xdr:row>
      <xdr:rowOff>139776</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00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149953</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69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99835</xdr:rowOff>
    </xdr:from>
    <xdr:to>
      <xdr:col>18</xdr:col>
      <xdr:colOff>177800</xdr:colOff>
      <xdr:row>18</xdr:row>
      <xdr:rowOff>46076</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062110"/>
          <a:ext cx="698500" cy="1176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47815</xdr:rowOff>
    </xdr:from>
    <xdr:to>
      <xdr:col>19</xdr:col>
      <xdr:colOff>38100</xdr:colOff>
      <xdr:row>17</xdr:row>
      <xdr:rowOff>149415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100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159592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78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91973</xdr:rowOff>
    </xdr:from>
    <xdr:to>
      <xdr:col>15</xdr:col>
      <xdr:colOff>101600</xdr:colOff>
      <xdr:row>18</xdr:row>
      <xdr:rowOff>22123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542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32300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823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14821</xdr:rowOff>
    </xdr:from>
    <xdr:to>
      <xdr:col>29</xdr:col>
      <xdr:colOff>177800</xdr:colOff>
      <xdr:row>18</xdr:row>
      <xdr:rowOff>116421</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1485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158348</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120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166459</xdr:rowOff>
    </xdr:from>
    <xdr:to>
      <xdr:col>26</xdr:col>
      <xdr:colOff>101600</xdr:colOff>
      <xdr:row>18</xdr:row>
      <xdr:rowOff>96609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1287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81386</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2151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97536</xdr:rowOff>
    </xdr:from>
    <xdr:to>
      <xdr:col>22</xdr:col>
      <xdr:colOff>165100</xdr:colOff>
      <xdr:row>18</xdr:row>
      <xdr:rowOff>27686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0598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12463</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146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49035</xdr:rowOff>
    </xdr:from>
    <xdr:to>
      <xdr:col>19</xdr:col>
      <xdr:colOff>38100</xdr:colOff>
      <xdr:row>17</xdr:row>
      <xdr:rowOff>150635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0113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135412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097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166726</xdr:rowOff>
    </xdr:from>
    <xdr:to>
      <xdr:col>15</xdr:col>
      <xdr:colOff>101600</xdr:colOff>
      <xdr:row>18</xdr:row>
      <xdr:rowOff>96876</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1290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81652</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21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231242</xdr:rowOff>
    </xdr:from>
    <xdr:to>
      <xdr:col>29</xdr:col>
      <xdr:colOff>127000</xdr:colOff>
      <xdr:row>37</xdr:row>
      <xdr:rowOff>188988</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55792"/>
          <a:ext cx="0" cy="115789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161065</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85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188988</xdr:rowOff>
    </xdr:from>
    <xdr:to>
      <xdr:col>30</xdr:col>
      <xdr:colOff>25400</xdr:colOff>
      <xdr:row>37</xdr:row>
      <xdr:rowOff>188988</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1368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146169</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99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231242</xdr:rowOff>
    </xdr:from>
    <xdr:to>
      <xdr:col>30</xdr:col>
      <xdr:colOff>25400</xdr:colOff>
      <xdr:row>33</xdr:row>
      <xdr:rowOff>231242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5579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26988</xdr:rowOff>
    </xdr:from>
    <xdr:to>
      <xdr:col>29</xdr:col>
      <xdr:colOff>127000</xdr:colOff>
      <xdr:row>37</xdr:row>
      <xdr:rowOff>180416</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151688"/>
          <a:ext cx="647700" cy="1534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63961</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743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218884</xdr:rowOff>
    </xdr:from>
    <xdr:to>
      <xdr:col>29</xdr:col>
      <xdr:colOff>177800</xdr:colOff>
      <xdr:row>35</xdr:row>
      <xdr:rowOff>320484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292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180416</xdr:rowOff>
    </xdr:from>
    <xdr:to>
      <xdr:col>26</xdr:col>
      <xdr:colOff>50800</xdr:colOff>
      <xdr:row>37</xdr:row>
      <xdr:rowOff>244310</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305116"/>
          <a:ext cx="698500" cy="638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231229</xdr:rowOff>
    </xdr:from>
    <xdr:to>
      <xdr:col>26</xdr:col>
      <xdr:colOff>101600</xdr:colOff>
      <xdr:row>35</xdr:row>
      <xdr:rowOff>332829</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4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106</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6104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233909</xdr:rowOff>
    </xdr:from>
    <xdr:to>
      <xdr:col>22</xdr:col>
      <xdr:colOff>114300</xdr:colOff>
      <xdr:row>37</xdr:row>
      <xdr:rowOff>244310</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7358609"/>
          <a:ext cx="698500" cy="104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252488</xdr:rowOff>
    </xdr:from>
    <xdr:to>
      <xdr:col>22</xdr:col>
      <xdr:colOff>165100</xdr:colOff>
      <xdr:row>36</xdr:row>
      <xdr:rowOff>11188</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62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21365</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63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162281</xdr:rowOff>
    </xdr:from>
    <xdr:to>
      <xdr:col>18</xdr:col>
      <xdr:colOff>177800</xdr:colOff>
      <xdr:row>37</xdr:row>
      <xdr:rowOff>233909</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7286981"/>
          <a:ext cx="698500" cy="716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278854</xdr:rowOff>
    </xdr:from>
    <xdr:to>
      <xdr:col>19</xdr:col>
      <xdr:colOff>38100</xdr:colOff>
      <xdr:row>36</xdr:row>
      <xdr:rowOff>37554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89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47731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65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267348</xdr:rowOff>
    </xdr:from>
    <xdr:to>
      <xdr:col>15</xdr:col>
      <xdr:colOff>101600</xdr:colOff>
      <xdr:row>36</xdr:row>
      <xdr:rowOff>26048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776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36225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46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147638</xdr:rowOff>
    </xdr:from>
    <xdr:to>
      <xdr:col>29</xdr:col>
      <xdr:colOff>177800</xdr:colOff>
      <xdr:row>37</xdr:row>
      <xdr:rowOff>77788</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1008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119715</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072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129616</xdr:rowOff>
    </xdr:from>
    <xdr:to>
      <xdr:col>26</xdr:col>
      <xdr:colOff>101600</xdr:colOff>
      <xdr:row>37</xdr:row>
      <xdr:rowOff>231216</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2543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215993</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3406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193510</xdr:rowOff>
    </xdr:from>
    <xdr:to>
      <xdr:col>22</xdr:col>
      <xdr:colOff>165100</xdr:colOff>
      <xdr:row>37</xdr:row>
      <xdr:rowOff>295110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3182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279887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404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183109</xdr:rowOff>
    </xdr:from>
    <xdr:to>
      <xdr:col>19</xdr:col>
      <xdr:colOff>38100</xdr:colOff>
      <xdr:row>37</xdr:row>
      <xdr:rowOff>284709</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3078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269486</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394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111481</xdr:rowOff>
    </xdr:from>
    <xdr:to>
      <xdr:col>15</xdr:col>
      <xdr:colOff>101600</xdr:colOff>
      <xdr:row>37</xdr:row>
      <xdr:rowOff>213081</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2361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197858</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322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187,494
183,715
27.55
79,153,859
74,935,183
4,079,931
37,518,870
32,215,793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86208</xdr:rowOff>
    </xdr:from>
    <xdr:to>
      <xdr:col>24</xdr:col>
      <xdr:colOff>62865</xdr:colOff>
      <xdr:row>39</xdr:row>
      <xdr:rowOff>137985</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401158"/>
          <a:ext cx="1270" cy="14233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141812</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828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137985</xdr:rowOff>
    </xdr:from>
    <xdr:to>
      <xdr:col>24</xdr:col>
      <xdr:colOff>152400</xdr:colOff>
      <xdr:row>39</xdr:row>
      <xdr:rowOff>137985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824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32885</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176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86208</xdr:rowOff>
    </xdr:from>
    <xdr:to>
      <xdr:col>24</xdr:col>
      <xdr:colOff>152400</xdr:colOff>
      <xdr:row>31</xdr:row>
      <xdr:rowOff>86208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401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161227</xdr:rowOff>
    </xdr:from>
    <xdr:to>
      <xdr:col>24</xdr:col>
      <xdr:colOff>63500</xdr:colOff>
      <xdr:row>37</xdr:row>
      <xdr:rowOff>88074</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6333427"/>
          <a:ext cx="838200" cy="98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92232</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929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69355</xdr:rowOff>
    </xdr:from>
    <xdr:to>
      <xdr:col>24</xdr:col>
      <xdr:colOff>114300</xdr:colOff>
      <xdr:row>36</xdr:row>
      <xdr:rowOff>170955</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24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161227</xdr:rowOff>
    </xdr:from>
    <xdr:to>
      <xdr:col>19</xdr:col>
      <xdr:colOff>177800</xdr:colOff>
      <xdr:row>36</xdr:row>
      <xdr:rowOff>163856</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333427"/>
          <a:ext cx="889000" cy="2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61354</xdr:rowOff>
    </xdr:from>
    <xdr:to>
      <xdr:col>20</xdr:col>
      <xdr:colOff>38100</xdr:colOff>
      <xdr:row>36</xdr:row>
      <xdr:rowOff>162954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33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8031</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008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149454</xdr:rowOff>
    </xdr:from>
    <xdr:to>
      <xdr:col>15</xdr:col>
      <xdr:colOff>50800</xdr:colOff>
      <xdr:row>36</xdr:row>
      <xdr:rowOff>163856</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321654"/>
          <a:ext cx="889000" cy="14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83414</xdr:rowOff>
    </xdr:from>
    <xdr:to>
      <xdr:col>15</xdr:col>
      <xdr:colOff>101600</xdr:colOff>
      <xdr:row>37</xdr:row>
      <xdr:rowOff>13564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5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30091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030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149454</xdr:rowOff>
    </xdr:from>
    <xdr:to>
      <xdr:col>10</xdr:col>
      <xdr:colOff>114300</xdr:colOff>
      <xdr:row>38</xdr:row>
      <xdr:rowOff>78511</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321654"/>
          <a:ext cx="889000" cy="271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100368</xdr:rowOff>
    </xdr:from>
    <xdr:to>
      <xdr:col>10</xdr:col>
      <xdr:colOff>165100</xdr:colOff>
      <xdr:row>37</xdr:row>
      <xdr:rowOff>30518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72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21645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365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100140</xdr:rowOff>
    </xdr:from>
    <xdr:to>
      <xdr:col>6</xdr:col>
      <xdr:colOff>38100</xdr:colOff>
      <xdr:row>38</xdr:row>
      <xdr:rowOff>30290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443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46817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219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37274</xdr:rowOff>
    </xdr:from>
    <xdr:to>
      <xdr:col>24</xdr:col>
      <xdr:colOff>114300</xdr:colOff>
      <xdr:row>37</xdr:row>
      <xdr:rowOff>138874</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380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15701</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359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110427</xdr:rowOff>
    </xdr:from>
    <xdr:to>
      <xdr:col>20</xdr:col>
      <xdr:colOff>38100</xdr:colOff>
      <xdr:row>37</xdr:row>
      <xdr:rowOff>40577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282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31704</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37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113056</xdr:rowOff>
    </xdr:from>
    <xdr:to>
      <xdr:col>15</xdr:col>
      <xdr:colOff>101600</xdr:colOff>
      <xdr:row>37</xdr:row>
      <xdr:rowOff>43206</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285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34333</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377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98654</xdr:rowOff>
    </xdr:from>
    <xdr:to>
      <xdr:col>10</xdr:col>
      <xdr:colOff>165100</xdr:colOff>
      <xdr:row>37</xdr:row>
      <xdr:rowOff>28804</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270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45331</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046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27711</xdr:rowOff>
    </xdr:from>
    <xdr:to>
      <xdr:col>6</xdr:col>
      <xdr:colOff>38100</xdr:colOff>
      <xdr:row>38</xdr:row>
      <xdr:rowOff>129311</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542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120438</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635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114097</xdr:rowOff>
    </xdr:from>
    <xdr:to>
      <xdr:col>24</xdr:col>
      <xdr:colOff>62865</xdr:colOff>
      <xdr:row>59</xdr:row>
      <xdr:rowOff>105086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686597"/>
          <a:ext cx="1270" cy="1534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108913</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224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105086</xdr:rowOff>
    </xdr:from>
    <xdr:to>
      <xdr:col>24</xdr:col>
      <xdr:colOff>152400</xdr:colOff>
      <xdr:row>59</xdr:row>
      <xdr:rowOff>105086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220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60774</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61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114097</xdr:rowOff>
    </xdr:from>
    <xdr:to>
      <xdr:col>24</xdr:col>
      <xdr:colOff>152400</xdr:colOff>
      <xdr:row>50</xdr:row>
      <xdr:rowOff>114097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686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2483</xdr:rowOff>
    </xdr:from>
    <xdr:to>
      <xdr:col>24</xdr:col>
      <xdr:colOff>63500</xdr:colOff>
      <xdr:row>56</xdr:row>
      <xdr:rowOff>138329</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603683"/>
          <a:ext cx="838200" cy="135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24128</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4538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1251</xdr:rowOff>
    </xdr:from>
    <xdr:to>
      <xdr:col>24</xdr:col>
      <xdr:colOff>114300</xdr:colOff>
      <xdr:row>56</xdr:row>
      <xdr:rowOff>102851</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02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2483</xdr:rowOff>
    </xdr:from>
    <xdr:to>
      <xdr:col>19</xdr:col>
      <xdr:colOff>177800</xdr:colOff>
      <xdr:row>56</xdr:row>
      <xdr:rowOff>46260</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603683"/>
          <a:ext cx="889000" cy="43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116808</xdr:rowOff>
    </xdr:from>
    <xdr:to>
      <xdr:col>20</xdr:col>
      <xdr:colOff>38100</xdr:colOff>
      <xdr:row>56</xdr:row>
      <xdr:rowOff>46958</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546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63485</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321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46260</xdr:rowOff>
    </xdr:from>
    <xdr:to>
      <xdr:col>15</xdr:col>
      <xdr:colOff>50800</xdr:colOff>
      <xdr:row>57</xdr:row>
      <xdr:rowOff>98837</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647460"/>
          <a:ext cx="889000" cy="224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13900</xdr:rowOff>
    </xdr:from>
    <xdr:to>
      <xdr:col>15</xdr:col>
      <xdr:colOff>101600</xdr:colOff>
      <xdr:row>56</xdr:row>
      <xdr:rowOff>115500</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1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106627</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707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98837</xdr:rowOff>
    </xdr:from>
    <xdr:to>
      <xdr:col>10</xdr:col>
      <xdr:colOff>114300</xdr:colOff>
      <xdr:row>57</xdr:row>
      <xdr:rowOff>100724</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871487"/>
          <a:ext cx="889000" cy="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15005</xdr:rowOff>
    </xdr:from>
    <xdr:to>
      <xdr:col>10</xdr:col>
      <xdr:colOff>165100</xdr:colOff>
      <xdr:row>57</xdr:row>
      <xdr:rowOff>116605</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8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133132</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562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87605</xdr:rowOff>
    </xdr:from>
    <xdr:to>
      <xdr:col>6</xdr:col>
      <xdr:colOff>38100</xdr:colOff>
      <xdr:row>58</xdr:row>
      <xdr:rowOff>17755</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60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8882</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952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87529</xdr:rowOff>
    </xdr:from>
    <xdr:to>
      <xdr:col>24</xdr:col>
      <xdr:colOff>114300</xdr:colOff>
      <xdr:row>57</xdr:row>
      <xdr:rowOff>17679</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688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65956</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667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123133</xdr:rowOff>
    </xdr:from>
    <xdr:to>
      <xdr:col>20</xdr:col>
      <xdr:colOff>38100</xdr:colOff>
      <xdr:row>56</xdr:row>
      <xdr:rowOff>53283</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552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44410</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645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166910</xdr:rowOff>
    </xdr:from>
    <xdr:to>
      <xdr:col>15</xdr:col>
      <xdr:colOff>101600</xdr:colOff>
      <xdr:row>56</xdr:row>
      <xdr:rowOff>97060</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596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113587</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371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48037</xdr:rowOff>
    </xdr:from>
    <xdr:to>
      <xdr:col>10</xdr:col>
      <xdr:colOff>165100</xdr:colOff>
      <xdr:row>57</xdr:row>
      <xdr:rowOff>149637</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820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140764</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91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49924</xdr:rowOff>
    </xdr:from>
    <xdr:to>
      <xdr:col>6</xdr:col>
      <xdr:colOff>38100</xdr:colOff>
      <xdr:row>57</xdr:row>
      <xdr:rowOff>151524</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822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168051</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597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101371</xdr:rowOff>
    </xdr:from>
    <xdr:to>
      <xdr:col>24</xdr:col>
      <xdr:colOff>62865</xdr:colOff>
      <xdr:row>79</xdr:row>
      <xdr:rowOff>16714</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274321"/>
          <a:ext cx="1270" cy="1286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20541</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650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16714</xdr:rowOff>
    </xdr:from>
    <xdr:to>
      <xdr:col>24</xdr:col>
      <xdr:colOff>152400</xdr:colOff>
      <xdr:row>79</xdr:row>
      <xdr:rowOff>16714</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61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48048</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2049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101371</xdr:rowOff>
    </xdr:from>
    <xdr:to>
      <xdr:col>24</xdr:col>
      <xdr:colOff>152400</xdr:colOff>
      <xdr:row>71</xdr:row>
      <xdr:rowOff>101371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274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105029</xdr:rowOff>
    </xdr:from>
    <xdr:to>
      <xdr:col>24</xdr:col>
      <xdr:colOff>63500</xdr:colOff>
      <xdr:row>78</xdr:row>
      <xdr:rowOff>114936</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478129"/>
          <a:ext cx="838200" cy="9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104767</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134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81890</xdr:rowOff>
    </xdr:from>
    <xdr:to>
      <xdr:col>24</xdr:col>
      <xdr:colOff>114300</xdr:colOff>
      <xdr:row>78</xdr:row>
      <xdr:rowOff>12040</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2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114936</xdr:rowOff>
    </xdr:from>
    <xdr:to>
      <xdr:col>19</xdr:col>
      <xdr:colOff>177800</xdr:colOff>
      <xdr:row>78</xdr:row>
      <xdr:rowOff>137413</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488036"/>
          <a:ext cx="889000" cy="22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92024</xdr:rowOff>
    </xdr:from>
    <xdr:to>
      <xdr:col>20</xdr:col>
      <xdr:colOff>38100</xdr:colOff>
      <xdr:row>78</xdr:row>
      <xdr:rowOff>22174</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29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38701</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068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121565</xdr:rowOff>
    </xdr:from>
    <xdr:to>
      <xdr:col>15</xdr:col>
      <xdr:colOff>50800</xdr:colOff>
      <xdr:row>78</xdr:row>
      <xdr:rowOff>137413</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3494665"/>
          <a:ext cx="889000" cy="15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100788</xdr:rowOff>
    </xdr:from>
    <xdr:to>
      <xdr:col>15</xdr:col>
      <xdr:colOff>101600</xdr:colOff>
      <xdr:row>78</xdr:row>
      <xdr:rowOff>30938</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02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47465</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077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73710</xdr:rowOff>
    </xdr:from>
    <xdr:to>
      <xdr:col>10</xdr:col>
      <xdr:colOff>114300</xdr:colOff>
      <xdr:row>78</xdr:row>
      <xdr:rowOff>121565</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446810"/>
          <a:ext cx="889000" cy="47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107035</xdr:rowOff>
    </xdr:from>
    <xdr:to>
      <xdr:col>10</xdr:col>
      <xdr:colOff>165100</xdr:colOff>
      <xdr:row>78</xdr:row>
      <xdr:rowOff>37185</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308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53712</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083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108635</xdr:rowOff>
    </xdr:from>
    <xdr:to>
      <xdr:col>6</xdr:col>
      <xdr:colOff>38100</xdr:colOff>
      <xdr:row>78</xdr:row>
      <xdr:rowOff>38785</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10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55312</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085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54229</xdr:rowOff>
    </xdr:from>
    <xdr:to>
      <xdr:col>24</xdr:col>
      <xdr:colOff>114300</xdr:colOff>
      <xdr:row>78</xdr:row>
      <xdr:rowOff>155829</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427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140606</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342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64136</xdr:rowOff>
    </xdr:from>
    <xdr:to>
      <xdr:col>20</xdr:col>
      <xdr:colOff>38100</xdr:colOff>
      <xdr:row>78</xdr:row>
      <xdr:rowOff>165736</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437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156863</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529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86613</xdr:rowOff>
    </xdr:from>
    <xdr:to>
      <xdr:col>15</xdr:col>
      <xdr:colOff>101600</xdr:colOff>
      <xdr:row>79</xdr:row>
      <xdr:rowOff>16763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459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7890</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552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70765</xdr:rowOff>
    </xdr:from>
    <xdr:to>
      <xdr:col>10</xdr:col>
      <xdr:colOff>165100</xdr:colOff>
      <xdr:row>79</xdr:row>
      <xdr:rowOff>915</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443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163492</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536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22910</xdr:rowOff>
    </xdr:from>
    <xdr:to>
      <xdr:col>6</xdr:col>
      <xdr:colOff>38100</xdr:colOff>
      <xdr:row>78</xdr:row>
      <xdr:rowOff>124510</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396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115637</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488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96659</xdr:rowOff>
    </xdr:from>
    <xdr:to>
      <xdr:col>24</xdr:col>
      <xdr:colOff>62865</xdr:colOff>
      <xdr:row>98</xdr:row>
      <xdr:rowOff>161100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527159"/>
          <a:ext cx="1270" cy="1436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164927</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6967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161100</xdr:rowOff>
    </xdr:from>
    <xdr:to>
      <xdr:col>24</xdr:col>
      <xdr:colOff>152400</xdr:colOff>
      <xdr:row>98</xdr:row>
      <xdr:rowOff>161100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696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43336</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302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96659</xdr:rowOff>
    </xdr:from>
    <xdr:to>
      <xdr:col>24</xdr:col>
      <xdr:colOff>152400</xdr:colOff>
      <xdr:row>90</xdr:row>
      <xdr:rowOff>96659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527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56490</xdr:rowOff>
    </xdr:from>
    <xdr:to>
      <xdr:col>24</xdr:col>
      <xdr:colOff>63500</xdr:colOff>
      <xdr:row>96</xdr:row>
      <xdr:rowOff>160604</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797300" y="16515690"/>
          <a:ext cx="838200" cy="104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2278</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4614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23851</xdr:rowOff>
    </xdr:from>
    <xdr:to>
      <xdr:col>24</xdr:col>
      <xdr:colOff>114300</xdr:colOff>
      <xdr:row>96</xdr:row>
      <xdr:rowOff>125451</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483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161125</xdr:rowOff>
    </xdr:from>
    <xdr:to>
      <xdr:col>19</xdr:col>
      <xdr:colOff>177800</xdr:colOff>
      <xdr:row>96</xdr:row>
      <xdr:rowOff>160604</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2908300" y="16448875"/>
          <a:ext cx="889000" cy="170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132169</xdr:rowOff>
    </xdr:from>
    <xdr:to>
      <xdr:col>20</xdr:col>
      <xdr:colOff>38100</xdr:colOff>
      <xdr:row>97</xdr:row>
      <xdr:rowOff>62319</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591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53446</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497795" y="16684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161125</xdr:rowOff>
    </xdr:from>
    <xdr:to>
      <xdr:col>15</xdr:col>
      <xdr:colOff>50800</xdr:colOff>
      <xdr:row>97</xdr:row>
      <xdr:rowOff>99822</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019300" y="16448875"/>
          <a:ext cx="889000" cy="281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162864</xdr:rowOff>
    </xdr:from>
    <xdr:to>
      <xdr:col>15</xdr:col>
      <xdr:colOff>101600</xdr:colOff>
      <xdr:row>96</xdr:row>
      <xdr:rowOff>93014</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45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84141</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08795" y="16543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99822</xdr:rowOff>
    </xdr:from>
    <xdr:to>
      <xdr:col>10</xdr:col>
      <xdr:colOff>114300</xdr:colOff>
      <xdr:row>97</xdr:row>
      <xdr:rowOff>147282</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730472"/>
          <a:ext cx="889000" cy="47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116700</xdr:rowOff>
    </xdr:from>
    <xdr:to>
      <xdr:col>10</xdr:col>
      <xdr:colOff>165100</xdr:colOff>
      <xdr:row>98</xdr:row>
      <xdr:rowOff>46850</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74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37977</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840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9703</xdr:rowOff>
    </xdr:from>
    <xdr:to>
      <xdr:col>6</xdr:col>
      <xdr:colOff>38100</xdr:colOff>
      <xdr:row>98</xdr:row>
      <xdr:rowOff>111303</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811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102430</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30795" y="16904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5690</xdr:rowOff>
    </xdr:from>
    <xdr:to>
      <xdr:col>24</xdr:col>
      <xdr:colOff>114300</xdr:colOff>
      <xdr:row>96</xdr:row>
      <xdr:rowOff>107290</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464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28567</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316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109804</xdr:rowOff>
    </xdr:from>
    <xdr:to>
      <xdr:col>20</xdr:col>
      <xdr:colOff>38100</xdr:colOff>
      <xdr:row>97</xdr:row>
      <xdr:rowOff>39954</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56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56481</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497795" y="16344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110325</xdr:rowOff>
    </xdr:from>
    <xdr:to>
      <xdr:col>15</xdr:col>
      <xdr:colOff>101600</xdr:colOff>
      <xdr:row>96</xdr:row>
      <xdr:rowOff>40475</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398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57002</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08795" y="16173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49022</xdr:rowOff>
    </xdr:from>
    <xdr:to>
      <xdr:col>10</xdr:col>
      <xdr:colOff>165100</xdr:colOff>
      <xdr:row>97</xdr:row>
      <xdr:rowOff>150622</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67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167149</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6454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96482</xdr:rowOff>
    </xdr:from>
    <xdr:to>
      <xdr:col>6</xdr:col>
      <xdr:colOff>38100</xdr:colOff>
      <xdr:row>98</xdr:row>
      <xdr:rowOff>26632</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727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43159</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30795" y="165023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103189</xdr:rowOff>
    </xdr:from>
    <xdr:to>
      <xdr:col>54</xdr:col>
      <xdr:colOff>189865</xdr:colOff>
      <xdr:row>38</xdr:row>
      <xdr:rowOff>105388</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6103939"/>
          <a:ext cx="1270" cy="516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109215</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624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105388</xdr:rowOff>
    </xdr:from>
    <xdr:to>
      <xdr:col>55</xdr:col>
      <xdr:colOff>88900</xdr:colOff>
      <xdr:row>38</xdr:row>
      <xdr:rowOff>105388</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620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49866</xdr:rowOff>
    </xdr:from>
    <xdr:ext cx="534377"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879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103189</xdr:rowOff>
    </xdr:from>
    <xdr:to>
      <xdr:col>55</xdr:col>
      <xdr:colOff>88900</xdr:colOff>
      <xdr:row>35</xdr:row>
      <xdr:rowOff>103189</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103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41925</xdr:rowOff>
    </xdr:from>
    <xdr:to>
      <xdr:col>55</xdr:col>
      <xdr:colOff>0</xdr:colOff>
      <xdr:row>36</xdr:row>
      <xdr:rowOff>129380</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9639300" y="6214125"/>
          <a:ext cx="838200" cy="87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125315</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2975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146888</xdr:rowOff>
    </xdr:from>
    <xdr:to>
      <xdr:col>55</xdr:col>
      <xdr:colOff>50800</xdr:colOff>
      <xdr:row>37</xdr:row>
      <xdr:rowOff>77038</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31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41925</xdr:rowOff>
    </xdr:from>
    <xdr:to>
      <xdr:col>50</xdr:col>
      <xdr:colOff>114300</xdr:colOff>
      <xdr:row>36</xdr:row>
      <xdr:rowOff>117667</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8750300" y="6214125"/>
          <a:ext cx="889000" cy="75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121808</xdr:rowOff>
    </xdr:from>
    <xdr:to>
      <xdr:col>50</xdr:col>
      <xdr:colOff>165100</xdr:colOff>
      <xdr:row>37</xdr:row>
      <xdr:rowOff>51958</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294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43085</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386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56261</xdr:rowOff>
    </xdr:from>
    <xdr:to>
      <xdr:col>45</xdr:col>
      <xdr:colOff>177800</xdr:colOff>
      <xdr:row>36</xdr:row>
      <xdr:rowOff>117667</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7861300" y="5199761"/>
          <a:ext cx="889000" cy="1090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163424</xdr:rowOff>
    </xdr:from>
    <xdr:to>
      <xdr:col>46</xdr:col>
      <xdr:colOff>38100</xdr:colOff>
      <xdr:row>37</xdr:row>
      <xdr:rowOff>93574</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33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84701</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4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56261</xdr:rowOff>
    </xdr:from>
    <xdr:to>
      <xdr:col>41</xdr:col>
      <xdr:colOff>50800</xdr:colOff>
      <xdr:row>37</xdr:row>
      <xdr:rowOff>40891</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972300" y="5199761"/>
          <a:ext cx="889000" cy="118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89292</xdr:rowOff>
    </xdr:from>
    <xdr:to>
      <xdr:col>41</xdr:col>
      <xdr:colOff>101600</xdr:colOff>
      <xdr:row>31</xdr:row>
      <xdr:rowOff>19442</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523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10569</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61795" y="5325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72865</xdr:rowOff>
    </xdr:from>
    <xdr:to>
      <xdr:col>36</xdr:col>
      <xdr:colOff>165100</xdr:colOff>
      <xdr:row>38</xdr:row>
      <xdr:rowOff>3015</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416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165592</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509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78580</xdr:rowOff>
    </xdr:from>
    <xdr:to>
      <xdr:col>55</xdr:col>
      <xdr:colOff>50800</xdr:colOff>
      <xdr:row>37</xdr:row>
      <xdr:rowOff>8730</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25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101457</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102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162575</xdr:rowOff>
    </xdr:from>
    <xdr:to>
      <xdr:col>50</xdr:col>
      <xdr:colOff>165100</xdr:colOff>
      <xdr:row>36</xdr:row>
      <xdr:rowOff>92725</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163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109252</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5938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66867</xdr:rowOff>
    </xdr:from>
    <xdr:to>
      <xdr:col>46</xdr:col>
      <xdr:colOff>38100</xdr:colOff>
      <xdr:row>36</xdr:row>
      <xdr:rowOff>168467</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239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13544</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6014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5461</xdr:rowOff>
    </xdr:from>
    <xdr:to>
      <xdr:col>41</xdr:col>
      <xdr:colOff>101600</xdr:colOff>
      <xdr:row>30</xdr:row>
      <xdr:rowOff>107061</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5148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123588</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61795" y="49241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161541</xdr:rowOff>
    </xdr:from>
    <xdr:to>
      <xdr:col>36</xdr:col>
      <xdr:colOff>165100</xdr:colOff>
      <xdr:row>37</xdr:row>
      <xdr:rowOff>91691</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333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108218</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108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70777</xdr:rowOff>
    </xdr:from>
    <xdr:to>
      <xdr:col>54</xdr:col>
      <xdr:colOff>189865</xdr:colOff>
      <xdr:row>59</xdr:row>
      <xdr:rowOff>97333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10475595" y="8814727"/>
          <a:ext cx="1270" cy="1398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101160</xdr:rowOff>
    </xdr:from>
    <xdr:ext cx="534377" cy="259045"/>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10528300" y="10216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97333</xdr:rowOff>
    </xdr:from>
    <xdr:to>
      <xdr:col>55</xdr:col>
      <xdr:colOff>88900</xdr:colOff>
      <xdr:row>59</xdr:row>
      <xdr:rowOff>97333</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10212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17454</xdr:rowOff>
    </xdr:from>
    <xdr:ext cx="534377" cy="2590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10528300" y="8589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70777</xdr:rowOff>
    </xdr:from>
    <xdr:to>
      <xdr:col>55</xdr:col>
      <xdr:colOff>88900</xdr:colOff>
      <xdr:row>51</xdr:row>
      <xdr:rowOff>70777</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8814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168008</xdr:rowOff>
    </xdr:from>
    <xdr:to>
      <xdr:col>55</xdr:col>
      <xdr:colOff>0</xdr:colOff>
      <xdr:row>59</xdr:row>
      <xdr:rowOff>73958</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9639300" y="10112108"/>
          <a:ext cx="838200" cy="77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35024</xdr:rowOff>
    </xdr:from>
    <xdr:ext cx="534377" cy="259045"/>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10528300" y="96362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12147</xdr:rowOff>
    </xdr:from>
    <xdr:to>
      <xdr:col>55</xdr:col>
      <xdr:colOff>50800</xdr:colOff>
      <xdr:row>57</xdr:row>
      <xdr:rowOff>113747</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10426700" y="9784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87370</xdr:rowOff>
    </xdr:from>
    <xdr:to>
      <xdr:col>50</xdr:col>
      <xdr:colOff>114300</xdr:colOff>
      <xdr:row>59</xdr:row>
      <xdr:rowOff>73958</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8750300" y="9860020"/>
          <a:ext cx="889000" cy="329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47828</xdr:rowOff>
    </xdr:from>
    <xdr:to>
      <xdr:col>50</xdr:col>
      <xdr:colOff>165100</xdr:colOff>
      <xdr:row>57</xdr:row>
      <xdr:rowOff>149428</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588500" y="9820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165955</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372111" y="9595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17037</xdr:rowOff>
    </xdr:from>
    <xdr:to>
      <xdr:col>45</xdr:col>
      <xdr:colOff>177800</xdr:colOff>
      <xdr:row>57</xdr:row>
      <xdr:rowOff>87370</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7861300" y="9789687"/>
          <a:ext cx="889000" cy="70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154318</xdr:rowOff>
    </xdr:from>
    <xdr:to>
      <xdr:col>46</xdr:col>
      <xdr:colOff>38100</xdr:colOff>
      <xdr:row>57</xdr:row>
      <xdr:rowOff>84468</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8699500" y="975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100995</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83111" y="9530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82417</xdr:rowOff>
    </xdr:from>
    <xdr:to>
      <xdr:col>41</xdr:col>
      <xdr:colOff>50800</xdr:colOff>
      <xdr:row>57</xdr:row>
      <xdr:rowOff>17037</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6972300" y="9512167"/>
          <a:ext cx="889000" cy="277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141840</xdr:rowOff>
    </xdr:from>
    <xdr:to>
      <xdr:col>41</xdr:col>
      <xdr:colOff>101600</xdr:colOff>
      <xdr:row>57</xdr:row>
      <xdr:rowOff>71990</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810500" y="974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63117</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594111" y="9835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432</xdr:rowOff>
    </xdr:from>
    <xdr:to>
      <xdr:col>36</xdr:col>
      <xdr:colOff>165100</xdr:colOff>
      <xdr:row>57</xdr:row>
      <xdr:rowOff>102032</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921500" y="9773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93159</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05111" y="9865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117208</xdr:rowOff>
    </xdr:from>
    <xdr:to>
      <xdr:col>55</xdr:col>
      <xdr:colOff>50800</xdr:colOff>
      <xdr:row>59</xdr:row>
      <xdr:rowOff>47358</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10426700" y="10061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32135</xdr:rowOff>
    </xdr:from>
    <xdr:ext cx="534377" cy="259045"/>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10528300" y="9976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23158</xdr:rowOff>
    </xdr:from>
    <xdr:to>
      <xdr:col>50</xdr:col>
      <xdr:colOff>165100</xdr:colOff>
      <xdr:row>59</xdr:row>
      <xdr:rowOff>124758</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588500" y="10138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115885</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372111" y="10231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36570</xdr:rowOff>
    </xdr:from>
    <xdr:to>
      <xdr:col>46</xdr:col>
      <xdr:colOff>38100</xdr:colOff>
      <xdr:row>57</xdr:row>
      <xdr:rowOff>138170</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699500" y="980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129297</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483111" y="9901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137687</xdr:rowOff>
    </xdr:from>
    <xdr:to>
      <xdr:col>41</xdr:col>
      <xdr:colOff>101600</xdr:colOff>
      <xdr:row>57</xdr:row>
      <xdr:rowOff>67837</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810500" y="9738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84364</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594111" y="9514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31617</xdr:rowOff>
    </xdr:from>
    <xdr:to>
      <xdr:col>36</xdr:col>
      <xdr:colOff>165100</xdr:colOff>
      <xdr:row>55</xdr:row>
      <xdr:rowOff>133217</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921500" y="9461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149744</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705111" y="9236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a:extLst>
            <a:ext uri="{FF2B5EF4-FFF2-40B4-BE49-F238E27FC236}">
              <a16:creationId xmlns:a16="http://schemas.microsoft.com/office/drawing/2014/main" id="{00000000-0008-0000-06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8827</xdr:rowOff>
    </xdr:from>
    <xdr:to>
      <xdr:col>54</xdr:col>
      <xdr:colOff>189865</xdr:colOff>
      <xdr:row>79</xdr:row>
      <xdr:rowOff>29248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10475595" y="12181777"/>
          <a:ext cx="1270" cy="1392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33075</xdr:rowOff>
    </xdr:from>
    <xdr:ext cx="378565" cy="259045"/>
    <xdr:sp macro="" textlink="">
      <xdr:nvSpPr>
        <xdr:cNvPr id="404" name="普通建設事業費 （ うち新規整備　）最小値テキスト">
          <a:extLst>
            <a:ext uri="{FF2B5EF4-FFF2-40B4-BE49-F238E27FC236}">
              <a16:creationId xmlns:a16="http://schemas.microsoft.com/office/drawing/2014/main" id="{00000000-0008-0000-0600-000094010000}"/>
            </a:ext>
          </a:extLst>
        </xdr:cNvPr>
        <xdr:cNvSpPr txBox="1"/>
      </xdr:nvSpPr>
      <xdr:spPr>
        <a:xfrm>
          <a:off x="10528300" y="135776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29248</xdr:rowOff>
    </xdr:from>
    <xdr:to>
      <xdr:col>55</xdr:col>
      <xdr:colOff>88900</xdr:colOff>
      <xdr:row>79</xdr:row>
      <xdr:rowOff>29248</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3573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126954</xdr:rowOff>
    </xdr:from>
    <xdr:ext cx="534377" cy="259045"/>
    <xdr:sp macro="" textlink="">
      <xdr:nvSpPr>
        <xdr:cNvPr id="406" name="普通建設事業費 （ うち新規整備　）最大値テキスト">
          <a:extLst>
            <a:ext uri="{FF2B5EF4-FFF2-40B4-BE49-F238E27FC236}">
              <a16:creationId xmlns:a16="http://schemas.microsoft.com/office/drawing/2014/main" id="{00000000-0008-0000-0600-000096010000}"/>
            </a:ext>
          </a:extLst>
        </xdr:cNvPr>
        <xdr:cNvSpPr txBox="1"/>
      </xdr:nvSpPr>
      <xdr:spPr>
        <a:xfrm>
          <a:off x="10528300" y="11957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8827</xdr:rowOff>
    </xdr:from>
    <xdr:to>
      <xdr:col>55</xdr:col>
      <xdr:colOff>88900</xdr:colOff>
      <xdr:row>71</xdr:row>
      <xdr:rowOff>8827</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2181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77064</xdr:rowOff>
    </xdr:from>
    <xdr:to>
      <xdr:col>55</xdr:col>
      <xdr:colOff>0</xdr:colOff>
      <xdr:row>77</xdr:row>
      <xdr:rowOff>53708</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9639300" y="13107264"/>
          <a:ext cx="838200" cy="148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41648</xdr:rowOff>
    </xdr:from>
    <xdr:ext cx="469744" cy="259045"/>
    <xdr:sp macro="" textlink="">
      <xdr:nvSpPr>
        <xdr:cNvPr id="409" name="普通建設事業費 （ うち新規整備　）平均値テキスト">
          <a:extLst>
            <a:ext uri="{FF2B5EF4-FFF2-40B4-BE49-F238E27FC236}">
              <a16:creationId xmlns:a16="http://schemas.microsoft.com/office/drawing/2014/main" id="{00000000-0008-0000-0600-000099010000}"/>
            </a:ext>
          </a:extLst>
        </xdr:cNvPr>
        <xdr:cNvSpPr txBox="1"/>
      </xdr:nvSpPr>
      <xdr:spPr>
        <a:xfrm>
          <a:off x="10528300" y="132432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63221</xdr:rowOff>
    </xdr:from>
    <xdr:to>
      <xdr:col>55</xdr:col>
      <xdr:colOff>50800</xdr:colOff>
      <xdr:row>77</xdr:row>
      <xdr:rowOff>164821</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10426700" y="13264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72</xdr:row>
      <xdr:rowOff>132842</xdr:rowOff>
    </xdr:from>
    <xdr:to>
      <xdr:col>50</xdr:col>
      <xdr:colOff>114300</xdr:colOff>
      <xdr:row>77</xdr:row>
      <xdr:rowOff>53708</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8750300" y="12477242"/>
          <a:ext cx="889000" cy="778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78918</xdr:rowOff>
    </xdr:from>
    <xdr:to>
      <xdr:col>50</xdr:col>
      <xdr:colOff>165100</xdr:colOff>
      <xdr:row>78</xdr:row>
      <xdr:rowOff>9068</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9588500" y="1328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195</xdr:rowOff>
    </xdr:from>
    <xdr:ext cx="469744"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9404428" y="13373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72</xdr:row>
      <xdr:rowOff>132842</xdr:rowOff>
    </xdr:from>
    <xdr:to>
      <xdr:col>45</xdr:col>
      <xdr:colOff>177800</xdr:colOff>
      <xdr:row>75</xdr:row>
      <xdr:rowOff>165646</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7861300" y="12477242"/>
          <a:ext cx="889000" cy="547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35370</xdr:rowOff>
    </xdr:from>
    <xdr:to>
      <xdr:col>46</xdr:col>
      <xdr:colOff>38100</xdr:colOff>
      <xdr:row>77</xdr:row>
      <xdr:rowOff>136970</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8699500" y="1323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128097</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15428" y="13329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72</xdr:row>
      <xdr:rowOff>42697</xdr:rowOff>
    </xdr:from>
    <xdr:to>
      <xdr:col>41</xdr:col>
      <xdr:colOff>50800</xdr:colOff>
      <xdr:row>75</xdr:row>
      <xdr:rowOff>165646</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6972300" y="12387097"/>
          <a:ext cx="889000" cy="637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117970</xdr:rowOff>
    </xdr:from>
    <xdr:to>
      <xdr:col>41</xdr:col>
      <xdr:colOff>101600</xdr:colOff>
      <xdr:row>77</xdr:row>
      <xdr:rowOff>48120</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7810500" y="1314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39247</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594111" y="13240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122276</xdr:rowOff>
    </xdr:from>
    <xdr:to>
      <xdr:col>36</xdr:col>
      <xdr:colOff>165100</xdr:colOff>
      <xdr:row>77</xdr:row>
      <xdr:rowOff>52426</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6921500" y="13152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43553</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05111" y="13245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26264</xdr:rowOff>
    </xdr:from>
    <xdr:to>
      <xdr:col>55</xdr:col>
      <xdr:colOff>50800</xdr:colOff>
      <xdr:row>76</xdr:row>
      <xdr:rowOff>127864</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10426700" y="13056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49141</xdr:rowOff>
    </xdr:from>
    <xdr:ext cx="534377" cy="259045"/>
    <xdr:sp macro="" textlink="">
      <xdr:nvSpPr>
        <xdr:cNvPr id="428" name="普通建設事業費 （ うち新規整備　）該当値テキスト">
          <a:extLst>
            <a:ext uri="{FF2B5EF4-FFF2-40B4-BE49-F238E27FC236}">
              <a16:creationId xmlns:a16="http://schemas.microsoft.com/office/drawing/2014/main" id="{00000000-0008-0000-0600-0000AC010000}"/>
            </a:ext>
          </a:extLst>
        </xdr:cNvPr>
        <xdr:cNvSpPr txBox="1"/>
      </xdr:nvSpPr>
      <xdr:spPr>
        <a:xfrm>
          <a:off x="10528300" y="12907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2908</xdr:rowOff>
    </xdr:from>
    <xdr:to>
      <xdr:col>50</xdr:col>
      <xdr:colOff>165100</xdr:colOff>
      <xdr:row>77</xdr:row>
      <xdr:rowOff>104508</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9588500" y="13204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121035</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9404428" y="12979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72</xdr:row>
      <xdr:rowOff>82042</xdr:rowOff>
    </xdr:from>
    <xdr:to>
      <xdr:col>46</xdr:col>
      <xdr:colOff>38100</xdr:colOff>
      <xdr:row>73</xdr:row>
      <xdr:rowOff>12192</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8699500" y="12426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71</xdr:row>
      <xdr:rowOff>28719</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8483111" y="12201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114846</xdr:rowOff>
    </xdr:from>
    <xdr:to>
      <xdr:col>41</xdr:col>
      <xdr:colOff>101600</xdr:colOff>
      <xdr:row>76</xdr:row>
      <xdr:rowOff>44996</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7810500" y="12973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61523</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7594111" y="12748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71</xdr:row>
      <xdr:rowOff>163347</xdr:rowOff>
    </xdr:from>
    <xdr:to>
      <xdr:col>36</xdr:col>
      <xdr:colOff>165100</xdr:colOff>
      <xdr:row>72</xdr:row>
      <xdr:rowOff>93497</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6921500" y="12336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70</xdr:row>
      <xdr:rowOff>110024</xdr:rowOff>
    </xdr:from>
    <xdr:ext cx="534377"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705111" y="12111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a:extLst>
            <a:ext uri="{FF2B5EF4-FFF2-40B4-BE49-F238E27FC236}">
              <a16:creationId xmlns:a16="http://schemas.microsoft.com/office/drawing/2014/main" id="{00000000-0008-0000-06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19594</xdr:rowOff>
    </xdr:from>
    <xdr:to>
      <xdr:col>54</xdr:col>
      <xdr:colOff>189865</xdr:colOff>
      <xdr:row>97</xdr:row>
      <xdr:rowOff>139517</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10475595" y="15450094"/>
          <a:ext cx="1270" cy="13200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143344</xdr:rowOff>
    </xdr:from>
    <xdr:ext cx="469744" cy="259045"/>
    <xdr:sp macro="" textlink="">
      <xdr:nvSpPr>
        <xdr:cNvPr id="459" name="普通建設事業費 （ うち更新整備　）最小値テキスト">
          <a:extLst>
            <a:ext uri="{FF2B5EF4-FFF2-40B4-BE49-F238E27FC236}">
              <a16:creationId xmlns:a16="http://schemas.microsoft.com/office/drawing/2014/main" id="{00000000-0008-0000-0600-0000CB010000}"/>
            </a:ext>
          </a:extLst>
        </xdr:cNvPr>
        <xdr:cNvSpPr txBox="1"/>
      </xdr:nvSpPr>
      <xdr:spPr>
        <a:xfrm>
          <a:off x="10528300" y="16773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139517</xdr:rowOff>
    </xdr:from>
    <xdr:to>
      <xdr:col>55</xdr:col>
      <xdr:colOff>88900</xdr:colOff>
      <xdr:row>97</xdr:row>
      <xdr:rowOff>139517</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6770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137721</xdr:rowOff>
    </xdr:from>
    <xdr:ext cx="534377" cy="259045"/>
    <xdr:sp macro="" textlink="">
      <xdr:nvSpPr>
        <xdr:cNvPr id="461" name="普通建設事業費 （ うち更新整備　）最大値テキスト">
          <a:extLst>
            <a:ext uri="{FF2B5EF4-FFF2-40B4-BE49-F238E27FC236}">
              <a16:creationId xmlns:a16="http://schemas.microsoft.com/office/drawing/2014/main" id="{00000000-0008-0000-0600-0000CD010000}"/>
            </a:ext>
          </a:extLst>
        </xdr:cNvPr>
        <xdr:cNvSpPr txBox="1"/>
      </xdr:nvSpPr>
      <xdr:spPr>
        <a:xfrm>
          <a:off x="10528300" y="15225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19594</xdr:rowOff>
    </xdr:from>
    <xdr:to>
      <xdr:col>55</xdr:col>
      <xdr:colOff>88900</xdr:colOff>
      <xdr:row>90</xdr:row>
      <xdr:rowOff>19594</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5450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139517</xdr:rowOff>
    </xdr:from>
    <xdr:to>
      <xdr:col>55</xdr:col>
      <xdr:colOff>0</xdr:colOff>
      <xdr:row>97</xdr:row>
      <xdr:rowOff>162308</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9639300" y="16770167"/>
          <a:ext cx="838200" cy="22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87568</xdr:rowOff>
    </xdr:from>
    <xdr:ext cx="534377" cy="259045"/>
    <xdr:sp macro="" textlink="">
      <xdr:nvSpPr>
        <xdr:cNvPr id="464" name="普通建設事業費 （ うち更新整備　）平均値テキスト">
          <a:extLst>
            <a:ext uri="{FF2B5EF4-FFF2-40B4-BE49-F238E27FC236}">
              <a16:creationId xmlns:a16="http://schemas.microsoft.com/office/drawing/2014/main" id="{00000000-0008-0000-0600-0000D0010000}"/>
            </a:ext>
          </a:extLst>
        </xdr:cNvPr>
        <xdr:cNvSpPr txBox="1"/>
      </xdr:nvSpPr>
      <xdr:spPr>
        <a:xfrm>
          <a:off x="10528300" y="162038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64691</xdr:rowOff>
    </xdr:from>
    <xdr:to>
      <xdr:col>55</xdr:col>
      <xdr:colOff>50800</xdr:colOff>
      <xdr:row>95</xdr:row>
      <xdr:rowOff>166291</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10426700" y="16352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162308</xdr:rowOff>
    </xdr:from>
    <xdr:to>
      <xdr:col>50</xdr:col>
      <xdr:colOff>114300</xdr:colOff>
      <xdr:row>98</xdr:row>
      <xdr:rowOff>28395</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8750300" y="16792958"/>
          <a:ext cx="889000" cy="37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94959</xdr:rowOff>
    </xdr:from>
    <xdr:to>
      <xdr:col>50</xdr:col>
      <xdr:colOff>165100</xdr:colOff>
      <xdr:row>96</xdr:row>
      <xdr:rowOff>25109</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9588500" y="16382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41636</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9372111" y="16157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165624</xdr:rowOff>
    </xdr:from>
    <xdr:to>
      <xdr:col>45</xdr:col>
      <xdr:colOff>177800</xdr:colOff>
      <xdr:row>98</xdr:row>
      <xdr:rowOff>28395</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7861300" y="16453374"/>
          <a:ext cx="889000" cy="377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38219</xdr:rowOff>
    </xdr:from>
    <xdr:to>
      <xdr:col>46</xdr:col>
      <xdr:colOff>38100</xdr:colOff>
      <xdr:row>95</xdr:row>
      <xdr:rowOff>139819</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8699500" y="16325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156346</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101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165624</xdr:rowOff>
    </xdr:from>
    <xdr:to>
      <xdr:col>41</xdr:col>
      <xdr:colOff>50800</xdr:colOff>
      <xdr:row>96</xdr:row>
      <xdr:rowOff>57838</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6972300" y="16453374"/>
          <a:ext cx="889000" cy="63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83824</xdr:rowOff>
    </xdr:from>
    <xdr:to>
      <xdr:col>41</xdr:col>
      <xdr:colOff>101600</xdr:colOff>
      <xdr:row>96</xdr:row>
      <xdr:rowOff>13974</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7810500" y="16371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30501</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594111" y="16146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118596</xdr:rowOff>
    </xdr:from>
    <xdr:to>
      <xdr:col>36</xdr:col>
      <xdr:colOff>165100</xdr:colOff>
      <xdr:row>96</xdr:row>
      <xdr:rowOff>48746</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6921500" y="1640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65273</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05111" y="16181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88717</xdr:rowOff>
    </xdr:from>
    <xdr:to>
      <xdr:col>55</xdr:col>
      <xdr:colOff>50800</xdr:colOff>
      <xdr:row>98</xdr:row>
      <xdr:rowOff>18867</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10426700" y="16719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3644</xdr:rowOff>
    </xdr:from>
    <xdr:ext cx="469744" cy="259045"/>
    <xdr:sp macro="" textlink="">
      <xdr:nvSpPr>
        <xdr:cNvPr id="483" name="普通建設事業費 （ うち更新整備　）該当値テキスト">
          <a:extLst>
            <a:ext uri="{FF2B5EF4-FFF2-40B4-BE49-F238E27FC236}">
              <a16:creationId xmlns:a16="http://schemas.microsoft.com/office/drawing/2014/main" id="{00000000-0008-0000-0600-0000E3010000}"/>
            </a:ext>
          </a:extLst>
        </xdr:cNvPr>
        <xdr:cNvSpPr txBox="1"/>
      </xdr:nvSpPr>
      <xdr:spPr>
        <a:xfrm>
          <a:off x="10528300" y="16634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111508</xdr:rowOff>
    </xdr:from>
    <xdr:to>
      <xdr:col>50</xdr:col>
      <xdr:colOff>165100</xdr:colOff>
      <xdr:row>98</xdr:row>
      <xdr:rowOff>41658</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9588500" y="16742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98</xdr:row>
      <xdr:rowOff>32785</xdr:rowOff>
    </xdr:from>
    <xdr:ext cx="469744"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404428" y="16834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149045</xdr:rowOff>
    </xdr:from>
    <xdr:to>
      <xdr:col>46</xdr:col>
      <xdr:colOff>38100</xdr:colOff>
      <xdr:row>98</xdr:row>
      <xdr:rowOff>79195</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8699500" y="16779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98</xdr:row>
      <xdr:rowOff>70322</xdr:rowOff>
    </xdr:from>
    <xdr:ext cx="469744"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515428" y="16872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114824</xdr:rowOff>
    </xdr:from>
    <xdr:to>
      <xdr:col>41</xdr:col>
      <xdr:colOff>101600</xdr:colOff>
      <xdr:row>96</xdr:row>
      <xdr:rowOff>44974</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7810500" y="16402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36101</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594111" y="16495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7038</xdr:rowOff>
    </xdr:from>
    <xdr:to>
      <xdr:col>36</xdr:col>
      <xdr:colOff>165100</xdr:colOff>
      <xdr:row>96</xdr:row>
      <xdr:rowOff>108638</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6921500" y="16466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99765</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705111" y="16558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111777</xdr:rowOff>
    </xdr:from>
    <xdr:ext cx="46717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78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168927</xdr:rowOff>
    </xdr:from>
    <xdr:ext cx="46717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78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69291</xdr:rowOff>
    </xdr:from>
    <xdr:to>
      <xdr:col>85</xdr:col>
      <xdr:colOff>126364</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384241"/>
          <a:ext cx="1269" cy="1270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15968</xdr:rowOff>
    </xdr:from>
    <xdr:ext cx="469744"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5159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69291</xdr:rowOff>
    </xdr:from>
    <xdr:to>
      <xdr:col>86</xdr:col>
      <xdr:colOff>25400</xdr:colOff>
      <xdr:row>31</xdr:row>
      <xdr:rowOff>69291</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384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47346</xdr:rowOff>
    </xdr:from>
    <xdr:to>
      <xdr:col>85</xdr:col>
      <xdr:colOff>127000</xdr:colOff>
      <xdr:row>38</xdr:row>
      <xdr:rowOff>131470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5481300" y="6562446"/>
          <a:ext cx="838200" cy="84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31995</xdr:rowOff>
    </xdr:from>
    <xdr:ext cx="378565"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37564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9119</xdr:rowOff>
    </xdr:from>
    <xdr:to>
      <xdr:col>85</xdr:col>
      <xdr:colOff>177800</xdr:colOff>
      <xdr:row>38</xdr:row>
      <xdr:rowOff>110719</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52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47346</xdr:rowOff>
    </xdr:from>
    <xdr:to>
      <xdr:col>81</xdr:col>
      <xdr:colOff>50800</xdr:colOff>
      <xdr:row>38</xdr:row>
      <xdr:rowOff>96724</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4592300" y="6562446"/>
          <a:ext cx="889000" cy="49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52553</xdr:rowOff>
    </xdr:from>
    <xdr:to>
      <xdr:col>81</xdr:col>
      <xdr:colOff>101600</xdr:colOff>
      <xdr:row>38</xdr:row>
      <xdr:rowOff>154153</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56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38</xdr:row>
      <xdr:rowOff>145280</xdr:rowOff>
    </xdr:from>
    <xdr:ext cx="378565"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92017" y="66603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96724</xdr:rowOff>
    </xdr:from>
    <xdr:to>
      <xdr:col>76</xdr:col>
      <xdr:colOff>114300</xdr:colOff>
      <xdr:row>38</xdr:row>
      <xdr:rowOff>104267</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3703300" y="6611824"/>
          <a:ext cx="889000" cy="7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60096</xdr:rowOff>
    </xdr:from>
    <xdr:to>
      <xdr:col>76</xdr:col>
      <xdr:colOff>165100</xdr:colOff>
      <xdr:row>38</xdr:row>
      <xdr:rowOff>161696</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38</xdr:row>
      <xdr:rowOff>152823</xdr:rowOff>
    </xdr:from>
    <xdr:ext cx="378565"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403017" y="66679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81864</xdr:rowOff>
    </xdr:from>
    <xdr:to>
      <xdr:col>71</xdr:col>
      <xdr:colOff>177800</xdr:colOff>
      <xdr:row>38</xdr:row>
      <xdr:rowOff>104267</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2814300" y="6596964"/>
          <a:ext cx="889000" cy="22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5004</xdr:rowOff>
    </xdr:from>
    <xdr:to>
      <xdr:col>72</xdr:col>
      <xdr:colOff>38100</xdr:colOff>
      <xdr:row>38</xdr:row>
      <xdr:rowOff>106604</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52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123131</xdr:rowOff>
    </xdr:from>
    <xdr:ext cx="378565"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14017" y="6295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27863</xdr:rowOff>
    </xdr:from>
    <xdr:to>
      <xdr:col>67</xdr:col>
      <xdr:colOff>101600</xdr:colOff>
      <xdr:row>38</xdr:row>
      <xdr:rowOff>129463</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542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145991</xdr:rowOff>
    </xdr:from>
    <xdr:ext cx="378565"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625017" y="63181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80670</xdr:rowOff>
    </xdr:from>
    <xdr:to>
      <xdr:col>85</xdr:col>
      <xdr:colOff>177800</xdr:colOff>
      <xdr:row>39</xdr:row>
      <xdr:rowOff>10820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59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167047</xdr:rowOff>
    </xdr:from>
    <xdr:ext cx="313932"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5106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167996</xdr:rowOff>
    </xdr:from>
    <xdr:to>
      <xdr:col>81</xdr:col>
      <xdr:colOff>101600</xdr:colOff>
      <xdr:row>38</xdr:row>
      <xdr:rowOff>98146</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511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114673</xdr:rowOff>
    </xdr:from>
    <xdr:ext cx="378565"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292017" y="62868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45924</xdr:rowOff>
    </xdr:from>
    <xdr:to>
      <xdr:col>76</xdr:col>
      <xdr:colOff>165100</xdr:colOff>
      <xdr:row>38</xdr:row>
      <xdr:rowOff>147524</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561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164050</xdr:rowOff>
    </xdr:from>
    <xdr:ext cx="378565"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03017" y="63362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53467</xdr:rowOff>
    </xdr:from>
    <xdr:to>
      <xdr:col>72</xdr:col>
      <xdr:colOff>38100</xdr:colOff>
      <xdr:row>38</xdr:row>
      <xdr:rowOff>155067</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568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146194</xdr:rowOff>
    </xdr:from>
    <xdr:ext cx="378565"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14017" y="66612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31064</xdr:rowOff>
    </xdr:from>
    <xdr:to>
      <xdr:col>67</xdr:col>
      <xdr:colOff>101600</xdr:colOff>
      <xdr:row>38</xdr:row>
      <xdr:rowOff>132664</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546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123791</xdr:rowOff>
    </xdr:from>
    <xdr:ext cx="378565"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25017" y="66388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公債費グラフ枠">
          <a:extLst>
            <a:ext uri="{FF2B5EF4-FFF2-40B4-BE49-F238E27FC236}">
              <a16:creationId xmlns:a16="http://schemas.microsoft.com/office/drawing/2014/main" id="{00000000-0008-0000-0600-00006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146310</xdr:rowOff>
    </xdr:from>
    <xdr:to>
      <xdr:col>85</xdr:col>
      <xdr:colOff>126364</xdr:colOff>
      <xdr:row>78</xdr:row>
      <xdr:rowOff>38906</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6317595" y="12147810"/>
          <a:ext cx="1269" cy="1264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42733</xdr:rowOff>
    </xdr:from>
    <xdr:ext cx="469744" cy="259045"/>
    <xdr:sp macro="" textlink="">
      <xdr:nvSpPr>
        <xdr:cNvPr id="620" name="公債費最小値テキスト">
          <a:extLst>
            <a:ext uri="{FF2B5EF4-FFF2-40B4-BE49-F238E27FC236}">
              <a16:creationId xmlns:a16="http://schemas.microsoft.com/office/drawing/2014/main" id="{00000000-0008-0000-0600-00006C020000}"/>
            </a:ext>
          </a:extLst>
        </xdr:cNvPr>
        <xdr:cNvSpPr txBox="1"/>
      </xdr:nvSpPr>
      <xdr:spPr>
        <a:xfrm>
          <a:off x="16370300" y="13415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38906</xdr:rowOff>
    </xdr:from>
    <xdr:to>
      <xdr:col>86</xdr:col>
      <xdr:colOff>25400</xdr:colOff>
      <xdr:row>78</xdr:row>
      <xdr:rowOff>38906</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3412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92987</xdr:rowOff>
    </xdr:from>
    <xdr:ext cx="534377" cy="259045"/>
    <xdr:sp macro="" textlink="">
      <xdr:nvSpPr>
        <xdr:cNvPr id="622" name="公債費最大値テキスト">
          <a:extLst>
            <a:ext uri="{FF2B5EF4-FFF2-40B4-BE49-F238E27FC236}">
              <a16:creationId xmlns:a16="http://schemas.microsoft.com/office/drawing/2014/main" id="{00000000-0008-0000-0600-00006E020000}"/>
            </a:ext>
          </a:extLst>
        </xdr:cNvPr>
        <xdr:cNvSpPr txBox="1"/>
      </xdr:nvSpPr>
      <xdr:spPr>
        <a:xfrm>
          <a:off x="16370300" y="11923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146310</xdr:rowOff>
    </xdr:from>
    <xdr:to>
      <xdr:col>86</xdr:col>
      <xdr:colOff>25400</xdr:colOff>
      <xdr:row>70</xdr:row>
      <xdr:rowOff>146310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2147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23591</xdr:rowOff>
    </xdr:from>
    <xdr:to>
      <xdr:col>85</xdr:col>
      <xdr:colOff>127000</xdr:colOff>
      <xdr:row>77</xdr:row>
      <xdr:rowOff>30048</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5481300" y="13225241"/>
          <a:ext cx="838200" cy="6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14927</xdr:rowOff>
    </xdr:from>
    <xdr:ext cx="534377" cy="259045"/>
    <xdr:sp macro="" textlink="">
      <xdr:nvSpPr>
        <xdr:cNvPr id="625" name="公債費平均値テキスト">
          <a:extLst>
            <a:ext uri="{FF2B5EF4-FFF2-40B4-BE49-F238E27FC236}">
              <a16:creationId xmlns:a16="http://schemas.microsoft.com/office/drawing/2014/main" id="{00000000-0008-0000-0600-000071020000}"/>
            </a:ext>
          </a:extLst>
        </xdr:cNvPr>
        <xdr:cNvSpPr txBox="1"/>
      </xdr:nvSpPr>
      <xdr:spPr>
        <a:xfrm>
          <a:off x="16370300" y="128736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163500</xdr:rowOff>
    </xdr:from>
    <xdr:to>
      <xdr:col>85</xdr:col>
      <xdr:colOff>177800</xdr:colOff>
      <xdr:row>76</xdr:row>
      <xdr:rowOff>93650</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6268700" y="1302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30048</xdr:rowOff>
    </xdr:from>
    <xdr:to>
      <xdr:col>81</xdr:col>
      <xdr:colOff>50800</xdr:colOff>
      <xdr:row>77</xdr:row>
      <xdr:rowOff>41802</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4592300" y="13231698"/>
          <a:ext cx="889000" cy="11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2890</xdr:rowOff>
    </xdr:from>
    <xdr:to>
      <xdr:col>81</xdr:col>
      <xdr:colOff>101600</xdr:colOff>
      <xdr:row>76</xdr:row>
      <xdr:rowOff>104490</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5430500" y="1303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121016</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5214111" y="12808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41802</xdr:rowOff>
    </xdr:from>
    <xdr:to>
      <xdr:col>76</xdr:col>
      <xdr:colOff>114300</xdr:colOff>
      <xdr:row>77</xdr:row>
      <xdr:rowOff>49231</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3703300" y="13243452"/>
          <a:ext cx="889000" cy="7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165443</xdr:rowOff>
    </xdr:from>
    <xdr:to>
      <xdr:col>76</xdr:col>
      <xdr:colOff>165100</xdr:colOff>
      <xdr:row>76</xdr:row>
      <xdr:rowOff>95593</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4541500" y="130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112120</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325111" y="1279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49231</xdr:rowOff>
    </xdr:from>
    <xdr:to>
      <xdr:col>71</xdr:col>
      <xdr:colOff>177800</xdr:colOff>
      <xdr:row>77</xdr:row>
      <xdr:rowOff>56356</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2814300" y="13250881"/>
          <a:ext cx="889000" cy="7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1212</xdr:rowOff>
    </xdr:from>
    <xdr:to>
      <xdr:col>72</xdr:col>
      <xdr:colOff>38100</xdr:colOff>
      <xdr:row>76</xdr:row>
      <xdr:rowOff>102812</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3652500" y="1303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119340</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436111" y="12806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159823</xdr:rowOff>
    </xdr:from>
    <xdr:to>
      <xdr:col>67</xdr:col>
      <xdr:colOff>101600</xdr:colOff>
      <xdr:row>76</xdr:row>
      <xdr:rowOff>89973</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2763500" y="13018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106500</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2547111" y="12793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144241</xdr:rowOff>
    </xdr:from>
    <xdr:to>
      <xdr:col>85</xdr:col>
      <xdr:colOff>177800</xdr:colOff>
      <xdr:row>77</xdr:row>
      <xdr:rowOff>74391</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6268700" y="13174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122668</xdr:rowOff>
    </xdr:from>
    <xdr:ext cx="534377" cy="259045"/>
    <xdr:sp macro="" textlink="">
      <xdr:nvSpPr>
        <xdr:cNvPr id="644" name="公債費該当値テキスト">
          <a:extLst>
            <a:ext uri="{FF2B5EF4-FFF2-40B4-BE49-F238E27FC236}">
              <a16:creationId xmlns:a16="http://schemas.microsoft.com/office/drawing/2014/main" id="{00000000-0008-0000-0600-000084020000}"/>
            </a:ext>
          </a:extLst>
        </xdr:cNvPr>
        <xdr:cNvSpPr txBox="1"/>
      </xdr:nvSpPr>
      <xdr:spPr>
        <a:xfrm>
          <a:off x="16370300" y="13152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150698</xdr:rowOff>
    </xdr:from>
    <xdr:to>
      <xdr:col>81</xdr:col>
      <xdr:colOff>101600</xdr:colOff>
      <xdr:row>77</xdr:row>
      <xdr:rowOff>80848</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5430500" y="13180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71975</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5214111" y="13273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162452</xdr:rowOff>
    </xdr:from>
    <xdr:to>
      <xdr:col>76</xdr:col>
      <xdr:colOff>165100</xdr:colOff>
      <xdr:row>77</xdr:row>
      <xdr:rowOff>92602</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4541500" y="13192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83729</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325111" y="13285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169881</xdr:rowOff>
    </xdr:from>
    <xdr:to>
      <xdr:col>72</xdr:col>
      <xdr:colOff>38100</xdr:colOff>
      <xdr:row>77</xdr:row>
      <xdr:rowOff>100031</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3652500" y="13200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91158</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3436111" y="13292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5556</xdr:rowOff>
    </xdr:from>
    <xdr:to>
      <xdr:col>67</xdr:col>
      <xdr:colOff>101600</xdr:colOff>
      <xdr:row>77</xdr:row>
      <xdr:rowOff>107156</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2763500" y="13207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98283</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547111" y="13299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17889</xdr:rowOff>
    </xdr:from>
    <xdr:to>
      <xdr:col>85</xdr:col>
      <xdr:colOff>126364</xdr:colOff>
      <xdr:row>99</xdr:row>
      <xdr:rowOff>35361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5619839"/>
          <a:ext cx="1269" cy="1389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39188</xdr:rowOff>
    </xdr:from>
    <xdr:ext cx="469744"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7012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35361</xdr:rowOff>
    </xdr:from>
    <xdr:to>
      <xdr:col>86</xdr:col>
      <xdr:colOff>25400</xdr:colOff>
      <xdr:row>99</xdr:row>
      <xdr:rowOff>35361</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7008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136016</xdr:rowOff>
    </xdr:from>
    <xdr:ext cx="534377"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395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17889</xdr:rowOff>
    </xdr:from>
    <xdr:to>
      <xdr:col>86</xdr:col>
      <xdr:colOff>25400</xdr:colOff>
      <xdr:row>91</xdr:row>
      <xdr:rowOff>17889</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5619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67135</xdr:rowOff>
    </xdr:from>
    <xdr:to>
      <xdr:col>85</xdr:col>
      <xdr:colOff>127000</xdr:colOff>
      <xdr:row>95</xdr:row>
      <xdr:rowOff>109328</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5481300" y="16354885"/>
          <a:ext cx="838200" cy="42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120297</xdr:rowOff>
    </xdr:from>
    <xdr:ext cx="534377"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5794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141870</xdr:rowOff>
    </xdr:from>
    <xdr:to>
      <xdr:col>85</xdr:col>
      <xdr:colOff>177800</xdr:colOff>
      <xdr:row>97</xdr:row>
      <xdr:rowOff>72020</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601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109328</xdr:rowOff>
    </xdr:from>
    <xdr:to>
      <xdr:col>81</xdr:col>
      <xdr:colOff>50800</xdr:colOff>
      <xdr:row>96</xdr:row>
      <xdr:rowOff>85522</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4592300" y="16397078"/>
          <a:ext cx="889000" cy="147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97521</xdr:rowOff>
    </xdr:from>
    <xdr:to>
      <xdr:col>81</xdr:col>
      <xdr:colOff>101600</xdr:colOff>
      <xdr:row>97</xdr:row>
      <xdr:rowOff>27671</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55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18798</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14111" y="16649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85522</xdr:rowOff>
    </xdr:from>
    <xdr:to>
      <xdr:col>76</xdr:col>
      <xdr:colOff>114300</xdr:colOff>
      <xdr:row>98</xdr:row>
      <xdr:rowOff>11095</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3703300" y="16544722"/>
          <a:ext cx="889000" cy="268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23651</xdr:rowOff>
    </xdr:from>
    <xdr:to>
      <xdr:col>76</xdr:col>
      <xdr:colOff>165100</xdr:colOff>
      <xdr:row>96</xdr:row>
      <xdr:rowOff>125251</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482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141778</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25111" y="1625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167132</xdr:rowOff>
    </xdr:from>
    <xdr:to>
      <xdr:col>71</xdr:col>
      <xdr:colOff>177800</xdr:colOff>
      <xdr:row>98</xdr:row>
      <xdr:rowOff>11095</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2814300" y="16626332"/>
          <a:ext cx="889000" cy="186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104347</xdr:rowOff>
    </xdr:from>
    <xdr:to>
      <xdr:col>72</xdr:col>
      <xdr:colOff>38100</xdr:colOff>
      <xdr:row>98</xdr:row>
      <xdr:rowOff>34497</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734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51024</xdr:rowOff>
    </xdr:from>
    <xdr:ext cx="469744"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68428" y="16510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114078</xdr:rowOff>
    </xdr:from>
    <xdr:to>
      <xdr:col>67</xdr:col>
      <xdr:colOff>101600</xdr:colOff>
      <xdr:row>98</xdr:row>
      <xdr:rowOff>44228</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74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35355</xdr:rowOff>
    </xdr:from>
    <xdr:ext cx="469744"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79428" y="16837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16335</xdr:rowOff>
    </xdr:from>
    <xdr:to>
      <xdr:col>85</xdr:col>
      <xdr:colOff>177800</xdr:colOff>
      <xdr:row>95</xdr:row>
      <xdr:rowOff>117935</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6304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39212</xdr:rowOff>
    </xdr:from>
    <xdr:ext cx="534377"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6155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58528</xdr:rowOff>
    </xdr:from>
    <xdr:to>
      <xdr:col>81</xdr:col>
      <xdr:colOff>101600</xdr:colOff>
      <xdr:row>95</xdr:row>
      <xdr:rowOff>160128</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6346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5205</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14111" y="16121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34722</xdr:rowOff>
    </xdr:from>
    <xdr:to>
      <xdr:col>76</xdr:col>
      <xdr:colOff>165100</xdr:colOff>
      <xdr:row>96</xdr:row>
      <xdr:rowOff>136322</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493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127449</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325111" y="16586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131745</xdr:rowOff>
    </xdr:from>
    <xdr:to>
      <xdr:col>72</xdr:col>
      <xdr:colOff>38100</xdr:colOff>
      <xdr:row>98</xdr:row>
      <xdr:rowOff>61895</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676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53022</xdr:rowOff>
    </xdr:from>
    <xdr:ext cx="469744"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468428" y="16855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116332</xdr:rowOff>
    </xdr:from>
    <xdr:to>
      <xdr:col>67</xdr:col>
      <xdr:colOff>101600</xdr:colOff>
      <xdr:row>97</xdr:row>
      <xdr:rowOff>46482</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6575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63009</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547111" y="16350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a:extLst>
            <a:ext uri="{FF2B5EF4-FFF2-40B4-BE49-F238E27FC236}">
              <a16:creationId xmlns:a16="http://schemas.microsoft.com/office/drawing/2014/main" id="{00000000-0008-0000-06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171378</xdr:rowOff>
    </xdr:from>
    <xdr:to>
      <xdr:col>116</xdr:col>
      <xdr:colOff>62864</xdr:colOff>
      <xdr:row>39</xdr:row>
      <xdr:rowOff>98878</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2159595" y="5314878"/>
          <a:ext cx="1269" cy="1470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8" name="投資及び出資金最小値テキスト">
          <a:extLst>
            <a:ext uri="{FF2B5EF4-FFF2-40B4-BE49-F238E27FC236}">
              <a16:creationId xmlns:a16="http://schemas.microsoft.com/office/drawing/2014/main" id="{00000000-0008-0000-0600-0000E2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118055</xdr:rowOff>
    </xdr:from>
    <xdr:ext cx="469744" cy="259045"/>
    <xdr:sp macro="" textlink="">
      <xdr:nvSpPr>
        <xdr:cNvPr id="740" name="投資及び出資金最大値テキスト">
          <a:extLst>
            <a:ext uri="{FF2B5EF4-FFF2-40B4-BE49-F238E27FC236}">
              <a16:creationId xmlns:a16="http://schemas.microsoft.com/office/drawing/2014/main" id="{00000000-0008-0000-0600-0000E4020000}"/>
            </a:ext>
          </a:extLst>
        </xdr:cNvPr>
        <xdr:cNvSpPr txBox="1"/>
      </xdr:nvSpPr>
      <xdr:spPr>
        <a:xfrm>
          <a:off x="22212300" y="5090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171378</xdr:rowOff>
    </xdr:from>
    <xdr:to>
      <xdr:col>116</xdr:col>
      <xdr:colOff>152400</xdr:colOff>
      <xdr:row>30</xdr:row>
      <xdr:rowOff>171378</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5314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31</xdr:row>
      <xdr:rowOff>171378</xdr:rowOff>
    </xdr:from>
    <xdr:to>
      <xdr:col>116</xdr:col>
      <xdr:colOff>63500</xdr:colOff>
      <xdr:row>36</xdr:row>
      <xdr:rowOff>5152</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1323300" y="5486328"/>
          <a:ext cx="838200" cy="69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134600</xdr:rowOff>
    </xdr:from>
    <xdr:ext cx="378565" cy="259045"/>
    <xdr:sp macro="" textlink="">
      <xdr:nvSpPr>
        <xdr:cNvPr id="743" name="投資及び出資金平均値テキスト">
          <a:extLst>
            <a:ext uri="{FF2B5EF4-FFF2-40B4-BE49-F238E27FC236}">
              <a16:creationId xmlns:a16="http://schemas.microsoft.com/office/drawing/2014/main" id="{00000000-0008-0000-0600-0000E7020000}"/>
            </a:ext>
          </a:extLst>
        </xdr:cNvPr>
        <xdr:cNvSpPr txBox="1"/>
      </xdr:nvSpPr>
      <xdr:spPr>
        <a:xfrm>
          <a:off x="22212300" y="647825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156174</xdr:rowOff>
    </xdr:from>
    <xdr:to>
      <xdr:col>116</xdr:col>
      <xdr:colOff>114300</xdr:colOff>
      <xdr:row>38</xdr:row>
      <xdr:rowOff>86323</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2110700" y="649982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31</xdr:row>
      <xdr:rowOff>54138</xdr:rowOff>
    </xdr:from>
    <xdr:to>
      <xdr:col>111</xdr:col>
      <xdr:colOff>177800</xdr:colOff>
      <xdr:row>31</xdr:row>
      <xdr:rowOff>171378</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0434300" y="5369088"/>
          <a:ext cx="889000" cy="117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117312</xdr:rowOff>
    </xdr:from>
    <xdr:to>
      <xdr:col>112</xdr:col>
      <xdr:colOff>38100</xdr:colOff>
      <xdr:row>38</xdr:row>
      <xdr:rowOff>47462</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1272500" y="6460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38588</xdr:rowOff>
    </xdr:from>
    <xdr:ext cx="378565"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4017" y="65536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30</xdr:row>
      <xdr:rowOff>32584</xdr:rowOff>
    </xdr:from>
    <xdr:to>
      <xdr:col>107</xdr:col>
      <xdr:colOff>50800</xdr:colOff>
      <xdr:row>31</xdr:row>
      <xdr:rowOff>54138</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9545300" y="5176084"/>
          <a:ext cx="889000" cy="193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97717</xdr:rowOff>
    </xdr:from>
    <xdr:to>
      <xdr:col>107</xdr:col>
      <xdr:colOff>101600</xdr:colOff>
      <xdr:row>38</xdr:row>
      <xdr:rowOff>27867</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0383500" y="6441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18994</xdr:rowOff>
    </xdr:from>
    <xdr:ext cx="378565"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245017" y="65340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30</xdr:row>
      <xdr:rowOff>32584</xdr:rowOff>
    </xdr:from>
    <xdr:to>
      <xdr:col>102</xdr:col>
      <xdr:colOff>114300</xdr:colOff>
      <xdr:row>39</xdr:row>
      <xdr:rowOff>11357</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flipV="1">
          <a:off x="18656300" y="5176084"/>
          <a:ext cx="889000" cy="1521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32077</xdr:rowOff>
    </xdr:from>
    <xdr:to>
      <xdr:col>102</xdr:col>
      <xdr:colOff>165100</xdr:colOff>
      <xdr:row>37</xdr:row>
      <xdr:rowOff>133677</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9494500" y="6375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124803</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10428" y="6468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45793</xdr:rowOff>
    </xdr:from>
    <xdr:to>
      <xdr:col>98</xdr:col>
      <xdr:colOff>38100</xdr:colOff>
      <xdr:row>37</xdr:row>
      <xdr:rowOff>147393</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8605500" y="6389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163920</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21428" y="6164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125802</xdr:rowOff>
    </xdr:from>
    <xdr:to>
      <xdr:col>116</xdr:col>
      <xdr:colOff>114300</xdr:colOff>
      <xdr:row>36</xdr:row>
      <xdr:rowOff>55952</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2110700" y="6126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148679</xdr:rowOff>
    </xdr:from>
    <xdr:ext cx="469744" cy="259045"/>
    <xdr:sp macro="" textlink="">
      <xdr:nvSpPr>
        <xdr:cNvPr id="762" name="投資及び出資金該当値テキスト">
          <a:extLst>
            <a:ext uri="{FF2B5EF4-FFF2-40B4-BE49-F238E27FC236}">
              <a16:creationId xmlns:a16="http://schemas.microsoft.com/office/drawing/2014/main" id="{00000000-0008-0000-0600-0000FA020000}"/>
            </a:ext>
          </a:extLst>
        </xdr:cNvPr>
        <xdr:cNvSpPr txBox="1"/>
      </xdr:nvSpPr>
      <xdr:spPr>
        <a:xfrm>
          <a:off x="22212300" y="5977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31</xdr:row>
      <xdr:rowOff>120578</xdr:rowOff>
    </xdr:from>
    <xdr:to>
      <xdr:col>112</xdr:col>
      <xdr:colOff>38100</xdr:colOff>
      <xdr:row>32</xdr:row>
      <xdr:rowOff>50728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1272500" y="5435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30</xdr:row>
      <xdr:rowOff>67255</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088428" y="5210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31</xdr:row>
      <xdr:rowOff>3338</xdr:rowOff>
    </xdr:from>
    <xdr:to>
      <xdr:col>107</xdr:col>
      <xdr:colOff>101600</xdr:colOff>
      <xdr:row>31</xdr:row>
      <xdr:rowOff>104938</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0383500" y="5318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29</xdr:row>
      <xdr:rowOff>121465</xdr:rowOff>
    </xdr:from>
    <xdr:ext cx="469744"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0199428" y="5093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29</xdr:row>
      <xdr:rowOff>153234</xdr:rowOff>
    </xdr:from>
    <xdr:to>
      <xdr:col>102</xdr:col>
      <xdr:colOff>165100</xdr:colOff>
      <xdr:row>30</xdr:row>
      <xdr:rowOff>83384</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9494500" y="512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28</xdr:row>
      <xdr:rowOff>99911</xdr:rowOff>
    </xdr:from>
    <xdr:ext cx="469744"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310428" y="4900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132007</xdr:rowOff>
    </xdr:from>
    <xdr:to>
      <xdr:col>98</xdr:col>
      <xdr:colOff>38100</xdr:colOff>
      <xdr:row>39</xdr:row>
      <xdr:rowOff>62157</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8605500" y="6647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53284</xdr:rowOff>
    </xdr:from>
    <xdr:ext cx="378565"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467017" y="67398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15821</xdr:rowOff>
    </xdr:from>
    <xdr:to>
      <xdr:col>116</xdr:col>
      <xdr:colOff>62864</xdr:colOff>
      <xdr:row>59</xdr:row>
      <xdr:rowOff>98878</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759771"/>
          <a:ext cx="1269" cy="1454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133948</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534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15821</xdr:rowOff>
    </xdr:from>
    <xdr:to>
      <xdr:col>116</xdr:col>
      <xdr:colOff>152400</xdr:colOff>
      <xdr:row>51</xdr:row>
      <xdr:rowOff>15821</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759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20446</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7930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169019</xdr:rowOff>
    </xdr:from>
    <xdr:to>
      <xdr:col>116</xdr:col>
      <xdr:colOff>114300</xdr:colOff>
      <xdr:row>58</xdr:row>
      <xdr:rowOff>99169</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41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170216</xdr:rowOff>
    </xdr:from>
    <xdr:to>
      <xdr:col>112</xdr:col>
      <xdr:colOff>38100</xdr:colOff>
      <xdr:row>58</xdr:row>
      <xdr:rowOff>100366</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4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116893</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71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147356</xdr:rowOff>
    </xdr:from>
    <xdr:to>
      <xdr:col>107</xdr:col>
      <xdr:colOff>101600</xdr:colOff>
      <xdr:row>58</xdr:row>
      <xdr:rowOff>77506</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2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94033</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695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97463</xdr:rowOff>
    </xdr:from>
    <xdr:to>
      <xdr:col>102</xdr:col>
      <xdr:colOff>114300</xdr:colOff>
      <xdr:row>59</xdr:row>
      <xdr:rowOff>98878</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8656300" y="10213013"/>
          <a:ext cx="889000" cy="1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125258</xdr:rowOff>
    </xdr:from>
    <xdr:to>
      <xdr:col>102</xdr:col>
      <xdr:colOff>165100</xdr:colOff>
      <xdr:row>58</xdr:row>
      <xdr:rowOff>55408</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897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71935</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673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115897</xdr:rowOff>
    </xdr:from>
    <xdr:to>
      <xdr:col>98</xdr:col>
      <xdr:colOff>38100</xdr:colOff>
      <xdr:row>58</xdr:row>
      <xdr:rowOff>46047</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888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62574</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663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134455</xdr:rowOff>
    </xdr:from>
    <xdr:ext cx="249299"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10078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46663</xdr:rowOff>
    </xdr:from>
    <xdr:to>
      <xdr:col>98</xdr:col>
      <xdr:colOff>38100</xdr:colOff>
      <xdr:row>59</xdr:row>
      <xdr:rowOff>148263</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10162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139390</xdr:rowOff>
    </xdr:from>
    <xdr:ext cx="313932"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499333" y="102549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1" name="繰出金グラフ枠">
          <a:extLst>
            <a:ext uri="{FF2B5EF4-FFF2-40B4-BE49-F238E27FC236}">
              <a16:creationId xmlns:a16="http://schemas.microsoft.com/office/drawing/2014/main" id="{00000000-0008-0000-0600-000053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20005</xdr:rowOff>
    </xdr:from>
    <xdr:to>
      <xdr:col>116</xdr:col>
      <xdr:colOff>62864</xdr:colOff>
      <xdr:row>77</xdr:row>
      <xdr:rowOff>62616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2159595" y="12192955"/>
          <a:ext cx="1269" cy="1071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66443</xdr:rowOff>
    </xdr:from>
    <xdr:ext cx="534377" cy="259045"/>
    <xdr:sp macro="" textlink="">
      <xdr:nvSpPr>
        <xdr:cNvPr id="853" name="繰出金最小値テキスト">
          <a:extLst>
            <a:ext uri="{FF2B5EF4-FFF2-40B4-BE49-F238E27FC236}">
              <a16:creationId xmlns:a16="http://schemas.microsoft.com/office/drawing/2014/main" id="{00000000-0008-0000-0600-000055030000}"/>
            </a:ext>
          </a:extLst>
        </xdr:cNvPr>
        <xdr:cNvSpPr txBox="1"/>
      </xdr:nvSpPr>
      <xdr:spPr>
        <a:xfrm>
          <a:off x="22212300" y="13268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62616</xdr:rowOff>
    </xdr:from>
    <xdr:to>
      <xdr:col>116</xdr:col>
      <xdr:colOff>152400</xdr:colOff>
      <xdr:row>77</xdr:row>
      <xdr:rowOff>62616</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3264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138132</xdr:rowOff>
    </xdr:from>
    <xdr:ext cx="534377" cy="259045"/>
    <xdr:sp macro="" textlink="">
      <xdr:nvSpPr>
        <xdr:cNvPr id="855" name="繰出金最大値テキスト">
          <a:extLst>
            <a:ext uri="{FF2B5EF4-FFF2-40B4-BE49-F238E27FC236}">
              <a16:creationId xmlns:a16="http://schemas.microsoft.com/office/drawing/2014/main" id="{00000000-0008-0000-0600-000057030000}"/>
            </a:ext>
          </a:extLst>
        </xdr:cNvPr>
        <xdr:cNvSpPr txBox="1"/>
      </xdr:nvSpPr>
      <xdr:spPr>
        <a:xfrm>
          <a:off x="22212300" y="11968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20005</xdr:rowOff>
    </xdr:from>
    <xdr:to>
      <xdr:col>116</xdr:col>
      <xdr:colOff>152400</xdr:colOff>
      <xdr:row>71</xdr:row>
      <xdr:rowOff>20005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219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137185</xdr:rowOff>
    </xdr:from>
    <xdr:to>
      <xdr:col>116</xdr:col>
      <xdr:colOff>63500</xdr:colOff>
      <xdr:row>74</xdr:row>
      <xdr:rowOff>81269</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1323300" y="12653035"/>
          <a:ext cx="838200" cy="115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148114</xdr:rowOff>
    </xdr:from>
    <xdr:ext cx="534377" cy="259045"/>
    <xdr:sp macro="" textlink="">
      <xdr:nvSpPr>
        <xdr:cNvPr id="858" name="繰出金平均値テキスト">
          <a:extLst>
            <a:ext uri="{FF2B5EF4-FFF2-40B4-BE49-F238E27FC236}">
              <a16:creationId xmlns:a16="http://schemas.microsoft.com/office/drawing/2014/main" id="{00000000-0008-0000-0600-00005A030000}"/>
            </a:ext>
          </a:extLst>
        </xdr:cNvPr>
        <xdr:cNvSpPr txBox="1"/>
      </xdr:nvSpPr>
      <xdr:spPr>
        <a:xfrm>
          <a:off x="22212300" y="126639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169687</xdr:rowOff>
    </xdr:from>
    <xdr:to>
      <xdr:col>116</xdr:col>
      <xdr:colOff>114300</xdr:colOff>
      <xdr:row>74</xdr:row>
      <xdr:rowOff>99837</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2110700" y="12685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81269</xdr:rowOff>
    </xdr:from>
    <xdr:to>
      <xdr:col>111</xdr:col>
      <xdr:colOff>177800</xdr:colOff>
      <xdr:row>75</xdr:row>
      <xdr:rowOff>1122</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20434300" y="12768569"/>
          <a:ext cx="889000" cy="91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103210</xdr:rowOff>
    </xdr:from>
    <xdr:to>
      <xdr:col>112</xdr:col>
      <xdr:colOff>38100</xdr:colOff>
      <xdr:row>75</xdr:row>
      <xdr:rowOff>33360</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1272500" y="127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24487</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056111" y="1288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140432</xdr:rowOff>
    </xdr:from>
    <xdr:to>
      <xdr:col>107</xdr:col>
      <xdr:colOff>50800</xdr:colOff>
      <xdr:row>75</xdr:row>
      <xdr:rowOff>1122</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19545300" y="12827732"/>
          <a:ext cx="889000" cy="32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171287</xdr:rowOff>
    </xdr:from>
    <xdr:to>
      <xdr:col>107</xdr:col>
      <xdr:colOff>101600</xdr:colOff>
      <xdr:row>75</xdr:row>
      <xdr:rowOff>101437</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0383500" y="1285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92564</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167111" y="12951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142443</xdr:rowOff>
    </xdr:from>
    <xdr:to>
      <xdr:col>102</xdr:col>
      <xdr:colOff>114300</xdr:colOff>
      <xdr:row>74</xdr:row>
      <xdr:rowOff>140432</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a:off x="18656300" y="12486843"/>
          <a:ext cx="889000" cy="340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8021</xdr:rowOff>
    </xdr:from>
    <xdr:to>
      <xdr:col>102</xdr:col>
      <xdr:colOff>165100</xdr:colOff>
      <xdr:row>75</xdr:row>
      <xdr:rowOff>109621</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9494500" y="1286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100748</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278111" y="1295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148976</xdr:rowOff>
    </xdr:from>
    <xdr:to>
      <xdr:col>98</xdr:col>
      <xdr:colOff>38100</xdr:colOff>
      <xdr:row>75</xdr:row>
      <xdr:rowOff>79126</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8605500" y="1283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70253</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389111" y="12929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86385</xdr:rowOff>
    </xdr:from>
    <xdr:to>
      <xdr:col>116</xdr:col>
      <xdr:colOff>114300</xdr:colOff>
      <xdr:row>74</xdr:row>
      <xdr:rowOff>16535</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2110700" y="12602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109262</xdr:rowOff>
    </xdr:from>
    <xdr:ext cx="534377" cy="259045"/>
    <xdr:sp macro="" textlink="">
      <xdr:nvSpPr>
        <xdr:cNvPr id="877" name="繰出金該当値テキスト">
          <a:extLst>
            <a:ext uri="{FF2B5EF4-FFF2-40B4-BE49-F238E27FC236}">
              <a16:creationId xmlns:a16="http://schemas.microsoft.com/office/drawing/2014/main" id="{00000000-0008-0000-0600-00006D030000}"/>
            </a:ext>
          </a:extLst>
        </xdr:cNvPr>
        <xdr:cNvSpPr txBox="1"/>
      </xdr:nvSpPr>
      <xdr:spPr>
        <a:xfrm>
          <a:off x="22212300" y="12453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30469</xdr:rowOff>
    </xdr:from>
    <xdr:to>
      <xdr:col>112</xdr:col>
      <xdr:colOff>38100</xdr:colOff>
      <xdr:row>74</xdr:row>
      <xdr:rowOff>132069</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1272500" y="12717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148596</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1056111" y="12492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121772</xdr:rowOff>
    </xdr:from>
    <xdr:to>
      <xdr:col>107</xdr:col>
      <xdr:colOff>101600</xdr:colOff>
      <xdr:row>75</xdr:row>
      <xdr:rowOff>51922</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0383500" y="12809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68449</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0167111" y="12584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89632</xdr:rowOff>
    </xdr:from>
    <xdr:to>
      <xdr:col>102</xdr:col>
      <xdr:colOff>165100</xdr:colOff>
      <xdr:row>75</xdr:row>
      <xdr:rowOff>19782</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9494500" y="12776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36309</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278111" y="12552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91643</xdr:rowOff>
    </xdr:from>
    <xdr:to>
      <xdr:col>98</xdr:col>
      <xdr:colOff>38100</xdr:colOff>
      <xdr:row>73</xdr:row>
      <xdr:rowOff>21793</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8605500" y="12436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38320</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389111" y="12211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0" name="前年度繰上充用金グラフ枠">
          <a:extLst>
            <a:ext uri="{FF2B5EF4-FFF2-40B4-BE49-F238E27FC236}">
              <a16:creationId xmlns:a16="http://schemas.microsoft.com/office/drawing/2014/main" id="{00000000-0008-0000-0600-000084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2" name="前年度繰上充用金最小値テキスト">
          <a:extLst>
            <a:ext uri="{FF2B5EF4-FFF2-40B4-BE49-F238E27FC236}">
              <a16:creationId xmlns:a16="http://schemas.microsoft.com/office/drawing/2014/main" id="{00000000-0008-0000-0600-000086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4" name="前年度繰上充用金最大値テキスト">
          <a:extLst>
            <a:ext uri="{FF2B5EF4-FFF2-40B4-BE49-F238E27FC236}">
              <a16:creationId xmlns:a16="http://schemas.microsoft.com/office/drawing/2014/main" id="{00000000-0008-0000-0600-000088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7" name="前年度繰上充用金平均値テキスト">
          <a:extLst>
            <a:ext uri="{FF2B5EF4-FFF2-40B4-BE49-F238E27FC236}">
              <a16:creationId xmlns:a16="http://schemas.microsoft.com/office/drawing/2014/main" id="{00000000-0008-0000-0600-00008B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6" name="前年度繰上充用金該当値テキスト">
          <a:extLst>
            <a:ext uri="{FF2B5EF4-FFF2-40B4-BE49-F238E27FC236}">
              <a16:creationId xmlns:a16="http://schemas.microsoft.com/office/drawing/2014/main" id="{00000000-0008-0000-0600-00009E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類似団体との比較では、概ね平均的水準を維持している。普通建設事業費は、</a:t>
          </a:r>
          <a:r>
            <a:rPr lang="ja-JP" altLang="ja-JP" sz="1100">
              <a:solidFill>
                <a:schemeClr val="dk1"/>
              </a:solidFill>
              <a:effectLst/>
              <a:latin typeface="+mn-lt"/>
              <a:ea typeface="+mn-ea"/>
              <a:cs typeface="+mn-cs"/>
            </a:rPr>
            <a:t>子ども包括支援センター建設工事の実施</a:t>
          </a:r>
          <a:r>
            <a:rPr lang="ja-JP" altLang="en-US" sz="1100">
              <a:solidFill>
                <a:schemeClr val="dk1"/>
              </a:solidFill>
              <a:effectLst/>
              <a:latin typeface="+mn-lt"/>
              <a:ea typeface="+mn-ea"/>
              <a:cs typeface="+mn-cs"/>
            </a:rPr>
            <a:t>など</a:t>
          </a:r>
          <a:r>
            <a:rPr kumimoji="1" lang="ja-JP" altLang="ja-JP" sz="1100">
              <a:solidFill>
                <a:schemeClr val="dk1"/>
              </a:solidFill>
              <a:effectLst/>
              <a:latin typeface="+mn-lt"/>
              <a:ea typeface="+mn-ea"/>
              <a:cs typeface="+mn-cs"/>
            </a:rPr>
            <a:t>により、普通建設事業費（うち新規整備）が</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となっている。</a:t>
          </a:r>
          <a:r>
            <a:rPr kumimoji="1" lang="ja-JP" altLang="en-US" sz="1100">
              <a:solidFill>
                <a:schemeClr val="dk1"/>
              </a:solidFill>
              <a:effectLst/>
              <a:latin typeface="+mn-lt"/>
              <a:ea typeface="+mn-ea"/>
              <a:cs typeface="+mn-cs"/>
            </a:rPr>
            <a:t>また</a:t>
          </a:r>
          <a:r>
            <a:rPr kumimoji="1" lang="ja-JP" altLang="ja-JP" sz="1100">
              <a:solidFill>
                <a:schemeClr val="dk1"/>
              </a:solidFill>
              <a:effectLst/>
              <a:latin typeface="+mn-lt"/>
              <a:ea typeface="+mn-ea"/>
              <a:cs typeface="+mn-cs"/>
            </a:rPr>
            <a:t>、維持補修費</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類似団体と比較して</a:t>
          </a:r>
          <a:r>
            <a:rPr kumimoji="1" lang="ja-JP" altLang="en-US" sz="1100">
              <a:solidFill>
                <a:schemeClr val="dk1"/>
              </a:solidFill>
              <a:effectLst/>
              <a:latin typeface="+mn-lt"/>
              <a:ea typeface="+mn-ea"/>
              <a:cs typeface="+mn-cs"/>
            </a:rPr>
            <a:t>３０</a:t>
          </a:r>
          <a:r>
            <a:rPr kumimoji="1" lang="ja-JP" altLang="ja-JP" sz="1100">
              <a:solidFill>
                <a:schemeClr val="dk1"/>
              </a:solidFill>
              <a:effectLst/>
              <a:latin typeface="+mn-lt"/>
              <a:ea typeface="+mn-ea"/>
              <a:cs typeface="+mn-cs"/>
            </a:rPr>
            <a:t>位となっている。新規施設が増加している一方で、維持・更新経費が少ない傾向となっている中、施設の延べ床面積は増加しており、施設の老朽化等に対して有効な投資になっていないため、今後は施設の複合化や民間活力の導入を積極的に推進する必要がある。</a:t>
          </a:r>
          <a:endParaRPr lang="ja-JP" altLang="ja-JP" sz="1400">
            <a:effectLst/>
          </a:endParaRPr>
        </a:p>
        <a:p>
          <a:r>
            <a:rPr kumimoji="1" lang="ja-JP" altLang="ja-JP" sz="1100">
              <a:solidFill>
                <a:schemeClr val="dk1"/>
              </a:solidFill>
              <a:effectLst/>
              <a:latin typeface="+mn-lt"/>
              <a:ea typeface="+mn-ea"/>
              <a:cs typeface="+mn-cs"/>
            </a:rPr>
            <a:t>　積立金は、</a:t>
          </a:r>
          <a:r>
            <a:rPr kumimoji="1" lang="ja-JP" altLang="en-US" sz="1100">
              <a:solidFill>
                <a:schemeClr val="dk1"/>
              </a:solidFill>
              <a:effectLst/>
              <a:latin typeface="+mn-lt"/>
              <a:ea typeface="+mn-ea"/>
              <a:cs typeface="+mn-cs"/>
            </a:rPr>
            <a:t>施設整備基金の統合に伴い、一部の基金を全額繰入れ、統合先の基金へ積立てたことなどから</a:t>
          </a:r>
          <a:r>
            <a:rPr kumimoji="1" lang="ja-JP" altLang="ja-JP" sz="1100">
              <a:solidFill>
                <a:schemeClr val="dk1"/>
              </a:solidFill>
              <a:effectLst/>
              <a:latin typeface="+mn-lt"/>
              <a:ea typeface="+mn-ea"/>
              <a:cs typeface="+mn-cs"/>
            </a:rPr>
            <a:t>増加となった。</a:t>
          </a:r>
          <a:endParaRPr lang="ja-JP" altLang="ja-JP" sz="1400">
            <a:effectLst/>
          </a:endParaRPr>
        </a:p>
        <a:p>
          <a:r>
            <a:rPr kumimoji="1" lang="ja-JP" altLang="ja-JP" sz="1100">
              <a:solidFill>
                <a:schemeClr val="dk1"/>
              </a:solidFill>
              <a:effectLst/>
              <a:latin typeface="+mn-lt"/>
              <a:ea typeface="+mn-ea"/>
              <a:cs typeface="+mn-cs"/>
            </a:rPr>
            <a:t>　投資及び出資金は、令和２年度から下水道事業の企業会計移行により大幅に増加している。なお、令和３年度以降は下水道事業における地方債の償還の進捗により、徐々に減少している。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187,494
183,715
27.55
79,153,859
74,935,183
4,079,931
37,518,870
32,215,793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102210</xdr:rowOff>
    </xdr:from>
    <xdr:to>
      <xdr:col>24</xdr:col>
      <xdr:colOff>62865</xdr:colOff>
      <xdr:row>39</xdr:row>
      <xdr:rowOff>33172</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5710"/>
          <a:ext cx="1270" cy="1474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36999</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723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33172</xdr:rowOff>
    </xdr:from>
    <xdr:to>
      <xdr:col>24</xdr:col>
      <xdr:colOff>152400</xdr:colOff>
      <xdr:row>39</xdr:row>
      <xdr:rowOff>33172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719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48887</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20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3,041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102210</xdr:rowOff>
    </xdr:from>
    <xdr:to>
      <xdr:col>24</xdr:col>
      <xdr:colOff>152400</xdr:colOff>
      <xdr:row>30</xdr:row>
      <xdr:rowOff>102210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5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168961</xdr:rowOff>
    </xdr:from>
    <xdr:to>
      <xdr:col>24</xdr:col>
      <xdr:colOff>63500</xdr:colOff>
      <xdr:row>35</xdr:row>
      <xdr:rowOff>9398</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5998261"/>
          <a:ext cx="838200" cy="1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91558</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60923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113131</xdr:rowOff>
    </xdr:from>
    <xdr:to>
      <xdr:col>24</xdr:col>
      <xdr:colOff>114300</xdr:colOff>
      <xdr:row>36</xdr:row>
      <xdr:rowOff>43281</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113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168961</xdr:rowOff>
    </xdr:from>
    <xdr:to>
      <xdr:col>19</xdr:col>
      <xdr:colOff>177800</xdr:colOff>
      <xdr:row>35</xdr:row>
      <xdr:rowOff>67005</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5998261"/>
          <a:ext cx="889000" cy="69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123190</xdr:rowOff>
    </xdr:from>
    <xdr:to>
      <xdr:col>20</xdr:col>
      <xdr:colOff>38100</xdr:colOff>
      <xdr:row>36</xdr:row>
      <xdr:rowOff>53340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12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44467</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216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67005</xdr:rowOff>
    </xdr:from>
    <xdr:to>
      <xdr:col>15</xdr:col>
      <xdr:colOff>50800</xdr:colOff>
      <xdr:row>36</xdr:row>
      <xdr:rowOff>8941</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6067755"/>
          <a:ext cx="889000" cy="113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133248</xdr:rowOff>
    </xdr:from>
    <xdr:to>
      <xdr:col>15</xdr:col>
      <xdr:colOff>101600</xdr:colOff>
      <xdr:row>36</xdr:row>
      <xdr:rowOff>63398</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133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54525</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226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56947</xdr:rowOff>
    </xdr:from>
    <xdr:to>
      <xdr:col>10</xdr:col>
      <xdr:colOff>114300</xdr:colOff>
      <xdr:row>36</xdr:row>
      <xdr:rowOff>8941</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6057697"/>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135077</xdr:rowOff>
    </xdr:from>
    <xdr:to>
      <xdr:col>10</xdr:col>
      <xdr:colOff>165100</xdr:colOff>
      <xdr:row>36</xdr:row>
      <xdr:rowOff>65227</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135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56354</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228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125933</xdr:rowOff>
    </xdr:from>
    <xdr:to>
      <xdr:col>6</xdr:col>
      <xdr:colOff>38100</xdr:colOff>
      <xdr:row>36</xdr:row>
      <xdr:rowOff>56083</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126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47210</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219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130048</xdr:rowOff>
    </xdr:from>
    <xdr:to>
      <xdr:col>24</xdr:col>
      <xdr:colOff>114300</xdr:colOff>
      <xdr:row>35</xdr:row>
      <xdr:rowOff>60198</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95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152925</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810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118161</xdr:rowOff>
    </xdr:from>
    <xdr:to>
      <xdr:col>20</xdr:col>
      <xdr:colOff>38100</xdr:colOff>
      <xdr:row>35</xdr:row>
      <xdr:rowOff>48311</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947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64838</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722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16205</xdr:rowOff>
    </xdr:from>
    <xdr:to>
      <xdr:col>15</xdr:col>
      <xdr:colOff>101600</xdr:colOff>
      <xdr:row>35</xdr:row>
      <xdr:rowOff>117805</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01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134332</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792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129591</xdr:rowOff>
    </xdr:from>
    <xdr:to>
      <xdr:col>10</xdr:col>
      <xdr:colOff>165100</xdr:colOff>
      <xdr:row>36</xdr:row>
      <xdr:rowOff>59741</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130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76268</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905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6147</xdr:rowOff>
    </xdr:from>
    <xdr:to>
      <xdr:col>6</xdr:col>
      <xdr:colOff>38100</xdr:colOff>
      <xdr:row>35</xdr:row>
      <xdr:rowOff>107747</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006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124274</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782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54</xdr:row>
      <xdr:rowOff>100468</xdr:rowOff>
    </xdr:from>
    <xdr:to>
      <xdr:col>24</xdr:col>
      <xdr:colOff>62865</xdr:colOff>
      <xdr:row>58</xdr:row>
      <xdr:rowOff>26739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9358768"/>
          <a:ext cx="1270" cy="6120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30566</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7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26739</xdr:rowOff>
    </xdr:from>
    <xdr:to>
      <xdr:col>24</xdr:col>
      <xdr:colOff>152400</xdr:colOff>
      <xdr:row>58</xdr:row>
      <xdr:rowOff>26739</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70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47145</xdr:rowOff>
    </xdr:from>
    <xdr:ext cx="534377"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9133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54</xdr:row>
      <xdr:rowOff>100468</xdr:rowOff>
    </xdr:from>
    <xdr:to>
      <xdr:col>24</xdr:col>
      <xdr:colOff>152400</xdr:colOff>
      <xdr:row>54</xdr:row>
      <xdr:rowOff>100468</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9358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125299</xdr:rowOff>
    </xdr:from>
    <xdr:to>
      <xdr:col>24</xdr:col>
      <xdr:colOff>63500</xdr:colOff>
      <xdr:row>56</xdr:row>
      <xdr:rowOff>133561</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726499"/>
          <a:ext cx="838200" cy="8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66826</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680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88399</xdr:rowOff>
    </xdr:from>
    <xdr:to>
      <xdr:col>24</xdr:col>
      <xdr:colOff>114300</xdr:colOff>
      <xdr:row>57</xdr:row>
      <xdr:rowOff>18549</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689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125299</xdr:rowOff>
    </xdr:from>
    <xdr:to>
      <xdr:col>19</xdr:col>
      <xdr:colOff>177800</xdr:colOff>
      <xdr:row>56</xdr:row>
      <xdr:rowOff>133941</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726499"/>
          <a:ext cx="889000" cy="8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64484</xdr:rowOff>
    </xdr:from>
    <xdr:to>
      <xdr:col>20</xdr:col>
      <xdr:colOff>38100</xdr:colOff>
      <xdr:row>56</xdr:row>
      <xdr:rowOff>166084</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665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11161</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440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50</xdr:row>
      <xdr:rowOff>97540</xdr:rowOff>
    </xdr:from>
    <xdr:to>
      <xdr:col>15</xdr:col>
      <xdr:colOff>50800</xdr:colOff>
      <xdr:row>56</xdr:row>
      <xdr:rowOff>133941</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8670040"/>
          <a:ext cx="889000" cy="1065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46783</xdr:rowOff>
    </xdr:from>
    <xdr:to>
      <xdr:col>15</xdr:col>
      <xdr:colOff>101600</xdr:colOff>
      <xdr:row>56</xdr:row>
      <xdr:rowOff>148383</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647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164910</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423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97540</xdr:rowOff>
    </xdr:from>
    <xdr:to>
      <xdr:col>10</xdr:col>
      <xdr:colOff>114300</xdr:colOff>
      <xdr:row>56</xdr:row>
      <xdr:rowOff>159338</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8670040"/>
          <a:ext cx="889000" cy="1090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50</xdr:row>
      <xdr:rowOff>58954</xdr:rowOff>
    </xdr:from>
    <xdr:to>
      <xdr:col>10</xdr:col>
      <xdr:colOff>165100</xdr:colOff>
      <xdr:row>50</xdr:row>
      <xdr:rowOff>160554</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863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50</xdr:row>
      <xdr:rowOff>151681</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8724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137407</xdr:rowOff>
    </xdr:from>
    <xdr:to>
      <xdr:col>6</xdr:col>
      <xdr:colOff>38100</xdr:colOff>
      <xdr:row>57</xdr:row>
      <xdr:rowOff>67557</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738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58684</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831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82761</xdr:rowOff>
    </xdr:from>
    <xdr:to>
      <xdr:col>24</xdr:col>
      <xdr:colOff>114300</xdr:colOff>
      <xdr:row>57</xdr:row>
      <xdr:rowOff>12911</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683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105638</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535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74499</xdr:rowOff>
    </xdr:from>
    <xdr:to>
      <xdr:col>20</xdr:col>
      <xdr:colOff>38100</xdr:colOff>
      <xdr:row>57</xdr:row>
      <xdr:rowOff>4649</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675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167226</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768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83141</xdr:rowOff>
    </xdr:from>
    <xdr:to>
      <xdr:col>15</xdr:col>
      <xdr:colOff>101600</xdr:colOff>
      <xdr:row>57</xdr:row>
      <xdr:rowOff>13291</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684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4418</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777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50</xdr:row>
      <xdr:rowOff>46740</xdr:rowOff>
    </xdr:from>
    <xdr:to>
      <xdr:col>10</xdr:col>
      <xdr:colOff>165100</xdr:colOff>
      <xdr:row>50</xdr:row>
      <xdr:rowOff>148340</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8619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48</xdr:row>
      <xdr:rowOff>164867</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8394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108538</xdr:rowOff>
    </xdr:from>
    <xdr:to>
      <xdr:col>6</xdr:col>
      <xdr:colOff>38100</xdr:colOff>
      <xdr:row>57</xdr:row>
      <xdr:rowOff>38688</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709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55215</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9484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148984</xdr:rowOff>
    </xdr:from>
    <xdr:to>
      <xdr:col>24</xdr:col>
      <xdr:colOff>62865</xdr:colOff>
      <xdr:row>79</xdr:row>
      <xdr:rowOff>9564</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1979034"/>
          <a:ext cx="1270" cy="1575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13391</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557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9564</xdr:rowOff>
    </xdr:from>
    <xdr:to>
      <xdr:col>24</xdr:col>
      <xdr:colOff>152400</xdr:colOff>
      <xdr:row>79</xdr:row>
      <xdr:rowOff>9564</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554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95661</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754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276,769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148984</xdr:rowOff>
    </xdr:from>
    <xdr:to>
      <xdr:col>24</xdr:col>
      <xdr:colOff>152400</xdr:colOff>
      <xdr:row>69</xdr:row>
      <xdr:rowOff>148984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1979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73508</xdr:rowOff>
    </xdr:from>
    <xdr:to>
      <xdr:col>24</xdr:col>
      <xdr:colOff>63500</xdr:colOff>
      <xdr:row>75</xdr:row>
      <xdr:rowOff>37388</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760808"/>
          <a:ext cx="838200" cy="135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54691</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134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76264</xdr:rowOff>
    </xdr:from>
    <xdr:to>
      <xdr:col>24</xdr:col>
      <xdr:colOff>114300</xdr:colOff>
      <xdr:row>76</xdr:row>
      <xdr:rowOff>6414</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9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170066</xdr:rowOff>
    </xdr:from>
    <xdr:to>
      <xdr:col>19</xdr:col>
      <xdr:colOff>177800</xdr:colOff>
      <xdr:row>75</xdr:row>
      <xdr:rowOff>37388</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2908300" y="12857366"/>
          <a:ext cx="889000" cy="38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34810</xdr:rowOff>
    </xdr:from>
    <xdr:to>
      <xdr:col>20</xdr:col>
      <xdr:colOff>38100</xdr:colOff>
      <xdr:row>76</xdr:row>
      <xdr:rowOff>136410</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065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127537</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157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170066</xdr:rowOff>
    </xdr:from>
    <xdr:to>
      <xdr:col>15</xdr:col>
      <xdr:colOff>50800</xdr:colOff>
      <xdr:row>76</xdr:row>
      <xdr:rowOff>120498</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2857366"/>
          <a:ext cx="889000" cy="293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133032</xdr:rowOff>
    </xdr:from>
    <xdr:to>
      <xdr:col>15</xdr:col>
      <xdr:colOff>101600</xdr:colOff>
      <xdr:row>76</xdr:row>
      <xdr:rowOff>63182</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299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54309</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084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120498</xdr:rowOff>
    </xdr:from>
    <xdr:to>
      <xdr:col>10</xdr:col>
      <xdr:colOff>114300</xdr:colOff>
      <xdr:row>77</xdr:row>
      <xdr:rowOff>30632</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150698"/>
          <a:ext cx="889000" cy="81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112992</xdr:rowOff>
    </xdr:from>
    <xdr:to>
      <xdr:col>10</xdr:col>
      <xdr:colOff>165100</xdr:colOff>
      <xdr:row>78</xdr:row>
      <xdr:rowOff>43142</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314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34269</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407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45935</xdr:rowOff>
    </xdr:from>
    <xdr:to>
      <xdr:col>6</xdr:col>
      <xdr:colOff>38100</xdr:colOff>
      <xdr:row>78</xdr:row>
      <xdr:rowOff>147535</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41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138662</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511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22708</xdr:rowOff>
    </xdr:from>
    <xdr:to>
      <xdr:col>24</xdr:col>
      <xdr:colOff>114300</xdr:colOff>
      <xdr:row>74</xdr:row>
      <xdr:rowOff>124308</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710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45585</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561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158038</xdr:rowOff>
    </xdr:from>
    <xdr:to>
      <xdr:col>20</xdr:col>
      <xdr:colOff>38100</xdr:colOff>
      <xdr:row>75</xdr:row>
      <xdr:rowOff>88188</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84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104715</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620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119266</xdr:rowOff>
    </xdr:from>
    <xdr:to>
      <xdr:col>15</xdr:col>
      <xdr:colOff>101600</xdr:colOff>
      <xdr:row>75</xdr:row>
      <xdr:rowOff>49416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2806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65943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581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69698</xdr:rowOff>
    </xdr:from>
    <xdr:to>
      <xdr:col>10</xdr:col>
      <xdr:colOff>165100</xdr:colOff>
      <xdr:row>76</xdr:row>
      <xdr:rowOff>171298</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099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16374</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875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151282</xdr:rowOff>
    </xdr:from>
    <xdr:to>
      <xdr:col>6</xdr:col>
      <xdr:colOff>38100</xdr:colOff>
      <xdr:row>77</xdr:row>
      <xdr:rowOff>81432</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181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97959</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956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171084</xdr:rowOff>
    </xdr:from>
    <xdr:to>
      <xdr:col>24</xdr:col>
      <xdr:colOff>62865</xdr:colOff>
      <xdr:row>98</xdr:row>
      <xdr:rowOff>96887</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601584"/>
          <a:ext cx="1270" cy="1297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100714</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6902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96887</xdr:rowOff>
    </xdr:from>
    <xdr:to>
      <xdr:col>24</xdr:col>
      <xdr:colOff>152400</xdr:colOff>
      <xdr:row>98</xdr:row>
      <xdr:rowOff>96887</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898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117761</xdr:rowOff>
    </xdr:from>
    <xdr:ext cx="534377"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376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65,039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171084</xdr:rowOff>
    </xdr:from>
    <xdr:to>
      <xdr:col>24</xdr:col>
      <xdr:colOff>152400</xdr:colOff>
      <xdr:row>90</xdr:row>
      <xdr:rowOff>171084</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601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123208</xdr:rowOff>
    </xdr:from>
    <xdr:to>
      <xdr:col>24</xdr:col>
      <xdr:colOff>63500</xdr:colOff>
      <xdr:row>95</xdr:row>
      <xdr:rowOff>169549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3797300" y="16239508"/>
          <a:ext cx="838200" cy="217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126861</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4146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148434</xdr:rowOff>
    </xdr:from>
    <xdr:to>
      <xdr:col>24</xdr:col>
      <xdr:colOff>114300</xdr:colOff>
      <xdr:row>96</xdr:row>
      <xdr:rowOff>78584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436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123208</xdr:rowOff>
    </xdr:from>
    <xdr:to>
      <xdr:col>19</xdr:col>
      <xdr:colOff>177800</xdr:colOff>
      <xdr:row>95</xdr:row>
      <xdr:rowOff>42284</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908300" y="16239508"/>
          <a:ext cx="889000" cy="90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156141</xdr:rowOff>
    </xdr:from>
    <xdr:to>
      <xdr:col>20</xdr:col>
      <xdr:colOff>38100</xdr:colOff>
      <xdr:row>95</xdr:row>
      <xdr:rowOff>86291</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272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77418</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365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42284</xdr:rowOff>
    </xdr:from>
    <xdr:to>
      <xdr:col>15</xdr:col>
      <xdr:colOff>50800</xdr:colOff>
      <xdr:row>97</xdr:row>
      <xdr:rowOff>111975</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330034"/>
          <a:ext cx="889000" cy="412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170511</xdr:rowOff>
    </xdr:from>
    <xdr:to>
      <xdr:col>15</xdr:col>
      <xdr:colOff>101600</xdr:colOff>
      <xdr:row>95</xdr:row>
      <xdr:rowOff>100661</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286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91788</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379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100707</xdr:rowOff>
    </xdr:from>
    <xdr:to>
      <xdr:col>10</xdr:col>
      <xdr:colOff>114300</xdr:colOff>
      <xdr:row>97</xdr:row>
      <xdr:rowOff>111975</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a:off x="1130300" y="16217007"/>
          <a:ext cx="889000" cy="525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1378</xdr:rowOff>
    </xdr:from>
    <xdr:to>
      <xdr:col>10</xdr:col>
      <xdr:colOff>165100</xdr:colOff>
      <xdr:row>97</xdr:row>
      <xdr:rowOff>102978</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632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119505</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407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39164</xdr:rowOff>
    </xdr:from>
    <xdr:to>
      <xdr:col>6</xdr:col>
      <xdr:colOff>38100</xdr:colOff>
      <xdr:row>97</xdr:row>
      <xdr:rowOff>140764</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669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131891</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762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118749</xdr:rowOff>
    </xdr:from>
    <xdr:to>
      <xdr:col>24</xdr:col>
      <xdr:colOff>114300</xdr:colOff>
      <xdr:row>96</xdr:row>
      <xdr:rowOff>48899</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406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141626</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257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72408</xdr:rowOff>
    </xdr:from>
    <xdr:to>
      <xdr:col>20</xdr:col>
      <xdr:colOff>38100</xdr:colOff>
      <xdr:row>95</xdr:row>
      <xdr:rowOff>2558</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188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19085</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5963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162934</xdr:rowOff>
    </xdr:from>
    <xdr:to>
      <xdr:col>15</xdr:col>
      <xdr:colOff>101600</xdr:colOff>
      <xdr:row>95</xdr:row>
      <xdr:rowOff>93084</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279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109611</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054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61175</xdr:rowOff>
    </xdr:from>
    <xdr:to>
      <xdr:col>10</xdr:col>
      <xdr:colOff>165100</xdr:colOff>
      <xdr:row>97</xdr:row>
      <xdr:rowOff>162775</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691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153902</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784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49907</xdr:rowOff>
    </xdr:from>
    <xdr:to>
      <xdr:col>6</xdr:col>
      <xdr:colOff>38100</xdr:colOff>
      <xdr:row>94</xdr:row>
      <xdr:rowOff>151507</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166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92</xdr:row>
      <xdr:rowOff>168034</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5941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88646</xdr:rowOff>
    </xdr:from>
    <xdr:to>
      <xdr:col>54</xdr:col>
      <xdr:colOff>189865</xdr:colOff>
      <xdr:row>39</xdr:row>
      <xdr:rowOff>43688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403596"/>
          <a:ext cx="1270" cy="1326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47515</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340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43688</xdr:rowOff>
    </xdr:from>
    <xdr:to>
      <xdr:col>55</xdr:col>
      <xdr:colOff>88900</xdr:colOff>
      <xdr:row>39</xdr:row>
      <xdr:rowOff>43688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30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35323</xdr:rowOff>
    </xdr:from>
    <xdr:ext cx="469744"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5178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3,484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88646</xdr:rowOff>
    </xdr:from>
    <xdr:to>
      <xdr:col>55</xdr:col>
      <xdr:colOff>88900</xdr:colOff>
      <xdr:row>31</xdr:row>
      <xdr:rowOff>88646</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403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6350</xdr:rowOff>
    </xdr:from>
    <xdr:to>
      <xdr:col>55</xdr:col>
      <xdr:colOff>0</xdr:colOff>
      <xdr:row>36</xdr:row>
      <xdr:rowOff>20828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9639300" y="6178550"/>
          <a:ext cx="8382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3700</xdr:rowOff>
    </xdr:from>
    <xdr:ext cx="378565"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34735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25273</xdr:rowOff>
    </xdr:from>
    <xdr:to>
      <xdr:col>55</xdr:col>
      <xdr:colOff>50800</xdr:colOff>
      <xdr:row>37</xdr:row>
      <xdr:rowOff>126873</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368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6350</xdr:rowOff>
    </xdr:from>
    <xdr:to>
      <xdr:col>50</xdr:col>
      <xdr:colOff>114300</xdr:colOff>
      <xdr:row>36</xdr:row>
      <xdr:rowOff>50927</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8750300" y="6178550"/>
          <a:ext cx="889000" cy="44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26416</xdr:rowOff>
    </xdr:from>
    <xdr:to>
      <xdr:col>50</xdr:col>
      <xdr:colOff>165100</xdr:colOff>
      <xdr:row>37</xdr:row>
      <xdr:rowOff>128016</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370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119143</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50017" y="64627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45212</xdr:rowOff>
    </xdr:from>
    <xdr:to>
      <xdr:col>45</xdr:col>
      <xdr:colOff>177800</xdr:colOff>
      <xdr:row>36</xdr:row>
      <xdr:rowOff>50927</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7861300" y="6217412"/>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20320</xdr:rowOff>
    </xdr:from>
    <xdr:to>
      <xdr:col>46</xdr:col>
      <xdr:colOff>38100</xdr:colOff>
      <xdr:row>37</xdr:row>
      <xdr:rowOff>121920</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113047</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61017" y="6456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167132</xdr:rowOff>
    </xdr:from>
    <xdr:to>
      <xdr:col>41</xdr:col>
      <xdr:colOff>50800</xdr:colOff>
      <xdr:row>36</xdr:row>
      <xdr:rowOff>45212</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6972300" y="6167882"/>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27178</xdr:rowOff>
    </xdr:from>
    <xdr:to>
      <xdr:col>41</xdr:col>
      <xdr:colOff>101600</xdr:colOff>
      <xdr:row>37</xdr:row>
      <xdr:rowOff>128778</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119905</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4635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159766</xdr:rowOff>
    </xdr:from>
    <xdr:to>
      <xdr:col>36</xdr:col>
      <xdr:colOff>165100</xdr:colOff>
      <xdr:row>37</xdr:row>
      <xdr:rowOff>89916</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331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81043</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3017" y="64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141478</xdr:rowOff>
    </xdr:from>
    <xdr:to>
      <xdr:col>55</xdr:col>
      <xdr:colOff>50800</xdr:colOff>
      <xdr:row>36</xdr:row>
      <xdr:rowOff>71628</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142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164355</xdr:rowOff>
    </xdr:from>
    <xdr:ext cx="469744"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5993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127000</xdr:rowOff>
    </xdr:from>
    <xdr:to>
      <xdr:col>50</xdr:col>
      <xdr:colOff>165100</xdr:colOff>
      <xdr:row>36</xdr:row>
      <xdr:rowOff>57150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127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73677</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04428" y="5902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127</xdr:rowOff>
    </xdr:from>
    <xdr:to>
      <xdr:col>46</xdr:col>
      <xdr:colOff>38100</xdr:colOff>
      <xdr:row>36</xdr:row>
      <xdr:rowOff>101727</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172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118254</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15428" y="5947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165862</xdr:rowOff>
    </xdr:from>
    <xdr:to>
      <xdr:col>41</xdr:col>
      <xdr:colOff>101600</xdr:colOff>
      <xdr:row>36</xdr:row>
      <xdr:rowOff>96012</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166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112539</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26428" y="5941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116332</xdr:rowOff>
    </xdr:from>
    <xdr:to>
      <xdr:col>36</xdr:col>
      <xdr:colOff>165100</xdr:colOff>
      <xdr:row>36</xdr:row>
      <xdr:rowOff>46482</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117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63009</xdr:rowOff>
    </xdr:from>
    <xdr:ext cx="469744"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37428" y="5892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a:extLst>
            <a:ext uri="{FF2B5EF4-FFF2-40B4-BE49-F238E27FC236}">
              <a16:creationId xmlns:a16="http://schemas.microsoft.com/office/drawing/2014/main" id="{00000000-0008-0000-07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124689</xdr:rowOff>
    </xdr:from>
    <xdr:to>
      <xdr:col>54</xdr:col>
      <xdr:colOff>189865</xdr:colOff>
      <xdr:row>59</xdr:row>
      <xdr:rowOff>41402</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10475595" y="8697189"/>
          <a:ext cx="1270" cy="14597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45229</xdr:rowOff>
    </xdr:from>
    <xdr:ext cx="313932" cy="259045"/>
    <xdr:sp macro="" textlink="">
      <xdr:nvSpPr>
        <xdr:cNvPr id="346" name="農林水産業費最小値テキスト">
          <a:extLst>
            <a:ext uri="{FF2B5EF4-FFF2-40B4-BE49-F238E27FC236}">
              <a16:creationId xmlns:a16="http://schemas.microsoft.com/office/drawing/2014/main" id="{00000000-0008-0000-0700-00005A010000}"/>
            </a:ext>
          </a:extLst>
        </xdr:cNvPr>
        <xdr:cNvSpPr txBox="1"/>
      </xdr:nvSpPr>
      <xdr:spPr>
        <a:xfrm>
          <a:off x="10528300" y="101607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41402</xdr:rowOff>
    </xdr:from>
    <xdr:to>
      <xdr:col>55</xdr:col>
      <xdr:colOff>88900</xdr:colOff>
      <xdr:row>59</xdr:row>
      <xdr:rowOff>41402</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10156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71366</xdr:rowOff>
    </xdr:from>
    <xdr:ext cx="534377" cy="259045"/>
    <xdr:sp macro="" textlink="">
      <xdr:nvSpPr>
        <xdr:cNvPr id="348" name="農林水産業費最大値テキスト">
          <a:extLst>
            <a:ext uri="{FF2B5EF4-FFF2-40B4-BE49-F238E27FC236}">
              <a16:creationId xmlns:a16="http://schemas.microsoft.com/office/drawing/2014/main" id="{00000000-0008-0000-0700-00005C010000}"/>
            </a:ext>
          </a:extLst>
        </xdr:cNvPr>
        <xdr:cNvSpPr txBox="1"/>
      </xdr:nvSpPr>
      <xdr:spPr>
        <a:xfrm>
          <a:off x="10528300" y="8472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124689</xdr:rowOff>
    </xdr:from>
    <xdr:to>
      <xdr:col>55</xdr:col>
      <xdr:colOff>88900</xdr:colOff>
      <xdr:row>50</xdr:row>
      <xdr:rowOff>124689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8697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164922</xdr:rowOff>
    </xdr:from>
    <xdr:to>
      <xdr:col>55</xdr:col>
      <xdr:colOff>0</xdr:colOff>
      <xdr:row>58</xdr:row>
      <xdr:rowOff>169418</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9639300" y="10109022"/>
          <a:ext cx="838200" cy="4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159402</xdr:rowOff>
    </xdr:from>
    <xdr:ext cx="469744" cy="259045"/>
    <xdr:sp macro="" textlink="">
      <xdr:nvSpPr>
        <xdr:cNvPr id="351" name="農林水産業費平均値テキスト">
          <a:extLst>
            <a:ext uri="{FF2B5EF4-FFF2-40B4-BE49-F238E27FC236}">
              <a16:creationId xmlns:a16="http://schemas.microsoft.com/office/drawing/2014/main" id="{00000000-0008-0000-0700-00005F010000}"/>
            </a:ext>
          </a:extLst>
        </xdr:cNvPr>
        <xdr:cNvSpPr txBox="1"/>
      </xdr:nvSpPr>
      <xdr:spPr>
        <a:xfrm>
          <a:off x="10528300" y="97606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136525</xdr:rowOff>
    </xdr:from>
    <xdr:to>
      <xdr:col>55</xdr:col>
      <xdr:colOff>50800</xdr:colOff>
      <xdr:row>58</xdr:row>
      <xdr:rowOff>66675</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10426700" y="990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164465</xdr:rowOff>
    </xdr:from>
    <xdr:to>
      <xdr:col>50</xdr:col>
      <xdr:colOff>114300</xdr:colOff>
      <xdr:row>58</xdr:row>
      <xdr:rowOff>169418</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8750300" y="10108565"/>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133553</xdr:rowOff>
    </xdr:from>
    <xdr:to>
      <xdr:col>50</xdr:col>
      <xdr:colOff>165100</xdr:colOff>
      <xdr:row>58</xdr:row>
      <xdr:rowOff>63703</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9588500" y="9906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80230</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9404428" y="9681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152959</xdr:rowOff>
    </xdr:from>
    <xdr:to>
      <xdr:col>45</xdr:col>
      <xdr:colOff>177800</xdr:colOff>
      <xdr:row>58</xdr:row>
      <xdr:rowOff>164465</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7861300" y="10097059"/>
          <a:ext cx="889000" cy="11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140412</xdr:rowOff>
    </xdr:from>
    <xdr:to>
      <xdr:col>46</xdr:col>
      <xdr:colOff>38100</xdr:colOff>
      <xdr:row>58</xdr:row>
      <xdr:rowOff>70562</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8699500" y="9913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87089</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515428" y="9688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152959</xdr:rowOff>
    </xdr:from>
    <xdr:to>
      <xdr:col>41</xdr:col>
      <xdr:colOff>50800</xdr:colOff>
      <xdr:row>58</xdr:row>
      <xdr:rowOff>163703</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flipV="1">
          <a:off x="6972300" y="10097059"/>
          <a:ext cx="889000" cy="10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129362</xdr:rowOff>
    </xdr:from>
    <xdr:to>
      <xdr:col>41</xdr:col>
      <xdr:colOff>101600</xdr:colOff>
      <xdr:row>58</xdr:row>
      <xdr:rowOff>59512</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7810500" y="9902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76039</xdr:rowOff>
    </xdr:from>
    <xdr:ext cx="469744"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26428" y="9677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135687</xdr:rowOff>
    </xdr:from>
    <xdr:to>
      <xdr:col>36</xdr:col>
      <xdr:colOff>165100</xdr:colOff>
      <xdr:row>58</xdr:row>
      <xdr:rowOff>65837</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6921500" y="9908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82364</xdr:rowOff>
    </xdr:from>
    <xdr:ext cx="469744"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37428" y="9683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114122</xdr:rowOff>
    </xdr:from>
    <xdr:to>
      <xdr:col>55</xdr:col>
      <xdr:colOff>50800</xdr:colOff>
      <xdr:row>59</xdr:row>
      <xdr:rowOff>44272</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10426700" y="10058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29049</xdr:rowOff>
    </xdr:from>
    <xdr:ext cx="378565" cy="259045"/>
    <xdr:sp macro="" textlink="">
      <xdr:nvSpPr>
        <xdr:cNvPr id="370" name="農林水産業費該当値テキスト">
          <a:extLst>
            <a:ext uri="{FF2B5EF4-FFF2-40B4-BE49-F238E27FC236}">
              <a16:creationId xmlns:a16="http://schemas.microsoft.com/office/drawing/2014/main" id="{00000000-0008-0000-0700-000072010000}"/>
            </a:ext>
          </a:extLst>
        </xdr:cNvPr>
        <xdr:cNvSpPr txBox="1"/>
      </xdr:nvSpPr>
      <xdr:spPr>
        <a:xfrm>
          <a:off x="10528300" y="99731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118618</xdr:rowOff>
    </xdr:from>
    <xdr:to>
      <xdr:col>50</xdr:col>
      <xdr:colOff>165100</xdr:colOff>
      <xdr:row>59</xdr:row>
      <xdr:rowOff>48768</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9588500" y="10062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39895</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9450017" y="101554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113665</xdr:rowOff>
    </xdr:from>
    <xdr:to>
      <xdr:col>46</xdr:col>
      <xdr:colOff>38100</xdr:colOff>
      <xdr:row>59</xdr:row>
      <xdr:rowOff>43815</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8699500" y="10057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34942</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8561017" y="101504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102159</xdr:rowOff>
    </xdr:from>
    <xdr:to>
      <xdr:col>41</xdr:col>
      <xdr:colOff>101600</xdr:colOff>
      <xdr:row>59</xdr:row>
      <xdr:rowOff>32309</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7810500" y="10046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23436</xdr:rowOff>
    </xdr:from>
    <xdr:ext cx="378565"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7672017" y="101389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112903</xdr:rowOff>
    </xdr:from>
    <xdr:to>
      <xdr:col>36</xdr:col>
      <xdr:colOff>165100</xdr:colOff>
      <xdr:row>59</xdr:row>
      <xdr:rowOff>43053</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6921500" y="10057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34180</xdr:rowOff>
    </xdr:from>
    <xdr:ext cx="378565"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6783017" y="101497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15753</xdr:rowOff>
    </xdr:from>
    <xdr:to>
      <xdr:col>54</xdr:col>
      <xdr:colOff>189865</xdr:colOff>
      <xdr:row>78</xdr:row>
      <xdr:rowOff>81910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360153"/>
          <a:ext cx="1270" cy="1094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85737</xdr:rowOff>
    </xdr:from>
    <xdr:ext cx="469744"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458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81910</xdr:rowOff>
    </xdr:from>
    <xdr:to>
      <xdr:col>55</xdr:col>
      <xdr:colOff>88900</xdr:colOff>
      <xdr:row>78</xdr:row>
      <xdr:rowOff>81910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455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133880</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2135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72</xdr:row>
      <xdr:rowOff>15753</xdr:rowOff>
    </xdr:from>
    <xdr:to>
      <xdr:col>55</xdr:col>
      <xdr:colOff>88900</xdr:colOff>
      <xdr:row>72</xdr:row>
      <xdr:rowOff>15753</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360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152090</xdr:rowOff>
    </xdr:from>
    <xdr:to>
      <xdr:col>55</xdr:col>
      <xdr:colOff>0</xdr:colOff>
      <xdr:row>77</xdr:row>
      <xdr:rowOff>124155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3182290"/>
          <a:ext cx="838200" cy="143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3008</xdr:rowOff>
    </xdr:from>
    <xdr:ext cx="469744"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0332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151581</xdr:rowOff>
    </xdr:from>
    <xdr:to>
      <xdr:col>55</xdr:col>
      <xdr:colOff>50800</xdr:colOff>
      <xdr:row>77</xdr:row>
      <xdr:rowOff>81731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181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152090</xdr:rowOff>
    </xdr:from>
    <xdr:to>
      <xdr:col>50</xdr:col>
      <xdr:colOff>114300</xdr:colOff>
      <xdr:row>77</xdr:row>
      <xdr:rowOff>104313</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8750300" y="13182290"/>
          <a:ext cx="889000" cy="123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107279</xdr:rowOff>
    </xdr:from>
    <xdr:to>
      <xdr:col>50</xdr:col>
      <xdr:colOff>165100</xdr:colOff>
      <xdr:row>77</xdr:row>
      <xdr:rowOff>37429</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13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28556</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404428" y="13230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170196</xdr:rowOff>
    </xdr:from>
    <xdr:to>
      <xdr:col>45</xdr:col>
      <xdr:colOff>177800</xdr:colOff>
      <xdr:row>77</xdr:row>
      <xdr:rowOff>104313</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7861300" y="13200396"/>
          <a:ext cx="889000" cy="105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110389</xdr:rowOff>
    </xdr:from>
    <xdr:to>
      <xdr:col>46</xdr:col>
      <xdr:colOff>38100</xdr:colOff>
      <xdr:row>77</xdr:row>
      <xdr:rowOff>40539</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57066</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515428" y="12915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170196</xdr:rowOff>
    </xdr:from>
    <xdr:to>
      <xdr:col>41</xdr:col>
      <xdr:colOff>50800</xdr:colOff>
      <xdr:row>77</xdr:row>
      <xdr:rowOff>114737</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200396"/>
          <a:ext cx="889000" cy="115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30790</xdr:rowOff>
    </xdr:from>
    <xdr:to>
      <xdr:col>41</xdr:col>
      <xdr:colOff>101600</xdr:colOff>
      <xdr:row>76</xdr:row>
      <xdr:rowOff>132390</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0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74</xdr:row>
      <xdr:rowOff>148917</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26428" y="1283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6787</xdr:rowOff>
    </xdr:from>
    <xdr:to>
      <xdr:col>36</xdr:col>
      <xdr:colOff>165100</xdr:colOff>
      <xdr:row>77</xdr:row>
      <xdr:rowOff>108387</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208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124914</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37428" y="12983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73355</xdr:rowOff>
    </xdr:from>
    <xdr:to>
      <xdr:col>55</xdr:col>
      <xdr:colOff>50800</xdr:colOff>
      <xdr:row>78</xdr:row>
      <xdr:rowOff>3505</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275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51782</xdr:rowOff>
    </xdr:from>
    <xdr:ext cx="469744"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253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101290</xdr:rowOff>
    </xdr:from>
    <xdr:to>
      <xdr:col>50</xdr:col>
      <xdr:colOff>165100</xdr:colOff>
      <xdr:row>77</xdr:row>
      <xdr:rowOff>31440</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13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47967</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404428" y="12906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53513</xdr:rowOff>
    </xdr:from>
    <xdr:to>
      <xdr:col>46</xdr:col>
      <xdr:colOff>38100</xdr:colOff>
      <xdr:row>77</xdr:row>
      <xdr:rowOff>155113</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255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146240</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15428" y="13347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119396</xdr:rowOff>
    </xdr:from>
    <xdr:to>
      <xdr:col>41</xdr:col>
      <xdr:colOff>101600</xdr:colOff>
      <xdr:row>77</xdr:row>
      <xdr:rowOff>49546</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149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40673</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626428" y="13242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63937</xdr:rowOff>
    </xdr:from>
    <xdr:to>
      <xdr:col>36</xdr:col>
      <xdr:colOff>165100</xdr:colOff>
      <xdr:row>77</xdr:row>
      <xdr:rowOff>165537</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265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156664</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37428" y="13358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100</xdr:row>
      <xdr:rowOff>111777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38298</xdr:rowOff>
    </xdr:from>
    <xdr:ext cx="53129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72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00000000-0008-0000-07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123208</xdr:rowOff>
    </xdr:from>
    <xdr:to>
      <xdr:col>54</xdr:col>
      <xdr:colOff>189865</xdr:colOff>
      <xdr:row>99</xdr:row>
      <xdr:rowOff>105116</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10475595" y="15553708"/>
          <a:ext cx="1270" cy="1524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108943</xdr:rowOff>
    </xdr:from>
    <xdr:ext cx="534377" cy="259045"/>
    <xdr:sp macro="" textlink="">
      <xdr:nvSpPr>
        <xdr:cNvPr id="461" name="土木費最小値テキスト">
          <a:extLst>
            <a:ext uri="{FF2B5EF4-FFF2-40B4-BE49-F238E27FC236}">
              <a16:creationId xmlns:a16="http://schemas.microsoft.com/office/drawing/2014/main" id="{00000000-0008-0000-0700-0000CD010000}"/>
            </a:ext>
          </a:extLst>
        </xdr:cNvPr>
        <xdr:cNvSpPr txBox="1"/>
      </xdr:nvSpPr>
      <xdr:spPr>
        <a:xfrm>
          <a:off x="10528300" y="17082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105116</xdr:rowOff>
    </xdr:from>
    <xdr:to>
      <xdr:col>55</xdr:col>
      <xdr:colOff>88900</xdr:colOff>
      <xdr:row>99</xdr:row>
      <xdr:rowOff>105116</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7078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69885</xdr:rowOff>
    </xdr:from>
    <xdr:ext cx="534377" cy="259045"/>
    <xdr:sp macro="" textlink="">
      <xdr:nvSpPr>
        <xdr:cNvPr id="463" name="土木費最大値テキスト">
          <a:extLst>
            <a:ext uri="{FF2B5EF4-FFF2-40B4-BE49-F238E27FC236}">
              <a16:creationId xmlns:a16="http://schemas.microsoft.com/office/drawing/2014/main" id="{00000000-0008-0000-0700-0000CF010000}"/>
            </a:ext>
          </a:extLst>
        </xdr:cNvPr>
        <xdr:cNvSpPr txBox="1"/>
      </xdr:nvSpPr>
      <xdr:spPr>
        <a:xfrm>
          <a:off x="10528300" y="15328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66,505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123208</xdr:rowOff>
    </xdr:from>
    <xdr:to>
      <xdr:col>55</xdr:col>
      <xdr:colOff>88900</xdr:colOff>
      <xdr:row>90</xdr:row>
      <xdr:rowOff>123208</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5553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51820</xdr:rowOff>
    </xdr:from>
    <xdr:to>
      <xdr:col>55</xdr:col>
      <xdr:colOff>0</xdr:colOff>
      <xdr:row>98</xdr:row>
      <xdr:rowOff>132907</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9639300" y="16853920"/>
          <a:ext cx="838200" cy="81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82059</xdr:rowOff>
    </xdr:from>
    <xdr:ext cx="534377" cy="259045"/>
    <xdr:sp macro="" textlink="">
      <xdr:nvSpPr>
        <xdr:cNvPr id="466" name="土木費平均値テキスト">
          <a:extLst>
            <a:ext uri="{FF2B5EF4-FFF2-40B4-BE49-F238E27FC236}">
              <a16:creationId xmlns:a16="http://schemas.microsoft.com/office/drawing/2014/main" id="{00000000-0008-0000-0700-0000D2010000}"/>
            </a:ext>
          </a:extLst>
        </xdr:cNvPr>
        <xdr:cNvSpPr txBox="1"/>
      </xdr:nvSpPr>
      <xdr:spPr>
        <a:xfrm>
          <a:off x="10528300" y="163698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59182</xdr:rowOff>
    </xdr:from>
    <xdr:to>
      <xdr:col>55</xdr:col>
      <xdr:colOff>50800</xdr:colOff>
      <xdr:row>96</xdr:row>
      <xdr:rowOff>160782</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10426700" y="16518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124710</xdr:rowOff>
    </xdr:from>
    <xdr:to>
      <xdr:col>50</xdr:col>
      <xdr:colOff>114300</xdr:colOff>
      <xdr:row>98</xdr:row>
      <xdr:rowOff>51820</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8750300" y="16755360"/>
          <a:ext cx="889000" cy="98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98991</xdr:rowOff>
    </xdr:from>
    <xdr:to>
      <xdr:col>50</xdr:col>
      <xdr:colOff>165100</xdr:colOff>
      <xdr:row>97</xdr:row>
      <xdr:rowOff>29141</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9588500" y="1655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45668</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372111" y="16333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29679</xdr:rowOff>
    </xdr:from>
    <xdr:to>
      <xdr:col>45</xdr:col>
      <xdr:colOff>177800</xdr:colOff>
      <xdr:row>97</xdr:row>
      <xdr:rowOff>124710</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7861300" y="16660329"/>
          <a:ext cx="889000" cy="95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150785</xdr:rowOff>
    </xdr:from>
    <xdr:to>
      <xdr:col>46</xdr:col>
      <xdr:colOff>38100</xdr:colOff>
      <xdr:row>97</xdr:row>
      <xdr:rowOff>80935</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8699500" y="1660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97462</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483111" y="16385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74124</xdr:rowOff>
    </xdr:from>
    <xdr:to>
      <xdr:col>41</xdr:col>
      <xdr:colOff>50800</xdr:colOff>
      <xdr:row>97</xdr:row>
      <xdr:rowOff>29679</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a:off x="6972300" y="16361874"/>
          <a:ext cx="889000" cy="298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84361</xdr:rowOff>
    </xdr:from>
    <xdr:to>
      <xdr:col>41</xdr:col>
      <xdr:colOff>101600</xdr:colOff>
      <xdr:row>97</xdr:row>
      <xdr:rowOff>14511</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7810500" y="165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31038</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594111" y="16318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139356</xdr:rowOff>
    </xdr:from>
    <xdr:to>
      <xdr:col>36</xdr:col>
      <xdr:colOff>165100</xdr:colOff>
      <xdr:row>97</xdr:row>
      <xdr:rowOff>69506</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6921500" y="1659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60633</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05111" y="16691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82107</xdr:rowOff>
    </xdr:from>
    <xdr:to>
      <xdr:col>55</xdr:col>
      <xdr:colOff>50800</xdr:colOff>
      <xdr:row>99</xdr:row>
      <xdr:rowOff>12257</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10426700" y="16884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60534</xdr:rowOff>
    </xdr:from>
    <xdr:ext cx="534377" cy="259045"/>
    <xdr:sp macro="" textlink="">
      <xdr:nvSpPr>
        <xdr:cNvPr id="485" name="土木費該当値テキスト">
          <a:extLst>
            <a:ext uri="{FF2B5EF4-FFF2-40B4-BE49-F238E27FC236}">
              <a16:creationId xmlns:a16="http://schemas.microsoft.com/office/drawing/2014/main" id="{00000000-0008-0000-0700-0000E5010000}"/>
            </a:ext>
          </a:extLst>
        </xdr:cNvPr>
        <xdr:cNvSpPr txBox="1"/>
      </xdr:nvSpPr>
      <xdr:spPr>
        <a:xfrm>
          <a:off x="10528300" y="16862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1020</xdr:rowOff>
    </xdr:from>
    <xdr:to>
      <xdr:col>50</xdr:col>
      <xdr:colOff>165100</xdr:colOff>
      <xdr:row>98</xdr:row>
      <xdr:rowOff>102620</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9588500" y="1680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93747</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9372111" y="16895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73910</xdr:rowOff>
    </xdr:from>
    <xdr:to>
      <xdr:col>46</xdr:col>
      <xdr:colOff>38100</xdr:colOff>
      <xdr:row>98</xdr:row>
      <xdr:rowOff>4060</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8699500" y="16704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166637</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8483111" y="16797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150329</xdr:rowOff>
    </xdr:from>
    <xdr:to>
      <xdr:col>41</xdr:col>
      <xdr:colOff>101600</xdr:colOff>
      <xdr:row>97</xdr:row>
      <xdr:rowOff>80479</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7810500" y="16609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71606</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7594111" y="16702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23324</xdr:rowOff>
    </xdr:from>
    <xdr:to>
      <xdr:col>36</xdr:col>
      <xdr:colOff>165100</xdr:colOff>
      <xdr:row>95</xdr:row>
      <xdr:rowOff>124924</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6921500" y="16311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141451</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6705111" y="16086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12781</xdr:rowOff>
    </xdr:from>
    <xdr:to>
      <xdr:col>85</xdr:col>
      <xdr:colOff>126364</xdr:colOff>
      <xdr:row>39</xdr:row>
      <xdr:rowOff>49449</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6317595" y="5156281"/>
          <a:ext cx="1269" cy="1579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53276</xdr:rowOff>
    </xdr:from>
    <xdr:ext cx="469744" cy="25904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6370300" y="6739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49449</xdr:rowOff>
    </xdr:from>
    <xdr:to>
      <xdr:col>86</xdr:col>
      <xdr:colOff>25400</xdr:colOff>
      <xdr:row>39</xdr:row>
      <xdr:rowOff>49449</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6735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130908</xdr:rowOff>
    </xdr:from>
    <xdr:ext cx="534377" cy="25904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6370300" y="4931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12781</xdr:rowOff>
    </xdr:from>
    <xdr:to>
      <xdr:col>86</xdr:col>
      <xdr:colOff>25400</xdr:colOff>
      <xdr:row>30</xdr:row>
      <xdr:rowOff>12781</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5156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128270</xdr:rowOff>
    </xdr:from>
    <xdr:to>
      <xdr:col>85</xdr:col>
      <xdr:colOff>127000</xdr:colOff>
      <xdr:row>37</xdr:row>
      <xdr:rowOff>129459</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5481300" y="6471920"/>
          <a:ext cx="838200" cy="1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154205</xdr:rowOff>
    </xdr:from>
    <xdr:ext cx="534377" cy="259045"/>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6370300" y="61549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131328</xdr:rowOff>
    </xdr:from>
    <xdr:to>
      <xdr:col>85</xdr:col>
      <xdr:colOff>177800</xdr:colOff>
      <xdr:row>37</xdr:row>
      <xdr:rowOff>61478</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6268700" y="6303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128270</xdr:rowOff>
    </xdr:from>
    <xdr:to>
      <xdr:col>81</xdr:col>
      <xdr:colOff>50800</xdr:colOff>
      <xdr:row>37</xdr:row>
      <xdr:rowOff>135494</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4592300" y="6471920"/>
          <a:ext cx="889000" cy="7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2124</xdr:rowOff>
    </xdr:from>
    <xdr:to>
      <xdr:col>81</xdr:col>
      <xdr:colOff>101600</xdr:colOff>
      <xdr:row>37</xdr:row>
      <xdr:rowOff>103724</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5430500" y="634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120251</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14111" y="6121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51460</xdr:rowOff>
    </xdr:from>
    <xdr:to>
      <xdr:col>76</xdr:col>
      <xdr:colOff>114300</xdr:colOff>
      <xdr:row>37</xdr:row>
      <xdr:rowOff>135494</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3703300" y="6395110"/>
          <a:ext cx="889000" cy="84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2124</xdr:rowOff>
    </xdr:from>
    <xdr:to>
      <xdr:col>76</xdr:col>
      <xdr:colOff>165100</xdr:colOff>
      <xdr:row>37</xdr:row>
      <xdr:rowOff>103724</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4541500" y="634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120251</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325111" y="6121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51460</xdr:rowOff>
    </xdr:from>
    <xdr:to>
      <xdr:col>71</xdr:col>
      <xdr:colOff>177800</xdr:colOff>
      <xdr:row>37</xdr:row>
      <xdr:rowOff>124247</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2814300" y="6395110"/>
          <a:ext cx="889000" cy="72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126024</xdr:rowOff>
    </xdr:from>
    <xdr:to>
      <xdr:col>72</xdr:col>
      <xdr:colOff>38100</xdr:colOff>
      <xdr:row>37</xdr:row>
      <xdr:rowOff>56174</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652500" y="629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72701</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36111" y="6073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128676</xdr:rowOff>
    </xdr:from>
    <xdr:to>
      <xdr:col>67</xdr:col>
      <xdr:colOff>101600</xdr:colOff>
      <xdr:row>37</xdr:row>
      <xdr:rowOff>58826</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763500" y="6300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75353</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47111" y="6076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78659</xdr:rowOff>
    </xdr:from>
    <xdr:to>
      <xdr:col>85</xdr:col>
      <xdr:colOff>177800</xdr:colOff>
      <xdr:row>38</xdr:row>
      <xdr:rowOff>8809</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6268700" y="6422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57086</xdr:rowOff>
    </xdr:from>
    <xdr:ext cx="534377" cy="259045"/>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6370300" y="6400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77470</xdr:rowOff>
    </xdr:from>
    <xdr:to>
      <xdr:col>81</xdr:col>
      <xdr:colOff>101600</xdr:colOff>
      <xdr:row>38</xdr:row>
      <xdr:rowOff>7620</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5430500" y="6421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170197</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14111" y="6513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84694</xdr:rowOff>
    </xdr:from>
    <xdr:to>
      <xdr:col>76</xdr:col>
      <xdr:colOff>165100</xdr:colOff>
      <xdr:row>38</xdr:row>
      <xdr:rowOff>14844</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541500" y="6428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5971</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325111" y="6521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660</xdr:rowOff>
    </xdr:from>
    <xdr:to>
      <xdr:col>72</xdr:col>
      <xdr:colOff>38100</xdr:colOff>
      <xdr:row>37</xdr:row>
      <xdr:rowOff>102260</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652500" y="634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93387</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436111" y="6437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73447</xdr:rowOff>
    </xdr:from>
    <xdr:to>
      <xdr:col>67</xdr:col>
      <xdr:colOff>101600</xdr:colOff>
      <xdr:row>38</xdr:row>
      <xdr:rowOff>3597</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763500" y="6417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166174</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547111" y="6509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a:extLst>
            <a:ext uri="{FF2B5EF4-FFF2-40B4-BE49-F238E27FC236}">
              <a16:creationId xmlns:a16="http://schemas.microsoft.com/office/drawing/2014/main" id="{00000000-0008-0000-07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63653</xdr:rowOff>
    </xdr:from>
    <xdr:to>
      <xdr:col>85</xdr:col>
      <xdr:colOff>126364</xdr:colOff>
      <xdr:row>58</xdr:row>
      <xdr:rowOff>73196</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6317595" y="8636153"/>
          <a:ext cx="1269" cy="1381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77023</xdr:rowOff>
    </xdr:from>
    <xdr:ext cx="534377" cy="259045"/>
    <xdr:sp macro="" textlink="">
      <xdr:nvSpPr>
        <xdr:cNvPr id="575" name="教育費最小値テキスト">
          <a:extLst>
            <a:ext uri="{FF2B5EF4-FFF2-40B4-BE49-F238E27FC236}">
              <a16:creationId xmlns:a16="http://schemas.microsoft.com/office/drawing/2014/main" id="{00000000-0008-0000-0700-00003F020000}"/>
            </a:ext>
          </a:extLst>
        </xdr:cNvPr>
        <xdr:cNvSpPr txBox="1"/>
      </xdr:nvSpPr>
      <xdr:spPr>
        <a:xfrm>
          <a:off x="16370300" y="10021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73196</xdr:rowOff>
    </xdr:from>
    <xdr:to>
      <xdr:col>86</xdr:col>
      <xdr:colOff>25400</xdr:colOff>
      <xdr:row>58</xdr:row>
      <xdr:rowOff>73196</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10017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10330</xdr:rowOff>
    </xdr:from>
    <xdr:ext cx="534377" cy="259045"/>
    <xdr:sp macro="" textlink="">
      <xdr:nvSpPr>
        <xdr:cNvPr id="577" name="教育費最大値テキスト">
          <a:extLst>
            <a:ext uri="{FF2B5EF4-FFF2-40B4-BE49-F238E27FC236}">
              <a16:creationId xmlns:a16="http://schemas.microsoft.com/office/drawing/2014/main" id="{00000000-0008-0000-0700-000041020000}"/>
            </a:ext>
          </a:extLst>
        </xdr:cNvPr>
        <xdr:cNvSpPr txBox="1"/>
      </xdr:nvSpPr>
      <xdr:spPr>
        <a:xfrm>
          <a:off x="16370300" y="8411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99,992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63653</xdr:rowOff>
    </xdr:from>
    <xdr:to>
      <xdr:col>86</xdr:col>
      <xdr:colOff>25400</xdr:colOff>
      <xdr:row>50</xdr:row>
      <xdr:rowOff>63653</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8636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23419</xdr:rowOff>
    </xdr:from>
    <xdr:to>
      <xdr:col>85</xdr:col>
      <xdr:colOff>127000</xdr:colOff>
      <xdr:row>57</xdr:row>
      <xdr:rowOff>47231</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5481300" y="9796069"/>
          <a:ext cx="838200" cy="23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168565</xdr:rowOff>
    </xdr:from>
    <xdr:ext cx="534377" cy="259045"/>
    <xdr:sp macro="" textlink="">
      <xdr:nvSpPr>
        <xdr:cNvPr id="580" name="教育費平均値テキスト">
          <a:extLst>
            <a:ext uri="{FF2B5EF4-FFF2-40B4-BE49-F238E27FC236}">
              <a16:creationId xmlns:a16="http://schemas.microsoft.com/office/drawing/2014/main" id="{00000000-0008-0000-0700-000044020000}"/>
            </a:ext>
          </a:extLst>
        </xdr:cNvPr>
        <xdr:cNvSpPr txBox="1"/>
      </xdr:nvSpPr>
      <xdr:spPr>
        <a:xfrm>
          <a:off x="16370300" y="94268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145688</xdr:rowOff>
    </xdr:from>
    <xdr:to>
      <xdr:col>85</xdr:col>
      <xdr:colOff>177800</xdr:colOff>
      <xdr:row>56</xdr:row>
      <xdr:rowOff>75838</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6268700" y="9575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73292</xdr:rowOff>
    </xdr:from>
    <xdr:to>
      <xdr:col>81</xdr:col>
      <xdr:colOff>50800</xdr:colOff>
      <xdr:row>57</xdr:row>
      <xdr:rowOff>23419</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4592300" y="9503042"/>
          <a:ext cx="889000" cy="293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16377</xdr:rowOff>
    </xdr:from>
    <xdr:to>
      <xdr:col>81</xdr:col>
      <xdr:colOff>101600</xdr:colOff>
      <xdr:row>56</xdr:row>
      <xdr:rowOff>117977</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5430500" y="961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134504</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392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73292</xdr:rowOff>
    </xdr:from>
    <xdr:to>
      <xdr:col>76</xdr:col>
      <xdr:colOff>114300</xdr:colOff>
      <xdr:row>55</xdr:row>
      <xdr:rowOff>163437</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3703300" y="9503042"/>
          <a:ext cx="889000" cy="90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146221</xdr:rowOff>
    </xdr:from>
    <xdr:to>
      <xdr:col>76</xdr:col>
      <xdr:colOff>165100</xdr:colOff>
      <xdr:row>56</xdr:row>
      <xdr:rowOff>76371</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4541500" y="9575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67498</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325111" y="9668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163437</xdr:rowOff>
    </xdr:from>
    <xdr:to>
      <xdr:col>71</xdr:col>
      <xdr:colOff>177800</xdr:colOff>
      <xdr:row>57</xdr:row>
      <xdr:rowOff>39783</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flipV="1">
          <a:off x="12814300" y="9593187"/>
          <a:ext cx="889000" cy="219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153842</xdr:rowOff>
    </xdr:from>
    <xdr:to>
      <xdr:col>72</xdr:col>
      <xdr:colOff>38100</xdr:colOff>
      <xdr:row>56</xdr:row>
      <xdr:rowOff>83992</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3652500" y="9583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75119</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436111" y="9676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119952</xdr:rowOff>
    </xdr:from>
    <xdr:to>
      <xdr:col>67</xdr:col>
      <xdr:colOff>101600</xdr:colOff>
      <xdr:row>57</xdr:row>
      <xdr:rowOff>50102</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2763500" y="9721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66629</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547111" y="9496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167881</xdr:rowOff>
    </xdr:from>
    <xdr:to>
      <xdr:col>85</xdr:col>
      <xdr:colOff>177800</xdr:colOff>
      <xdr:row>57</xdr:row>
      <xdr:rowOff>98031</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6268700" y="9769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146308</xdr:rowOff>
    </xdr:from>
    <xdr:ext cx="534377" cy="259045"/>
    <xdr:sp macro="" textlink="">
      <xdr:nvSpPr>
        <xdr:cNvPr id="599" name="教育費該当値テキスト">
          <a:extLst>
            <a:ext uri="{FF2B5EF4-FFF2-40B4-BE49-F238E27FC236}">
              <a16:creationId xmlns:a16="http://schemas.microsoft.com/office/drawing/2014/main" id="{00000000-0008-0000-0700-000057020000}"/>
            </a:ext>
          </a:extLst>
        </xdr:cNvPr>
        <xdr:cNvSpPr txBox="1"/>
      </xdr:nvSpPr>
      <xdr:spPr>
        <a:xfrm>
          <a:off x="16370300" y="9747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144069</xdr:rowOff>
    </xdr:from>
    <xdr:to>
      <xdr:col>81</xdr:col>
      <xdr:colOff>101600</xdr:colOff>
      <xdr:row>57</xdr:row>
      <xdr:rowOff>74219</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5430500" y="9745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65346</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14111" y="9837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22492</xdr:rowOff>
    </xdr:from>
    <xdr:to>
      <xdr:col>76</xdr:col>
      <xdr:colOff>165100</xdr:colOff>
      <xdr:row>55</xdr:row>
      <xdr:rowOff>124092</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4541500" y="9452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140619</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325111" y="9227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112637</xdr:rowOff>
    </xdr:from>
    <xdr:to>
      <xdr:col>72</xdr:col>
      <xdr:colOff>38100</xdr:colOff>
      <xdr:row>56</xdr:row>
      <xdr:rowOff>42787</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3652500" y="9542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59314</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3436111" y="9317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160433</xdr:rowOff>
    </xdr:from>
    <xdr:to>
      <xdr:col>67</xdr:col>
      <xdr:colOff>101600</xdr:colOff>
      <xdr:row>57</xdr:row>
      <xdr:rowOff>90583</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2763500" y="9761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81710</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547111" y="9854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75</xdr:row>
      <xdr:rowOff>54627</xdr:rowOff>
    </xdr:from>
    <xdr:ext cx="46717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78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72</xdr:row>
      <xdr:rowOff>111777</xdr:rowOff>
    </xdr:from>
    <xdr:ext cx="46717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78821" y="1245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168927</xdr:rowOff>
    </xdr:from>
    <xdr:ext cx="46717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78821" y="1199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69291</xdr:rowOff>
    </xdr:from>
    <xdr:to>
      <xdr:col>85</xdr:col>
      <xdr:colOff>126364</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242241"/>
          <a:ext cx="1269" cy="1270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15968</xdr:rowOff>
    </xdr:from>
    <xdr:ext cx="469744"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2017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5,558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69291</xdr:rowOff>
    </xdr:from>
    <xdr:to>
      <xdr:col>86</xdr:col>
      <xdr:colOff>25400</xdr:colOff>
      <xdr:row>71</xdr:row>
      <xdr:rowOff>69291</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242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47346</xdr:rowOff>
    </xdr:from>
    <xdr:to>
      <xdr:col>85</xdr:col>
      <xdr:colOff>127000</xdr:colOff>
      <xdr:row>78</xdr:row>
      <xdr:rowOff>131471</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5481300" y="13420446"/>
          <a:ext cx="838200" cy="84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31996</xdr:rowOff>
    </xdr:from>
    <xdr:ext cx="378565"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23364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9119</xdr:rowOff>
    </xdr:from>
    <xdr:to>
      <xdr:col>85</xdr:col>
      <xdr:colOff>177800</xdr:colOff>
      <xdr:row>78</xdr:row>
      <xdr:rowOff>110719</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382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47346</xdr:rowOff>
    </xdr:from>
    <xdr:to>
      <xdr:col>81</xdr:col>
      <xdr:colOff>50800</xdr:colOff>
      <xdr:row>78</xdr:row>
      <xdr:rowOff>96723</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4592300" y="13420446"/>
          <a:ext cx="889000" cy="49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52552</xdr:rowOff>
    </xdr:from>
    <xdr:to>
      <xdr:col>81</xdr:col>
      <xdr:colOff>101600</xdr:colOff>
      <xdr:row>78</xdr:row>
      <xdr:rowOff>154152</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42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78</xdr:row>
      <xdr:rowOff>145279</xdr:rowOff>
    </xdr:from>
    <xdr:ext cx="378565"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2017" y="135183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96723</xdr:rowOff>
    </xdr:from>
    <xdr:to>
      <xdr:col>76</xdr:col>
      <xdr:colOff>114300</xdr:colOff>
      <xdr:row>78</xdr:row>
      <xdr:rowOff>104267</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flipV="1">
          <a:off x="13703300" y="13469823"/>
          <a:ext cx="889000" cy="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60097</xdr:rowOff>
    </xdr:from>
    <xdr:to>
      <xdr:col>76</xdr:col>
      <xdr:colOff>165100</xdr:colOff>
      <xdr:row>78</xdr:row>
      <xdr:rowOff>161697</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4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78</xdr:row>
      <xdr:rowOff>152824</xdr:rowOff>
    </xdr:from>
    <xdr:ext cx="378565"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403017" y="135259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81865</xdr:rowOff>
    </xdr:from>
    <xdr:to>
      <xdr:col>71</xdr:col>
      <xdr:colOff>177800</xdr:colOff>
      <xdr:row>78</xdr:row>
      <xdr:rowOff>104267</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2814300" y="13454965"/>
          <a:ext cx="889000" cy="22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5004</xdr:rowOff>
    </xdr:from>
    <xdr:to>
      <xdr:col>72</xdr:col>
      <xdr:colOff>38100</xdr:colOff>
      <xdr:row>78</xdr:row>
      <xdr:rowOff>106604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378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123131</xdr:rowOff>
    </xdr:from>
    <xdr:ext cx="378565"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514017" y="13153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27863</xdr:rowOff>
    </xdr:from>
    <xdr:to>
      <xdr:col>67</xdr:col>
      <xdr:colOff>101600</xdr:colOff>
      <xdr:row>78</xdr:row>
      <xdr:rowOff>129463</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400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145990</xdr:rowOff>
    </xdr:from>
    <xdr:ext cx="378565"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5017" y="131761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80671</xdr:rowOff>
    </xdr:from>
    <xdr:to>
      <xdr:col>85</xdr:col>
      <xdr:colOff>177800</xdr:colOff>
      <xdr:row>79</xdr:row>
      <xdr:rowOff>10821</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453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167048</xdr:rowOff>
    </xdr:from>
    <xdr:ext cx="313932"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3686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167996</xdr:rowOff>
    </xdr:from>
    <xdr:to>
      <xdr:col>81</xdr:col>
      <xdr:colOff>101600</xdr:colOff>
      <xdr:row>78</xdr:row>
      <xdr:rowOff>98146</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369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114673</xdr:rowOff>
    </xdr:from>
    <xdr:ext cx="378565"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292017" y="131448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45923</xdr:rowOff>
    </xdr:from>
    <xdr:to>
      <xdr:col>76</xdr:col>
      <xdr:colOff>165100</xdr:colOff>
      <xdr:row>78</xdr:row>
      <xdr:rowOff>147523</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419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164050</xdr:rowOff>
    </xdr:from>
    <xdr:ext cx="378565"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3017" y="131942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53467</xdr:rowOff>
    </xdr:from>
    <xdr:to>
      <xdr:col>72</xdr:col>
      <xdr:colOff>38100</xdr:colOff>
      <xdr:row>78</xdr:row>
      <xdr:rowOff>155067</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426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146194</xdr:rowOff>
    </xdr:from>
    <xdr:ext cx="378565"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14017" y="135192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31065</xdr:rowOff>
    </xdr:from>
    <xdr:to>
      <xdr:col>67</xdr:col>
      <xdr:colOff>101600</xdr:colOff>
      <xdr:row>78</xdr:row>
      <xdr:rowOff>132665</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404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123792</xdr:rowOff>
    </xdr:from>
    <xdr:ext cx="378565"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25017" y="134968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146310</xdr:rowOff>
    </xdr:from>
    <xdr:to>
      <xdr:col>85</xdr:col>
      <xdr:colOff>126364</xdr:colOff>
      <xdr:row>98</xdr:row>
      <xdr:rowOff>38906</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576810"/>
          <a:ext cx="1269" cy="1264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42733</xdr:rowOff>
    </xdr:from>
    <xdr:ext cx="469744"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6844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38906</xdr:rowOff>
    </xdr:from>
    <xdr:to>
      <xdr:col>86</xdr:col>
      <xdr:colOff>25400</xdr:colOff>
      <xdr:row>98</xdr:row>
      <xdr:rowOff>38906</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6841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92987</xdr:rowOff>
    </xdr:from>
    <xdr:ext cx="534377"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352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75,653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146310</xdr:rowOff>
    </xdr:from>
    <xdr:to>
      <xdr:col>86</xdr:col>
      <xdr:colOff>25400</xdr:colOff>
      <xdr:row>90</xdr:row>
      <xdr:rowOff>146310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576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23591</xdr:rowOff>
    </xdr:from>
    <xdr:to>
      <xdr:col>85</xdr:col>
      <xdr:colOff>127000</xdr:colOff>
      <xdr:row>97</xdr:row>
      <xdr:rowOff>30048</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5481300" y="16654241"/>
          <a:ext cx="838200" cy="6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14927</xdr:rowOff>
    </xdr:from>
    <xdr:ext cx="534377"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3026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163500</xdr:rowOff>
    </xdr:from>
    <xdr:to>
      <xdr:col>85</xdr:col>
      <xdr:colOff>177800</xdr:colOff>
      <xdr:row>96</xdr:row>
      <xdr:rowOff>93650</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45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30048</xdr:rowOff>
    </xdr:from>
    <xdr:to>
      <xdr:col>81</xdr:col>
      <xdr:colOff>50800</xdr:colOff>
      <xdr:row>97</xdr:row>
      <xdr:rowOff>41802</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4592300" y="16660698"/>
          <a:ext cx="889000" cy="11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2890</xdr:rowOff>
    </xdr:from>
    <xdr:to>
      <xdr:col>81</xdr:col>
      <xdr:colOff>101600</xdr:colOff>
      <xdr:row>96</xdr:row>
      <xdr:rowOff>104490</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46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121017</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237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41802</xdr:rowOff>
    </xdr:from>
    <xdr:to>
      <xdr:col>76</xdr:col>
      <xdr:colOff>114300</xdr:colOff>
      <xdr:row>97</xdr:row>
      <xdr:rowOff>49231</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3703300" y="16672452"/>
          <a:ext cx="889000" cy="7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165443</xdr:rowOff>
    </xdr:from>
    <xdr:to>
      <xdr:col>76</xdr:col>
      <xdr:colOff>165100</xdr:colOff>
      <xdr:row>96</xdr:row>
      <xdr:rowOff>95593</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45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112120</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6228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49231</xdr:rowOff>
    </xdr:from>
    <xdr:to>
      <xdr:col>71</xdr:col>
      <xdr:colOff>177800</xdr:colOff>
      <xdr:row>97</xdr:row>
      <xdr:rowOff>56356</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2814300" y="16679881"/>
          <a:ext cx="889000" cy="7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1194</xdr:rowOff>
    </xdr:from>
    <xdr:to>
      <xdr:col>72</xdr:col>
      <xdr:colOff>38100</xdr:colOff>
      <xdr:row>96</xdr:row>
      <xdr:rowOff>102794</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46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119321</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23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159804</xdr:rowOff>
    </xdr:from>
    <xdr:to>
      <xdr:col>67</xdr:col>
      <xdr:colOff>101600</xdr:colOff>
      <xdr:row>96</xdr:row>
      <xdr:rowOff>89954</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447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106481</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222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144241</xdr:rowOff>
    </xdr:from>
    <xdr:to>
      <xdr:col>85</xdr:col>
      <xdr:colOff>177800</xdr:colOff>
      <xdr:row>97</xdr:row>
      <xdr:rowOff>74391</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603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122668</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6581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150698</xdr:rowOff>
    </xdr:from>
    <xdr:to>
      <xdr:col>81</xdr:col>
      <xdr:colOff>101600</xdr:colOff>
      <xdr:row>97</xdr:row>
      <xdr:rowOff>80848</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609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71975</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6702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162452</xdr:rowOff>
    </xdr:from>
    <xdr:to>
      <xdr:col>76</xdr:col>
      <xdr:colOff>165100</xdr:colOff>
      <xdr:row>97</xdr:row>
      <xdr:rowOff>92602</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62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83729</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25111" y="16714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169881</xdr:rowOff>
    </xdr:from>
    <xdr:to>
      <xdr:col>72</xdr:col>
      <xdr:colOff>38100</xdr:colOff>
      <xdr:row>97</xdr:row>
      <xdr:rowOff>100031</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629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91158</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6721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5556</xdr:rowOff>
    </xdr:from>
    <xdr:to>
      <xdr:col>67</xdr:col>
      <xdr:colOff>101600</xdr:colOff>
      <xdr:row>97</xdr:row>
      <xdr:rowOff>107156</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636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98283</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6728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100076</xdr:rowOff>
    </xdr:from>
    <xdr:to>
      <xdr:col>116</xdr:col>
      <xdr:colOff>62864</xdr:colOff>
      <xdr:row>39</xdr:row>
      <xdr:rowOff>44450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415026"/>
          <a:ext cx="1269" cy="1315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46753</xdr:rowOff>
    </xdr:from>
    <xdr:ext cx="469744"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5190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100076</xdr:rowOff>
    </xdr:from>
    <xdr:to>
      <xdr:col>116</xdr:col>
      <xdr:colOff>152400</xdr:colOff>
      <xdr:row>31</xdr:row>
      <xdr:rowOff>100076</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415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104157</xdr:rowOff>
    </xdr:from>
    <xdr:ext cx="378565"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44780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81280</xdr:rowOff>
    </xdr:from>
    <xdr:to>
      <xdr:col>116</xdr:col>
      <xdr:colOff>114300</xdr:colOff>
      <xdr:row>39</xdr:row>
      <xdr:rowOff>11430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59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77470</xdr:rowOff>
    </xdr:from>
    <xdr:to>
      <xdr:col>112</xdr:col>
      <xdr:colOff>38100</xdr:colOff>
      <xdr:row>39</xdr:row>
      <xdr:rowOff>7620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59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24147</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34017" y="63677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59182</xdr:rowOff>
    </xdr:from>
    <xdr:to>
      <xdr:col>107</xdr:col>
      <xdr:colOff>101600</xdr:colOff>
      <xdr:row>38</xdr:row>
      <xdr:rowOff>160782</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6574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5859</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45017" y="63495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146812</xdr:rowOff>
    </xdr:from>
    <xdr:to>
      <xdr:col>102</xdr:col>
      <xdr:colOff>165100</xdr:colOff>
      <xdr:row>38</xdr:row>
      <xdr:rowOff>76962</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6490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93489</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56017" y="62656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44704</xdr:rowOff>
    </xdr:from>
    <xdr:to>
      <xdr:col>98</xdr:col>
      <xdr:colOff>38100</xdr:colOff>
      <xdr:row>38</xdr:row>
      <xdr:rowOff>146304</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6559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162831</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67017" y="63350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類似団体との比較では議会費など、平均的な推移をしている費目が多い中で、</a:t>
          </a:r>
          <a:r>
            <a:rPr kumimoji="1" lang="ja-JP" altLang="en-US" sz="1100">
              <a:solidFill>
                <a:schemeClr val="dk1"/>
              </a:solidFill>
              <a:effectLst/>
              <a:latin typeface="+mn-lt"/>
              <a:ea typeface="+mn-ea"/>
              <a:cs typeface="+mn-cs"/>
            </a:rPr>
            <a:t>土木費及び教育費</a:t>
          </a:r>
          <a:r>
            <a:rPr kumimoji="1" lang="ja-JP" altLang="ja-JP" sz="1100">
              <a:solidFill>
                <a:schemeClr val="dk1"/>
              </a:solidFill>
              <a:effectLst/>
              <a:latin typeface="+mn-lt"/>
              <a:ea typeface="+mn-ea"/>
              <a:cs typeface="+mn-cs"/>
            </a:rPr>
            <a:t>の減が挙げられる。</a:t>
          </a:r>
          <a:endParaRPr lang="ja-JP" altLang="ja-JP" sz="1400">
            <a:effectLst/>
          </a:endParaRPr>
        </a:p>
        <a:p>
          <a:r>
            <a:rPr kumimoji="1" lang="ja-JP" altLang="ja-JP" sz="1100">
              <a:solidFill>
                <a:schemeClr val="dk1"/>
              </a:solidFill>
              <a:effectLst/>
              <a:latin typeface="+mn-lt"/>
              <a:ea typeface="+mn-ea"/>
              <a:cs typeface="+mn-cs"/>
            </a:rPr>
            <a:t>　土木費については、</a:t>
          </a:r>
          <a:r>
            <a:rPr lang="ja-JP" altLang="ja-JP" sz="1100">
              <a:solidFill>
                <a:schemeClr val="dk1"/>
              </a:solidFill>
              <a:effectLst/>
              <a:latin typeface="+mn-lt"/>
              <a:ea typeface="+mn-ea"/>
              <a:cs typeface="+mn-cs"/>
            </a:rPr>
            <a:t>下水道事業会計の償還進捗に伴う出資金・補助金の減や区画整理事業委託料の減など</a:t>
          </a:r>
          <a:r>
            <a:rPr kumimoji="1" lang="ja-JP" altLang="ja-JP" sz="1100">
              <a:solidFill>
                <a:schemeClr val="dk1"/>
              </a:solidFill>
              <a:effectLst/>
              <a:latin typeface="+mn-lt"/>
              <a:ea typeface="+mn-ea"/>
              <a:cs typeface="+mn-cs"/>
            </a:rPr>
            <a:t>により減少となった。</a:t>
          </a:r>
          <a:endParaRPr lang="ja-JP" altLang="ja-JP" sz="1400">
            <a:effectLst/>
          </a:endParaRPr>
        </a:p>
        <a:p>
          <a:r>
            <a:rPr kumimoji="1" lang="ja-JP" altLang="ja-JP" sz="1100">
              <a:solidFill>
                <a:schemeClr val="dk1"/>
              </a:solidFill>
              <a:effectLst/>
              <a:latin typeface="+mn-lt"/>
              <a:ea typeface="+mn-ea"/>
              <a:cs typeface="+mn-cs"/>
            </a:rPr>
            <a:t>　教育費については、</a:t>
          </a:r>
          <a:r>
            <a:rPr lang="ja-JP" altLang="ja-JP" sz="1100">
              <a:solidFill>
                <a:schemeClr val="dk1"/>
              </a:solidFill>
              <a:effectLst/>
              <a:latin typeface="+mn-lt"/>
              <a:ea typeface="+mn-ea"/>
              <a:cs typeface="+mn-cs"/>
            </a:rPr>
            <a:t>豊田小学校屋内運動場大規模改造工事が完了したことや、中央図書館の用地購入費が縮小したことなど</a:t>
          </a:r>
          <a:r>
            <a:rPr kumimoji="1" lang="ja-JP" altLang="ja-JP" sz="1100">
              <a:solidFill>
                <a:schemeClr val="dk1"/>
              </a:solidFill>
              <a:effectLst/>
              <a:latin typeface="+mn-lt"/>
              <a:ea typeface="+mn-ea"/>
              <a:cs typeface="+mn-cs"/>
            </a:rPr>
            <a:t>から減少となった。</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東京都日野市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財政調整基金</a:t>
          </a:r>
          <a:r>
            <a:rPr kumimoji="1" lang="ja-JP" altLang="en-US" sz="1100">
              <a:solidFill>
                <a:schemeClr val="dk1"/>
              </a:solidFill>
              <a:effectLst/>
              <a:latin typeface="+mn-lt"/>
              <a:ea typeface="+mn-ea"/>
              <a:cs typeface="+mn-cs"/>
            </a:rPr>
            <a:t>について、取崩額</a:t>
          </a:r>
          <a:r>
            <a:rPr kumimoji="1" lang="ja-JP" altLang="ja-JP" sz="1100">
              <a:solidFill>
                <a:schemeClr val="dk1"/>
              </a:solidFill>
              <a:effectLst/>
              <a:latin typeface="+mn-lt"/>
              <a:ea typeface="+mn-ea"/>
              <a:cs typeface="+mn-cs"/>
            </a:rPr>
            <a:t>が</a:t>
          </a:r>
          <a:r>
            <a:rPr kumimoji="1" lang="ja-JP" altLang="en-US" sz="1100">
              <a:solidFill>
                <a:schemeClr val="dk1"/>
              </a:solidFill>
              <a:effectLst/>
              <a:latin typeface="+mn-lt"/>
              <a:ea typeface="+mn-ea"/>
              <a:cs typeface="+mn-cs"/>
            </a:rPr>
            <a:t>積立</a:t>
          </a:r>
          <a:r>
            <a:rPr kumimoji="1" lang="ja-JP" altLang="ja-JP" sz="1100">
              <a:solidFill>
                <a:schemeClr val="dk1"/>
              </a:solidFill>
              <a:effectLst/>
              <a:latin typeface="+mn-lt"/>
              <a:ea typeface="+mn-ea"/>
              <a:cs typeface="+mn-cs"/>
            </a:rPr>
            <a:t>額を上回り、財政調整基金残高が</a:t>
          </a:r>
          <a:r>
            <a:rPr kumimoji="1" lang="ja-JP" altLang="en-US" sz="1100">
              <a:solidFill>
                <a:schemeClr val="dk1"/>
              </a:solidFill>
              <a:effectLst/>
              <a:latin typeface="+mn-lt"/>
              <a:ea typeface="+mn-ea"/>
              <a:cs typeface="+mn-cs"/>
            </a:rPr>
            <a:t>３．８</a:t>
          </a:r>
          <a:r>
            <a:rPr kumimoji="1" lang="ja-JP" altLang="ja-JP" sz="1100">
              <a:solidFill>
                <a:schemeClr val="dk1"/>
              </a:solidFill>
              <a:effectLst/>
              <a:latin typeface="+mn-lt"/>
              <a:ea typeface="+mn-ea"/>
              <a:cs typeface="+mn-cs"/>
            </a:rPr>
            <a:t>億円の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額と</a:t>
          </a:r>
          <a:r>
            <a:rPr kumimoji="1" lang="ja-JP" altLang="en-US" sz="1100">
              <a:solidFill>
                <a:schemeClr val="dk1"/>
              </a:solidFill>
              <a:effectLst/>
              <a:latin typeface="+mn-lt"/>
              <a:ea typeface="+mn-ea"/>
              <a:cs typeface="+mn-cs"/>
            </a:rPr>
            <a:t>なった結果</a:t>
          </a:r>
          <a:r>
            <a:rPr kumimoji="1" lang="ja-JP" altLang="ja-JP" sz="1100">
              <a:solidFill>
                <a:schemeClr val="dk1"/>
              </a:solidFill>
              <a:effectLst/>
              <a:latin typeface="+mn-lt"/>
              <a:ea typeface="+mn-ea"/>
              <a:cs typeface="+mn-cs"/>
            </a:rPr>
            <a:t>、前年度比</a:t>
          </a:r>
          <a:r>
            <a:rPr kumimoji="1" lang="ja-JP" altLang="en-US" sz="1100">
              <a:solidFill>
                <a:schemeClr val="dk1"/>
              </a:solidFill>
              <a:effectLst/>
              <a:latin typeface="+mn-lt"/>
              <a:ea typeface="+mn-ea"/>
              <a:cs typeface="+mn-cs"/>
            </a:rPr>
            <a:t>１．３８</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悪化</a:t>
          </a:r>
          <a:r>
            <a:rPr kumimoji="1" lang="ja-JP" altLang="ja-JP" sz="1100">
              <a:solidFill>
                <a:schemeClr val="dk1"/>
              </a:solidFill>
              <a:effectLst/>
              <a:latin typeface="+mn-lt"/>
              <a:ea typeface="+mn-ea"/>
              <a:cs typeface="+mn-cs"/>
            </a:rPr>
            <a:t>している。一方、</a:t>
          </a:r>
          <a:r>
            <a:rPr kumimoji="1" lang="ja-JP" altLang="en-US" sz="1100">
              <a:solidFill>
                <a:schemeClr val="dk1"/>
              </a:solidFill>
              <a:effectLst/>
              <a:latin typeface="+mn-lt"/>
              <a:ea typeface="+mn-ea"/>
              <a:cs typeface="+mn-cs"/>
            </a:rPr>
            <a:t>実質収支額については、歳入では個人市民税や地方消費税交付金が想定より多く収入されており、歳出では児童手当や生活保護費が想定よりも執行されなかったことなどから、前年度比３．４６ポイント増加した</a:t>
          </a:r>
          <a:r>
            <a:rPr kumimoji="1" lang="ja-JP" altLang="ja-JP" sz="1100">
              <a:solidFill>
                <a:schemeClr val="dk1"/>
              </a:solidFill>
              <a:effectLst/>
              <a:latin typeface="+mn-lt"/>
              <a:ea typeface="+mn-ea"/>
              <a:cs typeface="+mn-cs"/>
            </a:rPr>
            <a:t>。以上の要因から、実質単年度収支について</a:t>
          </a:r>
          <a:r>
            <a:rPr kumimoji="1" lang="ja-JP" altLang="en-US" sz="1100">
              <a:solidFill>
                <a:schemeClr val="dk1"/>
              </a:solidFill>
              <a:effectLst/>
              <a:latin typeface="+mn-lt"/>
              <a:ea typeface="+mn-ea"/>
              <a:cs typeface="+mn-cs"/>
            </a:rPr>
            <a:t>前年度比４．８５</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している。</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東京都日野市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連結実質赤字比率は、すべての会計の赤字や黒字額を合算し、市全体としての赤字の程度を示す指標のことを言う。平成１９年度創設以来、一般会計や公営企業会計等を含めたすべての会計において、実質赤字額及び資金不足額が発生していないため、算出されていない。</a:t>
          </a:r>
          <a:endParaRPr lang="ja-JP" altLang="ja-JP" sz="1400">
            <a:effectLst/>
          </a:endParaRPr>
        </a:p>
        <a:p>
          <a:r>
            <a:rPr kumimoji="1" lang="ja-JP" altLang="ja-JP" sz="1100">
              <a:solidFill>
                <a:schemeClr val="dk1"/>
              </a:solidFill>
              <a:effectLst/>
              <a:latin typeface="+mn-lt"/>
              <a:ea typeface="+mn-ea"/>
              <a:cs typeface="+mn-cs"/>
            </a:rPr>
            <a:t>　算定数値が黒字のため、連結実質赤字比率表は算出されないが、連結実質黒字額は標準財政規模比としては１８．</a:t>
          </a:r>
          <a:r>
            <a:rPr kumimoji="1" lang="ja-JP" altLang="en-US" sz="1100">
              <a:solidFill>
                <a:schemeClr val="dk1"/>
              </a:solidFill>
              <a:effectLst/>
              <a:latin typeface="+mn-lt"/>
              <a:ea typeface="+mn-ea"/>
              <a:cs typeface="+mn-cs"/>
            </a:rPr>
            <a:t>７６</a:t>
          </a:r>
          <a:r>
            <a:rPr kumimoji="1" lang="ja-JP" altLang="ja-JP" sz="1100">
              <a:solidFill>
                <a:schemeClr val="dk1"/>
              </a:solidFill>
              <a:effectLst/>
              <a:latin typeface="+mn-lt"/>
              <a:ea typeface="+mn-ea"/>
              <a:cs typeface="+mn-cs"/>
            </a:rPr>
            <a:t>％で、前年度比では</a:t>
          </a:r>
          <a:r>
            <a:rPr kumimoji="1" lang="ja-JP" altLang="en-US" sz="1100">
              <a:solidFill>
                <a:schemeClr val="dk1"/>
              </a:solidFill>
              <a:effectLst/>
              <a:latin typeface="+mn-lt"/>
              <a:ea typeface="+mn-ea"/>
              <a:cs typeface="+mn-cs"/>
            </a:rPr>
            <a:t>０．７６</a:t>
          </a:r>
          <a:r>
            <a:rPr kumimoji="1" lang="ja-JP" altLang="ja-JP" sz="1100">
              <a:solidFill>
                <a:schemeClr val="dk1"/>
              </a:solidFill>
              <a:effectLst/>
              <a:latin typeface="+mn-lt"/>
              <a:ea typeface="+mn-ea"/>
              <a:cs typeface="+mn-cs"/>
            </a:rPr>
            <a:t>ポイントの</a:t>
          </a:r>
          <a:r>
            <a:rPr kumimoji="1" lang="ja-JP" altLang="en-US" sz="1100">
              <a:solidFill>
                <a:schemeClr val="dk1"/>
              </a:solidFill>
              <a:effectLst/>
              <a:latin typeface="+mn-lt"/>
              <a:ea typeface="+mn-ea"/>
              <a:cs typeface="+mn-cs"/>
            </a:rPr>
            <a:t>改善</a:t>
          </a:r>
          <a:r>
            <a:rPr kumimoji="1" lang="ja-JP" altLang="ja-JP" sz="1100">
              <a:solidFill>
                <a:schemeClr val="dk1"/>
              </a:solidFill>
              <a:effectLst/>
              <a:latin typeface="+mn-lt"/>
              <a:ea typeface="+mn-ea"/>
              <a:cs typeface="+mn-cs"/>
            </a:rPr>
            <a:t>となっている。</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要因としては、市立病院の新型コロナウイルス関連による補助金及び医業収益減による悪化要因はみられるものの、地方税や株式等譲渡所得割交付金が増となるなど改善要因が大きかったことが</a:t>
          </a:r>
          <a:r>
            <a:rPr kumimoji="1" lang="ja-JP" altLang="ja-JP" sz="1100">
              <a:solidFill>
                <a:schemeClr val="dk1"/>
              </a:solidFill>
              <a:effectLst/>
              <a:latin typeface="+mn-lt"/>
              <a:ea typeface="+mn-ea"/>
              <a:cs typeface="+mn-cs"/>
            </a:rPr>
            <a:t>挙げられる。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393" t="s">
        <v>76</v>
      </c>
      <c r="C1" s="393"/>
      <c r="D1" s="393"/>
      <c r="E1" s="393"/>
      <c r="F1" s="393"/>
      <c r="G1" s="393"/>
      <c r="H1" s="393"/>
      <c r="I1" s="393"/>
      <c r="J1" s="393"/>
      <c r="K1" s="393"/>
      <c r="L1" s="393"/>
      <c r="M1" s="393"/>
      <c r="N1" s="393"/>
      <c r="O1" s="393"/>
      <c r="P1" s="393"/>
      <c r="Q1" s="393"/>
      <c r="R1" s="393"/>
      <c r="S1" s="393"/>
      <c r="T1" s="393"/>
      <c r="U1" s="393"/>
      <c r="V1" s="393"/>
      <c r="W1" s="393"/>
      <c r="X1" s="393"/>
      <c r="Y1" s="393"/>
      <c r="Z1" s="393"/>
      <c r="AA1" s="393"/>
      <c r="AB1" s="393"/>
      <c r="AC1" s="393"/>
      <c r="AD1" s="393"/>
      <c r="AE1" s="393"/>
      <c r="AF1" s="393"/>
      <c r="AG1" s="393"/>
      <c r="AH1" s="393"/>
      <c r="AI1" s="393"/>
      <c r="AJ1" s="393"/>
      <c r="AK1" s="393"/>
      <c r="AL1" s="393"/>
      <c r="AM1" s="393"/>
      <c r="AN1" s="393"/>
      <c r="AO1" s="393"/>
      <c r="AP1" s="393"/>
      <c r="AQ1" s="393"/>
      <c r="AR1" s="393"/>
      <c r="AS1" s="393"/>
      <c r="AT1" s="393"/>
      <c r="AU1" s="393"/>
      <c r="AV1" s="393"/>
      <c r="AW1" s="393"/>
      <c r="AX1" s="393"/>
      <c r="AY1" s="393"/>
      <c r="AZ1" s="393"/>
      <c r="BA1" s="393"/>
      <c r="BB1" s="393"/>
      <c r="BC1" s="393"/>
      <c r="BD1" s="393"/>
      <c r="BE1" s="393"/>
      <c r="BF1" s="393"/>
      <c r="BG1" s="393"/>
      <c r="BH1" s="393"/>
      <c r="BI1" s="393"/>
      <c r="BJ1" s="393"/>
      <c r="BK1" s="393"/>
      <c r="BL1" s="393"/>
      <c r="BM1" s="393"/>
      <c r="BN1" s="393"/>
      <c r="BO1" s="393"/>
      <c r="BP1" s="393"/>
      <c r="BQ1" s="393"/>
      <c r="BR1" s="393"/>
      <c r="BS1" s="393"/>
      <c r="BT1" s="393"/>
      <c r="BU1" s="393"/>
      <c r="BV1" s="393"/>
      <c r="BW1" s="393"/>
      <c r="BX1" s="393"/>
      <c r="BY1" s="393"/>
      <c r="BZ1" s="393"/>
      <c r="CA1" s="393"/>
      <c r="CB1" s="393"/>
      <c r="CC1" s="393"/>
      <c r="CD1" s="393"/>
      <c r="CE1" s="393"/>
      <c r="CF1" s="393"/>
      <c r="CG1" s="393"/>
      <c r="CH1" s="393"/>
      <c r="CI1" s="393"/>
      <c r="CJ1" s="393"/>
      <c r="CK1" s="393"/>
      <c r="CL1" s="393"/>
      <c r="CM1" s="393"/>
      <c r="CN1" s="393"/>
      <c r="CO1" s="393"/>
      <c r="CP1" s="393"/>
      <c r="CQ1" s="393"/>
      <c r="CR1" s="393"/>
      <c r="CS1" s="393"/>
      <c r="CT1" s="393"/>
      <c r="CU1" s="393"/>
      <c r="CV1" s="393"/>
      <c r="CW1" s="393"/>
      <c r="CX1" s="393"/>
      <c r="CY1" s="393"/>
      <c r="CZ1" s="393"/>
      <c r="DA1" s="393"/>
      <c r="DB1" s="393"/>
      <c r="DC1" s="393"/>
      <c r="DD1" s="393"/>
      <c r="DE1" s="393"/>
      <c r="DF1" s="393"/>
      <c r="DG1" s="393"/>
      <c r="DH1" s="393"/>
      <c r="DI1" s="393"/>
      <c r="DJ1" s="175"/>
      <c r="DK1" s="175"/>
      <c r="DL1" s="175"/>
      <c r="DM1" s="175"/>
      <c r="DN1" s="175"/>
      <c r="DO1" s="175"/>
    </row>
    <row r="2" spans="1:119" ht="24" thickBot="1" x14ac:dyDescent="0.25">
      <c r="B2" s="176" t="s">
        <v>77</v>
      </c>
      <c r="C2" s="176"/>
      <c r="D2" s="177"/>
    </row>
    <row r="3" spans="1:119" ht="18.75" customHeight="1" thickBot="1" x14ac:dyDescent="0.25">
      <c r="A3" s="175"/>
      <c r="B3" s="394" t="s">
        <v>78</v>
      </c>
      <c r="C3" s="395"/>
      <c r="D3" s="395"/>
      <c r="E3" s="396"/>
      <c r="F3" s="396"/>
      <c r="G3" s="396"/>
      <c r="H3" s="396"/>
      <c r="I3" s="396"/>
      <c r="J3" s="396"/>
      <c r="K3" s="396"/>
      <c r="L3" s="396" t="s">
        <v>79</v>
      </c>
      <c r="M3" s="396"/>
      <c r="N3" s="396"/>
      <c r="O3" s="396"/>
      <c r="P3" s="396"/>
      <c r="Q3" s="396"/>
      <c r="R3" s="403"/>
      <c r="S3" s="403"/>
      <c r="T3" s="403"/>
      <c r="U3" s="403"/>
      <c r="V3" s="404"/>
      <c r="W3" s="378" t="s">
        <v>80</v>
      </c>
      <c r="X3" s="379"/>
      <c r="Y3" s="379"/>
      <c r="Z3" s="379"/>
      <c r="AA3" s="379"/>
      <c r="AB3" s="395"/>
      <c r="AC3" s="403" t="s">
        <v>81</v>
      </c>
      <c r="AD3" s="379"/>
      <c r="AE3" s="379"/>
      <c r="AF3" s="379"/>
      <c r="AG3" s="379"/>
      <c r="AH3" s="379"/>
      <c r="AI3" s="379"/>
      <c r="AJ3" s="379"/>
      <c r="AK3" s="379"/>
      <c r="AL3" s="380"/>
      <c r="AM3" s="378" t="s">
        <v>82</v>
      </c>
      <c r="AN3" s="379"/>
      <c r="AO3" s="379"/>
      <c r="AP3" s="379"/>
      <c r="AQ3" s="379"/>
      <c r="AR3" s="379"/>
      <c r="AS3" s="379"/>
      <c r="AT3" s="379"/>
      <c r="AU3" s="379"/>
      <c r="AV3" s="379"/>
      <c r="AW3" s="379"/>
      <c r="AX3" s="380"/>
      <c r="AY3" s="415" t="s">
        <v>1</v>
      </c>
      <c r="AZ3" s="416"/>
      <c r="BA3" s="416"/>
      <c r="BB3" s="416"/>
      <c r="BC3" s="416"/>
      <c r="BD3" s="416"/>
      <c r="BE3" s="416"/>
      <c r="BF3" s="416"/>
      <c r="BG3" s="416"/>
      <c r="BH3" s="416"/>
      <c r="BI3" s="416"/>
      <c r="BJ3" s="416"/>
      <c r="BK3" s="416"/>
      <c r="BL3" s="416"/>
      <c r="BM3" s="417"/>
      <c r="BN3" s="378" t="s">
        <v>83</v>
      </c>
      <c r="BO3" s="379"/>
      <c r="BP3" s="379"/>
      <c r="BQ3" s="379"/>
      <c r="BR3" s="379"/>
      <c r="BS3" s="379"/>
      <c r="BT3" s="379"/>
      <c r="BU3" s="380"/>
      <c r="BV3" s="378" t="s">
        <v>84</v>
      </c>
      <c r="BW3" s="379"/>
      <c r="BX3" s="379"/>
      <c r="BY3" s="379"/>
      <c r="BZ3" s="379"/>
      <c r="CA3" s="379"/>
      <c r="CB3" s="379"/>
      <c r="CC3" s="380"/>
      <c r="CD3" s="415" t="s">
        <v>1</v>
      </c>
      <c r="CE3" s="416"/>
      <c r="CF3" s="416"/>
      <c r="CG3" s="416"/>
      <c r="CH3" s="416"/>
      <c r="CI3" s="416"/>
      <c r="CJ3" s="416"/>
      <c r="CK3" s="416"/>
      <c r="CL3" s="416"/>
      <c r="CM3" s="416"/>
      <c r="CN3" s="416"/>
      <c r="CO3" s="416"/>
      <c r="CP3" s="416"/>
      <c r="CQ3" s="416"/>
      <c r="CR3" s="416"/>
      <c r="CS3" s="417"/>
      <c r="CT3" s="378" t="s">
        <v>85</v>
      </c>
      <c r="CU3" s="379"/>
      <c r="CV3" s="379"/>
      <c r="CW3" s="379"/>
      <c r="CX3" s="379"/>
      <c r="CY3" s="379"/>
      <c r="CZ3" s="379"/>
      <c r="DA3" s="380"/>
      <c r="DB3" s="378" t="s">
        <v>86</v>
      </c>
      <c r="DC3" s="379"/>
      <c r="DD3" s="379"/>
      <c r="DE3" s="379"/>
      <c r="DF3" s="379"/>
      <c r="DG3" s="379"/>
      <c r="DH3" s="379"/>
      <c r="DI3" s="380"/>
    </row>
    <row r="4" spans="1:119" ht="18.75" customHeight="1" x14ac:dyDescent="0.2">
      <c r="A4" s="175"/>
      <c r="B4" s="397"/>
      <c r="C4" s="398"/>
      <c r="D4" s="398"/>
      <c r="E4" s="399"/>
      <c r="F4" s="399"/>
      <c r="G4" s="399"/>
      <c r="H4" s="399"/>
      <c r="I4" s="399"/>
      <c r="J4" s="399"/>
      <c r="K4" s="399"/>
      <c r="L4" s="399"/>
      <c r="M4" s="399"/>
      <c r="N4" s="399"/>
      <c r="O4" s="399"/>
      <c r="P4" s="399"/>
      <c r="Q4" s="399"/>
      <c r="R4" s="405"/>
      <c r="S4" s="405"/>
      <c r="T4" s="405"/>
      <c r="U4" s="405"/>
      <c r="V4" s="406"/>
      <c r="W4" s="409"/>
      <c r="X4" s="410"/>
      <c r="Y4" s="410"/>
      <c r="Z4" s="410"/>
      <c r="AA4" s="410"/>
      <c r="AB4" s="398"/>
      <c r="AC4" s="405"/>
      <c r="AD4" s="410"/>
      <c r="AE4" s="410"/>
      <c r="AF4" s="410"/>
      <c r="AG4" s="410"/>
      <c r="AH4" s="410"/>
      <c r="AI4" s="410"/>
      <c r="AJ4" s="410"/>
      <c r="AK4" s="410"/>
      <c r="AL4" s="413"/>
      <c r="AM4" s="411"/>
      <c r="AN4" s="412"/>
      <c r="AO4" s="412"/>
      <c r="AP4" s="412"/>
      <c r="AQ4" s="412"/>
      <c r="AR4" s="412"/>
      <c r="AS4" s="412"/>
      <c r="AT4" s="412"/>
      <c r="AU4" s="412"/>
      <c r="AV4" s="412"/>
      <c r="AW4" s="412"/>
      <c r="AX4" s="414"/>
      <c r="AY4" s="381" t="s">
        <v>87</v>
      </c>
      <c r="AZ4" s="382"/>
      <c r="BA4" s="382"/>
      <c r="BB4" s="382"/>
      <c r="BC4" s="382"/>
      <c r="BD4" s="382"/>
      <c r="BE4" s="382"/>
      <c r="BF4" s="382"/>
      <c r="BG4" s="382"/>
      <c r="BH4" s="382"/>
      <c r="BI4" s="382"/>
      <c r="BJ4" s="382"/>
      <c r="BK4" s="382"/>
      <c r="BL4" s="382"/>
      <c r="BM4" s="383"/>
      <c r="BN4" s="384">
        <v>79153859</v>
      </c>
      <c r="BO4" s="385"/>
      <c r="BP4" s="385"/>
      <c r="BQ4" s="385"/>
      <c r="BR4" s="385"/>
      <c r="BS4" s="385"/>
      <c r="BT4" s="385"/>
      <c r="BU4" s="386"/>
      <c r="BV4" s="384">
        <v>78547253</v>
      </c>
      <c r="BW4" s="385"/>
      <c r="BX4" s="385"/>
      <c r="BY4" s="385"/>
      <c r="BZ4" s="385"/>
      <c r="CA4" s="385"/>
      <c r="CB4" s="385"/>
      <c r="CC4" s="386"/>
      <c r="CD4" s="387" t="s">
        <v>88</v>
      </c>
      <c r="CE4" s="388"/>
      <c r="CF4" s="388"/>
      <c r="CG4" s="388"/>
      <c r="CH4" s="388"/>
      <c r="CI4" s="388"/>
      <c r="CJ4" s="388"/>
      <c r="CK4" s="388"/>
      <c r="CL4" s="388"/>
      <c r="CM4" s="388"/>
      <c r="CN4" s="388"/>
      <c r="CO4" s="388"/>
      <c r="CP4" s="388"/>
      <c r="CQ4" s="388"/>
      <c r="CR4" s="388"/>
      <c r="CS4" s="389"/>
      <c r="CT4" s="390">
        <v>10.9</v>
      </c>
      <c r="CU4" s="391"/>
      <c r="CV4" s="391"/>
      <c r="CW4" s="391"/>
      <c r="CX4" s="391"/>
      <c r="CY4" s="391"/>
      <c r="CZ4" s="391"/>
      <c r="DA4" s="392"/>
      <c r="DB4" s="390">
        <v>7.4</v>
      </c>
      <c r="DC4" s="391"/>
      <c r="DD4" s="391"/>
      <c r="DE4" s="391"/>
      <c r="DF4" s="391"/>
      <c r="DG4" s="391"/>
      <c r="DH4" s="391"/>
      <c r="DI4" s="392"/>
    </row>
    <row r="5" spans="1:119" ht="18.75" customHeight="1" x14ac:dyDescent="0.2">
      <c r="A5" s="175"/>
      <c r="B5" s="400"/>
      <c r="C5" s="401"/>
      <c r="D5" s="401"/>
      <c r="E5" s="402"/>
      <c r="F5" s="402"/>
      <c r="G5" s="402"/>
      <c r="H5" s="402"/>
      <c r="I5" s="402"/>
      <c r="J5" s="402"/>
      <c r="K5" s="402"/>
      <c r="L5" s="402"/>
      <c r="M5" s="402"/>
      <c r="N5" s="402"/>
      <c r="O5" s="402"/>
      <c r="P5" s="402"/>
      <c r="Q5" s="402"/>
      <c r="R5" s="407"/>
      <c r="S5" s="407"/>
      <c r="T5" s="407"/>
      <c r="U5" s="407"/>
      <c r="V5" s="408"/>
      <c r="W5" s="411"/>
      <c r="X5" s="412"/>
      <c r="Y5" s="412"/>
      <c r="Z5" s="412"/>
      <c r="AA5" s="412"/>
      <c r="AB5" s="401"/>
      <c r="AC5" s="407"/>
      <c r="AD5" s="412"/>
      <c r="AE5" s="412"/>
      <c r="AF5" s="412"/>
      <c r="AG5" s="412"/>
      <c r="AH5" s="412"/>
      <c r="AI5" s="412"/>
      <c r="AJ5" s="412"/>
      <c r="AK5" s="412"/>
      <c r="AL5" s="414"/>
      <c r="AM5" s="450" t="s">
        <v>89</v>
      </c>
      <c r="AN5" s="451"/>
      <c r="AO5" s="451"/>
      <c r="AP5" s="451"/>
      <c r="AQ5" s="451"/>
      <c r="AR5" s="451"/>
      <c r="AS5" s="451"/>
      <c r="AT5" s="452"/>
      <c r="AU5" s="453" t="s">
        <v>90</v>
      </c>
      <c r="AV5" s="454"/>
      <c r="AW5" s="454"/>
      <c r="AX5" s="454"/>
      <c r="AY5" s="455" t="s">
        <v>91</v>
      </c>
      <c r="AZ5" s="456"/>
      <c r="BA5" s="456"/>
      <c r="BB5" s="456"/>
      <c r="BC5" s="456"/>
      <c r="BD5" s="456"/>
      <c r="BE5" s="456"/>
      <c r="BF5" s="456"/>
      <c r="BG5" s="456"/>
      <c r="BH5" s="456"/>
      <c r="BI5" s="456"/>
      <c r="BJ5" s="456"/>
      <c r="BK5" s="456"/>
      <c r="BL5" s="456"/>
      <c r="BM5" s="457"/>
      <c r="BN5" s="421">
        <v>74935183</v>
      </c>
      <c r="BO5" s="422"/>
      <c r="BP5" s="422"/>
      <c r="BQ5" s="422"/>
      <c r="BR5" s="422"/>
      <c r="BS5" s="422"/>
      <c r="BT5" s="422"/>
      <c r="BU5" s="423"/>
      <c r="BV5" s="421">
        <v>75527997</v>
      </c>
      <c r="BW5" s="422"/>
      <c r="BX5" s="422"/>
      <c r="BY5" s="422"/>
      <c r="BZ5" s="422"/>
      <c r="CA5" s="422"/>
      <c r="CB5" s="422"/>
      <c r="CC5" s="423"/>
      <c r="CD5" s="424" t="s">
        <v>92</v>
      </c>
      <c r="CE5" s="425"/>
      <c r="CF5" s="425"/>
      <c r="CG5" s="425"/>
      <c r="CH5" s="425"/>
      <c r="CI5" s="425"/>
      <c r="CJ5" s="425"/>
      <c r="CK5" s="425"/>
      <c r="CL5" s="425"/>
      <c r="CM5" s="425"/>
      <c r="CN5" s="425"/>
      <c r="CO5" s="425"/>
      <c r="CP5" s="425"/>
      <c r="CQ5" s="425"/>
      <c r="CR5" s="425"/>
      <c r="CS5" s="426"/>
      <c r="CT5" s="418">
        <v>94.2</v>
      </c>
      <c r="CU5" s="419"/>
      <c r="CV5" s="419"/>
      <c r="CW5" s="419"/>
      <c r="CX5" s="419"/>
      <c r="CY5" s="419"/>
      <c r="CZ5" s="419"/>
      <c r="DA5" s="420"/>
      <c r="DB5" s="418">
        <v>90.9</v>
      </c>
      <c r="DC5" s="419"/>
      <c r="DD5" s="419"/>
      <c r="DE5" s="419"/>
      <c r="DF5" s="419"/>
      <c r="DG5" s="419"/>
      <c r="DH5" s="419"/>
      <c r="DI5" s="420"/>
    </row>
    <row r="6" spans="1:119" ht="18.75" customHeight="1" x14ac:dyDescent="0.2">
      <c r="A6" s="175"/>
      <c r="B6" s="427" t="s">
        <v>93</v>
      </c>
      <c r="C6" s="428"/>
      <c r="D6" s="428"/>
      <c r="E6" s="429"/>
      <c r="F6" s="429"/>
      <c r="G6" s="429"/>
      <c r="H6" s="429"/>
      <c r="I6" s="429"/>
      <c r="J6" s="429"/>
      <c r="K6" s="429"/>
      <c r="L6" s="429" t="s">
        <v>94</v>
      </c>
      <c r="M6" s="429"/>
      <c r="N6" s="429"/>
      <c r="O6" s="429"/>
      <c r="P6" s="429"/>
      <c r="Q6" s="429"/>
      <c r="R6" s="433"/>
      <c r="S6" s="433"/>
      <c r="T6" s="433"/>
      <c r="U6" s="433"/>
      <c r="V6" s="434"/>
      <c r="W6" s="437" t="s">
        <v>95</v>
      </c>
      <c r="X6" s="438"/>
      <c r="Y6" s="438"/>
      <c r="Z6" s="438"/>
      <c r="AA6" s="438"/>
      <c r="AB6" s="428"/>
      <c r="AC6" s="441" t="s">
        <v>96</v>
      </c>
      <c r="AD6" s="442"/>
      <c r="AE6" s="442"/>
      <c r="AF6" s="442"/>
      <c r="AG6" s="442"/>
      <c r="AH6" s="442"/>
      <c r="AI6" s="442"/>
      <c r="AJ6" s="442"/>
      <c r="AK6" s="442"/>
      <c r="AL6" s="443"/>
      <c r="AM6" s="450" t="s">
        <v>97</v>
      </c>
      <c r="AN6" s="451"/>
      <c r="AO6" s="451"/>
      <c r="AP6" s="451"/>
      <c r="AQ6" s="451"/>
      <c r="AR6" s="451"/>
      <c r="AS6" s="451"/>
      <c r="AT6" s="452"/>
      <c r="AU6" s="453" t="s">
        <v>90</v>
      </c>
      <c r="AV6" s="454"/>
      <c r="AW6" s="454"/>
      <c r="AX6" s="454"/>
      <c r="AY6" s="455" t="s">
        <v>98</v>
      </c>
      <c r="AZ6" s="456"/>
      <c r="BA6" s="456"/>
      <c r="BB6" s="456"/>
      <c r="BC6" s="456"/>
      <c r="BD6" s="456"/>
      <c r="BE6" s="456"/>
      <c r="BF6" s="456"/>
      <c r="BG6" s="456"/>
      <c r="BH6" s="456"/>
      <c r="BI6" s="456"/>
      <c r="BJ6" s="456"/>
      <c r="BK6" s="456"/>
      <c r="BL6" s="456"/>
      <c r="BM6" s="457"/>
      <c r="BN6" s="421">
        <v>4218676</v>
      </c>
      <c r="BO6" s="422"/>
      <c r="BP6" s="422"/>
      <c r="BQ6" s="422"/>
      <c r="BR6" s="422"/>
      <c r="BS6" s="422"/>
      <c r="BT6" s="422"/>
      <c r="BU6" s="423"/>
      <c r="BV6" s="421">
        <v>3019256</v>
      </c>
      <c r="BW6" s="422"/>
      <c r="BX6" s="422"/>
      <c r="BY6" s="422"/>
      <c r="BZ6" s="422"/>
      <c r="CA6" s="422"/>
      <c r="CB6" s="422"/>
      <c r="CC6" s="423"/>
      <c r="CD6" s="424" t="s">
        <v>99</v>
      </c>
      <c r="CE6" s="425"/>
      <c r="CF6" s="425"/>
      <c r="CG6" s="425"/>
      <c r="CH6" s="425"/>
      <c r="CI6" s="425"/>
      <c r="CJ6" s="425"/>
      <c r="CK6" s="425"/>
      <c r="CL6" s="425"/>
      <c r="CM6" s="425"/>
      <c r="CN6" s="425"/>
      <c r="CO6" s="425"/>
      <c r="CP6" s="425"/>
      <c r="CQ6" s="425"/>
      <c r="CR6" s="425"/>
      <c r="CS6" s="426"/>
      <c r="CT6" s="458">
        <v>94.4</v>
      </c>
      <c r="CU6" s="459"/>
      <c r="CV6" s="459"/>
      <c r="CW6" s="459"/>
      <c r="CX6" s="459"/>
      <c r="CY6" s="459"/>
      <c r="CZ6" s="459"/>
      <c r="DA6" s="460"/>
      <c r="DB6" s="458">
        <v>92.4</v>
      </c>
      <c r="DC6" s="459"/>
      <c r="DD6" s="459"/>
      <c r="DE6" s="459"/>
      <c r="DF6" s="459"/>
      <c r="DG6" s="459"/>
      <c r="DH6" s="459"/>
      <c r="DI6" s="460"/>
    </row>
    <row r="7" spans="1:119" ht="18.75" customHeight="1" x14ac:dyDescent="0.2">
      <c r="A7" s="175"/>
      <c r="B7" s="397"/>
      <c r="C7" s="398"/>
      <c r="D7" s="398"/>
      <c r="E7" s="399"/>
      <c r="F7" s="399"/>
      <c r="G7" s="399"/>
      <c r="H7" s="399"/>
      <c r="I7" s="399"/>
      <c r="J7" s="399"/>
      <c r="K7" s="399"/>
      <c r="L7" s="399"/>
      <c r="M7" s="399"/>
      <c r="N7" s="399"/>
      <c r="O7" s="399"/>
      <c r="P7" s="399"/>
      <c r="Q7" s="399"/>
      <c r="R7" s="405"/>
      <c r="S7" s="405"/>
      <c r="T7" s="405"/>
      <c r="U7" s="405"/>
      <c r="V7" s="406"/>
      <c r="W7" s="409"/>
      <c r="X7" s="410"/>
      <c r="Y7" s="410"/>
      <c r="Z7" s="410"/>
      <c r="AA7" s="410"/>
      <c r="AB7" s="398"/>
      <c r="AC7" s="444"/>
      <c r="AD7" s="445"/>
      <c r="AE7" s="445"/>
      <c r="AF7" s="445"/>
      <c r="AG7" s="445"/>
      <c r="AH7" s="445"/>
      <c r="AI7" s="445"/>
      <c r="AJ7" s="445"/>
      <c r="AK7" s="445"/>
      <c r="AL7" s="446"/>
      <c r="AM7" s="450" t="s">
        <v>100</v>
      </c>
      <c r="AN7" s="451"/>
      <c r="AO7" s="451"/>
      <c r="AP7" s="451"/>
      <c r="AQ7" s="451"/>
      <c r="AR7" s="451"/>
      <c r="AS7" s="451"/>
      <c r="AT7" s="452"/>
      <c r="AU7" s="453" t="s">
        <v>101</v>
      </c>
      <c r="AV7" s="454"/>
      <c r="AW7" s="454"/>
      <c r="AX7" s="454"/>
      <c r="AY7" s="455" t="s">
        <v>102</v>
      </c>
      <c r="AZ7" s="456"/>
      <c r="BA7" s="456"/>
      <c r="BB7" s="456"/>
      <c r="BC7" s="456"/>
      <c r="BD7" s="456"/>
      <c r="BE7" s="456"/>
      <c r="BF7" s="456"/>
      <c r="BG7" s="456"/>
      <c r="BH7" s="456"/>
      <c r="BI7" s="456"/>
      <c r="BJ7" s="456"/>
      <c r="BK7" s="456"/>
      <c r="BL7" s="456"/>
      <c r="BM7" s="457"/>
      <c r="BN7" s="421">
        <v>138745</v>
      </c>
      <c r="BO7" s="422"/>
      <c r="BP7" s="422"/>
      <c r="BQ7" s="422"/>
      <c r="BR7" s="422"/>
      <c r="BS7" s="422"/>
      <c r="BT7" s="422"/>
      <c r="BU7" s="423"/>
      <c r="BV7" s="421">
        <v>300238</v>
      </c>
      <c r="BW7" s="422"/>
      <c r="BX7" s="422"/>
      <c r="BY7" s="422"/>
      <c r="BZ7" s="422"/>
      <c r="CA7" s="422"/>
      <c r="CB7" s="422"/>
      <c r="CC7" s="423"/>
      <c r="CD7" s="424" t="s">
        <v>103</v>
      </c>
      <c r="CE7" s="425"/>
      <c r="CF7" s="425"/>
      <c r="CG7" s="425"/>
      <c r="CH7" s="425"/>
      <c r="CI7" s="425"/>
      <c r="CJ7" s="425"/>
      <c r="CK7" s="425"/>
      <c r="CL7" s="425"/>
      <c r="CM7" s="425"/>
      <c r="CN7" s="425"/>
      <c r="CO7" s="425"/>
      <c r="CP7" s="425"/>
      <c r="CQ7" s="425"/>
      <c r="CR7" s="425"/>
      <c r="CS7" s="426"/>
      <c r="CT7" s="421">
        <v>37518870</v>
      </c>
      <c r="CU7" s="422"/>
      <c r="CV7" s="422"/>
      <c r="CW7" s="422"/>
      <c r="CX7" s="422"/>
      <c r="CY7" s="422"/>
      <c r="CZ7" s="422"/>
      <c r="DA7" s="423"/>
      <c r="DB7" s="421">
        <v>36685938</v>
      </c>
      <c r="DC7" s="422"/>
      <c r="DD7" s="422"/>
      <c r="DE7" s="422"/>
      <c r="DF7" s="422"/>
      <c r="DG7" s="422"/>
      <c r="DH7" s="422"/>
      <c r="DI7" s="423"/>
    </row>
    <row r="8" spans="1:119" ht="18.75" customHeight="1" thickBot="1" x14ac:dyDescent="0.25">
      <c r="A8" s="175"/>
      <c r="B8" s="430"/>
      <c r="C8" s="431"/>
      <c r="D8" s="431"/>
      <c r="E8" s="432"/>
      <c r="F8" s="432"/>
      <c r="G8" s="432"/>
      <c r="H8" s="432"/>
      <c r="I8" s="432"/>
      <c r="J8" s="432"/>
      <c r="K8" s="432"/>
      <c r="L8" s="432"/>
      <c r="M8" s="432"/>
      <c r="N8" s="432"/>
      <c r="O8" s="432"/>
      <c r="P8" s="432"/>
      <c r="Q8" s="432"/>
      <c r="R8" s="435"/>
      <c r="S8" s="435"/>
      <c r="T8" s="435"/>
      <c r="U8" s="435"/>
      <c r="V8" s="436"/>
      <c r="W8" s="439"/>
      <c r="X8" s="440"/>
      <c r="Y8" s="440"/>
      <c r="Z8" s="440"/>
      <c r="AA8" s="440"/>
      <c r="AB8" s="431"/>
      <c r="AC8" s="447"/>
      <c r="AD8" s="448"/>
      <c r="AE8" s="448"/>
      <c r="AF8" s="448"/>
      <c r="AG8" s="448"/>
      <c r="AH8" s="448"/>
      <c r="AI8" s="448"/>
      <c r="AJ8" s="448"/>
      <c r="AK8" s="448"/>
      <c r="AL8" s="449"/>
      <c r="AM8" s="450" t="s">
        <v>104</v>
      </c>
      <c r="AN8" s="451"/>
      <c r="AO8" s="451"/>
      <c r="AP8" s="451"/>
      <c r="AQ8" s="451"/>
      <c r="AR8" s="451"/>
      <c r="AS8" s="451"/>
      <c r="AT8" s="452"/>
      <c r="AU8" s="453" t="s">
        <v>90</v>
      </c>
      <c r="AV8" s="454"/>
      <c r="AW8" s="454"/>
      <c r="AX8" s="454"/>
      <c r="AY8" s="455" t="s">
        <v>105</v>
      </c>
      <c r="AZ8" s="456"/>
      <c r="BA8" s="456"/>
      <c r="BB8" s="456"/>
      <c r="BC8" s="456"/>
      <c r="BD8" s="456"/>
      <c r="BE8" s="456"/>
      <c r="BF8" s="456"/>
      <c r="BG8" s="456"/>
      <c r="BH8" s="456"/>
      <c r="BI8" s="456"/>
      <c r="BJ8" s="456"/>
      <c r="BK8" s="456"/>
      <c r="BL8" s="456"/>
      <c r="BM8" s="457"/>
      <c r="BN8" s="421">
        <v>4079931</v>
      </c>
      <c r="BO8" s="422"/>
      <c r="BP8" s="422"/>
      <c r="BQ8" s="422"/>
      <c r="BR8" s="422"/>
      <c r="BS8" s="422"/>
      <c r="BT8" s="422"/>
      <c r="BU8" s="423"/>
      <c r="BV8" s="421">
        <v>2719018</v>
      </c>
      <c r="BW8" s="422"/>
      <c r="BX8" s="422"/>
      <c r="BY8" s="422"/>
      <c r="BZ8" s="422"/>
      <c r="CA8" s="422"/>
      <c r="CB8" s="422"/>
      <c r="CC8" s="423"/>
      <c r="CD8" s="424" t="s">
        <v>106</v>
      </c>
      <c r="CE8" s="425"/>
      <c r="CF8" s="425"/>
      <c r="CG8" s="425"/>
      <c r="CH8" s="425"/>
      <c r="CI8" s="425"/>
      <c r="CJ8" s="425"/>
      <c r="CK8" s="425"/>
      <c r="CL8" s="425"/>
      <c r="CM8" s="425"/>
      <c r="CN8" s="425"/>
      <c r="CO8" s="425"/>
      <c r="CP8" s="425"/>
      <c r="CQ8" s="425"/>
      <c r="CR8" s="425"/>
      <c r="CS8" s="426"/>
      <c r="CT8" s="461">
        <v>0.92</v>
      </c>
      <c r="CU8" s="462"/>
      <c r="CV8" s="462"/>
      <c r="CW8" s="462"/>
      <c r="CX8" s="462"/>
      <c r="CY8" s="462"/>
      <c r="CZ8" s="462"/>
      <c r="DA8" s="463"/>
      <c r="DB8" s="461">
        <v>0.93</v>
      </c>
      <c r="DC8" s="462"/>
      <c r="DD8" s="462"/>
      <c r="DE8" s="462"/>
      <c r="DF8" s="462"/>
      <c r="DG8" s="462"/>
      <c r="DH8" s="462"/>
      <c r="DI8" s="463"/>
    </row>
    <row r="9" spans="1:119" ht="18.75" customHeight="1" thickBot="1" x14ac:dyDescent="0.25">
      <c r="A9" s="175"/>
      <c r="B9" s="415" t="s">
        <v>107</v>
      </c>
      <c r="C9" s="416"/>
      <c r="D9" s="416"/>
      <c r="E9" s="416"/>
      <c r="F9" s="416"/>
      <c r="G9" s="416"/>
      <c r="H9" s="416"/>
      <c r="I9" s="416"/>
      <c r="J9" s="416"/>
      <c r="K9" s="464"/>
      <c r="L9" s="465" t="s">
        <v>108</v>
      </c>
      <c r="M9" s="466"/>
      <c r="N9" s="466"/>
      <c r="O9" s="466"/>
      <c r="P9" s="466"/>
      <c r="Q9" s="467"/>
      <c r="R9" s="468">
        <v>190435</v>
      </c>
      <c r="S9" s="469"/>
      <c r="T9" s="469"/>
      <c r="U9" s="469"/>
      <c r="V9" s="470"/>
      <c r="W9" s="378" t="s">
        <v>109</v>
      </c>
      <c r="X9" s="379"/>
      <c r="Y9" s="379"/>
      <c r="Z9" s="379"/>
      <c r="AA9" s="379"/>
      <c r="AB9" s="379"/>
      <c r="AC9" s="379"/>
      <c r="AD9" s="379"/>
      <c r="AE9" s="379"/>
      <c r="AF9" s="379"/>
      <c r="AG9" s="379"/>
      <c r="AH9" s="379"/>
      <c r="AI9" s="379"/>
      <c r="AJ9" s="379"/>
      <c r="AK9" s="379"/>
      <c r="AL9" s="380"/>
      <c r="AM9" s="450" t="s">
        <v>110</v>
      </c>
      <c r="AN9" s="451"/>
      <c r="AO9" s="451"/>
      <c r="AP9" s="451"/>
      <c r="AQ9" s="451"/>
      <c r="AR9" s="451"/>
      <c r="AS9" s="451"/>
      <c r="AT9" s="452"/>
      <c r="AU9" s="453" t="s">
        <v>90</v>
      </c>
      <c r="AV9" s="454"/>
      <c r="AW9" s="454"/>
      <c r="AX9" s="454"/>
      <c r="AY9" s="455" t="s">
        <v>111</v>
      </c>
      <c r="AZ9" s="456"/>
      <c r="BA9" s="456"/>
      <c r="BB9" s="456"/>
      <c r="BC9" s="456"/>
      <c r="BD9" s="456"/>
      <c r="BE9" s="456"/>
      <c r="BF9" s="456"/>
      <c r="BG9" s="456"/>
      <c r="BH9" s="456"/>
      <c r="BI9" s="456"/>
      <c r="BJ9" s="456"/>
      <c r="BK9" s="456"/>
      <c r="BL9" s="456"/>
      <c r="BM9" s="457"/>
      <c r="BN9" s="421">
        <v>1360913</v>
      </c>
      <c r="BO9" s="422"/>
      <c r="BP9" s="422"/>
      <c r="BQ9" s="422"/>
      <c r="BR9" s="422"/>
      <c r="BS9" s="422"/>
      <c r="BT9" s="422"/>
      <c r="BU9" s="423"/>
      <c r="BV9" s="421">
        <v>-2478778</v>
      </c>
      <c r="BW9" s="422"/>
      <c r="BX9" s="422"/>
      <c r="BY9" s="422"/>
      <c r="BZ9" s="422"/>
      <c r="CA9" s="422"/>
      <c r="CB9" s="422"/>
      <c r="CC9" s="423"/>
      <c r="CD9" s="424" t="s">
        <v>112</v>
      </c>
      <c r="CE9" s="425"/>
      <c r="CF9" s="425"/>
      <c r="CG9" s="425"/>
      <c r="CH9" s="425"/>
      <c r="CI9" s="425"/>
      <c r="CJ9" s="425"/>
      <c r="CK9" s="425"/>
      <c r="CL9" s="425"/>
      <c r="CM9" s="425"/>
      <c r="CN9" s="425"/>
      <c r="CO9" s="425"/>
      <c r="CP9" s="425"/>
      <c r="CQ9" s="425"/>
      <c r="CR9" s="425"/>
      <c r="CS9" s="426"/>
      <c r="CT9" s="418">
        <v>7.2</v>
      </c>
      <c r="CU9" s="419"/>
      <c r="CV9" s="419"/>
      <c r="CW9" s="419"/>
      <c r="CX9" s="419"/>
      <c r="CY9" s="419"/>
      <c r="CZ9" s="419"/>
      <c r="DA9" s="420"/>
      <c r="DB9" s="418">
        <v>7.1</v>
      </c>
      <c r="DC9" s="419"/>
      <c r="DD9" s="419"/>
      <c r="DE9" s="419"/>
      <c r="DF9" s="419"/>
      <c r="DG9" s="419"/>
      <c r="DH9" s="419"/>
      <c r="DI9" s="420"/>
    </row>
    <row r="10" spans="1:119" ht="18.75" customHeight="1" thickBot="1" x14ac:dyDescent="0.25">
      <c r="A10" s="175"/>
      <c r="B10" s="415"/>
      <c r="C10" s="416"/>
      <c r="D10" s="416"/>
      <c r="E10" s="416"/>
      <c r="F10" s="416"/>
      <c r="G10" s="416"/>
      <c r="H10" s="416"/>
      <c r="I10" s="416"/>
      <c r="J10" s="416"/>
      <c r="K10" s="464"/>
      <c r="L10" s="471" t="s">
        <v>113</v>
      </c>
      <c r="M10" s="451"/>
      <c r="N10" s="451"/>
      <c r="O10" s="451"/>
      <c r="P10" s="451"/>
      <c r="Q10" s="452"/>
      <c r="R10" s="472">
        <v>186283</v>
      </c>
      <c r="S10" s="473"/>
      <c r="T10" s="473"/>
      <c r="U10" s="473"/>
      <c r="V10" s="474"/>
      <c r="W10" s="409"/>
      <c r="X10" s="410"/>
      <c r="Y10" s="410"/>
      <c r="Z10" s="410"/>
      <c r="AA10" s="410"/>
      <c r="AB10" s="410"/>
      <c r="AC10" s="410"/>
      <c r="AD10" s="410"/>
      <c r="AE10" s="410"/>
      <c r="AF10" s="410"/>
      <c r="AG10" s="410"/>
      <c r="AH10" s="410"/>
      <c r="AI10" s="410"/>
      <c r="AJ10" s="410"/>
      <c r="AK10" s="410"/>
      <c r="AL10" s="413"/>
      <c r="AM10" s="450" t="s">
        <v>114</v>
      </c>
      <c r="AN10" s="451"/>
      <c r="AO10" s="451"/>
      <c r="AP10" s="451"/>
      <c r="AQ10" s="451"/>
      <c r="AR10" s="451"/>
      <c r="AS10" s="451"/>
      <c r="AT10" s="452"/>
      <c r="AU10" s="453" t="s">
        <v>90</v>
      </c>
      <c r="AV10" s="454"/>
      <c r="AW10" s="454"/>
      <c r="AX10" s="454"/>
      <c r="AY10" s="455" t="s">
        <v>115</v>
      </c>
      <c r="AZ10" s="456"/>
      <c r="BA10" s="456"/>
      <c r="BB10" s="456"/>
      <c r="BC10" s="456"/>
      <c r="BD10" s="456"/>
      <c r="BE10" s="456"/>
      <c r="BF10" s="456"/>
      <c r="BG10" s="456"/>
      <c r="BH10" s="456"/>
      <c r="BI10" s="456"/>
      <c r="BJ10" s="456"/>
      <c r="BK10" s="456"/>
      <c r="BL10" s="456"/>
      <c r="BM10" s="457"/>
      <c r="BN10" s="421">
        <v>769536</v>
      </c>
      <c r="BO10" s="422"/>
      <c r="BP10" s="422"/>
      <c r="BQ10" s="422"/>
      <c r="BR10" s="422"/>
      <c r="BS10" s="422"/>
      <c r="BT10" s="422"/>
      <c r="BU10" s="423"/>
      <c r="BV10" s="421">
        <v>1800985</v>
      </c>
      <c r="BW10" s="422"/>
      <c r="BX10" s="422"/>
      <c r="BY10" s="422"/>
      <c r="BZ10" s="422"/>
      <c r="CA10" s="422"/>
      <c r="CB10" s="422"/>
      <c r="CC10" s="423"/>
      <c r="CD10" s="178" t="s">
        <v>116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415"/>
      <c r="C11" s="416"/>
      <c r="D11" s="416"/>
      <c r="E11" s="416"/>
      <c r="F11" s="416"/>
      <c r="G11" s="416"/>
      <c r="H11" s="416"/>
      <c r="I11" s="416"/>
      <c r="J11" s="416"/>
      <c r="K11" s="464"/>
      <c r="L11" s="475" t="s">
        <v>117</v>
      </c>
      <c r="M11" s="476"/>
      <c r="N11" s="476"/>
      <c r="O11" s="476"/>
      <c r="P11" s="476"/>
      <c r="Q11" s="477"/>
      <c r="R11" s="478" t="s">
        <v>118</v>
      </c>
      <c r="S11" s="479"/>
      <c r="T11" s="479"/>
      <c r="U11" s="479"/>
      <c r="V11" s="480"/>
      <c r="W11" s="409"/>
      <c r="X11" s="410"/>
      <c r="Y11" s="410"/>
      <c r="Z11" s="410"/>
      <c r="AA11" s="410"/>
      <c r="AB11" s="410"/>
      <c r="AC11" s="410"/>
      <c r="AD11" s="410"/>
      <c r="AE11" s="410"/>
      <c r="AF11" s="410"/>
      <c r="AG11" s="410"/>
      <c r="AH11" s="410"/>
      <c r="AI11" s="410"/>
      <c r="AJ11" s="410"/>
      <c r="AK11" s="410"/>
      <c r="AL11" s="413"/>
      <c r="AM11" s="450" t="s">
        <v>119</v>
      </c>
      <c r="AN11" s="451"/>
      <c r="AO11" s="451"/>
      <c r="AP11" s="451"/>
      <c r="AQ11" s="451"/>
      <c r="AR11" s="451"/>
      <c r="AS11" s="451"/>
      <c r="AT11" s="452"/>
      <c r="AU11" s="453" t="s">
        <v>90</v>
      </c>
      <c r="AV11" s="454"/>
      <c r="AW11" s="454"/>
      <c r="AX11" s="454"/>
      <c r="AY11" s="455" t="s">
        <v>120</v>
      </c>
      <c r="AZ11" s="456"/>
      <c r="BA11" s="456"/>
      <c r="BB11" s="456"/>
      <c r="BC11" s="456"/>
      <c r="BD11" s="456"/>
      <c r="BE11" s="456"/>
      <c r="BF11" s="456"/>
      <c r="BG11" s="456"/>
      <c r="BH11" s="456"/>
      <c r="BI11" s="456"/>
      <c r="BJ11" s="456"/>
      <c r="BK11" s="456"/>
      <c r="BL11" s="456"/>
      <c r="BM11" s="457"/>
      <c r="BN11" s="421">
        <v>0</v>
      </c>
      <c r="BO11" s="422"/>
      <c r="BP11" s="422"/>
      <c r="BQ11" s="422"/>
      <c r="BR11" s="422"/>
      <c r="BS11" s="422"/>
      <c r="BT11" s="422"/>
      <c r="BU11" s="423"/>
      <c r="BV11" s="421">
        <v>0</v>
      </c>
      <c r="BW11" s="422"/>
      <c r="BX11" s="422"/>
      <c r="BY11" s="422"/>
      <c r="BZ11" s="422"/>
      <c r="CA11" s="422"/>
      <c r="CB11" s="422"/>
      <c r="CC11" s="423"/>
      <c r="CD11" s="424" t="s">
        <v>121</v>
      </c>
      <c r="CE11" s="425"/>
      <c r="CF11" s="425"/>
      <c r="CG11" s="425"/>
      <c r="CH11" s="425"/>
      <c r="CI11" s="425"/>
      <c r="CJ11" s="425"/>
      <c r="CK11" s="425"/>
      <c r="CL11" s="425"/>
      <c r="CM11" s="425"/>
      <c r="CN11" s="425"/>
      <c r="CO11" s="425"/>
      <c r="CP11" s="425"/>
      <c r="CQ11" s="425"/>
      <c r="CR11" s="425"/>
      <c r="CS11" s="426"/>
      <c r="CT11" s="461" t="s">
        <v>122</v>
      </c>
      <c r="CU11" s="462"/>
      <c r="CV11" s="462"/>
      <c r="CW11" s="462"/>
      <c r="CX11" s="462"/>
      <c r="CY11" s="462"/>
      <c r="CZ11" s="462"/>
      <c r="DA11" s="463"/>
      <c r="DB11" s="461" t="s">
        <v>122</v>
      </c>
      <c r="DC11" s="462"/>
      <c r="DD11" s="462"/>
      <c r="DE11" s="462"/>
      <c r="DF11" s="462"/>
      <c r="DG11" s="462"/>
      <c r="DH11" s="462"/>
      <c r="DI11" s="463"/>
    </row>
    <row r="12" spans="1:119" ht="18.75" customHeight="1" x14ac:dyDescent="0.2">
      <c r="A12" s="175"/>
      <c r="B12" s="481" t="s">
        <v>123</v>
      </c>
      <c r="C12" s="482"/>
      <c r="D12" s="482"/>
      <c r="E12" s="482"/>
      <c r="F12" s="482"/>
      <c r="G12" s="482"/>
      <c r="H12" s="482"/>
      <c r="I12" s="482"/>
      <c r="J12" s="482"/>
      <c r="K12" s="483"/>
      <c r="L12" s="490" t="s">
        <v>124</v>
      </c>
      <c r="M12" s="491"/>
      <c r="N12" s="491"/>
      <c r="O12" s="491"/>
      <c r="P12" s="491"/>
      <c r="Q12" s="492"/>
      <c r="R12" s="493">
        <v>187494</v>
      </c>
      <c r="S12" s="494"/>
      <c r="T12" s="494"/>
      <c r="U12" s="494"/>
      <c r="V12" s="495"/>
      <c r="W12" s="496" t="s">
        <v>1</v>
      </c>
      <c r="X12" s="454"/>
      <c r="Y12" s="454"/>
      <c r="Z12" s="454"/>
      <c r="AA12" s="454"/>
      <c r="AB12" s="497"/>
      <c r="AC12" s="498" t="s">
        <v>125</v>
      </c>
      <c r="AD12" s="499"/>
      <c r="AE12" s="499"/>
      <c r="AF12" s="499"/>
      <c r="AG12" s="500"/>
      <c r="AH12" s="498" t="s">
        <v>126</v>
      </c>
      <c r="AI12" s="499"/>
      <c r="AJ12" s="499"/>
      <c r="AK12" s="499"/>
      <c r="AL12" s="501"/>
      <c r="AM12" s="450" t="s">
        <v>127</v>
      </c>
      <c r="AN12" s="451"/>
      <c r="AO12" s="451"/>
      <c r="AP12" s="451"/>
      <c r="AQ12" s="451"/>
      <c r="AR12" s="451"/>
      <c r="AS12" s="451"/>
      <c r="AT12" s="452"/>
      <c r="AU12" s="453" t="s">
        <v>90</v>
      </c>
      <c r="AV12" s="454"/>
      <c r="AW12" s="454"/>
      <c r="AX12" s="454"/>
      <c r="AY12" s="455" t="s">
        <v>128</v>
      </c>
      <c r="AZ12" s="456"/>
      <c r="BA12" s="456"/>
      <c r="BB12" s="456"/>
      <c r="BC12" s="456"/>
      <c r="BD12" s="456"/>
      <c r="BE12" s="456"/>
      <c r="BF12" s="456"/>
      <c r="BG12" s="456"/>
      <c r="BH12" s="456"/>
      <c r="BI12" s="456"/>
      <c r="BJ12" s="456"/>
      <c r="BK12" s="456"/>
      <c r="BL12" s="456"/>
      <c r="BM12" s="457"/>
      <c r="BN12" s="421">
        <v>1149015</v>
      </c>
      <c r="BO12" s="422"/>
      <c r="BP12" s="422"/>
      <c r="BQ12" s="422"/>
      <c r="BR12" s="422"/>
      <c r="BS12" s="422"/>
      <c r="BT12" s="422"/>
      <c r="BU12" s="423"/>
      <c r="BV12" s="421">
        <v>138750</v>
      </c>
      <c r="BW12" s="422"/>
      <c r="BX12" s="422"/>
      <c r="BY12" s="422"/>
      <c r="BZ12" s="422"/>
      <c r="CA12" s="422"/>
      <c r="CB12" s="422"/>
      <c r="CC12" s="423"/>
      <c r="CD12" s="424" t="s">
        <v>129</v>
      </c>
      <c r="CE12" s="425"/>
      <c r="CF12" s="425"/>
      <c r="CG12" s="425"/>
      <c r="CH12" s="425"/>
      <c r="CI12" s="425"/>
      <c r="CJ12" s="425"/>
      <c r="CK12" s="425"/>
      <c r="CL12" s="425"/>
      <c r="CM12" s="425"/>
      <c r="CN12" s="425"/>
      <c r="CO12" s="425"/>
      <c r="CP12" s="425"/>
      <c r="CQ12" s="425"/>
      <c r="CR12" s="425"/>
      <c r="CS12" s="426"/>
      <c r="CT12" s="461" t="s">
        <v>122</v>
      </c>
      <c r="CU12" s="462"/>
      <c r="CV12" s="462"/>
      <c r="CW12" s="462"/>
      <c r="CX12" s="462"/>
      <c r="CY12" s="462"/>
      <c r="CZ12" s="462"/>
      <c r="DA12" s="463"/>
      <c r="DB12" s="461" t="s">
        <v>122</v>
      </c>
      <c r="DC12" s="462"/>
      <c r="DD12" s="462"/>
      <c r="DE12" s="462"/>
      <c r="DF12" s="462"/>
      <c r="DG12" s="462"/>
      <c r="DH12" s="462"/>
      <c r="DI12" s="463"/>
    </row>
    <row r="13" spans="1:119" ht="18.75" customHeight="1" x14ac:dyDescent="0.2">
      <c r="A13" s="175"/>
      <c r="B13" s="484"/>
      <c r="C13" s="485"/>
      <c r="D13" s="485"/>
      <c r="E13" s="485"/>
      <c r="F13" s="485"/>
      <c r="G13" s="485"/>
      <c r="H13" s="485"/>
      <c r="I13" s="485"/>
      <c r="J13" s="485"/>
      <c r="K13" s="486"/>
      <c r="L13" s="184"/>
      <c r="M13" s="512" t="s">
        <v>130</v>
      </c>
      <c r="N13" s="513"/>
      <c r="O13" s="513"/>
      <c r="P13" s="513"/>
      <c r="Q13" s="514"/>
      <c r="R13" s="505">
        <v>183715</v>
      </c>
      <c r="S13" s="506"/>
      <c r="T13" s="506"/>
      <c r="U13" s="506"/>
      <c r="V13" s="507"/>
      <c r="W13" s="437" t="s">
        <v>131</v>
      </c>
      <c r="X13" s="438"/>
      <c r="Y13" s="438"/>
      <c r="Z13" s="438"/>
      <c r="AA13" s="438"/>
      <c r="AB13" s="428"/>
      <c r="AC13" s="472">
        <v>469</v>
      </c>
      <c r="AD13" s="473"/>
      <c r="AE13" s="473"/>
      <c r="AF13" s="473"/>
      <c r="AG13" s="515"/>
      <c r="AH13" s="472">
        <v>564</v>
      </c>
      <c r="AI13" s="473"/>
      <c r="AJ13" s="473"/>
      <c r="AK13" s="473"/>
      <c r="AL13" s="474"/>
      <c r="AM13" s="450" t="s">
        <v>132</v>
      </c>
      <c r="AN13" s="451"/>
      <c r="AO13" s="451"/>
      <c r="AP13" s="451"/>
      <c r="AQ13" s="451"/>
      <c r="AR13" s="451"/>
      <c r="AS13" s="451"/>
      <c r="AT13" s="452"/>
      <c r="AU13" s="453" t="s">
        <v>101</v>
      </c>
      <c r="AV13" s="454"/>
      <c r="AW13" s="454"/>
      <c r="AX13" s="454"/>
      <c r="AY13" s="455" t="s">
        <v>133</v>
      </c>
      <c r="AZ13" s="456"/>
      <c r="BA13" s="456"/>
      <c r="BB13" s="456"/>
      <c r="BC13" s="456"/>
      <c r="BD13" s="456"/>
      <c r="BE13" s="456"/>
      <c r="BF13" s="456"/>
      <c r="BG13" s="456"/>
      <c r="BH13" s="456"/>
      <c r="BI13" s="456"/>
      <c r="BJ13" s="456"/>
      <c r="BK13" s="456"/>
      <c r="BL13" s="456"/>
      <c r="BM13" s="457"/>
      <c r="BN13" s="421">
        <v>981434</v>
      </c>
      <c r="BO13" s="422"/>
      <c r="BP13" s="422"/>
      <c r="BQ13" s="422"/>
      <c r="BR13" s="422"/>
      <c r="BS13" s="422"/>
      <c r="BT13" s="422"/>
      <c r="BU13" s="423"/>
      <c r="BV13" s="421">
        <v>-816543</v>
      </c>
      <c r="BW13" s="422"/>
      <c r="BX13" s="422"/>
      <c r="BY13" s="422"/>
      <c r="BZ13" s="422"/>
      <c r="CA13" s="422"/>
      <c r="CB13" s="422"/>
      <c r="CC13" s="423"/>
      <c r="CD13" s="424" t="s">
        <v>134</v>
      </c>
      <c r="CE13" s="425"/>
      <c r="CF13" s="425"/>
      <c r="CG13" s="425"/>
      <c r="CH13" s="425"/>
      <c r="CI13" s="425"/>
      <c r="CJ13" s="425"/>
      <c r="CK13" s="425"/>
      <c r="CL13" s="425"/>
      <c r="CM13" s="425"/>
      <c r="CN13" s="425"/>
      <c r="CO13" s="425"/>
      <c r="CP13" s="425"/>
      <c r="CQ13" s="425"/>
      <c r="CR13" s="425"/>
      <c r="CS13" s="426"/>
      <c r="CT13" s="418">
        <v>-1.4</v>
      </c>
      <c r="CU13" s="419"/>
      <c r="CV13" s="419"/>
      <c r="CW13" s="419"/>
      <c r="CX13" s="419"/>
      <c r="CY13" s="419"/>
      <c r="CZ13" s="419"/>
      <c r="DA13" s="420"/>
      <c r="DB13" s="418">
        <v>-2.4</v>
      </c>
      <c r="DC13" s="419"/>
      <c r="DD13" s="419"/>
      <c r="DE13" s="419"/>
      <c r="DF13" s="419"/>
      <c r="DG13" s="419"/>
      <c r="DH13" s="419"/>
      <c r="DI13" s="420"/>
    </row>
    <row r="14" spans="1:119" ht="18.75" customHeight="1" thickBot="1" x14ac:dyDescent="0.25">
      <c r="A14" s="175"/>
      <c r="B14" s="484"/>
      <c r="C14" s="485"/>
      <c r="D14" s="485"/>
      <c r="E14" s="485"/>
      <c r="F14" s="485"/>
      <c r="G14" s="485"/>
      <c r="H14" s="485"/>
      <c r="I14" s="485"/>
      <c r="J14" s="485"/>
      <c r="K14" s="486"/>
      <c r="L14" s="502" t="s">
        <v>135</v>
      </c>
      <c r="M14" s="503"/>
      <c r="N14" s="503"/>
      <c r="O14" s="503"/>
      <c r="P14" s="503"/>
      <c r="Q14" s="504"/>
      <c r="R14" s="505">
        <v>187254</v>
      </c>
      <c r="S14" s="506"/>
      <c r="T14" s="506"/>
      <c r="U14" s="506"/>
      <c r="V14" s="507"/>
      <c r="W14" s="411"/>
      <c r="X14" s="412"/>
      <c r="Y14" s="412"/>
      <c r="Z14" s="412"/>
      <c r="AA14" s="412"/>
      <c r="AB14" s="401"/>
      <c r="AC14" s="508">
        <v>0.6</v>
      </c>
      <c r="AD14" s="509"/>
      <c r="AE14" s="509"/>
      <c r="AF14" s="509"/>
      <c r="AG14" s="510"/>
      <c r="AH14" s="508">
        <v>0.8</v>
      </c>
      <c r="AI14" s="509"/>
      <c r="AJ14" s="509"/>
      <c r="AK14" s="509"/>
      <c r="AL14" s="511"/>
      <c r="AM14" s="450"/>
      <c r="AN14" s="451"/>
      <c r="AO14" s="451"/>
      <c r="AP14" s="451"/>
      <c r="AQ14" s="451"/>
      <c r="AR14" s="451"/>
      <c r="AS14" s="451"/>
      <c r="AT14" s="452"/>
      <c r="AU14" s="453"/>
      <c r="AV14" s="454"/>
      <c r="AW14" s="454"/>
      <c r="AX14" s="454"/>
      <c r="AY14" s="455"/>
      <c r="AZ14" s="456"/>
      <c r="BA14" s="456"/>
      <c r="BB14" s="456"/>
      <c r="BC14" s="456"/>
      <c r="BD14" s="456"/>
      <c r="BE14" s="456"/>
      <c r="BF14" s="456"/>
      <c r="BG14" s="456"/>
      <c r="BH14" s="456"/>
      <c r="BI14" s="456"/>
      <c r="BJ14" s="456"/>
      <c r="BK14" s="456"/>
      <c r="BL14" s="456"/>
      <c r="BM14" s="457"/>
      <c r="BN14" s="421"/>
      <c r="BO14" s="422"/>
      <c r="BP14" s="422"/>
      <c r="BQ14" s="422"/>
      <c r="BR14" s="422"/>
      <c r="BS14" s="422"/>
      <c r="BT14" s="422"/>
      <c r="BU14" s="423"/>
      <c r="BV14" s="421"/>
      <c r="BW14" s="422"/>
      <c r="BX14" s="422"/>
      <c r="BY14" s="422"/>
      <c r="BZ14" s="422"/>
      <c r="CA14" s="422"/>
      <c r="CB14" s="422"/>
      <c r="CC14" s="423"/>
      <c r="CD14" s="516" t="s">
        <v>136</v>
      </c>
      <c r="CE14" s="517"/>
      <c r="CF14" s="517"/>
      <c r="CG14" s="517"/>
      <c r="CH14" s="517"/>
      <c r="CI14" s="517"/>
      <c r="CJ14" s="517"/>
      <c r="CK14" s="517"/>
      <c r="CL14" s="517"/>
      <c r="CM14" s="517"/>
      <c r="CN14" s="517"/>
      <c r="CO14" s="517"/>
      <c r="CP14" s="517"/>
      <c r="CQ14" s="517"/>
      <c r="CR14" s="517"/>
      <c r="CS14" s="518"/>
      <c r="CT14" s="519">
        <v>6.4</v>
      </c>
      <c r="CU14" s="520"/>
      <c r="CV14" s="520"/>
      <c r="CW14" s="520"/>
      <c r="CX14" s="520"/>
      <c r="CY14" s="520"/>
      <c r="CZ14" s="520"/>
      <c r="DA14" s="521"/>
      <c r="DB14" s="519" t="s">
        <v>122</v>
      </c>
      <c r="DC14" s="520"/>
      <c r="DD14" s="520"/>
      <c r="DE14" s="520"/>
      <c r="DF14" s="520"/>
      <c r="DG14" s="520"/>
      <c r="DH14" s="520"/>
      <c r="DI14" s="521"/>
    </row>
    <row r="15" spans="1:119" ht="18.75" customHeight="1" x14ac:dyDescent="0.2">
      <c r="A15" s="175"/>
      <c r="B15" s="484"/>
      <c r="C15" s="485"/>
      <c r="D15" s="485"/>
      <c r="E15" s="485"/>
      <c r="F15" s="485"/>
      <c r="G15" s="485"/>
      <c r="H15" s="485"/>
      <c r="I15" s="485"/>
      <c r="J15" s="485"/>
      <c r="K15" s="486"/>
      <c r="L15" s="184"/>
      <c r="M15" s="512" t="s">
        <v>130</v>
      </c>
      <c r="N15" s="513"/>
      <c r="O15" s="513"/>
      <c r="P15" s="513"/>
      <c r="Q15" s="514"/>
      <c r="R15" s="505">
        <v>183744</v>
      </c>
      <c r="S15" s="506"/>
      <c r="T15" s="506"/>
      <c r="U15" s="506"/>
      <c r="V15" s="507"/>
      <c r="W15" s="437" t="s">
        <v>137</v>
      </c>
      <c r="X15" s="438"/>
      <c r="Y15" s="438"/>
      <c r="Z15" s="438"/>
      <c r="AA15" s="438"/>
      <c r="AB15" s="428"/>
      <c r="AC15" s="472">
        <v>13849</v>
      </c>
      <c r="AD15" s="473"/>
      <c r="AE15" s="473"/>
      <c r="AF15" s="473"/>
      <c r="AG15" s="515"/>
      <c r="AH15" s="472">
        <v>16007</v>
      </c>
      <c r="AI15" s="473"/>
      <c r="AJ15" s="473"/>
      <c r="AK15" s="473"/>
      <c r="AL15" s="474"/>
      <c r="AM15" s="450"/>
      <c r="AN15" s="451"/>
      <c r="AO15" s="451"/>
      <c r="AP15" s="451"/>
      <c r="AQ15" s="451"/>
      <c r="AR15" s="451"/>
      <c r="AS15" s="451"/>
      <c r="AT15" s="452"/>
      <c r="AU15" s="453"/>
      <c r="AV15" s="454"/>
      <c r="AW15" s="454"/>
      <c r="AX15" s="454"/>
      <c r="AY15" s="381" t="s">
        <v>138</v>
      </c>
      <c r="AZ15" s="382"/>
      <c r="BA15" s="382"/>
      <c r="BB15" s="382"/>
      <c r="BC15" s="382"/>
      <c r="BD15" s="382"/>
      <c r="BE15" s="382"/>
      <c r="BF15" s="382"/>
      <c r="BG15" s="382"/>
      <c r="BH15" s="382"/>
      <c r="BI15" s="382"/>
      <c r="BJ15" s="382"/>
      <c r="BK15" s="382"/>
      <c r="BL15" s="382"/>
      <c r="BM15" s="383"/>
      <c r="BN15" s="384">
        <v>27312380</v>
      </c>
      <c r="BO15" s="385"/>
      <c r="BP15" s="385"/>
      <c r="BQ15" s="385"/>
      <c r="BR15" s="385"/>
      <c r="BS15" s="385"/>
      <c r="BT15" s="385"/>
      <c r="BU15" s="386"/>
      <c r="BV15" s="384">
        <v>26437900</v>
      </c>
      <c r="BW15" s="385"/>
      <c r="BX15" s="385"/>
      <c r="BY15" s="385"/>
      <c r="BZ15" s="385"/>
      <c r="CA15" s="385"/>
      <c r="CB15" s="385"/>
      <c r="CC15" s="386"/>
      <c r="CD15" s="522" t="s">
        <v>139</v>
      </c>
      <c r="CE15" s="523"/>
      <c r="CF15" s="523"/>
      <c r="CG15" s="523"/>
      <c r="CH15" s="523"/>
      <c r="CI15" s="523"/>
      <c r="CJ15" s="523"/>
      <c r="CK15" s="523"/>
      <c r="CL15" s="523"/>
      <c r="CM15" s="523"/>
      <c r="CN15" s="523"/>
      <c r="CO15" s="523"/>
      <c r="CP15" s="523"/>
      <c r="CQ15" s="523"/>
      <c r="CR15" s="523"/>
      <c r="CS15" s="524"/>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484"/>
      <c r="C16" s="485"/>
      <c r="D16" s="485"/>
      <c r="E16" s="485"/>
      <c r="F16" s="485"/>
      <c r="G16" s="485"/>
      <c r="H16" s="485"/>
      <c r="I16" s="485"/>
      <c r="J16" s="485"/>
      <c r="K16" s="486"/>
      <c r="L16" s="502" t="s">
        <v>140</v>
      </c>
      <c r="M16" s="525"/>
      <c r="N16" s="525"/>
      <c r="O16" s="525"/>
      <c r="P16" s="525"/>
      <c r="Q16" s="526"/>
      <c r="R16" s="527" t="s">
        <v>141</v>
      </c>
      <c r="S16" s="528"/>
      <c r="T16" s="528"/>
      <c r="U16" s="528"/>
      <c r="V16" s="529"/>
      <c r="W16" s="411"/>
      <c r="X16" s="412"/>
      <c r="Y16" s="412"/>
      <c r="Z16" s="412"/>
      <c r="AA16" s="412"/>
      <c r="AB16" s="401"/>
      <c r="AC16" s="508">
        <v>18.2</v>
      </c>
      <c r="AD16" s="509"/>
      <c r="AE16" s="509"/>
      <c r="AF16" s="509"/>
      <c r="AG16" s="510"/>
      <c r="AH16" s="508">
        <v>21.5</v>
      </c>
      <c r="AI16" s="509"/>
      <c r="AJ16" s="509"/>
      <c r="AK16" s="509"/>
      <c r="AL16" s="511"/>
      <c r="AM16" s="450"/>
      <c r="AN16" s="451"/>
      <c r="AO16" s="451"/>
      <c r="AP16" s="451"/>
      <c r="AQ16" s="451"/>
      <c r="AR16" s="451"/>
      <c r="AS16" s="451"/>
      <c r="AT16" s="452"/>
      <c r="AU16" s="453"/>
      <c r="AV16" s="454"/>
      <c r="AW16" s="454"/>
      <c r="AX16" s="454"/>
      <c r="AY16" s="455" t="s">
        <v>142</v>
      </c>
      <c r="AZ16" s="456"/>
      <c r="BA16" s="456"/>
      <c r="BB16" s="456"/>
      <c r="BC16" s="456"/>
      <c r="BD16" s="456"/>
      <c r="BE16" s="456"/>
      <c r="BF16" s="456"/>
      <c r="BG16" s="456"/>
      <c r="BH16" s="456"/>
      <c r="BI16" s="456"/>
      <c r="BJ16" s="456"/>
      <c r="BK16" s="456"/>
      <c r="BL16" s="456"/>
      <c r="BM16" s="457"/>
      <c r="BN16" s="421">
        <v>29758697</v>
      </c>
      <c r="BO16" s="422"/>
      <c r="BP16" s="422"/>
      <c r="BQ16" s="422"/>
      <c r="BR16" s="422"/>
      <c r="BS16" s="422"/>
      <c r="BT16" s="422"/>
      <c r="BU16" s="423"/>
      <c r="BV16" s="421">
        <v>28840890</v>
      </c>
      <c r="BW16" s="422"/>
      <c r="BX16" s="422"/>
      <c r="BY16" s="422"/>
      <c r="BZ16" s="422"/>
      <c r="CA16" s="422"/>
      <c r="CB16" s="422"/>
      <c r="CC16" s="423"/>
      <c r="CD16" s="188"/>
      <c r="CE16" s="535"/>
      <c r="CF16" s="535"/>
      <c r="CG16" s="535"/>
      <c r="CH16" s="535"/>
      <c r="CI16" s="535"/>
      <c r="CJ16" s="535"/>
      <c r="CK16" s="535"/>
      <c r="CL16" s="535"/>
      <c r="CM16" s="535"/>
      <c r="CN16" s="535"/>
      <c r="CO16" s="535"/>
      <c r="CP16" s="535"/>
      <c r="CQ16" s="535"/>
      <c r="CR16" s="535"/>
      <c r="CS16" s="536"/>
      <c r="CT16" s="418"/>
      <c r="CU16" s="419"/>
      <c r="CV16" s="419"/>
      <c r="CW16" s="419"/>
      <c r="CX16" s="419"/>
      <c r="CY16" s="419"/>
      <c r="CZ16" s="419"/>
      <c r="DA16" s="420"/>
      <c r="DB16" s="418"/>
      <c r="DC16" s="419"/>
      <c r="DD16" s="419"/>
      <c r="DE16" s="419"/>
      <c r="DF16" s="419"/>
      <c r="DG16" s="419"/>
      <c r="DH16" s="419"/>
      <c r="DI16" s="420"/>
    </row>
    <row r="17" spans="1:113" ht="18.75" customHeight="1" thickBot="1" x14ac:dyDescent="0.25">
      <c r="A17" s="175"/>
      <c r="B17" s="487"/>
      <c r="C17" s="488"/>
      <c r="D17" s="488"/>
      <c r="E17" s="488"/>
      <c r="F17" s="488"/>
      <c r="G17" s="488"/>
      <c r="H17" s="488"/>
      <c r="I17" s="488"/>
      <c r="J17" s="488"/>
      <c r="K17" s="489"/>
      <c r="L17" s="189"/>
      <c r="M17" s="532" t="s">
        <v>143</v>
      </c>
      <c r="N17" s="533"/>
      <c r="O17" s="533"/>
      <c r="P17" s="533"/>
      <c r="Q17" s="534"/>
      <c r="R17" s="527" t="s">
        <v>144</v>
      </c>
      <c r="S17" s="528"/>
      <c r="T17" s="528"/>
      <c r="U17" s="528"/>
      <c r="V17" s="529"/>
      <c r="W17" s="437" t="s">
        <v>145</v>
      </c>
      <c r="X17" s="438"/>
      <c r="Y17" s="438"/>
      <c r="Z17" s="438"/>
      <c r="AA17" s="438"/>
      <c r="AB17" s="428"/>
      <c r="AC17" s="472">
        <v>61824</v>
      </c>
      <c r="AD17" s="473"/>
      <c r="AE17" s="473"/>
      <c r="AF17" s="473"/>
      <c r="AG17" s="515"/>
      <c r="AH17" s="472">
        <v>58053</v>
      </c>
      <c r="AI17" s="473"/>
      <c r="AJ17" s="473"/>
      <c r="AK17" s="473"/>
      <c r="AL17" s="474"/>
      <c r="AM17" s="450"/>
      <c r="AN17" s="451"/>
      <c r="AO17" s="451"/>
      <c r="AP17" s="451"/>
      <c r="AQ17" s="451"/>
      <c r="AR17" s="451"/>
      <c r="AS17" s="451"/>
      <c r="AT17" s="452"/>
      <c r="AU17" s="453"/>
      <c r="AV17" s="454"/>
      <c r="AW17" s="454"/>
      <c r="AX17" s="454"/>
      <c r="AY17" s="455" t="s">
        <v>146</v>
      </c>
      <c r="AZ17" s="456"/>
      <c r="BA17" s="456"/>
      <c r="BB17" s="456"/>
      <c r="BC17" s="456"/>
      <c r="BD17" s="456"/>
      <c r="BE17" s="456"/>
      <c r="BF17" s="456"/>
      <c r="BG17" s="456"/>
      <c r="BH17" s="456"/>
      <c r="BI17" s="456"/>
      <c r="BJ17" s="456"/>
      <c r="BK17" s="456"/>
      <c r="BL17" s="456"/>
      <c r="BM17" s="457"/>
      <c r="BN17" s="421">
        <v>34839533</v>
      </c>
      <c r="BO17" s="422"/>
      <c r="BP17" s="422"/>
      <c r="BQ17" s="422"/>
      <c r="BR17" s="422"/>
      <c r="BS17" s="422"/>
      <c r="BT17" s="422"/>
      <c r="BU17" s="423"/>
      <c r="BV17" s="421">
        <v>33708240</v>
      </c>
      <c r="BW17" s="422"/>
      <c r="BX17" s="422"/>
      <c r="BY17" s="422"/>
      <c r="BZ17" s="422"/>
      <c r="CA17" s="422"/>
      <c r="CB17" s="422"/>
      <c r="CC17" s="423"/>
      <c r="CD17" s="188"/>
      <c r="CE17" s="535"/>
      <c r="CF17" s="535"/>
      <c r="CG17" s="535"/>
      <c r="CH17" s="535"/>
      <c r="CI17" s="535"/>
      <c r="CJ17" s="535"/>
      <c r="CK17" s="535"/>
      <c r="CL17" s="535"/>
      <c r="CM17" s="535"/>
      <c r="CN17" s="535"/>
      <c r="CO17" s="535"/>
      <c r="CP17" s="535"/>
      <c r="CQ17" s="535"/>
      <c r="CR17" s="535"/>
      <c r="CS17" s="536"/>
      <c r="CT17" s="418"/>
      <c r="CU17" s="419"/>
      <c r="CV17" s="419"/>
      <c r="CW17" s="419"/>
      <c r="CX17" s="419"/>
      <c r="CY17" s="419"/>
      <c r="CZ17" s="419"/>
      <c r="DA17" s="420"/>
      <c r="DB17" s="418"/>
      <c r="DC17" s="419"/>
      <c r="DD17" s="419"/>
      <c r="DE17" s="419"/>
      <c r="DF17" s="419"/>
      <c r="DG17" s="419"/>
      <c r="DH17" s="419"/>
      <c r="DI17" s="420"/>
    </row>
    <row r="18" spans="1:113" ht="18.75" customHeight="1" thickBot="1" x14ac:dyDescent="0.25">
      <c r="A18" s="175"/>
      <c r="B18" s="543" t="s">
        <v>147</v>
      </c>
      <c r="C18" s="464"/>
      <c r="D18" s="464"/>
      <c r="E18" s="544"/>
      <c r="F18" s="544"/>
      <c r="G18" s="544"/>
      <c r="H18" s="544"/>
      <c r="I18" s="544"/>
      <c r="J18" s="544"/>
      <c r="K18" s="544"/>
      <c r="L18" s="545">
        <v>27.55</v>
      </c>
      <c r="M18" s="545"/>
      <c r="N18" s="545"/>
      <c r="O18" s="545"/>
      <c r="P18" s="545"/>
      <c r="Q18" s="545"/>
      <c r="R18" s="546"/>
      <c r="S18" s="546"/>
      <c r="T18" s="546"/>
      <c r="U18" s="546"/>
      <c r="V18" s="547"/>
      <c r="W18" s="439"/>
      <c r="X18" s="440"/>
      <c r="Y18" s="440"/>
      <c r="Z18" s="440"/>
      <c r="AA18" s="440"/>
      <c r="AB18" s="431"/>
      <c r="AC18" s="548">
        <v>81.2</v>
      </c>
      <c r="AD18" s="549"/>
      <c r="AE18" s="549"/>
      <c r="AF18" s="549"/>
      <c r="AG18" s="550"/>
      <c r="AH18" s="548">
        <v>77.8</v>
      </c>
      <c r="AI18" s="549"/>
      <c r="AJ18" s="549"/>
      <c r="AK18" s="549"/>
      <c r="AL18" s="551"/>
      <c r="AM18" s="450"/>
      <c r="AN18" s="451"/>
      <c r="AO18" s="451"/>
      <c r="AP18" s="451"/>
      <c r="AQ18" s="451"/>
      <c r="AR18" s="451"/>
      <c r="AS18" s="451"/>
      <c r="AT18" s="452"/>
      <c r="AU18" s="453"/>
      <c r="AV18" s="454"/>
      <c r="AW18" s="454"/>
      <c r="AX18" s="454"/>
      <c r="AY18" s="455" t="s">
        <v>148</v>
      </c>
      <c r="AZ18" s="456"/>
      <c r="BA18" s="456"/>
      <c r="BB18" s="456"/>
      <c r="BC18" s="456"/>
      <c r="BD18" s="456"/>
      <c r="BE18" s="456"/>
      <c r="BF18" s="456"/>
      <c r="BG18" s="456"/>
      <c r="BH18" s="456"/>
      <c r="BI18" s="456"/>
      <c r="BJ18" s="456"/>
      <c r="BK18" s="456"/>
      <c r="BL18" s="456"/>
      <c r="BM18" s="457"/>
      <c r="BN18" s="421">
        <v>35782323</v>
      </c>
      <c r="BO18" s="422"/>
      <c r="BP18" s="422"/>
      <c r="BQ18" s="422"/>
      <c r="BR18" s="422"/>
      <c r="BS18" s="422"/>
      <c r="BT18" s="422"/>
      <c r="BU18" s="423"/>
      <c r="BV18" s="421">
        <v>34499628</v>
      </c>
      <c r="BW18" s="422"/>
      <c r="BX18" s="422"/>
      <c r="BY18" s="422"/>
      <c r="BZ18" s="422"/>
      <c r="CA18" s="422"/>
      <c r="CB18" s="422"/>
      <c r="CC18" s="423"/>
      <c r="CD18" s="188"/>
      <c r="CE18" s="535"/>
      <c r="CF18" s="535"/>
      <c r="CG18" s="535"/>
      <c r="CH18" s="535"/>
      <c r="CI18" s="535"/>
      <c r="CJ18" s="535"/>
      <c r="CK18" s="535"/>
      <c r="CL18" s="535"/>
      <c r="CM18" s="535"/>
      <c r="CN18" s="535"/>
      <c r="CO18" s="535"/>
      <c r="CP18" s="535"/>
      <c r="CQ18" s="535"/>
      <c r="CR18" s="535"/>
      <c r="CS18" s="536"/>
      <c r="CT18" s="418"/>
      <c r="CU18" s="419"/>
      <c r="CV18" s="419"/>
      <c r="CW18" s="419"/>
      <c r="CX18" s="419"/>
      <c r="CY18" s="419"/>
      <c r="CZ18" s="419"/>
      <c r="DA18" s="420"/>
      <c r="DB18" s="418"/>
      <c r="DC18" s="419"/>
      <c r="DD18" s="419"/>
      <c r="DE18" s="419"/>
      <c r="DF18" s="419"/>
      <c r="DG18" s="419"/>
      <c r="DH18" s="419"/>
      <c r="DI18" s="420"/>
    </row>
    <row r="19" spans="1:113" ht="18.75" customHeight="1" thickBot="1" x14ac:dyDescent="0.25">
      <c r="A19" s="175"/>
      <c r="B19" s="543" t="s">
        <v>149</v>
      </c>
      <c r="C19" s="464"/>
      <c r="D19" s="464"/>
      <c r="E19" s="544"/>
      <c r="F19" s="544"/>
      <c r="G19" s="544"/>
      <c r="H19" s="544"/>
      <c r="I19" s="544"/>
      <c r="J19" s="544"/>
      <c r="K19" s="544"/>
      <c r="L19" s="552">
        <v>6912</v>
      </c>
      <c r="M19" s="552"/>
      <c r="N19" s="552"/>
      <c r="O19" s="552"/>
      <c r="P19" s="552"/>
      <c r="Q19" s="552"/>
      <c r="R19" s="553"/>
      <c r="S19" s="553"/>
      <c r="T19" s="553"/>
      <c r="U19" s="553"/>
      <c r="V19" s="554"/>
      <c r="W19" s="378"/>
      <c r="X19" s="379"/>
      <c r="Y19" s="379"/>
      <c r="Z19" s="379"/>
      <c r="AA19" s="379"/>
      <c r="AB19" s="379"/>
      <c r="AC19" s="530"/>
      <c r="AD19" s="530"/>
      <c r="AE19" s="530"/>
      <c r="AF19" s="530"/>
      <c r="AG19" s="530"/>
      <c r="AH19" s="530"/>
      <c r="AI19" s="530"/>
      <c r="AJ19" s="530"/>
      <c r="AK19" s="530"/>
      <c r="AL19" s="531"/>
      <c r="AM19" s="450"/>
      <c r="AN19" s="451"/>
      <c r="AO19" s="451"/>
      <c r="AP19" s="451"/>
      <c r="AQ19" s="451"/>
      <c r="AR19" s="451"/>
      <c r="AS19" s="451"/>
      <c r="AT19" s="452"/>
      <c r="AU19" s="453"/>
      <c r="AV19" s="454"/>
      <c r="AW19" s="454"/>
      <c r="AX19" s="454"/>
      <c r="AY19" s="455" t="s">
        <v>150</v>
      </c>
      <c r="AZ19" s="456"/>
      <c r="BA19" s="456"/>
      <c r="BB19" s="456"/>
      <c r="BC19" s="456"/>
      <c r="BD19" s="456"/>
      <c r="BE19" s="456"/>
      <c r="BF19" s="456"/>
      <c r="BG19" s="456"/>
      <c r="BH19" s="456"/>
      <c r="BI19" s="456"/>
      <c r="BJ19" s="456"/>
      <c r="BK19" s="456"/>
      <c r="BL19" s="456"/>
      <c r="BM19" s="457"/>
      <c r="BN19" s="421">
        <v>48959169</v>
      </c>
      <c r="BO19" s="422"/>
      <c r="BP19" s="422"/>
      <c r="BQ19" s="422"/>
      <c r="BR19" s="422"/>
      <c r="BS19" s="422"/>
      <c r="BT19" s="422"/>
      <c r="BU19" s="423"/>
      <c r="BV19" s="421">
        <v>48795202</v>
      </c>
      <c r="BW19" s="422"/>
      <c r="BX19" s="422"/>
      <c r="BY19" s="422"/>
      <c r="BZ19" s="422"/>
      <c r="CA19" s="422"/>
      <c r="CB19" s="422"/>
      <c r="CC19" s="423"/>
      <c r="CD19" s="188"/>
      <c r="CE19" s="535"/>
      <c r="CF19" s="535"/>
      <c r="CG19" s="535"/>
      <c r="CH19" s="535"/>
      <c r="CI19" s="535"/>
      <c r="CJ19" s="535"/>
      <c r="CK19" s="535"/>
      <c r="CL19" s="535"/>
      <c r="CM19" s="535"/>
      <c r="CN19" s="535"/>
      <c r="CO19" s="535"/>
      <c r="CP19" s="535"/>
      <c r="CQ19" s="535"/>
      <c r="CR19" s="535"/>
      <c r="CS19" s="536"/>
      <c r="CT19" s="418"/>
      <c r="CU19" s="419"/>
      <c r="CV19" s="419"/>
      <c r="CW19" s="419"/>
      <c r="CX19" s="419"/>
      <c r="CY19" s="419"/>
      <c r="CZ19" s="419"/>
      <c r="DA19" s="420"/>
      <c r="DB19" s="418"/>
      <c r="DC19" s="419"/>
      <c r="DD19" s="419"/>
      <c r="DE19" s="419"/>
      <c r="DF19" s="419"/>
      <c r="DG19" s="419"/>
      <c r="DH19" s="419"/>
      <c r="DI19" s="420"/>
    </row>
    <row r="20" spans="1:113" ht="18.75" customHeight="1" thickBot="1" x14ac:dyDescent="0.25">
      <c r="A20" s="175"/>
      <c r="B20" s="543" t="s">
        <v>151</v>
      </c>
      <c r="C20" s="464"/>
      <c r="D20" s="464"/>
      <c r="E20" s="544"/>
      <c r="F20" s="544"/>
      <c r="G20" s="544"/>
      <c r="H20" s="544"/>
      <c r="I20" s="544"/>
      <c r="J20" s="544"/>
      <c r="K20" s="544"/>
      <c r="L20" s="552">
        <v>90404</v>
      </c>
      <c r="M20" s="552"/>
      <c r="N20" s="552"/>
      <c r="O20" s="552"/>
      <c r="P20" s="552"/>
      <c r="Q20" s="552"/>
      <c r="R20" s="553"/>
      <c r="S20" s="553"/>
      <c r="T20" s="553"/>
      <c r="U20" s="553"/>
      <c r="V20" s="554"/>
      <c r="W20" s="439"/>
      <c r="X20" s="440"/>
      <c r="Y20" s="440"/>
      <c r="Z20" s="440"/>
      <c r="AA20" s="440"/>
      <c r="AB20" s="440"/>
      <c r="AC20" s="555"/>
      <c r="AD20" s="555"/>
      <c r="AE20" s="555"/>
      <c r="AF20" s="555"/>
      <c r="AG20" s="555"/>
      <c r="AH20" s="555"/>
      <c r="AI20" s="555"/>
      <c r="AJ20" s="555"/>
      <c r="AK20" s="555"/>
      <c r="AL20" s="556"/>
      <c r="AM20" s="557"/>
      <c r="AN20" s="476"/>
      <c r="AO20" s="476"/>
      <c r="AP20" s="476"/>
      <c r="AQ20" s="476"/>
      <c r="AR20" s="476"/>
      <c r="AS20" s="476"/>
      <c r="AT20" s="477"/>
      <c r="AU20" s="558"/>
      <c r="AV20" s="559"/>
      <c r="AW20" s="559"/>
      <c r="AX20" s="560"/>
      <c r="AY20" s="455"/>
      <c r="AZ20" s="456"/>
      <c r="BA20" s="456"/>
      <c r="BB20" s="456"/>
      <c r="BC20" s="456"/>
      <c r="BD20" s="456"/>
      <c r="BE20" s="456"/>
      <c r="BF20" s="456"/>
      <c r="BG20" s="456"/>
      <c r="BH20" s="456"/>
      <c r="BI20" s="456"/>
      <c r="BJ20" s="456"/>
      <c r="BK20" s="456"/>
      <c r="BL20" s="456"/>
      <c r="BM20" s="457"/>
      <c r="BN20" s="421"/>
      <c r="BO20" s="422"/>
      <c r="BP20" s="422"/>
      <c r="BQ20" s="422"/>
      <c r="BR20" s="422"/>
      <c r="BS20" s="422"/>
      <c r="BT20" s="422"/>
      <c r="BU20" s="423"/>
      <c r="BV20" s="421"/>
      <c r="BW20" s="422"/>
      <c r="BX20" s="422"/>
      <c r="BY20" s="422"/>
      <c r="BZ20" s="422"/>
      <c r="CA20" s="422"/>
      <c r="CB20" s="422"/>
      <c r="CC20" s="423"/>
      <c r="CD20" s="188"/>
      <c r="CE20" s="535"/>
      <c r="CF20" s="535"/>
      <c r="CG20" s="535"/>
      <c r="CH20" s="535"/>
      <c r="CI20" s="535"/>
      <c r="CJ20" s="535"/>
      <c r="CK20" s="535"/>
      <c r="CL20" s="535"/>
      <c r="CM20" s="535"/>
      <c r="CN20" s="535"/>
      <c r="CO20" s="535"/>
      <c r="CP20" s="535"/>
      <c r="CQ20" s="535"/>
      <c r="CR20" s="535"/>
      <c r="CS20" s="536"/>
      <c r="CT20" s="418"/>
      <c r="CU20" s="419"/>
      <c r="CV20" s="419"/>
      <c r="CW20" s="419"/>
      <c r="CX20" s="419"/>
      <c r="CY20" s="419"/>
      <c r="CZ20" s="419"/>
      <c r="DA20" s="420"/>
      <c r="DB20" s="418"/>
      <c r="DC20" s="419"/>
      <c r="DD20" s="419"/>
      <c r="DE20" s="419"/>
      <c r="DF20" s="419"/>
      <c r="DG20" s="419"/>
      <c r="DH20" s="419"/>
      <c r="DI20" s="420"/>
    </row>
    <row r="21" spans="1:113" ht="18.75" customHeight="1" thickBot="1" x14ac:dyDescent="0.25">
      <c r="A21" s="175"/>
      <c r="B21" s="561" t="s">
        <v>152</v>
      </c>
      <c r="C21" s="562"/>
      <c r="D21" s="562"/>
      <c r="E21" s="562"/>
      <c r="F21" s="562"/>
      <c r="G21" s="562"/>
      <c r="H21" s="562"/>
      <c r="I21" s="562"/>
      <c r="J21" s="562"/>
      <c r="K21" s="562"/>
      <c r="L21" s="562"/>
      <c r="M21" s="562"/>
      <c r="N21" s="562"/>
      <c r="O21" s="562"/>
      <c r="P21" s="562"/>
      <c r="Q21" s="562"/>
      <c r="R21" s="562"/>
      <c r="S21" s="562"/>
      <c r="T21" s="562"/>
      <c r="U21" s="562"/>
      <c r="V21" s="562"/>
      <c r="W21" s="562"/>
      <c r="X21" s="562"/>
      <c r="Y21" s="562"/>
      <c r="Z21" s="562"/>
      <c r="AA21" s="562"/>
      <c r="AB21" s="562"/>
      <c r="AC21" s="562"/>
      <c r="AD21" s="562"/>
      <c r="AE21" s="562"/>
      <c r="AF21" s="562"/>
      <c r="AG21" s="562"/>
      <c r="AH21" s="562"/>
      <c r="AI21" s="562"/>
      <c r="AJ21" s="562"/>
      <c r="AK21" s="562"/>
      <c r="AL21" s="562"/>
      <c r="AM21" s="562"/>
      <c r="AN21" s="562"/>
      <c r="AO21" s="562"/>
      <c r="AP21" s="562"/>
      <c r="AQ21" s="562"/>
      <c r="AR21" s="562"/>
      <c r="AS21" s="562"/>
      <c r="AT21" s="562"/>
      <c r="AU21" s="562"/>
      <c r="AV21" s="562"/>
      <c r="AW21" s="562"/>
      <c r="AX21" s="563"/>
      <c r="AY21" s="537"/>
      <c r="AZ21" s="538"/>
      <c r="BA21" s="538"/>
      <c r="BB21" s="538"/>
      <c r="BC21" s="538"/>
      <c r="BD21" s="538"/>
      <c r="BE21" s="538"/>
      <c r="BF21" s="538"/>
      <c r="BG21" s="538"/>
      <c r="BH21" s="538"/>
      <c r="BI21" s="538"/>
      <c r="BJ21" s="538"/>
      <c r="BK21" s="538"/>
      <c r="BL21" s="538"/>
      <c r="BM21" s="539"/>
      <c r="BN21" s="540"/>
      <c r="BO21" s="541"/>
      <c r="BP21" s="541"/>
      <c r="BQ21" s="541"/>
      <c r="BR21" s="541"/>
      <c r="BS21" s="541"/>
      <c r="BT21" s="541"/>
      <c r="BU21" s="542"/>
      <c r="BV21" s="540"/>
      <c r="BW21" s="541"/>
      <c r="BX21" s="541"/>
      <c r="BY21" s="541"/>
      <c r="BZ21" s="541"/>
      <c r="CA21" s="541"/>
      <c r="CB21" s="541"/>
      <c r="CC21" s="542"/>
      <c r="CD21" s="188"/>
      <c r="CE21" s="535"/>
      <c r="CF21" s="535"/>
      <c r="CG21" s="535"/>
      <c r="CH21" s="535"/>
      <c r="CI21" s="535"/>
      <c r="CJ21" s="535"/>
      <c r="CK21" s="535"/>
      <c r="CL21" s="535"/>
      <c r="CM21" s="535"/>
      <c r="CN21" s="535"/>
      <c r="CO21" s="535"/>
      <c r="CP21" s="535"/>
      <c r="CQ21" s="535"/>
      <c r="CR21" s="535"/>
      <c r="CS21" s="536"/>
      <c r="CT21" s="418"/>
      <c r="CU21" s="419"/>
      <c r="CV21" s="419"/>
      <c r="CW21" s="419"/>
      <c r="CX21" s="419"/>
      <c r="CY21" s="419"/>
      <c r="CZ21" s="419"/>
      <c r="DA21" s="420"/>
      <c r="DB21" s="418"/>
      <c r="DC21" s="419"/>
      <c r="DD21" s="419"/>
      <c r="DE21" s="419"/>
      <c r="DF21" s="419"/>
      <c r="DG21" s="419"/>
      <c r="DH21" s="419"/>
      <c r="DI21" s="420"/>
    </row>
    <row r="22" spans="1:113" ht="18.75" customHeight="1" x14ac:dyDescent="0.2">
      <c r="A22" s="175"/>
      <c r="B22" s="591" t="s">
        <v>153</v>
      </c>
      <c r="C22" s="565"/>
      <c r="D22" s="566"/>
      <c r="E22" s="433" t="s">
        <v>1</v>
      </c>
      <c r="F22" s="438"/>
      <c r="G22" s="438"/>
      <c r="H22" s="438"/>
      <c r="I22" s="438"/>
      <c r="J22" s="438"/>
      <c r="K22" s="428"/>
      <c r="L22" s="433" t="s">
        <v>154</v>
      </c>
      <c r="M22" s="438"/>
      <c r="N22" s="438"/>
      <c r="O22" s="438"/>
      <c r="P22" s="428"/>
      <c r="Q22" s="596" t="s">
        <v>155</v>
      </c>
      <c r="R22" s="597"/>
      <c r="S22" s="597"/>
      <c r="T22" s="597"/>
      <c r="U22" s="597"/>
      <c r="V22" s="598"/>
      <c r="W22" s="564" t="s">
        <v>156</v>
      </c>
      <c r="X22" s="565"/>
      <c r="Y22" s="566"/>
      <c r="Z22" s="433" t="s">
        <v>1</v>
      </c>
      <c r="AA22" s="438"/>
      <c r="AB22" s="438"/>
      <c r="AC22" s="438"/>
      <c r="AD22" s="438"/>
      <c r="AE22" s="438"/>
      <c r="AF22" s="438"/>
      <c r="AG22" s="428"/>
      <c r="AH22" s="602" t="s">
        <v>157</v>
      </c>
      <c r="AI22" s="438"/>
      <c r="AJ22" s="438"/>
      <c r="AK22" s="438"/>
      <c r="AL22" s="428"/>
      <c r="AM22" s="602" t="s">
        <v>158</v>
      </c>
      <c r="AN22" s="603"/>
      <c r="AO22" s="603"/>
      <c r="AP22" s="603"/>
      <c r="AQ22" s="603"/>
      <c r="AR22" s="604"/>
      <c r="AS22" s="596" t="s">
        <v>155</v>
      </c>
      <c r="AT22" s="597"/>
      <c r="AU22" s="597"/>
      <c r="AV22" s="597"/>
      <c r="AW22" s="597"/>
      <c r="AX22" s="608"/>
      <c r="AY22" s="381" t="s">
        <v>159</v>
      </c>
      <c r="AZ22" s="382"/>
      <c r="BA22" s="382"/>
      <c r="BB22" s="382"/>
      <c r="BC22" s="382"/>
      <c r="BD22" s="382"/>
      <c r="BE22" s="382"/>
      <c r="BF22" s="382"/>
      <c r="BG22" s="382"/>
      <c r="BH22" s="382"/>
      <c r="BI22" s="382"/>
      <c r="BJ22" s="382"/>
      <c r="BK22" s="382"/>
      <c r="BL22" s="382"/>
      <c r="BM22" s="383"/>
      <c r="BN22" s="384">
        <v>32215793</v>
      </c>
      <c r="BO22" s="385"/>
      <c r="BP22" s="385"/>
      <c r="BQ22" s="385"/>
      <c r="BR22" s="385"/>
      <c r="BS22" s="385"/>
      <c r="BT22" s="385"/>
      <c r="BU22" s="386"/>
      <c r="BV22" s="384">
        <v>34144891</v>
      </c>
      <c r="BW22" s="385"/>
      <c r="BX22" s="385"/>
      <c r="BY22" s="385"/>
      <c r="BZ22" s="385"/>
      <c r="CA22" s="385"/>
      <c r="CB22" s="385"/>
      <c r="CC22" s="386"/>
      <c r="CD22" s="188"/>
      <c r="CE22" s="535"/>
      <c r="CF22" s="535"/>
      <c r="CG22" s="535"/>
      <c r="CH22" s="535"/>
      <c r="CI22" s="535"/>
      <c r="CJ22" s="535"/>
      <c r="CK22" s="535"/>
      <c r="CL22" s="535"/>
      <c r="CM22" s="535"/>
      <c r="CN22" s="535"/>
      <c r="CO22" s="535"/>
      <c r="CP22" s="535"/>
      <c r="CQ22" s="535"/>
      <c r="CR22" s="535"/>
      <c r="CS22" s="536"/>
      <c r="CT22" s="418"/>
      <c r="CU22" s="419"/>
      <c r="CV22" s="419"/>
      <c r="CW22" s="419"/>
      <c r="CX22" s="419"/>
      <c r="CY22" s="419"/>
      <c r="CZ22" s="419"/>
      <c r="DA22" s="420"/>
      <c r="DB22" s="418"/>
      <c r="DC22" s="419"/>
      <c r="DD22" s="419"/>
      <c r="DE22" s="419"/>
      <c r="DF22" s="419"/>
      <c r="DG22" s="419"/>
      <c r="DH22" s="419"/>
      <c r="DI22" s="420"/>
    </row>
    <row r="23" spans="1:113" ht="18.75" customHeight="1" x14ac:dyDescent="0.2">
      <c r="A23" s="175"/>
      <c r="B23" s="592"/>
      <c r="C23" s="568"/>
      <c r="D23" s="569"/>
      <c r="E23" s="407"/>
      <c r="F23" s="412"/>
      <c r="G23" s="412"/>
      <c r="H23" s="412"/>
      <c r="I23" s="412"/>
      <c r="J23" s="412"/>
      <c r="K23" s="401"/>
      <c r="L23" s="407"/>
      <c r="M23" s="412"/>
      <c r="N23" s="412"/>
      <c r="O23" s="412"/>
      <c r="P23" s="401"/>
      <c r="Q23" s="599"/>
      <c r="R23" s="600"/>
      <c r="S23" s="600"/>
      <c r="T23" s="600"/>
      <c r="U23" s="600"/>
      <c r="V23" s="601"/>
      <c r="W23" s="567"/>
      <c r="X23" s="568"/>
      <c r="Y23" s="569"/>
      <c r="Z23" s="407"/>
      <c r="AA23" s="412"/>
      <c r="AB23" s="412"/>
      <c r="AC23" s="412"/>
      <c r="AD23" s="412"/>
      <c r="AE23" s="412"/>
      <c r="AF23" s="412"/>
      <c r="AG23" s="401"/>
      <c r="AH23" s="407"/>
      <c r="AI23" s="412"/>
      <c r="AJ23" s="412"/>
      <c r="AK23" s="412"/>
      <c r="AL23" s="401"/>
      <c r="AM23" s="605"/>
      <c r="AN23" s="606"/>
      <c r="AO23" s="606"/>
      <c r="AP23" s="606"/>
      <c r="AQ23" s="606"/>
      <c r="AR23" s="607"/>
      <c r="AS23" s="599"/>
      <c r="AT23" s="600"/>
      <c r="AU23" s="600"/>
      <c r="AV23" s="600"/>
      <c r="AW23" s="600"/>
      <c r="AX23" s="609"/>
      <c r="AY23" s="455" t="s">
        <v>160</v>
      </c>
      <c r="AZ23" s="456"/>
      <c r="BA23" s="456"/>
      <c r="BB23" s="456"/>
      <c r="BC23" s="456"/>
      <c r="BD23" s="456"/>
      <c r="BE23" s="456"/>
      <c r="BF23" s="456"/>
      <c r="BG23" s="456"/>
      <c r="BH23" s="456"/>
      <c r="BI23" s="456"/>
      <c r="BJ23" s="456"/>
      <c r="BK23" s="456"/>
      <c r="BL23" s="456"/>
      <c r="BM23" s="457"/>
      <c r="BN23" s="421">
        <v>18020811</v>
      </c>
      <c r="BO23" s="422"/>
      <c r="BP23" s="422"/>
      <c r="BQ23" s="422"/>
      <c r="BR23" s="422"/>
      <c r="BS23" s="422"/>
      <c r="BT23" s="422"/>
      <c r="BU23" s="423"/>
      <c r="BV23" s="421">
        <v>18687201</v>
      </c>
      <c r="BW23" s="422"/>
      <c r="BX23" s="422"/>
      <c r="BY23" s="422"/>
      <c r="BZ23" s="422"/>
      <c r="CA23" s="422"/>
      <c r="CB23" s="422"/>
      <c r="CC23" s="423"/>
      <c r="CD23" s="188"/>
      <c r="CE23" s="535"/>
      <c r="CF23" s="535"/>
      <c r="CG23" s="535"/>
      <c r="CH23" s="535"/>
      <c r="CI23" s="535"/>
      <c r="CJ23" s="535"/>
      <c r="CK23" s="535"/>
      <c r="CL23" s="535"/>
      <c r="CM23" s="535"/>
      <c r="CN23" s="535"/>
      <c r="CO23" s="535"/>
      <c r="CP23" s="535"/>
      <c r="CQ23" s="535"/>
      <c r="CR23" s="535"/>
      <c r="CS23" s="536"/>
      <c r="CT23" s="418"/>
      <c r="CU23" s="419"/>
      <c r="CV23" s="419"/>
      <c r="CW23" s="419"/>
      <c r="CX23" s="419"/>
      <c r="CY23" s="419"/>
      <c r="CZ23" s="419"/>
      <c r="DA23" s="420"/>
      <c r="DB23" s="418"/>
      <c r="DC23" s="419"/>
      <c r="DD23" s="419"/>
      <c r="DE23" s="419"/>
      <c r="DF23" s="419"/>
      <c r="DG23" s="419"/>
      <c r="DH23" s="419"/>
      <c r="DI23" s="420"/>
    </row>
    <row r="24" spans="1:113" ht="18.75" customHeight="1" thickBot="1" x14ac:dyDescent="0.25">
      <c r="A24" s="175"/>
      <c r="B24" s="592"/>
      <c r="C24" s="568"/>
      <c r="D24" s="569"/>
      <c r="E24" s="471" t="s">
        <v>161</v>
      </c>
      <c r="F24" s="451"/>
      <c r="G24" s="451"/>
      <c r="H24" s="451"/>
      <c r="I24" s="451"/>
      <c r="J24" s="451"/>
      <c r="K24" s="452"/>
      <c r="L24" s="472">
        <v>1</v>
      </c>
      <c r="M24" s="473"/>
      <c r="N24" s="473"/>
      <c r="O24" s="473"/>
      <c r="P24" s="515"/>
      <c r="Q24" s="472">
        <v>6435</v>
      </c>
      <c r="R24" s="473"/>
      <c r="S24" s="473"/>
      <c r="T24" s="473"/>
      <c r="U24" s="473"/>
      <c r="V24" s="515"/>
      <c r="W24" s="567"/>
      <c r="X24" s="568"/>
      <c r="Y24" s="569"/>
      <c r="Z24" s="471" t="s">
        <v>162</v>
      </c>
      <c r="AA24" s="451"/>
      <c r="AB24" s="451"/>
      <c r="AC24" s="451"/>
      <c r="AD24" s="451"/>
      <c r="AE24" s="451"/>
      <c r="AF24" s="451"/>
      <c r="AG24" s="452"/>
      <c r="AH24" s="472">
        <v>1012</v>
      </c>
      <c r="AI24" s="473"/>
      <c r="AJ24" s="473"/>
      <c r="AK24" s="473"/>
      <c r="AL24" s="515"/>
      <c r="AM24" s="472">
        <v>3107852</v>
      </c>
      <c r="AN24" s="473"/>
      <c r="AO24" s="473"/>
      <c r="AP24" s="473"/>
      <c r="AQ24" s="473"/>
      <c r="AR24" s="515"/>
      <c r="AS24" s="472">
        <v>3071</v>
      </c>
      <c r="AT24" s="473"/>
      <c r="AU24" s="473"/>
      <c r="AV24" s="473"/>
      <c r="AW24" s="473"/>
      <c r="AX24" s="474"/>
      <c r="AY24" s="537" t="s">
        <v>163</v>
      </c>
      <c r="AZ24" s="538"/>
      <c r="BA24" s="538"/>
      <c r="BB24" s="538"/>
      <c r="BC24" s="538"/>
      <c r="BD24" s="538"/>
      <c r="BE24" s="538"/>
      <c r="BF24" s="538"/>
      <c r="BG24" s="538"/>
      <c r="BH24" s="538"/>
      <c r="BI24" s="538"/>
      <c r="BJ24" s="538"/>
      <c r="BK24" s="538"/>
      <c r="BL24" s="538"/>
      <c r="BM24" s="539"/>
      <c r="BN24" s="421">
        <v>20612295</v>
      </c>
      <c r="BO24" s="422"/>
      <c r="BP24" s="422"/>
      <c r="BQ24" s="422"/>
      <c r="BR24" s="422"/>
      <c r="BS24" s="422"/>
      <c r="BT24" s="422"/>
      <c r="BU24" s="423"/>
      <c r="BV24" s="421">
        <v>21581520</v>
      </c>
      <c r="BW24" s="422"/>
      <c r="BX24" s="422"/>
      <c r="BY24" s="422"/>
      <c r="BZ24" s="422"/>
      <c r="CA24" s="422"/>
      <c r="CB24" s="422"/>
      <c r="CC24" s="423"/>
      <c r="CD24" s="188"/>
      <c r="CE24" s="535"/>
      <c r="CF24" s="535"/>
      <c r="CG24" s="535"/>
      <c r="CH24" s="535"/>
      <c r="CI24" s="535"/>
      <c r="CJ24" s="535"/>
      <c r="CK24" s="535"/>
      <c r="CL24" s="535"/>
      <c r="CM24" s="535"/>
      <c r="CN24" s="535"/>
      <c r="CO24" s="535"/>
      <c r="CP24" s="535"/>
      <c r="CQ24" s="535"/>
      <c r="CR24" s="535"/>
      <c r="CS24" s="536"/>
      <c r="CT24" s="418"/>
      <c r="CU24" s="419"/>
      <c r="CV24" s="419"/>
      <c r="CW24" s="419"/>
      <c r="CX24" s="419"/>
      <c r="CY24" s="419"/>
      <c r="CZ24" s="419"/>
      <c r="DA24" s="420"/>
      <c r="DB24" s="418"/>
      <c r="DC24" s="419"/>
      <c r="DD24" s="419"/>
      <c r="DE24" s="419"/>
      <c r="DF24" s="419"/>
      <c r="DG24" s="419"/>
      <c r="DH24" s="419"/>
      <c r="DI24" s="420"/>
    </row>
    <row r="25" spans="1:113" ht="18.75" customHeight="1" x14ac:dyDescent="0.2">
      <c r="A25" s="175"/>
      <c r="B25" s="592"/>
      <c r="C25" s="568"/>
      <c r="D25" s="569"/>
      <c r="E25" s="471" t="s">
        <v>164</v>
      </c>
      <c r="F25" s="451"/>
      <c r="G25" s="451"/>
      <c r="H25" s="451"/>
      <c r="I25" s="451"/>
      <c r="J25" s="451"/>
      <c r="K25" s="452"/>
      <c r="L25" s="472">
        <v>2</v>
      </c>
      <c r="M25" s="473"/>
      <c r="N25" s="473"/>
      <c r="O25" s="473"/>
      <c r="P25" s="515"/>
      <c r="Q25" s="472">
        <v>7183</v>
      </c>
      <c r="R25" s="473"/>
      <c r="S25" s="473"/>
      <c r="T25" s="473"/>
      <c r="U25" s="473"/>
      <c r="V25" s="515"/>
      <c r="W25" s="567"/>
      <c r="X25" s="568"/>
      <c r="Y25" s="569"/>
      <c r="Z25" s="471" t="s">
        <v>165</v>
      </c>
      <c r="AA25" s="451"/>
      <c r="AB25" s="451"/>
      <c r="AC25" s="451"/>
      <c r="AD25" s="451"/>
      <c r="AE25" s="451"/>
      <c r="AF25" s="451"/>
      <c r="AG25" s="452"/>
      <c r="AH25" s="472" t="s">
        <v>122</v>
      </c>
      <c r="AI25" s="473"/>
      <c r="AJ25" s="473"/>
      <c r="AK25" s="473"/>
      <c r="AL25" s="515"/>
      <c r="AM25" s="472" t="s">
        <v>122</v>
      </c>
      <c r="AN25" s="473"/>
      <c r="AO25" s="473"/>
      <c r="AP25" s="473"/>
      <c r="AQ25" s="473"/>
      <c r="AR25" s="515"/>
      <c r="AS25" s="472" t="s">
        <v>122</v>
      </c>
      <c r="AT25" s="473"/>
      <c r="AU25" s="473"/>
      <c r="AV25" s="473"/>
      <c r="AW25" s="473"/>
      <c r="AX25" s="474"/>
      <c r="AY25" s="381" t="s">
        <v>166</v>
      </c>
      <c r="AZ25" s="382"/>
      <c r="BA25" s="382"/>
      <c r="BB25" s="382"/>
      <c r="BC25" s="382"/>
      <c r="BD25" s="382"/>
      <c r="BE25" s="382"/>
      <c r="BF25" s="382"/>
      <c r="BG25" s="382"/>
      <c r="BH25" s="382"/>
      <c r="BI25" s="382"/>
      <c r="BJ25" s="382"/>
      <c r="BK25" s="382"/>
      <c r="BL25" s="382"/>
      <c r="BM25" s="383"/>
      <c r="BN25" s="384">
        <v>21623422</v>
      </c>
      <c r="BO25" s="385"/>
      <c r="BP25" s="385"/>
      <c r="BQ25" s="385"/>
      <c r="BR25" s="385"/>
      <c r="BS25" s="385"/>
      <c r="BT25" s="385"/>
      <c r="BU25" s="386"/>
      <c r="BV25" s="384">
        <v>19884513</v>
      </c>
      <c r="BW25" s="385"/>
      <c r="BX25" s="385"/>
      <c r="BY25" s="385"/>
      <c r="BZ25" s="385"/>
      <c r="CA25" s="385"/>
      <c r="CB25" s="385"/>
      <c r="CC25" s="386"/>
      <c r="CD25" s="188"/>
      <c r="CE25" s="535"/>
      <c r="CF25" s="535"/>
      <c r="CG25" s="535"/>
      <c r="CH25" s="535"/>
      <c r="CI25" s="535"/>
      <c r="CJ25" s="535"/>
      <c r="CK25" s="535"/>
      <c r="CL25" s="535"/>
      <c r="CM25" s="535"/>
      <c r="CN25" s="535"/>
      <c r="CO25" s="535"/>
      <c r="CP25" s="535"/>
      <c r="CQ25" s="535"/>
      <c r="CR25" s="535"/>
      <c r="CS25" s="536"/>
      <c r="CT25" s="418"/>
      <c r="CU25" s="419"/>
      <c r="CV25" s="419"/>
      <c r="CW25" s="419"/>
      <c r="CX25" s="419"/>
      <c r="CY25" s="419"/>
      <c r="CZ25" s="419"/>
      <c r="DA25" s="420"/>
      <c r="DB25" s="418"/>
      <c r="DC25" s="419"/>
      <c r="DD25" s="419"/>
      <c r="DE25" s="419"/>
      <c r="DF25" s="419"/>
      <c r="DG25" s="419"/>
      <c r="DH25" s="419"/>
      <c r="DI25" s="420"/>
    </row>
    <row r="26" spans="1:113" ht="18.75" customHeight="1" x14ac:dyDescent="0.2">
      <c r="A26" s="175"/>
      <c r="B26" s="592"/>
      <c r="C26" s="568"/>
      <c r="D26" s="569"/>
      <c r="E26" s="471" t="s">
        <v>167</v>
      </c>
      <c r="F26" s="451"/>
      <c r="G26" s="451"/>
      <c r="H26" s="451"/>
      <c r="I26" s="451"/>
      <c r="J26" s="451"/>
      <c r="K26" s="452"/>
      <c r="L26" s="472">
        <v>1</v>
      </c>
      <c r="M26" s="473"/>
      <c r="N26" s="473"/>
      <c r="O26" s="473"/>
      <c r="P26" s="515"/>
      <c r="Q26" s="472">
        <v>7850</v>
      </c>
      <c r="R26" s="473"/>
      <c r="S26" s="473"/>
      <c r="T26" s="473"/>
      <c r="U26" s="473"/>
      <c r="V26" s="515"/>
      <c r="W26" s="567"/>
      <c r="X26" s="568"/>
      <c r="Y26" s="569"/>
      <c r="Z26" s="471" t="s">
        <v>168</v>
      </c>
      <c r="AA26" s="573"/>
      <c r="AB26" s="573"/>
      <c r="AC26" s="573"/>
      <c r="AD26" s="573"/>
      <c r="AE26" s="573"/>
      <c r="AF26" s="573"/>
      <c r="AG26" s="574"/>
      <c r="AH26" s="472">
        <v>78</v>
      </c>
      <c r="AI26" s="473"/>
      <c r="AJ26" s="473"/>
      <c r="AK26" s="473"/>
      <c r="AL26" s="515"/>
      <c r="AM26" s="472">
        <v>246792</v>
      </c>
      <c r="AN26" s="473"/>
      <c r="AO26" s="473"/>
      <c r="AP26" s="473"/>
      <c r="AQ26" s="473"/>
      <c r="AR26" s="515"/>
      <c r="AS26" s="472">
        <v>3164</v>
      </c>
      <c r="AT26" s="473"/>
      <c r="AU26" s="473"/>
      <c r="AV26" s="473"/>
      <c r="AW26" s="473"/>
      <c r="AX26" s="474"/>
      <c r="AY26" s="424" t="s">
        <v>169</v>
      </c>
      <c r="AZ26" s="425"/>
      <c r="BA26" s="425"/>
      <c r="BB26" s="425"/>
      <c r="BC26" s="425"/>
      <c r="BD26" s="425"/>
      <c r="BE26" s="425"/>
      <c r="BF26" s="425"/>
      <c r="BG26" s="425"/>
      <c r="BH26" s="425"/>
      <c r="BI26" s="425"/>
      <c r="BJ26" s="425"/>
      <c r="BK26" s="425"/>
      <c r="BL26" s="425"/>
      <c r="BM26" s="426"/>
      <c r="BN26" s="421">
        <v>180000</v>
      </c>
      <c r="BO26" s="422"/>
      <c r="BP26" s="422"/>
      <c r="BQ26" s="422"/>
      <c r="BR26" s="422"/>
      <c r="BS26" s="422"/>
      <c r="BT26" s="422"/>
      <c r="BU26" s="423"/>
      <c r="BV26" s="421">
        <v>160000</v>
      </c>
      <c r="BW26" s="422"/>
      <c r="BX26" s="422"/>
      <c r="BY26" s="422"/>
      <c r="BZ26" s="422"/>
      <c r="CA26" s="422"/>
      <c r="CB26" s="422"/>
      <c r="CC26" s="423"/>
      <c r="CD26" s="188"/>
      <c r="CE26" s="535"/>
      <c r="CF26" s="535"/>
      <c r="CG26" s="535"/>
      <c r="CH26" s="535"/>
      <c r="CI26" s="535"/>
      <c r="CJ26" s="535"/>
      <c r="CK26" s="535"/>
      <c r="CL26" s="535"/>
      <c r="CM26" s="535"/>
      <c r="CN26" s="535"/>
      <c r="CO26" s="535"/>
      <c r="CP26" s="535"/>
      <c r="CQ26" s="535"/>
      <c r="CR26" s="535"/>
      <c r="CS26" s="536"/>
      <c r="CT26" s="418"/>
      <c r="CU26" s="419"/>
      <c r="CV26" s="419"/>
      <c r="CW26" s="419"/>
      <c r="CX26" s="419"/>
      <c r="CY26" s="419"/>
      <c r="CZ26" s="419"/>
      <c r="DA26" s="420"/>
      <c r="DB26" s="418"/>
      <c r="DC26" s="419"/>
      <c r="DD26" s="419"/>
      <c r="DE26" s="419"/>
      <c r="DF26" s="419"/>
      <c r="DG26" s="419"/>
      <c r="DH26" s="419"/>
      <c r="DI26" s="420"/>
    </row>
    <row r="27" spans="1:113" ht="18.75" customHeight="1" thickBot="1" x14ac:dyDescent="0.25">
      <c r="A27" s="175"/>
      <c r="B27" s="592"/>
      <c r="C27" s="568"/>
      <c r="D27" s="569"/>
      <c r="E27" s="471" t="s">
        <v>170</v>
      </c>
      <c r="F27" s="451"/>
      <c r="G27" s="451"/>
      <c r="H27" s="451"/>
      <c r="I27" s="451"/>
      <c r="J27" s="451"/>
      <c r="K27" s="452"/>
      <c r="L27" s="472">
        <v>1</v>
      </c>
      <c r="M27" s="473"/>
      <c r="N27" s="473"/>
      <c r="O27" s="473"/>
      <c r="P27" s="515"/>
      <c r="Q27" s="472">
        <v>6250</v>
      </c>
      <c r="R27" s="473"/>
      <c r="S27" s="473"/>
      <c r="T27" s="473"/>
      <c r="U27" s="473"/>
      <c r="V27" s="515"/>
      <c r="W27" s="567"/>
      <c r="X27" s="568"/>
      <c r="Y27" s="569"/>
      <c r="Z27" s="471" t="s">
        <v>171</v>
      </c>
      <c r="AA27" s="451"/>
      <c r="AB27" s="451"/>
      <c r="AC27" s="451"/>
      <c r="AD27" s="451"/>
      <c r="AE27" s="451"/>
      <c r="AF27" s="451"/>
      <c r="AG27" s="452"/>
      <c r="AH27" s="472">
        <v>16</v>
      </c>
      <c r="AI27" s="473"/>
      <c r="AJ27" s="473"/>
      <c r="AK27" s="473"/>
      <c r="AL27" s="515"/>
      <c r="AM27" s="472">
        <v>57744</v>
      </c>
      <c r="AN27" s="473"/>
      <c r="AO27" s="473"/>
      <c r="AP27" s="473"/>
      <c r="AQ27" s="473"/>
      <c r="AR27" s="515"/>
      <c r="AS27" s="472">
        <v>3609</v>
      </c>
      <c r="AT27" s="473"/>
      <c r="AU27" s="473"/>
      <c r="AV27" s="473"/>
      <c r="AW27" s="473"/>
      <c r="AX27" s="474"/>
      <c r="AY27" s="516" t="s">
        <v>172</v>
      </c>
      <c r="AZ27" s="517"/>
      <c r="BA27" s="517"/>
      <c r="BB27" s="517"/>
      <c r="BC27" s="517"/>
      <c r="BD27" s="517"/>
      <c r="BE27" s="517"/>
      <c r="BF27" s="517"/>
      <c r="BG27" s="517"/>
      <c r="BH27" s="517"/>
      <c r="BI27" s="517"/>
      <c r="BJ27" s="517"/>
      <c r="BK27" s="517"/>
      <c r="BL27" s="517"/>
      <c r="BM27" s="518"/>
      <c r="BN27" s="540" t="s">
        <v>122</v>
      </c>
      <c r="BO27" s="541"/>
      <c r="BP27" s="541"/>
      <c r="BQ27" s="541"/>
      <c r="BR27" s="541"/>
      <c r="BS27" s="541"/>
      <c r="BT27" s="541"/>
      <c r="BU27" s="542"/>
      <c r="BV27" s="540" t="s">
        <v>122</v>
      </c>
      <c r="BW27" s="541"/>
      <c r="BX27" s="541"/>
      <c r="BY27" s="541"/>
      <c r="BZ27" s="541"/>
      <c r="CA27" s="541"/>
      <c r="CB27" s="541"/>
      <c r="CC27" s="542"/>
      <c r="CD27" s="190"/>
      <c r="CE27" s="535"/>
      <c r="CF27" s="535"/>
      <c r="CG27" s="535"/>
      <c r="CH27" s="535"/>
      <c r="CI27" s="535"/>
      <c r="CJ27" s="535"/>
      <c r="CK27" s="535"/>
      <c r="CL27" s="535"/>
      <c r="CM27" s="535"/>
      <c r="CN27" s="535"/>
      <c r="CO27" s="535"/>
      <c r="CP27" s="535"/>
      <c r="CQ27" s="535"/>
      <c r="CR27" s="535"/>
      <c r="CS27" s="536"/>
      <c r="CT27" s="418"/>
      <c r="CU27" s="419"/>
      <c r="CV27" s="419"/>
      <c r="CW27" s="419"/>
      <c r="CX27" s="419"/>
      <c r="CY27" s="419"/>
      <c r="CZ27" s="419"/>
      <c r="DA27" s="420"/>
      <c r="DB27" s="418"/>
      <c r="DC27" s="419"/>
      <c r="DD27" s="419"/>
      <c r="DE27" s="419"/>
      <c r="DF27" s="419"/>
      <c r="DG27" s="419"/>
      <c r="DH27" s="419"/>
      <c r="DI27" s="420"/>
    </row>
    <row r="28" spans="1:113" ht="18.75" customHeight="1" x14ac:dyDescent="0.2">
      <c r="A28" s="175"/>
      <c r="B28" s="592"/>
      <c r="C28" s="568"/>
      <c r="D28" s="569"/>
      <c r="E28" s="471" t="s">
        <v>173</v>
      </c>
      <c r="F28" s="451"/>
      <c r="G28" s="451"/>
      <c r="H28" s="451"/>
      <c r="I28" s="451"/>
      <c r="J28" s="451"/>
      <c r="K28" s="452"/>
      <c r="L28" s="472">
        <v>1</v>
      </c>
      <c r="M28" s="473"/>
      <c r="N28" s="473"/>
      <c r="O28" s="473"/>
      <c r="P28" s="515"/>
      <c r="Q28" s="472">
        <v>5600</v>
      </c>
      <c r="R28" s="473"/>
      <c r="S28" s="473"/>
      <c r="T28" s="473"/>
      <c r="U28" s="473"/>
      <c r="V28" s="515"/>
      <c r="W28" s="567"/>
      <c r="X28" s="568"/>
      <c r="Y28" s="569"/>
      <c r="Z28" s="471" t="s">
        <v>174</v>
      </c>
      <c r="AA28" s="451"/>
      <c r="AB28" s="451"/>
      <c r="AC28" s="451"/>
      <c r="AD28" s="451"/>
      <c r="AE28" s="451"/>
      <c r="AF28" s="451"/>
      <c r="AG28" s="452"/>
      <c r="AH28" s="472" t="s">
        <v>122</v>
      </c>
      <c r="AI28" s="473"/>
      <c r="AJ28" s="473"/>
      <c r="AK28" s="473"/>
      <c r="AL28" s="515"/>
      <c r="AM28" s="472" t="s">
        <v>122</v>
      </c>
      <c r="AN28" s="473"/>
      <c r="AO28" s="473"/>
      <c r="AP28" s="473"/>
      <c r="AQ28" s="473"/>
      <c r="AR28" s="515"/>
      <c r="AS28" s="472" t="s">
        <v>122</v>
      </c>
      <c r="AT28" s="473"/>
      <c r="AU28" s="473"/>
      <c r="AV28" s="473"/>
      <c r="AW28" s="473"/>
      <c r="AX28" s="474"/>
      <c r="AY28" s="575" t="s">
        <v>175</v>
      </c>
      <c r="AZ28" s="576"/>
      <c r="BA28" s="576"/>
      <c r="BB28" s="577"/>
      <c r="BC28" s="381" t="s">
        <v>46</v>
      </c>
      <c r="BD28" s="382"/>
      <c r="BE28" s="382"/>
      <c r="BF28" s="382"/>
      <c r="BG28" s="382"/>
      <c r="BH28" s="382"/>
      <c r="BI28" s="382"/>
      <c r="BJ28" s="382"/>
      <c r="BK28" s="382"/>
      <c r="BL28" s="382"/>
      <c r="BM28" s="383"/>
      <c r="BN28" s="384">
        <v>5606208</v>
      </c>
      <c r="BO28" s="385"/>
      <c r="BP28" s="385"/>
      <c r="BQ28" s="385"/>
      <c r="BR28" s="385"/>
      <c r="BS28" s="385"/>
      <c r="BT28" s="385"/>
      <c r="BU28" s="386"/>
      <c r="BV28" s="384">
        <v>5985688</v>
      </c>
      <c r="BW28" s="385"/>
      <c r="BX28" s="385"/>
      <c r="BY28" s="385"/>
      <c r="BZ28" s="385"/>
      <c r="CA28" s="385"/>
      <c r="CB28" s="385"/>
      <c r="CC28" s="386"/>
      <c r="CD28" s="188"/>
      <c r="CE28" s="535"/>
      <c r="CF28" s="535"/>
      <c r="CG28" s="535"/>
      <c r="CH28" s="535"/>
      <c r="CI28" s="535"/>
      <c r="CJ28" s="535"/>
      <c r="CK28" s="535"/>
      <c r="CL28" s="535"/>
      <c r="CM28" s="535"/>
      <c r="CN28" s="535"/>
      <c r="CO28" s="535"/>
      <c r="CP28" s="535"/>
      <c r="CQ28" s="535"/>
      <c r="CR28" s="535"/>
      <c r="CS28" s="536"/>
      <c r="CT28" s="418"/>
      <c r="CU28" s="419"/>
      <c r="CV28" s="419"/>
      <c r="CW28" s="419"/>
      <c r="CX28" s="419"/>
      <c r="CY28" s="419"/>
      <c r="CZ28" s="419"/>
      <c r="DA28" s="420"/>
      <c r="DB28" s="418"/>
      <c r="DC28" s="419"/>
      <c r="DD28" s="419"/>
      <c r="DE28" s="419"/>
      <c r="DF28" s="419"/>
      <c r="DG28" s="419"/>
      <c r="DH28" s="419"/>
      <c r="DI28" s="420"/>
    </row>
    <row r="29" spans="1:113" ht="18.75" customHeight="1" x14ac:dyDescent="0.2">
      <c r="A29" s="175"/>
      <c r="B29" s="592"/>
      <c r="C29" s="568"/>
      <c r="D29" s="569"/>
      <c r="E29" s="471" t="s">
        <v>176</v>
      </c>
      <c r="F29" s="451"/>
      <c r="G29" s="451"/>
      <c r="H29" s="451"/>
      <c r="I29" s="451"/>
      <c r="J29" s="451"/>
      <c r="K29" s="452"/>
      <c r="L29" s="472">
        <v>22</v>
      </c>
      <c r="M29" s="473"/>
      <c r="N29" s="473"/>
      <c r="O29" s="473"/>
      <c r="P29" s="515"/>
      <c r="Q29" s="472">
        <v>5450</v>
      </c>
      <c r="R29" s="473"/>
      <c r="S29" s="473"/>
      <c r="T29" s="473"/>
      <c r="U29" s="473"/>
      <c r="V29" s="515"/>
      <c r="W29" s="570"/>
      <c r="X29" s="571"/>
      <c r="Y29" s="572"/>
      <c r="Z29" s="471" t="s">
        <v>177</v>
      </c>
      <c r="AA29" s="451"/>
      <c r="AB29" s="451"/>
      <c r="AC29" s="451"/>
      <c r="AD29" s="451"/>
      <c r="AE29" s="451"/>
      <c r="AF29" s="451"/>
      <c r="AG29" s="452"/>
      <c r="AH29" s="472">
        <v>1028</v>
      </c>
      <c r="AI29" s="473"/>
      <c r="AJ29" s="473"/>
      <c r="AK29" s="473"/>
      <c r="AL29" s="515"/>
      <c r="AM29" s="472">
        <v>3165596</v>
      </c>
      <c r="AN29" s="473"/>
      <c r="AO29" s="473"/>
      <c r="AP29" s="473"/>
      <c r="AQ29" s="473"/>
      <c r="AR29" s="515"/>
      <c r="AS29" s="472">
        <v>3079</v>
      </c>
      <c r="AT29" s="473"/>
      <c r="AU29" s="473"/>
      <c r="AV29" s="473"/>
      <c r="AW29" s="473"/>
      <c r="AX29" s="474"/>
      <c r="AY29" s="578"/>
      <c r="AZ29" s="579"/>
      <c r="BA29" s="579"/>
      <c r="BB29" s="580"/>
      <c r="BC29" s="455" t="s">
        <v>178</v>
      </c>
      <c r="BD29" s="456"/>
      <c r="BE29" s="456"/>
      <c r="BF29" s="456"/>
      <c r="BG29" s="456"/>
      <c r="BH29" s="456"/>
      <c r="BI29" s="456"/>
      <c r="BJ29" s="456"/>
      <c r="BK29" s="456"/>
      <c r="BL29" s="456"/>
      <c r="BM29" s="457"/>
      <c r="BN29" s="421">
        <v>328489</v>
      </c>
      <c r="BO29" s="422"/>
      <c r="BP29" s="422"/>
      <c r="BQ29" s="422"/>
      <c r="BR29" s="422"/>
      <c r="BS29" s="422"/>
      <c r="BT29" s="422"/>
      <c r="BU29" s="423"/>
      <c r="BV29" s="421">
        <v>327273</v>
      </c>
      <c r="BW29" s="422"/>
      <c r="BX29" s="422"/>
      <c r="BY29" s="422"/>
      <c r="BZ29" s="422"/>
      <c r="CA29" s="422"/>
      <c r="CB29" s="422"/>
      <c r="CC29" s="423"/>
      <c r="CD29" s="190"/>
      <c r="CE29" s="535"/>
      <c r="CF29" s="535"/>
      <c r="CG29" s="535"/>
      <c r="CH29" s="535"/>
      <c r="CI29" s="535"/>
      <c r="CJ29" s="535"/>
      <c r="CK29" s="535"/>
      <c r="CL29" s="535"/>
      <c r="CM29" s="535"/>
      <c r="CN29" s="535"/>
      <c r="CO29" s="535"/>
      <c r="CP29" s="535"/>
      <c r="CQ29" s="535"/>
      <c r="CR29" s="535"/>
      <c r="CS29" s="536"/>
      <c r="CT29" s="418"/>
      <c r="CU29" s="419"/>
      <c r="CV29" s="419"/>
      <c r="CW29" s="419"/>
      <c r="CX29" s="419"/>
      <c r="CY29" s="419"/>
      <c r="CZ29" s="419"/>
      <c r="DA29" s="420"/>
      <c r="DB29" s="418"/>
      <c r="DC29" s="419"/>
      <c r="DD29" s="419"/>
      <c r="DE29" s="419"/>
      <c r="DF29" s="419"/>
      <c r="DG29" s="419"/>
      <c r="DH29" s="419"/>
      <c r="DI29" s="420"/>
    </row>
    <row r="30" spans="1:113" ht="18.75" customHeight="1" thickBot="1" x14ac:dyDescent="0.25">
      <c r="A30" s="175"/>
      <c r="B30" s="593"/>
      <c r="C30" s="594"/>
      <c r="D30" s="595"/>
      <c r="E30" s="475"/>
      <c r="F30" s="476"/>
      <c r="G30" s="476"/>
      <c r="H30" s="476"/>
      <c r="I30" s="476"/>
      <c r="J30" s="476"/>
      <c r="K30" s="477"/>
      <c r="L30" s="585"/>
      <c r="M30" s="586"/>
      <c r="N30" s="586"/>
      <c r="O30" s="586"/>
      <c r="P30" s="587"/>
      <c r="Q30" s="585"/>
      <c r="R30" s="586"/>
      <c r="S30" s="586"/>
      <c r="T30" s="586"/>
      <c r="U30" s="586"/>
      <c r="V30" s="587"/>
      <c r="W30" s="588" t="s">
        <v>179</v>
      </c>
      <c r="X30" s="589"/>
      <c r="Y30" s="589"/>
      <c r="Z30" s="589"/>
      <c r="AA30" s="589"/>
      <c r="AB30" s="589"/>
      <c r="AC30" s="589"/>
      <c r="AD30" s="589"/>
      <c r="AE30" s="589"/>
      <c r="AF30" s="589"/>
      <c r="AG30" s="590"/>
      <c r="AH30" s="548">
        <v>98</v>
      </c>
      <c r="AI30" s="549"/>
      <c r="AJ30" s="549"/>
      <c r="AK30" s="549"/>
      <c r="AL30" s="549"/>
      <c r="AM30" s="549"/>
      <c r="AN30" s="549"/>
      <c r="AO30" s="549"/>
      <c r="AP30" s="549"/>
      <c r="AQ30" s="549"/>
      <c r="AR30" s="549"/>
      <c r="AS30" s="549"/>
      <c r="AT30" s="549"/>
      <c r="AU30" s="549"/>
      <c r="AV30" s="549"/>
      <c r="AW30" s="549"/>
      <c r="AX30" s="551"/>
      <c r="AY30" s="581"/>
      <c r="AZ30" s="582"/>
      <c r="BA30" s="582"/>
      <c r="BB30" s="583"/>
      <c r="BC30" s="537" t="s">
        <v>48</v>
      </c>
      <c r="BD30" s="538"/>
      <c r="BE30" s="538"/>
      <c r="BF30" s="538"/>
      <c r="BG30" s="538"/>
      <c r="BH30" s="538"/>
      <c r="BI30" s="538"/>
      <c r="BJ30" s="538"/>
      <c r="BK30" s="538"/>
      <c r="BL30" s="538"/>
      <c r="BM30" s="539"/>
      <c r="BN30" s="540">
        <v>10194738</v>
      </c>
      <c r="BO30" s="541"/>
      <c r="BP30" s="541"/>
      <c r="BQ30" s="541"/>
      <c r="BR30" s="541"/>
      <c r="BS30" s="541"/>
      <c r="BT30" s="541"/>
      <c r="BU30" s="542"/>
      <c r="BV30" s="540">
        <v>8891526</v>
      </c>
      <c r="BW30" s="541"/>
      <c r="BX30" s="541"/>
      <c r="BY30" s="541"/>
      <c r="BZ30" s="541"/>
      <c r="CA30" s="541"/>
      <c r="CB30" s="541"/>
      <c r="CC30" s="542"/>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584" t="s">
        <v>180</v>
      </c>
      <c r="D32" s="584"/>
      <c r="E32" s="584"/>
      <c r="F32" s="584"/>
      <c r="G32" s="584"/>
      <c r="H32" s="584"/>
      <c r="I32" s="584"/>
      <c r="J32" s="584"/>
      <c r="K32" s="584"/>
      <c r="L32" s="584"/>
      <c r="M32" s="584"/>
      <c r="N32" s="584"/>
      <c r="O32" s="584"/>
      <c r="P32" s="584"/>
      <c r="Q32" s="584"/>
      <c r="R32" s="584"/>
      <c r="S32" s="584"/>
      <c r="U32" s="425" t="s">
        <v>181</v>
      </c>
      <c r="V32" s="425"/>
      <c r="W32" s="425"/>
      <c r="X32" s="425"/>
      <c r="Y32" s="425"/>
      <c r="Z32" s="425"/>
      <c r="AA32" s="425"/>
      <c r="AB32" s="425"/>
      <c r="AC32" s="425"/>
      <c r="AD32" s="425"/>
      <c r="AE32" s="425"/>
      <c r="AF32" s="425"/>
      <c r="AG32" s="425"/>
      <c r="AH32" s="425"/>
      <c r="AI32" s="425"/>
      <c r="AJ32" s="425"/>
      <c r="AK32" s="425"/>
      <c r="AM32" s="425" t="s">
        <v>182</v>
      </c>
      <c r="AN32" s="425"/>
      <c r="AO32" s="425"/>
      <c r="AP32" s="425"/>
      <c r="AQ32" s="425"/>
      <c r="AR32" s="425"/>
      <c r="AS32" s="425"/>
      <c r="AT32" s="425"/>
      <c r="AU32" s="425"/>
      <c r="AV32" s="425"/>
      <c r="AW32" s="425"/>
      <c r="AX32" s="425"/>
      <c r="AY32" s="425"/>
      <c r="AZ32" s="425"/>
      <c r="BA32" s="425"/>
      <c r="BB32" s="425"/>
      <c r="BC32" s="425"/>
      <c r="BE32" s="425" t="s">
        <v>183</v>
      </c>
      <c r="BF32" s="425"/>
      <c r="BG32" s="425"/>
      <c r="BH32" s="425"/>
      <c r="BI32" s="425"/>
      <c r="BJ32" s="425"/>
      <c r="BK32" s="425"/>
      <c r="BL32" s="425"/>
      <c r="BM32" s="425"/>
      <c r="BN32" s="425"/>
      <c r="BO32" s="425"/>
      <c r="BP32" s="425"/>
      <c r="BQ32" s="425"/>
      <c r="BR32" s="425"/>
      <c r="BS32" s="425"/>
      <c r="BT32" s="425"/>
      <c r="BU32" s="425"/>
      <c r="BW32" s="425" t="s">
        <v>184</v>
      </c>
      <c r="BX32" s="425"/>
      <c r="BY32" s="425"/>
      <c r="BZ32" s="425"/>
      <c r="CA32" s="425"/>
      <c r="CB32" s="425"/>
      <c r="CC32" s="425"/>
      <c r="CD32" s="425"/>
      <c r="CE32" s="425"/>
      <c r="CF32" s="425"/>
      <c r="CG32" s="425"/>
      <c r="CH32" s="425"/>
      <c r="CI32" s="425"/>
      <c r="CJ32" s="425"/>
      <c r="CK32" s="425"/>
      <c r="CL32" s="425"/>
      <c r="CM32" s="425"/>
      <c r="CO32" s="425" t="s">
        <v>185</v>
      </c>
      <c r="CP32" s="425"/>
      <c r="CQ32" s="425"/>
      <c r="CR32" s="425"/>
      <c r="CS32" s="425"/>
      <c r="CT32" s="425"/>
      <c r="CU32" s="425"/>
      <c r="CV32" s="425"/>
      <c r="CW32" s="425"/>
      <c r="CX32" s="425"/>
      <c r="CY32" s="425"/>
      <c r="CZ32" s="425"/>
      <c r="DA32" s="425"/>
      <c r="DB32" s="425"/>
      <c r="DC32" s="425"/>
      <c r="DD32" s="425"/>
      <c r="DE32" s="425"/>
      <c r="DI32" s="198"/>
    </row>
    <row r="33" spans="1:113" ht="13.5" customHeight="1" x14ac:dyDescent="0.2">
      <c r="A33" s="175"/>
      <c r="B33" s="199"/>
      <c r="C33" s="445" t="s">
        <v>186</v>
      </c>
      <c r="D33" s="445"/>
      <c r="E33" s="410" t="s">
        <v>187</v>
      </c>
      <c r="F33" s="410"/>
      <c r="G33" s="410"/>
      <c r="H33" s="410"/>
      <c r="I33" s="410"/>
      <c r="J33" s="410"/>
      <c r="K33" s="410"/>
      <c r="L33" s="410"/>
      <c r="M33" s="410"/>
      <c r="N33" s="410"/>
      <c r="O33" s="410"/>
      <c r="P33" s="410"/>
      <c r="Q33" s="410"/>
      <c r="R33" s="410"/>
      <c r="S33" s="410"/>
      <c r="T33" s="200"/>
      <c r="U33" s="445" t="s">
        <v>186</v>
      </c>
      <c r="V33" s="445"/>
      <c r="W33" s="410" t="s">
        <v>187</v>
      </c>
      <c r="X33" s="410"/>
      <c r="Y33" s="410"/>
      <c r="Z33" s="410"/>
      <c r="AA33" s="410"/>
      <c r="AB33" s="410"/>
      <c r="AC33" s="410"/>
      <c r="AD33" s="410"/>
      <c r="AE33" s="410"/>
      <c r="AF33" s="410"/>
      <c r="AG33" s="410"/>
      <c r="AH33" s="410"/>
      <c r="AI33" s="410"/>
      <c r="AJ33" s="410"/>
      <c r="AK33" s="410"/>
      <c r="AL33" s="200"/>
      <c r="AM33" s="445" t="s">
        <v>186</v>
      </c>
      <c r="AN33" s="445"/>
      <c r="AO33" s="410" t="s">
        <v>187</v>
      </c>
      <c r="AP33" s="410"/>
      <c r="AQ33" s="410"/>
      <c r="AR33" s="410"/>
      <c r="AS33" s="410"/>
      <c r="AT33" s="410"/>
      <c r="AU33" s="410"/>
      <c r="AV33" s="410"/>
      <c r="AW33" s="410"/>
      <c r="AX33" s="410"/>
      <c r="AY33" s="410"/>
      <c r="AZ33" s="410"/>
      <c r="BA33" s="410"/>
      <c r="BB33" s="410"/>
      <c r="BC33" s="410"/>
      <c r="BD33" s="201"/>
      <c r="BE33" s="410" t="s">
        <v>188</v>
      </c>
      <c r="BF33" s="410"/>
      <c r="BG33" s="410" t="s">
        <v>189</v>
      </c>
      <c r="BH33" s="410"/>
      <c r="BI33" s="410"/>
      <c r="BJ33" s="410"/>
      <c r="BK33" s="410"/>
      <c r="BL33" s="410"/>
      <c r="BM33" s="410"/>
      <c r="BN33" s="410"/>
      <c r="BO33" s="410"/>
      <c r="BP33" s="410"/>
      <c r="BQ33" s="410"/>
      <c r="BR33" s="410"/>
      <c r="BS33" s="410"/>
      <c r="BT33" s="410"/>
      <c r="BU33" s="410"/>
      <c r="BV33" s="201"/>
      <c r="BW33" s="445" t="s">
        <v>188</v>
      </c>
      <c r="BX33" s="445"/>
      <c r="BY33" s="410" t="s">
        <v>190</v>
      </c>
      <c r="BZ33" s="410"/>
      <c r="CA33" s="410"/>
      <c r="CB33" s="410"/>
      <c r="CC33" s="410"/>
      <c r="CD33" s="410"/>
      <c r="CE33" s="410"/>
      <c r="CF33" s="410"/>
      <c r="CG33" s="410"/>
      <c r="CH33" s="410"/>
      <c r="CI33" s="410"/>
      <c r="CJ33" s="410"/>
      <c r="CK33" s="410"/>
      <c r="CL33" s="410"/>
      <c r="CM33" s="410"/>
      <c r="CN33" s="200"/>
      <c r="CO33" s="445" t="s">
        <v>186</v>
      </c>
      <c r="CP33" s="445"/>
      <c r="CQ33" s="410" t="s">
        <v>191</v>
      </c>
      <c r="CR33" s="410"/>
      <c r="CS33" s="410"/>
      <c r="CT33" s="410"/>
      <c r="CU33" s="410"/>
      <c r="CV33" s="410"/>
      <c r="CW33" s="410"/>
      <c r="CX33" s="410"/>
      <c r="CY33" s="410"/>
      <c r="CZ33" s="410"/>
      <c r="DA33" s="410"/>
      <c r="DB33" s="410"/>
      <c r="DC33" s="410"/>
      <c r="DD33" s="410"/>
      <c r="DE33" s="410"/>
      <c r="DF33" s="200"/>
      <c r="DG33" s="610" t="s">
        <v>192</v>
      </c>
      <c r="DH33" s="610"/>
      <c r="DI33" s="202"/>
    </row>
    <row r="34" spans="1:113" ht="32.25" customHeight="1" x14ac:dyDescent="0.2">
      <c r="A34" s="175"/>
      <c r="B34" s="199"/>
      <c r="C34" s="611">
        <f>IF(E34="","",1)</f>
        <v>1</v>
      </c>
      <c r="D34" s="611"/>
      <c r="E34" s="612" t="str">
        <f>IF('各会計、関係団体の財政状況及び健全化判断比率'!B7="","",'各会計、関係団体の財政状況及び健全化判断比率'!B7)</f>
        <v>一般会計</v>
      </c>
      <c r="F34" s="612"/>
      <c r="G34" s="612"/>
      <c r="H34" s="612"/>
      <c r="I34" s="612"/>
      <c r="J34" s="612"/>
      <c r="K34" s="612"/>
      <c r="L34" s="612"/>
      <c r="M34" s="612"/>
      <c r="N34" s="612"/>
      <c r="O34" s="612"/>
      <c r="P34" s="612"/>
      <c r="Q34" s="612"/>
      <c r="R34" s="612"/>
      <c r="S34" s="612"/>
      <c r="T34" s="175"/>
      <c r="U34" s="611">
        <f>IF(W34="","",MAX(C34:D43)+1)</f>
        <v>3</v>
      </c>
      <c r="V34" s="611"/>
      <c r="W34" s="612" t="str">
        <f>IF('各会計、関係団体の財政状況及び健全化判断比率'!B28="","",'各会計、関係団体の財政状況及び健全化判断比率'!B28)</f>
        <v>国民健康保険特別会計</v>
      </c>
      <c r="X34" s="612"/>
      <c r="Y34" s="612"/>
      <c r="Z34" s="612"/>
      <c r="AA34" s="612"/>
      <c r="AB34" s="612"/>
      <c r="AC34" s="612"/>
      <c r="AD34" s="612"/>
      <c r="AE34" s="612"/>
      <c r="AF34" s="612"/>
      <c r="AG34" s="612"/>
      <c r="AH34" s="612"/>
      <c r="AI34" s="612"/>
      <c r="AJ34" s="612"/>
      <c r="AK34" s="612"/>
      <c r="AL34" s="175"/>
      <c r="AM34" s="611">
        <f>IF(AO34="","",MAX(C34:D43,U34:V43)+1)</f>
        <v>6</v>
      </c>
      <c r="AN34" s="611"/>
      <c r="AO34" s="612" t="str">
        <f>IF('各会計、関係団体の財政状況及び健全化判断比率'!B31="","",'各会計、関係団体の財政状況及び健全化判断比率'!B31)</f>
        <v>下水道事業会計</v>
      </c>
      <c r="AP34" s="612"/>
      <c r="AQ34" s="612"/>
      <c r="AR34" s="612"/>
      <c r="AS34" s="612"/>
      <c r="AT34" s="612"/>
      <c r="AU34" s="612"/>
      <c r="AV34" s="612"/>
      <c r="AW34" s="612"/>
      <c r="AX34" s="612"/>
      <c r="AY34" s="612"/>
      <c r="AZ34" s="612"/>
      <c r="BA34" s="612"/>
      <c r="BB34" s="612"/>
      <c r="BC34" s="612"/>
      <c r="BD34" s="175"/>
      <c r="BE34" s="611" t="str">
        <f>IF(BG34="","",MAX(C34:D43,U34:V43,AM34:AN43)+1)</f>
        <v/>
      </c>
      <c r="BF34" s="611"/>
      <c r="BG34" s="612"/>
      <c r="BH34" s="612"/>
      <c r="BI34" s="612"/>
      <c r="BJ34" s="612"/>
      <c r="BK34" s="612"/>
      <c r="BL34" s="612"/>
      <c r="BM34" s="612"/>
      <c r="BN34" s="612"/>
      <c r="BO34" s="612"/>
      <c r="BP34" s="612"/>
      <c r="BQ34" s="612"/>
      <c r="BR34" s="612"/>
      <c r="BS34" s="612"/>
      <c r="BT34" s="612"/>
      <c r="BU34" s="612"/>
      <c r="BV34" s="175"/>
      <c r="BW34" s="611">
        <f>IF(BY34="","",MAX(C34:D43,U34:V43,AM34:AN43,BE34:BF43)+1)</f>
        <v>8</v>
      </c>
      <c r="BX34" s="611"/>
      <c r="BY34" s="612" t="str">
        <f>IF('各会計、関係団体の財政状況及び健全化判断比率'!B68="","",'各会計、関係団体の財政状況及び健全化判断比率'!B68)</f>
        <v>東京市町村総合事務組合（一般会計）</v>
      </c>
      <c r="BZ34" s="612"/>
      <c r="CA34" s="612"/>
      <c r="CB34" s="612"/>
      <c r="CC34" s="612"/>
      <c r="CD34" s="612"/>
      <c r="CE34" s="612"/>
      <c r="CF34" s="612"/>
      <c r="CG34" s="612"/>
      <c r="CH34" s="612"/>
      <c r="CI34" s="612"/>
      <c r="CJ34" s="612"/>
      <c r="CK34" s="612"/>
      <c r="CL34" s="612"/>
      <c r="CM34" s="612"/>
      <c r="CN34" s="175"/>
      <c r="CO34" s="611">
        <f>IF(CQ34="","",MAX(C34:D43,U34:V43,AM34:AN43,BE34:BF43,BW34:BX43)+1)</f>
        <v>17</v>
      </c>
      <c r="CP34" s="611"/>
      <c r="CQ34" s="612" t="str">
        <f>IF('各会計、関係団体の財政状況及び健全化判断比率'!BS7="","",'各会計、関係団体の財政状況及び健全化判断比率'!BS7)</f>
        <v>日野市土地開発公社</v>
      </c>
      <c r="CR34" s="612"/>
      <c r="CS34" s="612"/>
      <c r="CT34" s="612"/>
      <c r="CU34" s="612"/>
      <c r="CV34" s="612"/>
      <c r="CW34" s="612"/>
      <c r="CX34" s="612"/>
      <c r="CY34" s="612"/>
      <c r="CZ34" s="612"/>
      <c r="DA34" s="612"/>
      <c r="DB34" s="612"/>
      <c r="DC34" s="612"/>
      <c r="DD34" s="612"/>
      <c r="DE34" s="612"/>
      <c r="DG34" s="613" t="str">
        <f>IF('各会計、関係団体の財政状況及び健全化判断比率'!BR7="","",'各会計、関係団体の財政状況及び健全化判断比率'!BR7)</f>
        <v>〇</v>
      </c>
      <c r="DH34" s="613"/>
      <c r="DI34" s="202"/>
    </row>
    <row r="35" spans="1:113" ht="32.25" customHeight="1" x14ac:dyDescent="0.2">
      <c r="A35" s="175"/>
      <c r="B35" s="199"/>
      <c r="C35" s="611">
        <f>IF(E35="","",C34+1)</f>
        <v>2</v>
      </c>
      <c r="D35" s="611"/>
      <c r="E35" s="612" t="str">
        <f>IF('各会計、関係団体の財政状況及び健全化判断比率'!B8="","",'各会計、関係団体の財政状況及び健全化判断比率'!B8)</f>
        <v>土地区画整理事業特別会計</v>
      </c>
      <c r="F35" s="612"/>
      <c r="G35" s="612"/>
      <c r="H35" s="612"/>
      <c r="I35" s="612"/>
      <c r="J35" s="612"/>
      <c r="K35" s="612"/>
      <c r="L35" s="612"/>
      <c r="M35" s="612"/>
      <c r="N35" s="612"/>
      <c r="O35" s="612"/>
      <c r="P35" s="612"/>
      <c r="Q35" s="612"/>
      <c r="R35" s="612"/>
      <c r="S35" s="612"/>
      <c r="T35" s="175"/>
      <c r="U35" s="611">
        <f>IF(W35="","",U34+1)</f>
        <v>4</v>
      </c>
      <c r="V35" s="611"/>
      <c r="W35" s="612" t="str">
        <f>IF('各会計、関係団体の財政状況及び健全化判断比率'!B29="","",'各会計、関係団体の財政状況及び健全化判断比率'!B29)</f>
        <v>介護保険特別会計</v>
      </c>
      <c r="X35" s="612"/>
      <c r="Y35" s="612"/>
      <c r="Z35" s="612"/>
      <c r="AA35" s="612"/>
      <c r="AB35" s="612"/>
      <c r="AC35" s="612"/>
      <c r="AD35" s="612"/>
      <c r="AE35" s="612"/>
      <c r="AF35" s="612"/>
      <c r="AG35" s="612"/>
      <c r="AH35" s="612"/>
      <c r="AI35" s="612"/>
      <c r="AJ35" s="612"/>
      <c r="AK35" s="612"/>
      <c r="AL35" s="175"/>
      <c r="AM35" s="611">
        <f t="shared" ref="AM35:AM43" si="0">IF(AO35="","",AM34+1)</f>
        <v>7</v>
      </c>
      <c r="AN35" s="611"/>
      <c r="AO35" s="612" t="str">
        <f>IF('各会計、関係団体の財政状況及び健全化判断比率'!B32="","",'各会計、関係団体の財政状況及び健全化判断比率'!B32)</f>
        <v>市立病院事業会計</v>
      </c>
      <c r="AP35" s="612"/>
      <c r="AQ35" s="612"/>
      <c r="AR35" s="612"/>
      <c r="AS35" s="612"/>
      <c r="AT35" s="612"/>
      <c r="AU35" s="612"/>
      <c r="AV35" s="612"/>
      <c r="AW35" s="612"/>
      <c r="AX35" s="612"/>
      <c r="AY35" s="612"/>
      <c r="AZ35" s="612"/>
      <c r="BA35" s="612"/>
      <c r="BB35" s="612"/>
      <c r="BC35" s="612"/>
      <c r="BD35" s="175"/>
      <c r="BE35" s="611" t="str">
        <f t="shared" ref="BE35:BE43" si="1">IF(BG35="","",BE34+1)</f>
        <v/>
      </c>
      <c r="BF35" s="611"/>
      <c r="BG35" s="612"/>
      <c r="BH35" s="612"/>
      <c r="BI35" s="612"/>
      <c r="BJ35" s="612"/>
      <c r="BK35" s="612"/>
      <c r="BL35" s="612"/>
      <c r="BM35" s="612"/>
      <c r="BN35" s="612"/>
      <c r="BO35" s="612"/>
      <c r="BP35" s="612"/>
      <c r="BQ35" s="612"/>
      <c r="BR35" s="612"/>
      <c r="BS35" s="612"/>
      <c r="BT35" s="612"/>
      <c r="BU35" s="612"/>
      <c r="BV35" s="175"/>
      <c r="BW35" s="611">
        <f t="shared" ref="BW35:BW43" si="2">IF(BY35="","",BW34+1)</f>
        <v>9</v>
      </c>
      <c r="BX35" s="611"/>
      <c r="BY35" s="612" t="str">
        <f>IF('各会計、関係団体の財政状況及び健全化判断比率'!B69="","",'各会計、関係団体の財政状況及び健全化判断比率'!B69)</f>
        <v>東京市町村総合事務組合（東京都市町村民交通災害共済事業特別会計）</v>
      </c>
      <c r="BZ35" s="612"/>
      <c r="CA35" s="612"/>
      <c r="CB35" s="612"/>
      <c r="CC35" s="612"/>
      <c r="CD35" s="612"/>
      <c r="CE35" s="612"/>
      <c r="CF35" s="612"/>
      <c r="CG35" s="612"/>
      <c r="CH35" s="612"/>
      <c r="CI35" s="612"/>
      <c r="CJ35" s="612"/>
      <c r="CK35" s="612"/>
      <c r="CL35" s="612"/>
      <c r="CM35" s="612"/>
      <c r="CN35" s="175"/>
      <c r="CO35" s="611">
        <f t="shared" ref="CO35:CO43" si="3">IF(CQ35="","",CO34+1)</f>
        <v>18</v>
      </c>
      <c r="CP35" s="611"/>
      <c r="CQ35" s="612" t="str">
        <f>IF('各会計、関係団体の財政状況及び健全化判断比率'!BS8="","",'各会計、関係団体の財政状況及び健全化判断比率'!BS8)</f>
        <v>株式会社日野市企業公社</v>
      </c>
      <c r="CR35" s="612"/>
      <c r="CS35" s="612"/>
      <c r="CT35" s="612"/>
      <c r="CU35" s="612"/>
      <c r="CV35" s="612"/>
      <c r="CW35" s="612"/>
      <c r="CX35" s="612"/>
      <c r="CY35" s="612"/>
      <c r="CZ35" s="612"/>
      <c r="DA35" s="612"/>
      <c r="DB35" s="612"/>
      <c r="DC35" s="612"/>
      <c r="DD35" s="612"/>
      <c r="DE35" s="612"/>
      <c r="DG35" s="613" t="str">
        <f>IF('各会計、関係団体の財政状況及び健全化判断比率'!BR8="","",'各会計、関係団体の財政状況及び健全化判断比率'!BR8)</f>
        <v/>
      </c>
      <c r="DH35" s="613"/>
      <c r="DI35" s="202"/>
    </row>
    <row r="36" spans="1:113" ht="32.25" customHeight="1" x14ac:dyDescent="0.2">
      <c r="A36" s="175"/>
      <c r="B36" s="199"/>
      <c r="C36" s="611" t="str">
        <f>IF(E36="","",C35+1)</f>
        <v/>
      </c>
      <c r="D36" s="611"/>
      <c r="E36" s="612" t="str">
        <f>IF('各会計、関係団体の財政状況及び健全化判断比率'!B9="","",'各会計、関係団体の財政状況及び健全化判断比率'!B9)</f>
        <v/>
      </c>
      <c r="F36" s="612"/>
      <c r="G36" s="612"/>
      <c r="H36" s="612"/>
      <c r="I36" s="612"/>
      <c r="J36" s="612"/>
      <c r="K36" s="612"/>
      <c r="L36" s="612"/>
      <c r="M36" s="612"/>
      <c r="N36" s="612"/>
      <c r="O36" s="612"/>
      <c r="P36" s="612"/>
      <c r="Q36" s="612"/>
      <c r="R36" s="612"/>
      <c r="S36" s="612"/>
      <c r="T36" s="175"/>
      <c r="U36" s="611">
        <f t="shared" ref="U36:U43" si="4">IF(W36="","",U35+1)</f>
        <v>5</v>
      </c>
      <c r="V36" s="611"/>
      <c r="W36" s="612" t="str">
        <f>IF('各会計、関係団体の財政状況及び健全化判断比率'!B30="","",'各会計、関係団体の財政状況及び健全化判断比率'!B30)</f>
        <v>後期高齢者医療特別会計</v>
      </c>
      <c r="X36" s="612"/>
      <c r="Y36" s="612"/>
      <c r="Z36" s="612"/>
      <c r="AA36" s="612"/>
      <c r="AB36" s="612"/>
      <c r="AC36" s="612"/>
      <c r="AD36" s="612"/>
      <c r="AE36" s="612"/>
      <c r="AF36" s="612"/>
      <c r="AG36" s="612"/>
      <c r="AH36" s="612"/>
      <c r="AI36" s="612"/>
      <c r="AJ36" s="612"/>
      <c r="AK36" s="612"/>
      <c r="AL36" s="175"/>
      <c r="AM36" s="611" t="str">
        <f t="shared" si="0"/>
        <v/>
      </c>
      <c r="AN36" s="611"/>
      <c r="AO36" s="612"/>
      <c r="AP36" s="612"/>
      <c r="AQ36" s="612"/>
      <c r="AR36" s="612"/>
      <c r="AS36" s="612"/>
      <c r="AT36" s="612"/>
      <c r="AU36" s="612"/>
      <c r="AV36" s="612"/>
      <c r="AW36" s="612"/>
      <c r="AX36" s="612"/>
      <c r="AY36" s="612"/>
      <c r="AZ36" s="612"/>
      <c r="BA36" s="612"/>
      <c r="BB36" s="612"/>
      <c r="BC36" s="612"/>
      <c r="BD36" s="175"/>
      <c r="BE36" s="611" t="str">
        <f t="shared" si="1"/>
        <v/>
      </c>
      <c r="BF36" s="611"/>
      <c r="BG36" s="612"/>
      <c r="BH36" s="612"/>
      <c r="BI36" s="612"/>
      <c r="BJ36" s="612"/>
      <c r="BK36" s="612"/>
      <c r="BL36" s="612"/>
      <c r="BM36" s="612"/>
      <c r="BN36" s="612"/>
      <c r="BO36" s="612"/>
      <c r="BP36" s="612"/>
      <c r="BQ36" s="612"/>
      <c r="BR36" s="612"/>
      <c r="BS36" s="612"/>
      <c r="BT36" s="612"/>
      <c r="BU36" s="612"/>
      <c r="BV36" s="175"/>
      <c r="BW36" s="611">
        <f t="shared" si="2"/>
        <v>10</v>
      </c>
      <c r="BX36" s="611"/>
      <c r="BY36" s="612" t="str">
        <f>IF('各会計、関係団体の財政状況及び健全化判断比率'!B70="","",'各会計、関係団体の財政状況及び健全化判断比率'!B70)</f>
        <v>東京都十一市競輪事業組合</v>
      </c>
      <c r="BZ36" s="612"/>
      <c r="CA36" s="612"/>
      <c r="CB36" s="612"/>
      <c r="CC36" s="612"/>
      <c r="CD36" s="612"/>
      <c r="CE36" s="612"/>
      <c r="CF36" s="612"/>
      <c r="CG36" s="612"/>
      <c r="CH36" s="612"/>
      <c r="CI36" s="612"/>
      <c r="CJ36" s="612"/>
      <c r="CK36" s="612"/>
      <c r="CL36" s="612"/>
      <c r="CM36" s="612"/>
      <c r="CN36" s="175"/>
      <c r="CO36" s="611">
        <f t="shared" si="3"/>
        <v>19</v>
      </c>
      <c r="CP36" s="611"/>
      <c r="CQ36" s="612" t="str">
        <f>IF('各会計、関係団体の財政状況及び健全化判断比率'!BS9="","",'各会計、関係団体の財政状況及び健全化判断比率'!BS9)</f>
        <v>公益財団法人日野市環境緑化協会</v>
      </c>
      <c r="CR36" s="612"/>
      <c r="CS36" s="612"/>
      <c r="CT36" s="612"/>
      <c r="CU36" s="612"/>
      <c r="CV36" s="612"/>
      <c r="CW36" s="612"/>
      <c r="CX36" s="612"/>
      <c r="CY36" s="612"/>
      <c r="CZ36" s="612"/>
      <c r="DA36" s="612"/>
      <c r="DB36" s="612"/>
      <c r="DC36" s="612"/>
      <c r="DD36" s="612"/>
      <c r="DE36" s="612"/>
      <c r="DG36" s="613" t="str">
        <f>IF('各会計、関係団体の財政状況及び健全化判断比率'!BR9="","",'各会計、関係団体の財政状況及び健全化判断比率'!BR9)</f>
        <v/>
      </c>
      <c r="DH36" s="613"/>
      <c r="DI36" s="202"/>
    </row>
    <row r="37" spans="1:113" ht="32.25" customHeight="1" x14ac:dyDescent="0.2">
      <c r="A37" s="175"/>
      <c r="B37" s="199"/>
      <c r="C37" s="611" t="str">
        <f>IF(E37="","",C36+1)</f>
        <v/>
      </c>
      <c r="D37" s="611"/>
      <c r="E37" s="612" t="str">
        <f>IF('各会計、関係団体の財政状況及び健全化判断比率'!B10="","",'各会計、関係団体の財政状況及び健全化判断比率'!B10)</f>
        <v/>
      </c>
      <c r="F37" s="612"/>
      <c r="G37" s="612"/>
      <c r="H37" s="612"/>
      <c r="I37" s="612"/>
      <c r="J37" s="612"/>
      <c r="K37" s="612"/>
      <c r="L37" s="612"/>
      <c r="M37" s="612"/>
      <c r="N37" s="612"/>
      <c r="O37" s="612"/>
      <c r="P37" s="612"/>
      <c r="Q37" s="612"/>
      <c r="R37" s="612"/>
      <c r="S37" s="612"/>
      <c r="T37" s="175"/>
      <c r="U37" s="611" t="str">
        <f t="shared" si="4"/>
        <v/>
      </c>
      <c r="V37" s="611"/>
      <c r="W37" s="612"/>
      <c r="X37" s="612"/>
      <c r="Y37" s="612"/>
      <c r="Z37" s="612"/>
      <c r="AA37" s="612"/>
      <c r="AB37" s="612"/>
      <c r="AC37" s="612"/>
      <c r="AD37" s="612"/>
      <c r="AE37" s="612"/>
      <c r="AF37" s="612"/>
      <c r="AG37" s="612"/>
      <c r="AH37" s="612"/>
      <c r="AI37" s="612"/>
      <c r="AJ37" s="612"/>
      <c r="AK37" s="612"/>
      <c r="AL37" s="175"/>
      <c r="AM37" s="611" t="str">
        <f t="shared" si="0"/>
        <v/>
      </c>
      <c r="AN37" s="611"/>
      <c r="AO37" s="612"/>
      <c r="AP37" s="612"/>
      <c r="AQ37" s="612"/>
      <c r="AR37" s="612"/>
      <c r="AS37" s="612"/>
      <c r="AT37" s="612"/>
      <c r="AU37" s="612"/>
      <c r="AV37" s="612"/>
      <c r="AW37" s="612"/>
      <c r="AX37" s="612"/>
      <c r="AY37" s="612"/>
      <c r="AZ37" s="612"/>
      <c r="BA37" s="612"/>
      <c r="BB37" s="612"/>
      <c r="BC37" s="612"/>
      <c r="BD37" s="175"/>
      <c r="BE37" s="611" t="str">
        <f t="shared" si="1"/>
        <v/>
      </c>
      <c r="BF37" s="611"/>
      <c r="BG37" s="612"/>
      <c r="BH37" s="612"/>
      <c r="BI37" s="612"/>
      <c r="BJ37" s="612"/>
      <c r="BK37" s="612"/>
      <c r="BL37" s="612"/>
      <c r="BM37" s="612"/>
      <c r="BN37" s="612"/>
      <c r="BO37" s="612"/>
      <c r="BP37" s="612"/>
      <c r="BQ37" s="612"/>
      <c r="BR37" s="612"/>
      <c r="BS37" s="612"/>
      <c r="BT37" s="612"/>
      <c r="BU37" s="612"/>
      <c r="BV37" s="175"/>
      <c r="BW37" s="611">
        <f t="shared" si="2"/>
        <v>11</v>
      </c>
      <c r="BX37" s="611"/>
      <c r="BY37" s="612" t="str">
        <f>IF('各会計、関係団体の財政状況及び健全化判断比率'!B71="","",'各会計、関係団体の財政状況及び健全化判断比率'!B71)</f>
        <v>東京都四市競艇事業組合</v>
      </c>
      <c r="BZ37" s="612"/>
      <c r="CA37" s="612"/>
      <c r="CB37" s="612"/>
      <c r="CC37" s="612"/>
      <c r="CD37" s="612"/>
      <c r="CE37" s="612"/>
      <c r="CF37" s="612"/>
      <c r="CG37" s="612"/>
      <c r="CH37" s="612"/>
      <c r="CI37" s="612"/>
      <c r="CJ37" s="612"/>
      <c r="CK37" s="612"/>
      <c r="CL37" s="612"/>
      <c r="CM37" s="612"/>
      <c r="CN37" s="175"/>
      <c r="CO37" s="611">
        <f t="shared" si="3"/>
        <v>20</v>
      </c>
      <c r="CP37" s="611"/>
      <c r="CQ37" s="612" t="str">
        <f>IF('各会計、関係団体の財政状況及び健全化判断比率'!BS10="","",'各会計、関係団体の財政状況及び健全化判断比率'!BS10)</f>
        <v>多摩都市モノレール株式会社</v>
      </c>
      <c r="CR37" s="612"/>
      <c r="CS37" s="612"/>
      <c r="CT37" s="612"/>
      <c r="CU37" s="612"/>
      <c r="CV37" s="612"/>
      <c r="CW37" s="612"/>
      <c r="CX37" s="612"/>
      <c r="CY37" s="612"/>
      <c r="CZ37" s="612"/>
      <c r="DA37" s="612"/>
      <c r="DB37" s="612"/>
      <c r="DC37" s="612"/>
      <c r="DD37" s="612"/>
      <c r="DE37" s="612"/>
      <c r="DG37" s="613" t="str">
        <f>IF('各会計、関係団体の財政状況及び健全化判断比率'!BR10="","",'各会計、関係団体の財政状況及び健全化判断比率'!BR10)</f>
        <v/>
      </c>
      <c r="DH37" s="613"/>
      <c r="DI37" s="202"/>
    </row>
    <row r="38" spans="1:113" ht="32.25" customHeight="1" x14ac:dyDescent="0.2">
      <c r="A38" s="175"/>
      <c r="B38" s="199"/>
      <c r="C38" s="611" t="str">
        <f t="shared" ref="C38:C43" si="5">IF(E38="","",C37+1)</f>
        <v/>
      </c>
      <c r="D38" s="611"/>
      <c r="E38" s="612" t="str">
        <f>IF('各会計、関係団体の財政状況及び健全化判断比率'!B11="","",'各会計、関係団体の財政状況及び健全化判断比率'!B11)</f>
        <v/>
      </c>
      <c r="F38" s="612"/>
      <c r="G38" s="612"/>
      <c r="H38" s="612"/>
      <c r="I38" s="612"/>
      <c r="J38" s="612"/>
      <c r="K38" s="612"/>
      <c r="L38" s="612"/>
      <c r="M38" s="612"/>
      <c r="N38" s="612"/>
      <c r="O38" s="612"/>
      <c r="P38" s="612"/>
      <c r="Q38" s="612"/>
      <c r="R38" s="612"/>
      <c r="S38" s="612"/>
      <c r="T38" s="175"/>
      <c r="U38" s="611" t="str">
        <f t="shared" si="4"/>
        <v/>
      </c>
      <c r="V38" s="611"/>
      <c r="W38" s="612"/>
      <c r="X38" s="612"/>
      <c r="Y38" s="612"/>
      <c r="Z38" s="612"/>
      <c r="AA38" s="612"/>
      <c r="AB38" s="612"/>
      <c r="AC38" s="612"/>
      <c r="AD38" s="612"/>
      <c r="AE38" s="612"/>
      <c r="AF38" s="612"/>
      <c r="AG38" s="612"/>
      <c r="AH38" s="612"/>
      <c r="AI38" s="612"/>
      <c r="AJ38" s="612"/>
      <c r="AK38" s="612"/>
      <c r="AL38" s="175"/>
      <c r="AM38" s="611" t="str">
        <f t="shared" si="0"/>
        <v/>
      </c>
      <c r="AN38" s="611"/>
      <c r="AO38" s="612"/>
      <c r="AP38" s="612"/>
      <c r="AQ38" s="612"/>
      <c r="AR38" s="612"/>
      <c r="AS38" s="612"/>
      <c r="AT38" s="612"/>
      <c r="AU38" s="612"/>
      <c r="AV38" s="612"/>
      <c r="AW38" s="612"/>
      <c r="AX38" s="612"/>
      <c r="AY38" s="612"/>
      <c r="AZ38" s="612"/>
      <c r="BA38" s="612"/>
      <c r="BB38" s="612"/>
      <c r="BC38" s="612"/>
      <c r="BD38" s="175"/>
      <c r="BE38" s="611" t="str">
        <f t="shared" si="1"/>
        <v/>
      </c>
      <c r="BF38" s="611"/>
      <c r="BG38" s="612"/>
      <c r="BH38" s="612"/>
      <c r="BI38" s="612"/>
      <c r="BJ38" s="612"/>
      <c r="BK38" s="612"/>
      <c r="BL38" s="612"/>
      <c r="BM38" s="612"/>
      <c r="BN38" s="612"/>
      <c r="BO38" s="612"/>
      <c r="BP38" s="612"/>
      <c r="BQ38" s="612"/>
      <c r="BR38" s="612"/>
      <c r="BS38" s="612"/>
      <c r="BT38" s="612"/>
      <c r="BU38" s="612"/>
      <c r="BV38" s="175"/>
      <c r="BW38" s="611">
        <f t="shared" si="2"/>
        <v>12</v>
      </c>
      <c r="BX38" s="611"/>
      <c r="BY38" s="612" t="str">
        <f>IF('各会計、関係団体の財政状況及び健全化判断比率'!B72="","",'各会計、関係団体の財政状況及び健全化判断比率'!B72)</f>
        <v>東京たま広域資源循環組合</v>
      </c>
      <c r="BZ38" s="612"/>
      <c r="CA38" s="612"/>
      <c r="CB38" s="612"/>
      <c r="CC38" s="612"/>
      <c r="CD38" s="612"/>
      <c r="CE38" s="612"/>
      <c r="CF38" s="612"/>
      <c r="CG38" s="612"/>
      <c r="CH38" s="612"/>
      <c r="CI38" s="612"/>
      <c r="CJ38" s="612"/>
      <c r="CK38" s="612"/>
      <c r="CL38" s="612"/>
      <c r="CM38" s="612"/>
      <c r="CN38" s="175"/>
      <c r="CO38" s="611" t="str">
        <f t="shared" si="3"/>
        <v/>
      </c>
      <c r="CP38" s="611"/>
      <c r="CQ38" s="612" t="str">
        <f>IF('各会計、関係団体の財政状況及び健全化判断比率'!BS11="","",'各会計、関係団体の財政状況及び健全化判断比率'!BS11)</f>
        <v/>
      </c>
      <c r="CR38" s="612"/>
      <c r="CS38" s="612"/>
      <c r="CT38" s="612"/>
      <c r="CU38" s="612"/>
      <c r="CV38" s="612"/>
      <c r="CW38" s="612"/>
      <c r="CX38" s="612"/>
      <c r="CY38" s="612"/>
      <c r="CZ38" s="612"/>
      <c r="DA38" s="612"/>
      <c r="DB38" s="612"/>
      <c r="DC38" s="612"/>
      <c r="DD38" s="612"/>
      <c r="DE38" s="612"/>
      <c r="DG38" s="613" t="str">
        <f>IF('各会計、関係団体の財政状況及び健全化判断比率'!BR11="","",'各会計、関係団体の財政状況及び健全化判断比率'!BR11)</f>
        <v/>
      </c>
      <c r="DH38" s="613"/>
      <c r="DI38" s="202"/>
    </row>
    <row r="39" spans="1:113" ht="32.25" customHeight="1" x14ac:dyDescent="0.2">
      <c r="A39" s="175"/>
      <c r="B39" s="199"/>
      <c r="C39" s="611" t="str">
        <f t="shared" si="5"/>
        <v/>
      </c>
      <c r="D39" s="611"/>
      <c r="E39" s="612" t="str">
        <f>IF('各会計、関係団体の財政状況及び健全化判断比率'!B12="","",'各会計、関係団体の財政状況及び健全化判断比率'!B12)</f>
        <v/>
      </c>
      <c r="F39" s="612"/>
      <c r="G39" s="612"/>
      <c r="H39" s="612"/>
      <c r="I39" s="612"/>
      <c r="J39" s="612"/>
      <c r="K39" s="612"/>
      <c r="L39" s="612"/>
      <c r="M39" s="612"/>
      <c r="N39" s="612"/>
      <c r="O39" s="612"/>
      <c r="P39" s="612"/>
      <c r="Q39" s="612"/>
      <c r="R39" s="612"/>
      <c r="S39" s="612"/>
      <c r="T39" s="175"/>
      <c r="U39" s="611" t="str">
        <f t="shared" si="4"/>
        <v/>
      </c>
      <c r="V39" s="611"/>
      <c r="W39" s="612"/>
      <c r="X39" s="612"/>
      <c r="Y39" s="612"/>
      <c r="Z39" s="612"/>
      <c r="AA39" s="612"/>
      <c r="AB39" s="612"/>
      <c r="AC39" s="612"/>
      <c r="AD39" s="612"/>
      <c r="AE39" s="612"/>
      <c r="AF39" s="612"/>
      <c r="AG39" s="612"/>
      <c r="AH39" s="612"/>
      <c r="AI39" s="612"/>
      <c r="AJ39" s="612"/>
      <c r="AK39" s="612"/>
      <c r="AL39" s="175"/>
      <c r="AM39" s="611" t="str">
        <f t="shared" si="0"/>
        <v/>
      </c>
      <c r="AN39" s="611"/>
      <c r="AO39" s="612"/>
      <c r="AP39" s="612"/>
      <c r="AQ39" s="612"/>
      <c r="AR39" s="612"/>
      <c r="AS39" s="612"/>
      <c r="AT39" s="612"/>
      <c r="AU39" s="612"/>
      <c r="AV39" s="612"/>
      <c r="AW39" s="612"/>
      <c r="AX39" s="612"/>
      <c r="AY39" s="612"/>
      <c r="AZ39" s="612"/>
      <c r="BA39" s="612"/>
      <c r="BB39" s="612"/>
      <c r="BC39" s="612"/>
      <c r="BD39" s="175"/>
      <c r="BE39" s="611" t="str">
        <f t="shared" si="1"/>
        <v/>
      </c>
      <c r="BF39" s="611"/>
      <c r="BG39" s="612"/>
      <c r="BH39" s="612"/>
      <c r="BI39" s="612"/>
      <c r="BJ39" s="612"/>
      <c r="BK39" s="612"/>
      <c r="BL39" s="612"/>
      <c r="BM39" s="612"/>
      <c r="BN39" s="612"/>
      <c r="BO39" s="612"/>
      <c r="BP39" s="612"/>
      <c r="BQ39" s="612"/>
      <c r="BR39" s="612"/>
      <c r="BS39" s="612"/>
      <c r="BT39" s="612"/>
      <c r="BU39" s="612"/>
      <c r="BV39" s="175"/>
      <c r="BW39" s="611">
        <f t="shared" si="2"/>
        <v>13</v>
      </c>
      <c r="BX39" s="611"/>
      <c r="BY39" s="612" t="str">
        <f>IF('各会計、関係団体の財政状況及び健全化判断比率'!B73="","",'各会計、関係団体の財政状況及び健全化判断比率'!B73)</f>
        <v>南多摩斎場組合</v>
      </c>
      <c r="BZ39" s="612"/>
      <c r="CA39" s="612"/>
      <c r="CB39" s="612"/>
      <c r="CC39" s="612"/>
      <c r="CD39" s="612"/>
      <c r="CE39" s="612"/>
      <c r="CF39" s="612"/>
      <c r="CG39" s="612"/>
      <c r="CH39" s="612"/>
      <c r="CI39" s="612"/>
      <c r="CJ39" s="612"/>
      <c r="CK39" s="612"/>
      <c r="CL39" s="612"/>
      <c r="CM39" s="612"/>
      <c r="CN39" s="175"/>
      <c r="CO39" s="611" t="str">
        <f t="shared" si="3"/>
        <v/>
      </c>
      <c r="CP39" s="611"/>
      <c r="CQ39" s="612" t="str">
        <f>IF('各会計、関係団体の財政状況及び健全化判断比率'!BS12="","",'各会計、関係団体の財政状況及び健全化判断比率'!BS12)</f>
        <v/>
      </c>
      <c r="CR39" s="612"/>
      <c r="CS39" s="612"/>
      <c r="CT39" s="612"/>
      <c r="CU39" s="612"/>
      <c r="CV39" s="612"/>
      <c r="CW39" s="612"/>
      <c r="CX39" s="612"/>
      <c r="CY39" s="612"/>
      <c r="CZ39" s="612"/>
      <c r="DA39" s="612"/>
      <c r="DB39" s="612"/>
      <c r="DC39" s="612"/>
      <c r="DD39" s="612"/>
      <c r="DE39" s="612"/>
      <c r="DG39" s="613" t="str">
        <f>IF('各会計、関係団体の財政状況及び健全化判断比率'!BR12="","",'各会計、関係団体の財政状況及び健全化判断比率'!BR12)</f>
        <v/>
      </c>
      <c r="DH39" s="613"/>
      <c r="DI39" s="202"/>
    </row>
    <row r="40" spans="1:113" ht="32.25" customHeight="1" x14ac:dyDescent="0.2">
      <c r="A40" s="175"/>
      <c r="B40" s="199"/>
      <c r="C40" s="611" t="str">
        <f t="shared" si="5"/>
        <v/>
      </c>
      <c r="D40" s="611"/>
      <c r="E40" s="612" t="str">
        <f>IF('各会計、関係団体の財政状況及び健全化判断比率'!B13="","",'各会計、関係団体の財政状況及び健全化判断比率'!B13)</f>
        <v/>
      </c>
      <c r="F40" s="612"/>
      <c r="G40" s="612"/>
      <c r="H40" s="612"/>
      <c r="I40" s="612"/>
      <c r="J40" s="612"/>
      <c r="K40" s="612"/>
      <c r="L40" s="612"/>
      <c r="M40" s="612"/>
      <c r="N40" s="612"/>
      <c r="O40" s="612"/>
      <c r="P40" s="612"/>
      <c r="Q40" s="612"/>
      <c r="R40" s="612"/>
      <c r="S40" s="612"/>
      <c r="T40" s="175"/>
      <c r="U40" s="611" t="str">
        <f t="shared" si="4"/>
        <v/>
      </c>
      <c r="V40" s="611"/>
      <c r="W40" s="612"/>
      <c r="X40" s="612"/>
      <c r="Y40" s="612"/>
      <c r="Z40" s="612"/>
      <c r="AA40" s="612"/>
      <c r="AB40" s="612"/>
      <c r="AC40" s="612"/>
      <c r="AD40" s="612"/>
      <c r="AE40" s="612"/>
      <c r="AF40" s="612"/>
      <c r="AG40" s="612"/>
      <c r="AH40" s="612"/>
      <c r="AI40" s="612"/>
      <c r="AJ40" s="612"/>
      <c r="AK40" s="612"/>
      <c r="AL40" s="175"/>
      <c r="AM40" s="611" t="str">
        <f t="shared" si="0"/>
        <v/>
      </c>
      <c r="AN40" s="611"/>
      <c r="AO40" s="612"/>
      <c r="AP40" s="612"/>
      <c r="AQ40" s="612"/>
      <c r="AR40" s="612"/>
      <c r="AS40" s="612"/>
      <c r="AT40" s="612"/>
      <c r="AU40" s="612"/>
      <c r="AV40" s="612"/>
      <c r="AW40" s="612"/>
      <c r="AX40" s="612"/>
      <c r="AY40" s="612"/>
      <c r="AZ40" s="612"/>
      <c r="BA40" s="612"/>
      <c r="BB40" s="612"/>
      <c r="BC40" s="612"/>
      <c r="BD40" s="175"/>
      <c r="BE40" s="611" t="str">
        <f t="shared" si="1"/>
        <v/>
      </c>
      <c r="BF40" s="611"/>
      <c r="BG40" s="612"/>
      <c r="BH40" s="612"/>
      <c r="BI40" s="612"/>
      <c r="BJ40" s="612"/>
      <c r="BK40" s="612"/>
      <c r="BL40" s="612"/>
      <c r="BM40" s="612"/>
      <c r="BN40" s="612"/>
      <c r="BO40" s="612"/>
      <c r="BP40" s="612"/>
      <c r="BQ40" s="612"/>
      <c r="BR40" s="612"/>
      <c r="BS40" s="612"/>
      <c r="BT40" s="612"/>
      <c r="BU40" s="612"/>
      <c r="BV40" s="175"/>
      <c r="BW40" s="611">
        <f t="shared" si="2"/>
        <v>14</v>
      </c>
      <c r="BX40" s="611"/>
      <c r="BY40" s="612" t="str">
        <f>IF('各会計、関係団体の財政状況及び健全化判断比率'!B74="","",'各会計、関係団体の財政状況及び健全化判断比率'!B74)</f>
        <v>東京都後期高齢者医療広域連合（一般会計）</v>
      </c>
      <c r="BZ40" s="612"/>
      <c r="CA40" s="612"/>
      <c r="CB40" s="612"/>
      <c r="CC40" s="612"/>
      <c r="CD40" s="612"/>
      <c r="CE40" s="612"/>
      <c r="CF40" s="612"/>
      <c r="CG40" s="612"/>
      <c r="CH40" s="612"/>
      <c r="CI40" s="612"/>
      <c r="CJ40" s="612"/>
      <c r="CK40" s="612"/>
      <c r="CL40" s="612"/>
      <c r="CM40" s="612"/>
      <c r="CN40" s="175"/>
      <c r="CO40" s="611" t="str">
        <f t="shared" si="3"/>
        <v/>
      </c>
      <c r="CP40" s="611"/>
      <c r="CQ40" s="612" t="str">
        <f>IF('各会計、関係団体の財政状況及び健全化判断比率'!BS13="","",'各会計、関係団体の財政状況及び健全化判断比率'!BS13)</f>
        <v/>
      </c>
      <c r="CR40" s="612"/>
      <c r="CS40" s="612"/>
      <c r="CT40" s="612"/>
      <c r="CU40" s="612"/>
      <c r="CV40" s="612"/>
      <c r="CW40" s="612"/>
      <c r="CX40" s="612"/>
      <c r="CY40" s="612"/>
      <c r="CZ40" s="612"/>
      <c r="DA40" s="612"/>
      <c r="DB40" s="612"/>
      <c r="DC40" s="612"/>
      <c r="DD40" s="612"/>
      <c r="DE40" s="612"/>
      <c r="DG40" s="613" t="str">
        <f>IF('各会計、関係団体の財政状況及び健全化判断比率'!BR13="","",'各会計、関係団体の財政状況及び健全化判断比率'!BR13)</f>
        <v/>
      </c>
      <c r="DH40" s="613"/>
      <c r="DI40" s="202"/>
    </row>
    <row r="41" spans="1:113" ht="32.25" customHeight="1" x14ac:dyDescent="0.2">
      <c r="A41" s="175"/>
      <c r="B41" s="199"/>
      <c r="C41" s="611" t="str">
        <f t="shared" si="5"/>
        <v/>
      </c>
      <c r="D41" s="611"/>
      <c r="E41" s="612" t="str">
        <f>IF('各会計、関係団体の財政状況及び健全化判断比率'!B14="","",'各会計、関係団体の財政状況及び健全化判断比率'!B14)</f>
        <v/>
      </c>
      <c r="F41" s="612"/>
      <c r="G41" s="612"/>
      <c r="H41" s="612"/>
      <c r="I41" s="612"/>
      <c r="J41" s="612"/>
      <c r="K41" s="612"/>
      <c r="L41" s="612"/>
      <c r="M41" s="612"/>
      <c r="N41" s="612"/>
      <c r="O41" s="612"/>
      <c r="P41" s="612"/>
      <c r="Q41" s="612"/>
      <c r="R41" s="612"/>
      <c r="S41" s="612"/>
      <c r="T41" s="175"/>
      <c r="U41" s="611" t="str">
        <f t="shared" si="4"/>
        <v/>
      </c>
      <c r="V41" s="611"/>
      <c r="W41" s="612"/>
      <c r="X41" s="612"/>
      <c r="Y41" s="612"/>
      <c r="Z41" s="612"/>
      <c r="AA41" s="612"/>
      <c r="AB41" s="612"/>
      <c r="AC41" s="612"/>
      <c r="AD41" s="612"/>
      <c r="AE41" s="612"/>
      <c r="AF41" s="612"/>
      <c r="AG41" s="612"/>
      <c r="AH41" s="612"/>
      <c r="AI41" s="612"/>
      <c r="AJ41" s="612"/>
      <c r="AK41" s="612"/>
      <c r="AL41" s="175"/>
      <c r="AM41" s="611" t="str">
        <f t="shared" si="0"/>
        <v/>
      </c>
      <c r="AN41" s="611"/>
      <c r="AO41" s="612"/>
      <c r="AP41" s="612"/>
      <c r="AQ41" s="612"/>
      <c r="AR41" s="612"/>
      <c r="AS41" s="612"/>
      <c r="AT41" s="612"/>
      <c r="AU41" s="612"/>
      <c r="AV41" s="612"/>
      <c r="AW41" s="612"/>
      <c r="AX41" s="612"/>
      <c r="AY41" s="612"/>
      <c r="AZ41" s="612"/>
      <c r="BA41" s="612"/>
      <c r="BB41" s="612"/>
      <c r="BC41" s="612"/>
      <c r="BD41" s="175"/>
      <c r="BE41" s="611" t="str">
        <f t="shared" si="1"/>
        <v/>
      </c>
      <c r="BF41" s="611"/>
      <c r="BG41" s="612"/>
      <c r="BH41" s="612"/>
      <c r="BI41" s="612"/>
      <c r="BJ41" s="612"/>
      <c r="BK41" s="612"/>
      <c r="BL41" s="612"/>
      <c r="BM41" s="612"/>
      <c r="BN41" s="612"/>
      <c r="BO41" s="612"/>
      <c r="BP41" s="612"/>
      <c r="BQ41" s="612"/>
      <c r="BR41" s="612"/>
      <c r="BS41" s="612"/>
      <c r="BT41" s="612"/>
      <c r="BU41" s="612"/>
      <c r="BV41" s="175"/>
      <c r="BW41" s="611">
        <f t="shared" si="2"/>
        <v>15</v>
      </c>
      <c r="BX41" s="611"/>
      <c r="BY41" s="612" t="str">
        <f>IF('各会計、関係団体の財政状況及び健全化判断比率'!B75="","",'各会計、関係団体の財政状況及び健全化判断比率'!B75)</f>
        <v>東京都後期高齢者医療広域連合（後期高齢者医療特別会計）</v>
      </c>
      <c r="BZ41" s="612"/>
      <c r="CA41" s="612"/>
      <c r="CB41" s="612"/>
      <c r="CC41" s="612"/>
      <c r="CD41" s="612"/>
      <c r="CE41" s="612"/>
      <c r="CF41" s="612"/>
      <c r="CG41" s="612"/>
      <c r="CH41" s="612"/>
      <c r="CI41" s="612"/>
      <c r="CJ41" s="612"/>
      <c r="CK41" s="612"/>
      <c r="CL41" s="612"/>
      <c r="CM41" s="612"/>
      <c r="CN41" s="175"/>
      <c r="CO41" s="611" t="str">
        <f t="shared" si="3"/>
        <v/>
      </c>
      <c r="CP41" s="611"/>
      <c r="CQ41" s="612" t="str">
        <f>IF('各会計、関係団体の財政状況及び健全化判断比率'!BS14="","",'各会計、関係団体の財政状況及び健全化判断比率'!BS14)</f>
        <v/>
      </c>
      <c r="CR41" s="612"/>
      <c r="CS41" s="612"/>
      <c r="CT41" s="612"/>
      <c r="CU41" s="612"/>
      <c r="CV41" s="612"/>
      <c r="CW41" s="612"/>
      <c r="CX41" s="612"/>
      <c r="CY41" s="612"/>
      <c r="CZ41" s="612"/>
      <c r="DA41" s="612"/>
      <c r="DB41" s="612"/>
      <c r="DC41" s="612"/>
      <c r="DD41" s="612"/>
      <c r="DE41" s="612"/>
      <c r="DG41" s="613" t="str">
        <f>IF('各会計、関係団体の財政状況及び健全化判断比率'!BR14="","",'各会計、関係団体の財政状況及び健全化判断比率'!BR14)</f>
        <v/>
      </c>
      <c r="DH41" s="613"/>
      <c r="DI41" s="202"/>
    </row>
    <row r="42" spans="1:113" ht="32.25" customHeight="1" x14ac:dyDescent="0.2">
      <c r="B42" s="199"/>
      <c r="C42" s="611" t="str">
        <f t="shared" si="5"/>
        <v/>
      </c>
      <c r="D42" s="611"/>
      <c r="E42" s="612" t="str">
        <f>IF('各会計、関係団体の財政状況及び健全化判断比率'!B15="","",'各会計、関係団体の財政状況及び健全化判断比率'!B15)</f>
        <v/>
      </c>
      <c r="F42" s="612"/>
      <c r="G42" s="612"/>
      <c r="H42" s="612"/>
      <c r="I42" s="612"/>
      <c r="J42" s="612"/>
      <c r="K42" s="612"/>
      <c r="L42" s="612"/>
      <c r="M42" s="612"/>
      <c r="N42" s="612"/>
      <c r="O42" s="612"/>
      <c r="P42" s="612"/>
      <c r="Q42" s="612"/>
      <c r="R42" s="612"/>
      <c r="S42" s="612"/>
      <c r="T42" s="175"/>
      <c r="U42" s="611" t="str">
        <f t="shared" si="4"/>
        <v/>
      </c>
      <c r="V42" s="611"/>
      <c r="W42" s="612"/>
      <c r="X42" s="612"/>
      <c r="Y42" s="612"/>
      <c r="Z42" s="612"/>
      <c r="AA42" s="612"/>
      <c r="AB42" s="612"/>
      <c r="AC42" s="612"/>
      <c r="AD42" s="612"/>
      <c r="AE42" s="612"/>
      <c r="AF42" s="612"/>
      <c r="AG42" s="612"/>
      <c r="AH42" s="612"/>
      <c r="AI42" s="612"/>
      <c r="AJ42" s="612"/>
      <c r="AK42" s="612"/>
      <c r="AL42" s="175"/>
      <c r="AM42" s="611" t="str">
        <f t="shared" si="0"/>
        <v/>
      </c>
      <c r="AN42" s="611"/>
      <c r="AO42" s="612"/>
      <c r="AP42" s="612"/>
      <c r="AQ42" s="612"/>
      <c r="AR42" s="612"/>
      <c r="AS42" s="612"/>
      <c r="AT42" s="612"/>
      <c r="AU42" s="612"/>
      <c r="AV42" s="612"/>
      <c r="AW42" s="612"/>
      <c r="AX42" s="612"/>
      <c r="AY42" s="612"/>
      <c r="AZ42" s="612"/>
      <c r="BA42" s="612"/>
      <c r="BB42" s="612"/>
      <c r="BC42" s="612"/>
      <c r="BD42" s="175"/>
      <c r="BE42" s="611" t="str">
        <f t="shared" si="1"/>
        <v/>
      </c>
      <c r="BF42" s="611"/>
      <c r="BG42" s="612"/>
      <c r="BH42" s="612"/>
      <c r="BI42" s="612"/>
      <c r="BJ42" s="612"/>
      <c r="BK42" s="612"/>
      <c r="BL42" s="612"/>
      <c r="BM42" s="612"/>
      <c r="BN42" s="612"/>
      <c r="BO42" s="612"/>
      <c r="BP42" s="612"/>
      <c r="BQ42" s="612"/>
      <c r="BR42" s="612"/>
      <c r="BS42" s="612"/>
      <c r="BT42" s="612"/>
      <c r="BU42" s="612"/>
      <c r="BV42" s="175"/>
      <c r="BW42" s="611">
        <f t="shared" si="2"/>
        <v>16</v>
      </c>
      <c r="BX42" s="611"/>
      <c r="BY42" s="612" t="str">
        <f>IF('各会計、関係団体の財政状況及び健全化判断比率'!B76="","",'各会計、関係団体の財政状況及び健全化判断比率'!B76)</f>
        <v>浅川清流環境組合</v>
      </c>
      <c r="BZ42" s="612"/>
      <c r="CA42" s="612"/>
      <c r="CB42" s="612"/>
      <c r="CC42" s="612"/>
      <c r="CD42" s="612"/>
      <c r="CE42" s="612"/>
      <c r="CF42" s="612"/>
      <c r="CG42" s="612"/>
      <c r="CH42" s="612"/>
      <c r="CI42" s="612"/>
      <c r="CJ42" s="612"/>
      <c r="CK42" s="612"/>
      <c r="CL42" s="612"/>
      <c r="CM42" s="612"/>
      <c r="CN42" s="175"/>
      <c r="CO42" s="611" t="str">
        <f t="shared" si="3"/>
        <v/>
      </c>
      <c r="CP42" s="611"/>
      <c r="CQ42" s="612" t="str">
        <f>IF('各会計、関係団体の財政状況及び健全化判断比率'!BS15="","",'各会計、関係団体の財政状況及び健全化判断比率'!BS15)</f>
        <v/>
      </c>
      <c r="CR42" s="612"/>
      <c r="CS42" s="612"/>
      <c r="CT42" s="612"/>
      <c r="CU42" s="612"/>
      <c r="CV42" s="612"/>
      <c r="CW42" s="612"/>
      <c r="CX42" s="612"/>
      <c r="CY42" s="612"/>
      <c r="CZ42" s="612"/>
      <c r="DA42" s="612"/>
      <c r="DB42" s="612"/>
      <c r="DC42" s="612"/>
      <c r="DD42" s="612"/>
      <c r="DE42" s="612"/>
      <c r="DG42" s="613" t="str">
        <f>IF('各会計、関係団体の財政状況及び健全化判断比率'!BR15="","",'各会計、関係団体の財政状況及び健全化判断比率'!BR15)</f>
        <v/>
      </c>
      <c r="DH42" s="613"/>
      <c r="DI42" s="202"/>
    </row>
    <row r="43" spans="1:113" ht="32.25" customHeight="1" x14ac:dyDescent="0.2">
      <c r="B43" s="199"/>
      <c r="C43" s="611" t="str">
        <f t="shared" si="5"/>
        <v/>
      </c>
      <c r="D43" s="611"/>
      <c r="E43" s="612" t="str">
        <f>IF('各会計、関係団体の財政状況及び健全化判断比率'!B16="","",'各会計、関係団体の財政状況及び健全化判断比率'!B16)</f>
        <v/>
      </c>
      <c r="F43" s="612"/>
      <c r="G43" s="612"/>
      <c r="H43" s="612"/>
      <c r="I43" s="612"/>
      <c r="J43" s="612"/>
      <c r="K43" s="612"/>
      <c r="L43" s="612"/>
      <c r="M43" s="612"/>
      <c r="N43" s="612"/>
      <c r="O43" s="612"/>
      <c r="P43" s="612"/>
      <c r="Q43" s="612"/>
      <c r="R43" s="612"/>
      <c r="S43" s="612"/>
      <c r="T43" s="175"/>
      <c r="U43" s="611" t="str">
        <f t="shared" si="4"/>
        <v/>
      </c>
      <c r="V43" s="611"/>
      <c r="W43" s="612"/>
      <c r="X43" s="612"/>
      <c r="Y43" s="612"/>
      <c r="Z43" s="612"/>
      <c r="AA43" s="612"/>
      <c r="AB43" s="612"/>
      <c r="AC43" s="612"/>
      <c r="AD43" s="612"/>
      <c r="AE43" s="612"/>
      <c r="AF43" s="612"/>
      <c r="AG43" s="612"/>
      <c r="AH43" s="612"/>
      <c r="AI43" s="612"/>
      <c r="AJ43" s="612"/>
      <c r="AK43" s="612"/>
      <c r="AL43" s="175"/>
      <c r="AM43" s="611" t="str">
        <f t="shared" si="0"/>
        <v/>
      </c>
      <c r="AN43" s="611"/>
      <c r="AO43" s="612"/>
      <c r="AP43" s="612"/>
      <c r="AQ43" s="612"/>
      <c r="AR43" s="612"/>
      <c r="AS43" s="612"/>
      <c r="AT43" s="612"/>
      <c r="AU43" s="612"/>
      <c r="AV43" s="612"/>
      <c r="AW43" s="612"/>
      <c r="AX43" s="612"/>
      <c r="AY43" s="612"/>
      <c r="AZ43" s="612"/>
      <c r="BA43" s="612"/>
      <c r="BB43" s="612"/>
      <c r="BC43" s="612"/>
      <c r="BD43" s="175"/>
      <c r="BE43" s="611" t="str">
        <f t="shared" si="1"/>
        <v/>
      </c>
      <c r="BF43" s="611"/>
      <c r="BG43" s="612"/>
      <c r="BH43" s="612"/>
      <c r="BI43" s="612"/>
      <c r="BJ43" s="612"/>
      <c r="BK43" s="612"/>
      <c r="BL43" s="612"/>
      <c r="BM43" s="612"/>
      <c r="BN43" s="612"/>
      <c r="BO43" s="612"/>
      <c r="BP43" s="612"/>
      <c r="BQ43" s="612"/>
      <c r="BR43" s="612"/>
      <c r="BS43" s="612"/>
      <c r="BT43" s="612"/>
      <c r="BU43" s="612"/>
      <c r="BV43" s="175"/>
      <c r="BW43" s="611" t="str">
        <f t="shared" si="2"/>
        <v/>
      </c>
      <c r="BX43" s="611"/>
      <c r="BY43" s="612" t="str">
        <f>IF('各会計、関係団体の財政状況及び健全化判断比率'!B77="","",'各会計、関係団体の財政状況及び健全化判断比率'!B77)</f>
        <v/>
      </c>
      <c r="BZ43" s="612"/>
      <c r="CA43" s="612"/>
      <c r="CB43" s="612"/>
      <c r="CC43" s="612"/>
      <c r="CD43" s="612"/>
      <c r="CE43" s="612"/>
      <c r="CF43" s="612"/>
      <c r="CG43" s="612"/>
      <c r="CH43" s="612"/>
      <c r="CI43" s="612"/>
      <c r="CJ43" s="612"/>
      <c r="CK43" s="612"/>
      <c r="CL43" s="612"/>
      <c r="CM43" s="612"/>
      <c r="CN43" s="175"/>
      <c r="CO43" s="611" t="str">
        <f t="shared" si="3"/>
        <v/>
      </c>
      <c r="CP43" s="611"/>
      <c r="CQ43" s="612" t="str">
        <f>IF('各会計、関係団体の財政状況及び健全化判断比率'!BS16="","",'各会計、関係団体の財政状況及び健全化判断比率'!BS16)</f>
        <v/>
      </c>
      <c r="CR43" s="612"/>
      <c r="CS43" s="612"/>
      <c r="CT43" s="612"/>
      <c r="CU43" s="612"/>
      <c r="CV43" s="612"/>
      <c r="CW43" s="612"/>
      <c r="CX43" s="612"/>
      <c r="CY43" s="612"/>
      <c r="CZ43" s="612"/>
      <c r="DA43" s="612"/>
      <c r="DB43" s="612"/>
      <c r="DC43" s="612"/>
      <c r="DD43" s="612"/>
      <c r="DE43" s="612"/>
      <c r="DG43" s="613" t="str">
        <f>IF('各会計、関係団体の財政状況及び健全化判断比率'!BR16="","",'各会計、関係団体の財政状況及び健全化判断比率'!BR16)</f>
        <v/>
      </c>
      <c r="DH43" s="613"/>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193</v>
      </c>
      <c r="E46" s="614" t="s">
        <v>194</v>
      </c>
      <c r="F46" s="614"/>
      <c r="G46" s="614"/>
      <c r="H46" s="614"/>
      <c r="I46" s="614"/>
      <c r="J46" s="614"/>
      <c r="K46" s="614"/>
      <c r="L46" s="614"/>
      <c r="M46" s="614"/>
      <c r="N46" s="614"/>
      <c r="O46" s="614"/>
      <c r="P46" s="614"/>
      <c r="Q46" s="614"/>
      <c r="R46" s="614"/>
      <c r="S46" s="614"/>
      <c r="T46" s="614"/>
      <c r="U46" s="614"/>
      <c r="V46" s="614"/>
      <c r="W46" s="614"/>
      <c r="X46" s="614"/>
      <c r="Y46" s="614"/>
      <c r="Z46" s="614"/>
      <c r="AA46" s="614"/>
      <c r="AB46" s="614"/>
      <c r="AC46" s="614"/>
      <c r="AD46" s="614"/>
      <c r="AE46" s="614"/>
      <c r="AF46" s="614"/>
      <c r="AG46" s="614"/>
      <c r="AH46" s="614"/>
      <c r="AI46" s="614"/>
      <c r="AJ46" s="614"/>
      <c r="AK46" s="614"/>
      <c r="AL46" s="614"/>
      <c r="AM46" s="614"/>
      <c r="AN46" s="614"/>
      <c r="AO46" s="614"/>
      <c r="AP46" s="614"/>
      <c r="AQ46" s="614"/>
      <c r="AR46" s="614"/>
      <c r="AS46" s="614"/>
      <c r="AT46" s="614"/>
      <c r="AU46" s="614"/>
      <c r="AV46" s="614"/>
      <c r="AW46" s="614"/>
      <c r="AX46" s="614"/>
      <c r="AY46" s="614"/>
      <c r="AZ46" s="614"/>
      <c r="BA46" s="614"/>
      <c r="BB46" s="614"/>
      <c r="BC46" s="614"/>
      <c r="BD46" s="614"/>
      <c r="BE46" s="614"/>
      <c r="BF46" s="614"/>
      <c r="BG46" s="614"/>
      <c r="BH46" s="614"/>
      <c r="BI46" s="614"/>
      <c r="BJ46" s="614"/>
      <c r="BK46" s="614"/>
      <c r="BL46" s="614"/>
      <c r="BM46" s="614"/>
      <c r="BN46" s="614"/>
      <c r="BO46" s="614"/>
      <c r="BP46" s="614"/>
      <c r="BQ46" s="614"/>
      <c r="BR46" s="614"/>
      <c r="BS46" s="614"/>
      <c r="BT46" s="614"/>
      <c r="BU46" s="614"/>
      <c r="BV46" s="614"/>
      <c r="BW46" s="614"/>
      <c r="BX46" s="614"/>
      <c r="BY46" s="614"/>
      <c r="BZ46" s="614"/>
      <c r="CA46" s="614"/>
      <c r="CB46" s="614"/>
      <c r="CC46" s="614"/>
      <c r="CD46" s="614"/>
      <c r="CE46" s="614"/>
      <c r="CF46" s="614"/>
      <c r="CG46" s="614"/>
      <c r="CH46" s="614"/>
      <c r="CI46" s="614"/>
      <c r="CJ46" s="614"/>
      <c r="CK46" s="614"/>
      <c r="CL46" s="614"/>
      <c r="CM46" s="614"/>
      <c r="CN46" s="614"/>
      <c r="CO46" s="614"/>
      <c r="CP46" s="614"/>
      <c r="CQ46" s="614"/>
      <c r="CR46" s="614"/>
      <c r="CS46" s="614"/>
      <c r="CT46" s="614"/>
      <c r="CU46" s="614"/>
      <c r="CV46" s="614"/>
      <c r="CW46" s="614"/>
      <c r="CX46" s="614"/>
      <c r="CY46" s="614"/>
      <c r="CZ46" s="614"/>
      <c r="DA46" s="614"/>
      <c r="DB46" s="614"/>
      <c r="DC46" s="614"/>
      <c r="DD46" s="614"/>
      <c r="DE46" s="614"/>
      <c r="DF46" s="614"/>
      <c r="DG46" s="614"/>
      <c r="DH46" s="614"/>
      <c r="DI46" s="614"/>
    </row>
    <row r="47" spans="1:113" x14ac:dyDescent="0.2">
      <c r="E47" s="614" t="s">
        <v>195</v>
      </c>
      <c r="F47" s="614"/>
      <c r="G47" s="614"/>
      <c r="H47" s="614"/>
      <c r="I47" s="614"/>
      <c r="J47" s="614"/>
      <c r="K47" s="614"/>
      <c r="L47" s="614"/>
      <c r="M47" s="614"/>
      <c r="N47" s="614"/>
      <c r="O47" s="614"/>
      <c r="P47" s="614"/>
      <c r="Q47" s="614"/>
      <c r="R47" s="614"/>
      <c r="S47" s="614"/>
      <c r="T47" s="614"/>
      <c r="U47" s="614"/>
      <c r="V47" s="614"/>
      <c r="W47" s="614"/>
      <c r="X47" s="614"/>
      <c r="Y47" s="614"/>
      <c r="Z47" s="614"/>
      <c r="AA47" s="614"/>
      <c r="AB47" s="614"/>
      <c r="AC47" s="614"/>
      <c r="AD47" s="614"/>
      <c r="AE47" s="614"/>
      <c r="AF47" s="614"/>
      <c r="AG47" s="614"/>
      <c r="AH47" s="614"/>
      <c r="AI47" s="614"/>
      <c r="AJ47" s="614"/>
      <c r="AK47" s="614"/>
      <c r="AL47" s="614"/>
      <c r="AM47" s="614"/>
      <c r="AN47" s="614"/>
      <c r="AO47" s="614"/>
      <c r="AP47" s="614"/>
      <c r="AQ47" s="614"/>
      <c r="AR47" s="614"/>
      <c r="AS47" s="614"/>
      <c r="AT47" s="614"/>
      <c r="AU47" s="614"/>
      <c r="AV47" s="614"/>
      <c r="AW47" s="614"/>
      <c r="AX47" s="614"/>
      <c r="AY47" s="614"/>
      <c r="AZ47" s="614"/>
      <c r="BA47" s="614"/>
      <c r="BB47" s="614"/>
      <c r="BC47" s="614"/>
      <c r="BD47" s="614"/>
      <c r="BE47" s="614"/>
      <c r="BF47" s="614"/>
      <c r="BG47" s="614"/>
      <c r="BH47" s="614"/>
      <c r="BI47" s="614"/>
      <c r="BJ47" s="614"/>
      <c r="BK47" s="614"/>
      <c r="BL47" s="614"/>
      <c r="BM47" s="614"/>
      <c r="BN47" s="614"/>
      <c r="BO47" s="614"/>
      <c r="BP47" s="614"/>
      <c r="BQ47" s="614"/>
      <c r="BR47" s="614"/>
      <c r="BS47" s="614"/>
      <c r="BT47" s="614"/>
      <c r="BU47" s="614"/>
      <c r="BV47" s="614"/>
      <c r="BW47" s="614"/>
      <c r="BX47" s="614"/>
      <c r="BY47" s="614"/>
      <c r="BZ47" s="614"/>
      <c r="CA47" s="614"/>
      <c r="CB47" s="614"/>
      <c r="CC47" s="614"/>
      <c r="CD47" s="614"/>
      <c r="CE47" s="614"/>
      <c r="CF47" s="614"/>
      <c r="CG47" s="614"/>
      <c r="CH47" s="614"/>
      <c r="CI47" s="614"/>
      <c r="CJ47" s="614"/>
      <c r="CK47" s="614"/>
      <c r="CL47" s="614"/>
      <c r="CM47" s="614"/>
      <c r="CN47" s="614"/>
      <c r="CO47" s="614"/>
      <c r="CP47" s="614"/>
      <c r="CQ47" s="614"/>
      <c r="CR47" s="614"/>
      <c r="CS47" s="614"/>
      <c r="CT47" s="614"/>
      <c r="CU47" s="614"/>
      <c r="CV47" s="614"/>
      <c r="CW47" s="614"/>
      <c r="CX47" s="614"/>
      <c r="CY47" s="614"/>
      <c r="CZ47" s="614"/>
      <c r="DA47" s="614"/>
      <c r="DB47" s="614"/>
      <c r="DC47" s="614"/>
      <c r="DD47" s="614"/>
      <c r="DE47" s="614"/>
      <c r="DF47" s="614"/>
      <c r="DG47" s="614"/>
      <c r="DH47" s="614"/>
      <c r="DI47" s="614"/>
    </row>
    <row r="48" spans="1:113" x14ac:dyDescent="0.2">
      <c r="E48" s="614" t="s">
        <v>196</v>
      </c>
      <c r="F48" s="614"/>
      <c r="G48" s="614"/>
      <c r="H48" s="614"/>
      <c r="I48" s="614"/>
      <c r="J48" s="614"/>
      <c r="K48" s="614"/>
      <c r="L48" s="614"/>
      <c r="M48" s="614"/>
      <c r="N48" s="614"/>
      <c r="O48" s="614"/>
      <c r="P48" s="614"/>
      <c r="Q48" s="614"/>
      <c r="R48" s="614"/>
      <c r="S48" s="614"/>
      <c r="T48" s="614"/>
      <c r="U48" s="614"/>
      <c r="V48" s="614"/>
      <c r="W48" s="614"/>
      <c r="X48" s="614"/>
      <c r="Y48" s="614"/>
      <c r="Z48" s="614"/>
      <c r="AA48" s="614"/>
      <c r="AB48" s="614"/>
      <c r="AC48" s="614"/>
      <c r="AD48" s="614"/>
      <c r="AE48" s="614"/>
      <c r="AF48" s="614"/>
      <c r="AG48" s="614"/>
      <c r="AH48" s="614"/>
      <c r="AI48" s="614"/>
      <c r="AJ48" s="614"/>
      <c r="AK48" s="614"/>
      <c r="AL48" s="614"/>
      <c r="AM48" s="614"/>
      <c r="AN48" s="614"/>
      <c r="AO48" s="614"/>
      <c r="AP48" s="614"/>
      <c r="AQ48" s="614"/>
      <c r="AR48" s="614"/>
      <c r="AS48" s="614"/>
      <c r="AT48" s="614"/>
      <c r="AU48" s="614"/>
      <c r="AV48" s="614"/>
      <c r="AW48" s="614"/>
      <c r="AX48" s="614"/>
      <c r="AY48" s="614"/>
      <c r="AZ48" s="614"/>
      <c r="BA48" s="614"/>
      <c r="BB48" s="614"/>
      <c r="BC48" s="614"/>
      <c r="BD48" s="614"/>
      <c r="BE48" s="614"/>
      <c r="BF48" s="614"/>
      <c r="BG48" s="614"/>
      <c r="BH48" s="614"/>
      <c r="BI48" s="614"/>
      <c r="BJ48" s="614"/>
      <c r="BK48" s="614"/>
      <c r="BL48" s="614"/>
      <c r="BM48" s="614"/>
      <c r="BN48" s="614"/>
      <c r="BO48" s="614"/>
      <c r="BP48" s="614"/>
      <c r="BQ48" s="614"/>
      <c r="BR48" s="614"/>
      <c r="BS48" s="614"/>
      <c r="BT48" s="614"/>
      <c r="BU48" s="614"/>
      <c r="BV48" s="614"/>
      <c r="BW48" s="614"/>
      <c r="BX48" s="614"/>
      <c r="BY48" s="614"/>
      <c r="BZ48" s="614"/>
      <c r="CA48" s="614"/>
      <c r="CB48" s="614"/>
      <c r="CC48" s="614"/>
      <c r="CD48" s="614"/>
      <c r="CE48" s="614"/>
      <c r="CF48" s="614"/>
      <c r="CG48" s="614"/>
      <c r="CH48" s="614"/>
      <c r="CI48" s="614"/>
      <c r="CJ48" s="614"/>
      <c r="CK48" s="614"/>
      <c r="CL48" s="614"/>
      <c r="CM48" s="614"/>
      <c r="CN48" s="614"/>
      <c r="CO48" s="614"/>
      <c r="CP48" s="614"/>
      <c r="CQ48" s="614"/>
      <c r="CR48" s="614"/>
      <c r="CS48" s="614"/>
      <c r="CT48" s="614"/>
      <c r="CU48" s="614"/>
      <c r="CV48" s="614"/>
      <c r="CW48" s="614"/>
      <c r="CX48" s="614"/>
      <c r="CY48" s="614"/>
      <c r="CZ48" s="614"/>
      <c r="DA48" s="614"/>
      <c r="DB48" s="614"/>
      <c r="DC48" s="614"/>
      <c r="DD48" s="614"/>
      <c r="DE48" s="614"/>
      <c r="DF48" s="614"/>
      <c r="DG48" s="614"/>
      <c r="DH48" s="614"/>
      <c r="DI48" s="614"/>
    </row>
    <row r="49" spans="5:113" x14ac:dyDescent="0.2">
      <c r="E49" s="615" t="s">
        <v>197</v>
      </c>
      <c r="F49" s="615"/>
      <c r="G49" s="615"/>
      <c r="H49" s="615"/>
      <c r="I49" s="615"/>
      <c r="J49" s="615"/>
      <c r="K49" s="615"/>
      <c r="L49" s="615"/>
      <c r="M49" s="615"/>
      <c r="N49" s="615"/>
      <c r="O49" s="615"/>
      <c r="P49" s="615"/>
      <c r="Q49" s="615"/>
      <c r="R49" s="615"/>
      <c r="S49" s="615"/>
      <c r="T49" s="615"/>
      <c r="U49" s="615"/>
      <c r="V49" s="615"/>
      <c r="W49" s="615"/>
      <c r="X49" s="615"/>
      <c r="Y49" s="615"/>
      <c r="Z49" s="615"/>
      <c r="AA49" s="615"/>
      <c r="AB49" s="615"/>
      <c r="AC49" s="615"/>
      <c r="AD49" s="615"/>
      <c r="AE49" s="615"/>
      <c r="AF49" s="615"/>
      <c r="AG49" s="615"/>
      <c r="AH49" s="615"/>
      <c r="AI49" s="615"/>
      <c r="AJ49" s="615"/>
      <c r="AK49" s="615"/>
      <c r="AL49" s="615"/>
      <c r="AM49" s="615"/>
      <c r="AN49" s="615"/>
      <c r="AO49" s="615"/>
      <c r="AP49" s="615"/>
      <c r="AQ49" s="615"/>
      <c r="AR49" s="615"/>
      <c r="AS49" s="615"/>
      <c r="AT49" s="615"/>
      <c r="AU49" s="615"/>
      <c r="AV49" s="615"/>
      <c r="AW49" s="615"/>
      <c r="AX49" s="615"/>
      <c r="AY49" s="615"/>
      <c r="AZ49" s="615"/>
      <c r="BA49" s="615"/>
      <c r="BB49" s="615"/>
      <c r="BC49" s="615"/>
      <c r="BD49" s="615"/>
      <c r="BE49" s="615"/>
      <c r="BF49" s="615"/>
      <c r="BG49" s="615"/>
      <c r="BH49" s="615"/>
      <c r="BI49" s="615"/>
      <c r="BJ49" s="615"/>
      <c r="BK49" s="615"/>
      <c r="BL49" s="615"/>
      <c r="BM49" s="615"/>
      <c r="BN49" s="615"/>
      <c r="BO49" s="615"/>
      <c r="BP49" s="615"/>
      <c r="BQ49" s="615"/>
      <c r="BR49" s="615"/>
      <c r="BS49" s="615"/>
      <c r="BT49" s="615"/>
      <c r="BU49" s="615"/>
      <c r="BV49" s="615"/>
      <c r="BW49" s="615"/>
      <c r="BX49" s="615"/>
      <c r="BY49" s="615"/>
      <c r="BZ49" s="615"/>
      <c r="CA49" s="615"/>
      <c r="CB49" s="615"/>
      <c r="CC49" s="615"/>
      <c r="CD49" s="615"/>
      <c r="CE49" s="615"/>
      <c r="CF49" s="615"/>
      <c r="CG49" s="615"/>
      <c r="CH49" s="615"/>
      <c r="CI49" s="615"/>
      <c r="CJ49" s="615"/>
      <c r="CK49" s="615"/>
      <c r="CL49" s="615"/>
      <c r="CM49" s="615"/>
      <c r="CN49" s="615"/>
      <c r="CO49" s="615"/>
      <c r="CP49" s="615"/>
      <c r="CQ49" s="615"/>
      <c r="CR49" s="615"/>
      <c r="CS49" s="615"/>
      <c r="CT49" s="615"/>
      <c r="CU49" s="615"/>
      <c r="CV49" s="615"/>
      <c r="CW49" s="615"/>
      <c r="CX49" s="615"/>
      <c r="CY49" s="615"/>
      <c r="CZ49" s="615"/>
      <c r="DA49" s="615"/>
      <c r="DB49" s="615"/>
      <c r="DC49" s="615"/>
      <c r="DD49" s="615"/>
      <c r="DE49" s="615"/>
      <c r="DF49" s="615"/>
      <c r="DG49" s="615"/>
      <c r="DH49" s="615"/>
      <c r="DI49" s="615"/>
    </row>
    <row r="50" spans="5:113" x14ac:dyDescent="0.2">
      <c r="E50" s="614" t="s">
        <v>198</v>
      </c>
      <c r="F50" s="614"/>
      <c r="G50" s="614"/>
      <c r="H50" s="614"/>
      <c r="I50" s="614"/>
      <c r="J50" s="614"/>
      <c r="K50" s="614"/>
      <c r="L50" s="614"/>
      <c r="M50" s="614"/>
      <c r="N50" s="614"/>
      <c r="O50" s="614"/>
      <c r="P50" s="614"/>
      <c r="Q50" s="614"/>
      <c r="R50" s="614"/>
      <c r="S50" s="614"/>
      <c r="T50" s="614"/>
      <c r="U50" s="614"/>
      <c r="V50" s="614"/>
      <c r="W50" s="614"/>
      <c r="X50" s="614"/>
      <c r="Y50" s="614"/>
      <c r="Z50" s="614"/>
      <c r="AA50" s="614"/>
      <c r="AB50" s="614"/>
      <c r="AC50" s="614"/>
      <c r="AD50" s="614"/>
      <c r="AE50" s="614"/>
      <c r="AF50" s="614"/>
      <c r="AG50" s="614"/>
      <c r="AH50" s="614"/>
      <c r="AI50" s="614"/>
      <c r="AJ50" s="614"/>
      <c r="AK50" s="614"/>
      <c r="AL50" s="614"/>
      <c r="AM50" s="614"/>
      <c r="AN50" s="614"/>
      <c r="AO50" s="614"/>
      <c r="AP50" s="614"/>
      <c r="AQ50" s="614"/>
      <c r="AR50" s="614"/>
      <c r="AS50" s="614"/>
      <c r="AT50" s="614"/>
      <c r="AU50" s="614"/>
      <c r="AV50" s="614"/>
      <c r="AW50" s="614"/>
      <c r="AX50" s="614"/>
      <c r="AY50" s="614"/>
      <c r="AZ50" s="614"/>
      <c r="BA50" s="614"/>
      <c r="BB50" s="614"/>
      <c r="BC50" s="614"/>
      <c r="BD50" s="614"/>
      <c r="BE50" s="614"/>
      <c r="BF50" s="614"/>
      <c r="BG50" s="614"/>
      <c r="BH50" s="614"/>
      <c r="BI50" s="614"/>
      <c r="BJ50" s="614"/>
      <c r="BK50" s="614"/>
      <c r="BL50" s="614"/>
      <c r="BM50" s="614"/>
      <c r="BN50" s="614"/>
      <c r="BO50" s="614"/>
      <c r="BP50" s="614"/>
      <c r="BQ50" s="614"/>
      <c r="BR50" s="614"/>
      <c r="BS50" s="614"/>
      <c r="BT50" s="614"/>
      <c r="BU50" s="614"/>
      <c r="BV50" s="614"/>
      <c r="BW50" s="614"/>
      <c r="BX50" s="614"/>
      <c r="BY50" s="614"/>
      <c r="BZ50" s="614"/>
      <c r="CA50" s="614"/>
      <c r="CB50" s="614"/>
      <c r="CC50" s="614"/>
      <c r="CD50" s="614"/>
      <c r="CE50" s="614"/>
      <c r="CF50" s="614"/>
      <c r="CG50" s="614"/>
      <c r="CH50" s="614"/>
      <c r="CI50" s="614"/>
      <c r="CJ50" s="614"/>
      <c r="CK50" s="614"/>
      <c r="CL50" s="614"/>
      <c r="CM50" s="614"/>
      <c r="CN50" s="614"/>
      <c r="CO50" s="614"/>
      <c r="CP50" s="614"/>
      <c r="CQ50" s="614"/>
      <c r="CR50" s="614"/>
      <c r="CS50" s="614"/>
      <c r="CT50" s="614"/>
      <c r="CU50" s="614"/>
      <c r="CV50" s="614"/>
      <c r="CW50" s="614"/>
      <c r="CX50" s="614"/>
      <c r="CY50" s="614"/>
      <c r="CZ50" s="614"/>
      <c r="DA50" s="614"/>
      <c r="DB50" s="614"/>
      <c r="DC50" s="614"/>
      <c r="DD50" s="614"/>
      <c r="DE50" s="614"/>
      <c r="DF50" s="614"/>
      <c r="DG50" s="614"/>
      <c r="DH50" s="614"/>
      <c r="DI50" s="614"/>
    </row>
    <row r="51" spans="5:113" x14ac:dyDescent="0.2">
      <c r="E51" s="614" t="s">
        <v>199</v>
      </c>
      <c r="F51" s="614"/>
      <c r="G51" s="614"/>
      <c r="H51" s="614"/>
      <c r="I51" s="614"/>
      <c r="J51" s="614"/>
      <c r="K51" s="614"/>
      <c r="L51" s="614"/>
      <c r="M51" s="614"/>
      <c r="N51" s="614"/>
      <c r="O51" s="614"/>
      <c r="P51" s="614"/>
      <c r="Q51" s="614"/>
      <c r="R51" s="614"/>
      <c r="S51" s="614"/>
      <c r="T51" s="614"/>
      <c r="U51" s="614"/>
      <c r="V51" s="614"/>
      <c r="W51" s="614"/>
      <c r="X51" s="614"/>
      <c r="Y51" s="614"/>
      <c r="Z51" s="614"/>
      <c r="AA51" s="614"/>
      <c r="AB51" s="614"/>
      <c r="AC51" s="614"/>
      <c r="AD51" s="614"/>
      <c r="AE51" s="614"/>
      <c r="AF51" s="614"/>
      <c r="AG51" s="614"/>
      <c r="AH51" s="614"/>
      <c r="AI51" s="614"/>
      <c r="AJ51" s="614"/>
      <c r="AK51" s="614"/>
      <c r="AL51" s="614"/>
      <c r="AM51" s="614"/>
      <c r="AN51" s="614"/>
      <c r="AO51" s="614"/>
      <c r="AP51" s="614"/>
      <c r="AQ51" s="614"/>
      <c r="AR51" s="614"/>
      <c r="AS51" s="614"/>
      <c r="AT51" s="614"/>
      <c r="AU51" s="614"/>
      <c r="AV51" s="614"/>
      <c r="AW51" s="614"/>
      <c r="AX51" s="614"/>
      <c r="AY51" s="614"/>
      <c r="AZ51" s="614"/>
      <c r="BA51" s="614"/>
      <c r="BB51" s="614"/>
      <c r="BC51" s="614"/>
      <c r="BD51" s="614"/>
      <c r="BE51" s="614"/>
      <c r="BF51" s="614"/>
      <c r="BG51" s="614"/>
      <c r="BH51" s="614"/>
      <c r="BI51" s="614"/>
      <c r="BJ51" s="614"/>
      <c r="BK51" s="614"/>
      <c r="BL51" s="614"/>
      <c r="BM51" s="614"/>
      <c r="BN51" s="614"/>
      <c r="BO51" s="614"/>
      <c r="BP51" s="614"/>
      <c r="BQ51" s="614"/>
      <c r="BR51" s="614"/>
      <c r="BS51" s="614"/>
      <c r="BT51" s="614"/>
      <c r="BU51" s="614"/>
      <c r="BV51" s="614"/>
      <c r="BW51" s="614"/>
      <c r="BX51" s="614"/>
      <c r="BY51" s="614"/>
      <c r="BZ51" s="614"/>
      <c r="CA51" s="614"/>
      <c r="CB51" s="614"/>
      <c r="CC51" s="614"/>
      <c r="CD51" s="614"/>
      <c r="CE51" s="614"/>
      <c r="CF51" s="614"/>
      <c r="CG51" s="614"/>
      <c r="CH51" s="614"/>
      <c r="CI51" s="614"/>
      <c r="CJ51" s="614"/>
      <c r="CK51" s="614"/>
      <c r="CL51" s="614"/>
      <c r="CM51" s="614"/>
      <c r="CN51" s="614"/>
      <c r="CO51" s="614"/>
      <c r="CP51" s="614"/>
      <c r="CQ51" s="614"/>
      <c r="CR51" s="614"/>
      <c r="CS51" s="614"/>
      <c r="CT51" s="614"/>
      <c r="CU51" s="614"/>
      <c r="CV51" s="614"/>
      <c r="CW51" s="614"/>
      <c r="CX51" s="614"/>
      <c r="CY51" s="614"/>
      <c r="CZ51" s="614"/>
      <c r="DA51" s="614"/>
      <c r="DB51" s="614"/>
      <c r="DC51" s="614"/>
      <c r="DD51" s="614"/>
      <c r="DE51" s="614"/>
      <c r="DF51" s="614"/>
      <c r="DG51" s="614"/>
      <c r="DH51" s="614"/>
      <c r="DI51" s="614"/>
    </row>
    <row r="52" spans="5:113" x14ac:dyDescent="0.2">
      <c r="E52" s="614" t="s">
        <v>200</v>
      </c>
      <c r="F52" s="614"/>
      <c r="G52" s="614"/>
      <c r="H52" s="614"/>
      <c r="I52" s="614"/>
      <c r="J52" s="614"/>
      <c r="K52" s="614"/>
      <c r="L52" s="614"/>
      <c r="M52" s="614"/>
      <c r="N52" s="614"/>
      <c r="O52" s="614"/>
      <c r="P52" s="614"/>
      <c r="Q52" s="614"/>
      <c r="R52" s="614"/>
      <c r="S52" s="614"/>
      <c r="T52" s="614"/>
      <c r="U52" s="614"/>
      <c r="V52" s="614"/>
      <c r="W52" s="614"/>
      <c r="X52" s="614"/>
      <c r="Y52" s="614"/>
      <c r="Z52" s="614"/>
      <c r="AA52" s="614"/>
      <c r="AB52" s="614"/>
      <c r="AC52" s="614"/>
      <c r="AD52" s="614"/>
      <c r="AE52" s="614"/>
      <c r="AF52" s="614"/>
      <c r="AG52" s="614"/>
      <c r="AH52" s="614"/>
      <c r="AI52" s="614"/>
      <c r="AJ52" s="614"/>
      <c r="AK52" s="614"/>
      <c r="AL52" s="614"/>
      <c r="AM52" s="614"/>
      <c r="AN52" s="614"/>
      <c r="AO52" s="614"/>
      <c r="AP52" s="614"/>
      <c r="AQ52" s="614"/>
      <c r="AR52" s="614"/>
      <c r="AS52" s="614"/>
      <c r="AT52" s="614"/>
      <c r="AU52" s="614"/>
      <c r="AV52" s="614"/>
      <c r="AW52" s="614"/>
      <c r="AX52" s="614"/>
      <c r="AY52" s="614"/>
      <c r="AZ52" s="614"/>
      <c r="BA52" s="614"/>
      <c r="BB52" s="614"/>
      <c r="BC52" s="614"/>
      <c r="BD52" s="614"/>
      <c r="BE52" s="614"/>
      <c r="BF52" s="614"/>
      <c r="BG52" s="614"/>
      <c r="BH52" s="614"/>
      <c r="BI52" s="614"/>
      <c r="BJ52" s="614"/>
      <c r="BK52" s="614"/>
      <c r="BL52" s="614"/>
      <c r="BM52" s="614"/>
      <c r="BN52" s="614"/>
      <c r="BO52" s="614"/>
      <c r="BP52" s="614"/>
      <c r="BQ52" s="614"/>
      <c r="BR52" s="614"/>
      <c r="BS52" s="614"/>
      <c r="BT52" s="614"/>
      <c r="BU52" s="614"/>
      <c r="BV52" s="614"/>
      <c r="BW52" s="614"/>
      <c r="BX52" s="614"/>
      <c r="BY52" s="614"/>
      <c r="BZ52" s="614"/>
      <c r="CA52" s="614"/>
      <c r="CB52" s="614"/>
      <c r="CC52" s="614"/>
      <c r="CD52" s="614"/>
      <c r="CE52" s="614"/>
      <c r="CF52" s="614"/>
      <c r="CG52" s="614"/>
      <c r="CH52" s="614"/>
      <c r="CI52" s="614"/>
      <c r="CJ52" s="614"/>
      <c r="CK52" s="614"/>
      <c r="CL52" s="614"/>
      <c r="CM52" s="614"/>
      <c r="CN52" s="614"/>
      <c r="CO52" s="614"/>
      <c r="CP52" s="614"/>
      <c r="CQ52" s="614"/>
      <c r="CR52" s="614"/>
      <c r="CS52" s="614"/>
      <c r="CT52" s="614"/>
      <c r="CU52" s="614"/>
      <c r="CV52" s="614"/>
      <c r="CW52" s="614"/>
      <c r="CX52" s="614"/>
      <c r="CY52" s="614"/>
      <c r="CZ52" s="614"/>
      <c r="DA52" s="614"/>
      <c r="DB52" s="614"/>
      <c r="DC52" s="614"/>
      <c r="DD52" s="614"/>
      <c r="DE52" s="614"/>
      <c r="DF52" s="614"/>
      <c r="DG52" s="614"/>
      <c r="DH52" s="614"/>
      <c r="DI52" s="614"/>
    </row>
    <row r="53" spans="5:113" x14ac:dyDescent="0.2">
      <c r="E53" s="614" t="s">
        <v>201</v>
      </c>
      <c r="F53" s="614"/>
      <c r="G53" s="614"/>
      <c r="H53" s="614"/>
      <c r="I53" s="614"/>
      <c r="J53" s="614"/>
      <c r="K53" s="614"/>
      <c r="L53" s="614"/>
      <c r="M53" s="614"/>
      <c r="N53" s="614"/>
      <c r="O53" s="614"/>
      <c r="P53" s="614"/>
      <c r="Q53" s="614"/>
      <c r="R53" s="614"/>
      <c r="S53" s="614"/>
      <c r="T53" s="614"/>
      <c r="U53" s="614"/>
      <c r="V53" s="614"/>
      <c r="W53" s="614"/>
      <c r="X53" s="614"/>
      <c r="Y53" s="614"/>
      <c r="Z53" s="614"/>
      <c r="AA53" s="614"/>
      <c r="AB53" s="614"/>
      <c r="AC53" s="614"/>
      <c r="AD53" s="614"/>
      <c r="AE53" s="614"/>
      <c r="AF53" s="614"/>
      <c r="AG53" s="614"/>
      <c r="AH53" s="614"/>
      <c r="AI53" s="614"/>
      <c r="AJ53" s="614"/>
      <c r="AK53" s="614"/>
      <c r="AL53" s="614"/>
      <c r="AM53" s="614"/>
      <c r="AN53" s="614"/>
      <c r="AO53" s="614"/>
      <c r="AP53" s="614"/>
      <c r="AQ53" s="614"/>
      <c r="AR53" s="614"/>
      <c r="AS53" s="614"/>
      <c r="AT53" s="614"/>
      <c r="AU53" s="614"/>
      <c r="AV53" s="614"/>
      <c r="AW53" s="614"/>
      <c r="AX53" s="614"/>
      <c r="AY53" s="614"/>
      <c r="AZ53" s="614"/>
      <c r="BA53" s="614"/>
      <c r="BB53" s="614"/>
      <c r="BC53" s="614"/>
      <c r="BD53" s="614"/>
      <c r="BE53" s="614"/>
      <c r="BF53" s="614"/>
      <c r="BG53" s="614"/>
      <c r="BH53" s="614"/>
      <c r="BI53" s="614"/>
      <c r="BJ53" s="614"/>
      <c r="BK53" s="614"/>
      <c r="BL53" s="614"/>
      <c r="BM53" s="614"/>
      <c r="BN53" s="614"/>
      <c r="BO53" s="614"/>
      <c r="BP53" s="614"/>
      <c r="BQ53" s="614"/>
      <c r="BR53" s="614"/>
      <c r="BS53" s="614"/>
      <c r="BT53" s="614"/>
      <c r="BU53" s="614"/>
      <c r="BV53" s="614"/>
      <c r="BW53" s="614"/>
      <c r="BX53" s="614"/>
      <c r="BY53" s="614"/>
      <c r="BZ53" s="614"/>
      <c r="CA53" s="614"/>
      <c r="CB53" s="614"/>
      <c r="CC53" s="614"/>
      <c r="CD53" s="614"/>
      <c r="CE53" s="614"/>
      <c r="CF53" s="614"/>
      <c r="CG53" s="614"/>
      <c r="CH53" s="614"/>
      <c r="CI53" s="614"/>
      <c r="CJ53" s="614"/>
      <c r="CK53" s="614"/>
      <c r="CL53" s="614"/>
      <c r="CM53" s="614"/>
      <c r="CN53" s="614"/>
      <c r="CO53" s="614"/>
      <c r="CP53" s="614"/>
      <c r="CQ53" s="614"/>
      <c r="CR53" s="614"/>
      <c r="CS53" s="614"/>
      <c r="CT53" s="614"/>
      <c r="CU53" s="614"/>
      <c r="CV53" s="614"/>
      <c r="CW53" s="614"/>
      <c r="CX53" s="614"/>
      <c r="CY53" s="614"/>
      <c r="CZ53" s="614"/>
      <c r="DA53" s="614"/>
      <c r="DB53" s="614"/>
      <c r="DC53" s="614"/>
      <c r="DD53" s="614"/>
      <c r="DE53" s="614"/>
      <c r="DF53" s="614"/>
      <c r="DG53" s="614"/>
      <c r="DH53" s="614"/>
      <c r="DI53" s="614"/>
    </row>
    <row r="54" spans="5:113" x14ac:dyDescent="0.2"/>
    <row r="55" spans="5:113" x14ac:dyDescent="0.2"/>
    <row r="56" spans="5:113" x14ac:dyDescent="0.2"/>
  </sheetData>
  <sheetProtection algorithmName="SHA-512" hashValue="sMrNbFt0QIpm4matcEf+pLFKe1b9u0Rdx5txvJ9jjjblzmKNCcYATeF9BKkGb/iEpieJsHPB3HOnMhGrRZnURg==" saltValue="VhAa7USw8O4+wTvI43cN7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
      <c r="A34" s="22"/>
      <c r="B34" s="31"/>
      <c r="C34" s="1163" t="s">
        <v>532</v>
      </c>
      <c r="D34" s="1163"/>
      <c r="E34" s="1164"/>
      <c r="F34" s="32">
        <v>5.35</v>
      </c>
      <c r="G34" s="33">
        <v>7.98</v>
      </c>
      <c r="H34" s="33">
        <v>13.69</v>
      </c>
      <c r="I34" s="33">
        <v>7.19</v>
      </c>
      <c r="J34" s="34">
        <v>9.99</v>
      </c>
      <c r="K34" s="22"/>
      <c r="L34" s="22"/>
      <c r="M34" s="22"/>
      <c r="N34" s="22"/>
      <c r="O34" s="22"/>
      <c r="P34" s="22"/>
    </row>
    <row r="35" spans="1:16" ht="39" customHeight="1" x14ac:dyDescent="0.2">
      <c r="A35" s="22"/>
      <c r="B35" s="35"/>
      <c r="C35" s="1159" t="s">
        <v>533</v>
      </c>
      <c r="D35" s="1159"/>
      <c r="E35" s="1160"/>
      <c r="F35" s="36">
        <v>2.63</v>
      </c>
      <c r="G35" s="37">
        <v>5</v>
      </c>
      <c r="H35" s="37">
        <v>6.92</v>
      </c>
      <c r="I35" s="37">
        <v>7.39</v>
      </c>
      <c r="J35" s="38">
        <v>4.79</v>
      </c>
      <c r="K35" s="22"/>
      <c r="L35" s="22"/>
      <c r="M35" s="22"/>
      <c r="N35" s="22"/>
      <c r="O35" s="22"/>
      <c r="P35" s="22"/>
    </row>
    <row r="36" spans="1:16" ht="39" customHeight="1" x14ac:dyDescent="0.2">
      <c r="A36" s="22"/>
      <c r="B36" s="35"/>
      <c r="C36" s="1159" t="s">
        <v>534</v>
      </c>
      <c r="D36" s="1159"/>
      <c r="E36" s="1160"/>
      <c r="F36" s="36" t="s">
        <v>487</v>
      </c>
      <c r="G36" s="37">
        <v>0</v>
      </c>
      <c r="H36" s="37">
        <v>0.79</v>
      </c>
      <c r="I36" s="37">
        <v>1.65</v>
      </c>
      <c r="J36" s="38">
        <v>2.0099999999999998</v>
      </c>
      <c r="K36" s="22"/>
      <c r="L36" s="22"/>
      <c r="M36" s="22"/>
      <c r="N36" s="22"/>
      <c r="O36" s="22"/>
      <c r="P36" s="22"/>
    </row>
    <row r="37" spans="1:16" ht="39" customHeight="1" x14ac:dyDescent="0.2">
      <c r="A37" s="22"/>
      <c r="B37" s="35"/>
      <c r="C37" s="1159" t="s">
        <v>535</v>
      </c>
      <c r="D37" s="1159"/>
      <c r="E37" s="1160"/>
      <c r="F37" s="36">
        <v>0.27</v>
      </c>
      <c r="G37" s="37">
        <v>0.31</v>
      </c>
      <c r="H37" s="37">
        <v>0.21</v>
      </c>
      <c r="I37" s="37">
        <v>0.44</v>
      </c>
      <c r="J37" s="38">
        <v>0.87</v>
      </c>
      <c r="K37" s="22"/>
      <c r="L37" s="22"/>
      <c r="M37" s="22"/>
      <c r="N37" s="22"/>
      <c r="O37" s="22"/>
      <c r="P37" s="22"/>
    </row>
    <row r="38" spans="1:16" ht="39" customHeight="1" x14ac:dyDescent="0.2">
      <c r="A38" s="22"/>
      <c r="B38" s="35"/>
      <c r="C38" s="1159" t="s">
        <v>536</v>
      </c>
      <c r="D38" s="1159"/>
      <c r="E38" s="1160"/>
      <c r="F38" s="36">
        <v>0.17</v>
      </c>
      <c r="G38" s="37">
        <v>0.39</v>
      </c>
      <c r="H38" s="37">
        <v>0.4</v>
      </c>
      <c r="I38" s="37">
        <v>0.31</v>
      </c>
      <c r="J38" s="38">
        <v>0.53</v>
      </c>
      <c r="K38" s="22"/>
      <c r="L38" s="22"/>
      <c r="M38" s="22"/>
      <c r="N38" s="22"/>
      <c r="O38" s="22"/>
      <c r="P38" s="22"/>
    </row>
    <row r="39" spans="1:16" ht="39" customHeight="1" x14ac:dyDescent="0.2">
      <c r="A39" s="22"/>
      <c r="B39" s="35"/>
      <c r="C39" s="1159" t="s">
        <v>537</v>
      </c>
      <c r="D39" s="1159"/>
      <c r="E39" s="1160"/>
      <c r="F39" s="36">
        <v>0.16</v>
      </c>
      <c r="G39" s="37">
        <v>0.04</v>
      </c>
      <c r="H39" s="37">
        <v>0.78</v>
      </c>
      <c r="I39" s="37">
        <v>0.89</v>
      </c>
      <c r="J39" s="38">
        <v>0.45</v>
      </c>
      <c r="K39" s="22"/>
      <c r="L39" s="22"/>
      <c r="M39" s="22"/>
      <c r="N39" s="22"/>
      <c r="O39" s="22"/>
      <c r="P39" s="22"/>
    </row>
    <row r="40" spans="1:16" ht="39" customHeight="1" x14ac:dyDescent="0.2">
      <c r="A40" s="22"/>
      <c r="B40" s="35"/>
      <c r="C40" s="1159" t="s">
        <v>538</v>
      </c>
      <c r="D40" s="1159"/>
      <c r="E40" s="1160"/>
      <c r="F40" s="36">
        <v>0.04</v>
      </c>
      <c r="G40" s="37">
        <v>0</v>
      </c>
      <c r="H40" s="37">
        <v>0.01</v>
      </c>
      <c r="I40" s="37">
        <v>0.1</v>
      </c>
      <c r="J40" s="38">
        <v>0.08</v>
      </c>
      <c r="K40" s="22"/>
      <c r="L40" s="22"/>
      <c r="M40" s="22"/>
      <c r="N40" s="22"/>
      <c r="O40" s="22"/>
      <c r="P40" s="22"/>
    </row>
    <row r="41" spans="1:16" ht="39" customHeight="1" x14ac:dyDescent="0.2">
      <c r="A41" s="22"/>
      <c r="B41" s="35"/>
      <c r="C41" s="1159"/>
      <c r="D41" s="1159"/>
      <c r="E41" s="1160"/>
      <c r="F41" s="36"/>
      <c r="G41" s="37"/>
      <c r="H41" s="37"/>
      <c r="I41" s="37"/>
      <c r="J41" s="38"/>
      <c r="K41" s="22"/>
      <c r="L41" s="22"/>
      <c r="M41" s="22"/>
      <c r="N41" s="22"/>
      <c r="O41" s="22"/>
      <c r="P41" s="22"/>
    </row>
    <row r="42" spans="1:16" ht="39" customHeight="1" x14ac:dyDescent="0.2">
      <c r="A42" s="22"/>
      <c r="B42" s="39"/>
      <c r="C42" s="1159" t="s">
        <v>539</v>
      </c>
      <c r="D42" s="1159"/>
      <c r="E42" s="1160"/>
      <c r="F42" s="36" t="s">
        <v>487</v>
      </c>
      <c r="G42" s="37" t="s">
        <v>487</v>
      </c>
      <c r="H42" s="37" t="s">
        <v>487</v>
      </c>
      <c r="I42" s="37" t="s">
        <v>487</v>
      </c>
      <c r="J42" s="38" t="s">
        <v>487</v>
      </c>
      <c r="K42" s="22"/>
      <c r="L42" s="22"/>
      <c r="M42" s="22"/>
      <c r="N42" s="22"/>
      <c r="O42" s="22"/>
      <c r="P42" s="22"/>
    </row>
    <row r="43" spans="1:16" ht="39" customHeight="1" thickBot="1" x14ac:dyDescent="0.25">
      <c r="A43" s="22"/>
      <c r="B43" s="40"/>
      <c r="C43" s="1161" t="s">
        <v>540</v>
      </c>
      <c r="D43" s="1161"/>
      <c r="E43" s="1162"/>
      <c r="F43" s="41">
        <v>0.21</v>
      </c>
      <c r="G43" s="42" t="s">
        <v>487</v>
      </c>
      <c r="H43" s="42" t="s">
        <v>487</v>
      </c>
      <c r="I43" s="42" t="s">
        <v>487</v>
      </c>
      <c r="J43" s="43" t="s">
        <v>487</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BV26LOb8b5dJLfNxAgQEnhs5ko8qhDKX4nt0J+QXuBQr0+SofIq6y89RS6hKSGjGmPshCWeIFdxy8o4LApOSVA==" saltValue="5vZtNctIvH7uEz4mStoLO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527</v>
      </c>
      <c r="G54" s="117" t="s">
        <v>528</v>
      </c>
      <c r="H54" s="118" t="s">
        <v>529</v>
      </c>
    </row>
    <row r="55" spans="2:8" ht="52.5" customHeight="1" x14ac:dyDescent="0.2">
      <c r="B55" s="119"/>
      <c r="C55" s="1173" t="s">
        <v>46</v>
      </c>
      <c r="D55" s="1173"/>
      <c r="E55" s="1174"/>
      <c r="F55" s="120">
        <v>4323</v>
      </c>
      <c r="G55" s="120">
        <v>5986</v>
      </c>
      <c r="H55" s="121">
        <v>5606</v>
      </c>
    </row>
    <row r="56" spans="2:8" ht="52.5" customHeight="1" x14ac:dyDescent="0.2">
      <c r="B56" s="122"/>
      <c r="C56" s="1175" t="s">
        <v>47</v>
      </c>
      <c r="D56" s="1175"/>
      <c r="E56" s="1176"/>
      <c r="F56" s="123">
        <v>327</v>
      </c>
      <c r="G56" s="123">
        <v>327</v>
      </c>
      <c r="H56" s="124">
        <v>328</v>
      </c>
    </row>
    <row r="57" spans="2:8" ht="53.25" customHeight="1" x14ac:dyDescent="0.2">
      <c r="B57" s="122"/>
      <c r="C57" s="1177" t="s">
        <v>48</v>
      </c>
      <c r="D57" s="1177"/>
      <c r="E57" s="1178"/>
      <c r="F57" s="125">
        <v>7197</v>
      </c>
      <c r="G57" s="125">
        <v>8892</v>
      </c>
      <c r="H57" s="126">
        <v>10195</v>
      </c>
    </row>
    <row r="58" spans="2:8" ht="45.75" customHeight="1" x14ac:dyDescent="0.2">
      <c r="B58" s="127"/>
      <c r="C58" s="1165" t="s">
        <v>562</v>
      </c>
      <c r="D58" s="1166"/>
      <c r="E58" s="1167"/>
      <c r="F58" s="128">
        <v>2005</v>
      </c>
      <c r="G58" s="128">
        <v>2968</v>
      </c>
      <c r="H58" s="129">
        <v>5222</v>
      </c>
    </row>
    <row r="59" spans="2:8" ht="45.75" customHeight="1" x14ac:dyDescent="0.2">
      <c r="B59" s="127"/>
      <c r="C59" s="1165" t="s">
        <v>563</v>
      </c>
      <c r="D59" s="1166"/>
      <c r="E59" s="1167"/>
      <c r="F59" s="128">
        <v>1535</v>
      </c>
      <c r="G59" s="128">
        <v>1735</v>
      </c>
      <c r="H59" s="129">
        <v>2087</v>
      </c>
    </row>
    <row r="60" spans="2:8" ht="45.75" customHeight="1" x14ac:dyDescent="0.2">
      <c r="B60" s="127"/>
      <c r="C60" s="1165" t="s">
        <v>566</v>
      </c>
      <c r="D60" s="1166"/>
      <c r="E60" s="1167"/>
      <c r="F60" s="128">
        <v>731</v>
      </c>
      <c r="G60" s="128">
        <v>842</v>
      </c>
      <c r="H60" s="129">
        <v>1003</v>
      </c>
    </row>
    <row r="61" spans="2:8" ht="45.75" customHeight="1" x14ac:dyDescent="0.2">
      <c r="B61" s="127"/>
      <c r="C61" s="1165" t="s">
        <v>564</v>
      </c>
      <c r="D61" s="1166"/>
      <c r="E61" s="1167"/>
      <c r="F61" s="128">
        <v>371</v>
      </c>
      <c r="G61" s="128">
        <v>662</v>
      </c>
      <c r="H61" s="129">
        <v>962</v>
      </c>
    </row>
    <row r="62" spans="2:8" ht="45.75" customHeight="1" thickBot="1" x14ac:dyDescent="0.25">
      <c r="B62" s="130"/>
      <c r="C62" s="1168" t="s">
        <v>565</v>
      </c>
      <c r="D62" s="1169"/>
      <c r="E62" s="1170"/>
      <c r="F62" s="131">
        <v>580</v>
      </c>
      <c r="G62" s="131">
        <v>570</v>
      </c>
      <c r="H62" s="132">
        <v>591</v>
      </c>
    </row>
    <row r="63" spans="2:8" ht="52.5" customHeight="1" thickBot="1" x14ac:dyDescent="0.25">
      <c r="B63" s="133"/>
      <c r="C63" s="1171" t="s">
        <v>49</v>
      </c>
      <c r="D63" s="1171"/>
      <c r="E63" s="1172"/>
      <c r="F63" s="134">
        <v>11847</v>
      </c>
      <c r="G63" s="134">
        <v>15204</v>
      </c>
      <c r="H63" s="135">
        <v>16129</v>
      </c>
    </row>
    <row r="64" spans="2:8" ht="13.2" x14ac:dyDescent="0.2"/>
  </sheetData>
  <sheetProtection algorithmName="SHA-512" hashValue="hNqHUzGygrirmJ6SZGxuhvHE1PLArQrapO8a66488WybIRY6hfyHZecJTG5OV+qFirigDs1TvwGGG57+hSvQDQ==" saltValue="mr1i16Q9aj7eTyTVrOoKB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525</v>
      </c>
      <c r="L44" s="54" t="s">
        <v>526</v>
      </c>
      <c r="M44" s="54" t="s">
        <v>527</v>
      </c>
      <c r="N44" s="54" t="s">
        <v>528</v>
      </c>
      <c r="O44" s="55" t="s">
        <v>529</v>
      </c>
      <c r="P44" s="46"/>
      <c r="Q44" s="46"/>
      <c r="R44" s="46"/>
      <c r="S44" s="46"/>
      <c r="T44" s="46"/>
      <c r="U44" s="46"/>
    </row>
    <row r="45" spans="1:21" ht="30.75" customHeight="1" x14ac:dyDescent="0.2">
      <c r="A45" s="46"/>
      <c r="B45" s="1179" t="s">
        <v>9</v>
      </c>
      <c r="C45" s="1180"/>
      <c r="D45" s="56"/>
      <c r="E45" s="1185" t="s">
        <v>10</v>
      </c>
      <c r="F45" s="1185"/>
      <c r="G45" s="1185"/>
      <c r="H45" s="1185"/>
      <c r="I45" s="1185"/>
      <c r="J45" s="1186"/>
      <c r="K45" s="57">
        <v>3216</v>
      </c>
      <c r="L45" s="58">
        <v>3319</v>
      </c>
      <c r="M45" s="58">
        <v>3397</v>
      </c>
      <c r="N45" s="58">
        <v>3512</v>
      </c>
      <c r="O45" s="59">
        <v>3580</v>
      </c>
      <c r="P45" s="46"/>
      <c r="Q45" s="46"/>
      <c r="R45" s="46"/>
      <c r="S45" s="46"/>
      <c r="T45" s="46"/>
      <c r="U45" s="46"/>
    </row>
    <row r="46" spans="1:21" ht="30.75" customHeight="1" x14ac:dyDescent="0.2">
      <c r="A46" s="46"/>
      <c r="B46" s="1181"/>
      <c r="C46" s="1182"/>
      <c r="D46" s="60"/>
      <c r="E46" s="1187" t="s">
        <v>11</v>
      </c>
      <c r="F46" s="1187"/>
      <c r="G46" s="1187"/>
      <c r="H46" s="1187"/>
      <c r="I46" s="1187"/>
      <c r="J46" s="1188"/>
      <c r="K46" s="61" t="s">
        <v>487</v>
      </c>
      <c r="L46" s="62" t="s">
        <v>487</v>
      </c>
      <c r="M46" s="62" t="s">
        <v>487</v>
      </c>
      <c r="N46" s="62" t="s">
        <v>487</v>
      </c>
      <c r="O46" s="63" t="s">
        <v>487</v>
      </c>
      <c r="P46" s="46"/>
      <c r="Q46" s="46"/>
      <c r="R46" s="46"/>
      <c r="S46" s="46"/>
      <c r="T46" s="46"/>
      <c r="U46" s="46"/>
    </row>
    <row r="47" spans="1:21" ht="30.75" customHeight="1" x14ac:dyDescent="0.2">
      <c r="A47" s="46"/>
      <c r="B47" s="1181"/>
      <c r="C47" s="1182"/>
      <c r="D47" s="60"/>
      <c r="E47" s="1187" t="s">
        <v>12</v>
      </c>
      <c r="F47" s="1187"/>
      <c r="G47" s="1187"/>
      <c r="H47" s="1187"/>
      <c r="I47" s="1187"/>
      <c r="J47" s="1188"/>
      <c r="K47" s="61" t="s">
        <v>487</v>
      </c>
      <c r="L47" s="62" t="s">
        <v>487</v>
      </c>
      <c r="M47" s="62" t="s">
        <v>487</v>
      </c>
      <c r="N47" s="62" t="s">
        <v>487</v>
      </c>
      <c r="O47" s="63" t="s">
        <v>487</v>
      </c>
      <c r="P47" s="46"/>
      <c r="Q47" s="46"/>
      <c r="R47" s="46"/>
      <c r="S47" s="46"/>
      <c r="T47" s="46"/>
      <c r="U47" s="46"/>
    </row>
    <row r="48" spans="1:21" ht="30.75" customHeight="1" x14ac:dyDescent="0.2">
      <c r="A48" s="46"/>
      <c r="B48" s="1181"/>
      <c r="C48" s="1182"/>
      <c r="D48" s="60"/>
      <c r="E48" s="1187" t="s">
        <v>13</v>
      </c>
      <c r="F48" s="1187"/>
      <c r="G48" s="1187"/>
      <c r="H48" s="1187"/>
      <c r="I48" s="1187"/>
      <c r="J48" s="1188"/>
      <c r="K48" s="61">
        <v>1454</v>
      </c>
      <c r="L48" s="62">
        <v>1041</v>
      </c>
      <c r="M48" s="62">
        <v>933</v>
      </c>
      <c r="N48" s="62">
        <v>832</v>
      </c>
      <c r="O48" s="63">
        <v>1025</v>
      </c>
      <c r="P48" s="46"/>
      <c r="Q48" s="46"/>
      <c r="R48" s="46"/>
      <c r="S48" s="46"/>
      <c r="T48" s="46"/>
      <c r="U48" s="46"/>
    </row>
    <row r="49" spans="1:21" ht="30.75" customHeight="1" x14ac:dyDescent="0.2">
      <c r="A49" s="46"/>
      <c r="B49" s="1181"/>
      <c r="C49" s="1182"/>
      <c r="D49" s="60"/>
      <c r="E49" s="1187" t="s">
        <v>14</v>
      </c>
      <c r="F49" s="1187"/>
      <c r="G49" s="1187"/>
      <c r="H49" s="1187"/>
      <c r="I49" s="1187"/>
      <c r="J49" s="1188"/>
      <c r="K49" s="61">
        <v>56</v>
      </c>
      <c r="L49" s="62">
        <v>29</v>
      </c>
      <c r="M49" s="62">
        <v>13</v>
      </c>
      <c r="N49" s="62">
        <v>90</v>
      </c>
      <c r="O49" s="63">
        <v>347</v>
      </c>
      <c r="P49" s="46"/>
      <c r="Q49" s="46"/>
      <c r="R49" s="46"/>
      <c r="S49" s="46"/>
      <c r="T49" s="46"/>
      <c r="U49" s="46"/>
    </row>
    <row r="50" spans="1:21" ht="30.75" customHeight="1" x14ac:dyDescent="0.2">
      <c r="A50" s="46"/>
      <c r="B50" s="1181"/>
      <c r="C50" s="1182"/>
      <c r="D50" s="60"/>
      <c r="E50" s="1187" t="s">
        <v>15</v>
      </c>
      <c r="F50" s="1187"/>
      <c r="G50" s="1187"/>
      <c r="H50" s="1187"/>
      <c r="I50" s="1187"/>
      <c r="J50" s="1188"/>
      <c r="K50" s="61">
        <v>125</v>
      </c>
      <c r="L50" s="62">
        <v>96</v>
      </c>
      <c r="M50" s="62">
        <v>96</v>
      </c>
      <c r="N50" s="62">
        <v>96</v>
      </c>
      <c r="O50" s="63">
        <v>115</v>
      </c>
      <c r="P50" s="46"/>
      <c r="Q50" s="46"/>
      <c r="R50" s="46"/>
      <c r="S50" s="46"/>
      <c r="T50" s="46"/>
      <c r="U50" s="46"/>
    </row>
    <row r="51" spans="1:21" ht="30.75" customHeight="1" x14ac:dyDescent="0.2">
      <c r="A51" s="46"/>
      <c r="B51" s="1183"/>
      <c r="C51" s="1184"/>
      <c r="D51" s="64"/>
      <c r="E51" s="1187" t="s">
        <v>16</v>
      </c>
      <c r="F51" s="1187"/>
      <c r="G51" s="1187"/>
      <c r="H51" s="1187"/>
      <c r="I51" s="1187"/>
      <c r="J51" s="1188"/>
      <c r="K51" s="61" t="s">
        <v>487</v>
      </c>
      <c r="L51" s="62" t="s">
        <v>487</v>
      </c>
      <c r="M51" s="62" t="s">
        <v>487</v>
      </c>
      <c r="N51" s="62" t="s">
        <v>487</v>
      </c>
      <c r="O51" s="63" t="s">
        <v>487</v>
      </c>
      <c r="P51" s="46"/>
      <c r="Q51" s="46"/>
      <c r="R51" s="46"/>
      <c r="S51" s="46"/>
      <c r="T51" s="46"/>
      <c r="U51" s="46"/>
    </row>
    <row r="52" spans="1:21" ht="30.75" customHeight="1" x14ac:dyDescent="0.2">
      <c r="A52" s="46"/>
      <c r="B52" s="1189" t="s">
        <v>17</v>
      </c>
      <c r="C52" s="1190"/>
      <c r="D52" s="64"/>
      <c r="E52" s="1187" t="s">
        <v>18</v>
      </c>
      <c r="F52" s="1187"/>
      <c r="G52" s="1187"/>
      <c r="H52" s="1187"/>
      <c r="I52" s="1187"/>
      <c r="J52" s="1188"/>
      <c r="K52" s="61">
        <v>5396</v>
      </c>
      <c r="L52" s="62">
        <v>5385</v>
      </c>
      <c r="M52" s="62">
        <v>5390</v>
      </c>
      <c r="N52" s="62">
        <v>5168</v>
      </c>
      <c r="O52" s="63">
        <v>4951</v>
      </c>
      <c r="P52" s="46"/>
      <c r="Q52" s="46"/>
      <c r="R52" s="46"/>
      <c r="S52" s="46"/>
      <c r="T52" s="46"/>
      <c r="U52" s="46"/>
    </row>
    <row r="53" spans="1:21" ht="30.75" customHeight="1" thickBot="1" x14ac:dyDescent="0.25">
      <c r="A53" s="46"/>
      <c r="B53" s="1191" t="s">
        <v>19</v>
      </c>
      <c r="C53" s="1192"/>
      <c r="D53" s="65"/>
      <c r="E53" s="1193" t="s">
        <v>20</v>
      </c>
      <c r="F53" s="1193"/>
      <c r="G53" s="1193"/>
      <c r="H53" s="1193"/>
      <c r="I53" s="1193"/>
      <c r="J53" s="1194"/>
      <c r="K53" s="66">
        <v>-545</v>
      </c>
      <c r="L53" s="67">
        <v>-900</v>
      </c>
      <c r="M53" s="67">
        <v>-951</v>
      </c>
      <c r="N53" s="67">
        <v>-638</v>
      </c>
      <c r="O53" s="68">
        <v>116</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541</v>
      </c>
      <c r="L57" s="79" t="s">
        <v>542</v>
      </c>
      <c r="M57" s="79" t="s">
        <v>543</v>
      </c>
      <c r="N57" s="79" t="s">
        <v>544</v>
      </c>
      <c r="O57" s="80" t="s">
        <v>545</v>
      </c>
      <c r="P57" s="46"/>
      <c r="Q57" s="46"/>
      <c r="R57" s="46"/>
      <c r="S57" s="46"/>
      <c r="T57" s="46"/>
      <c r="U57" s="46"/>
    </row>
    <row r="58" spans="1:21" ht="31.5" customHeight="1" x14ac:dyDescent="0.2">
      <c r="B58" s="1195" t="s">
        <v>24</v>
      </c>
      <c r="C58" s="1196"/>
      <c r="D58" s="1201" t="s">
        <v>25</v>
      </c>
      <c r="E58" s="1202"/>
      <c r="F58" s="1202"/>
      <c r="G58" s="1202"/>
      <c r="H58" s="1202"/>
      <c r="I58" s="1202"/>
      <c r="J58" s="1203"/>
      <c r="K58" s="81"/>
      <c r="L58" s="82"/>
      <c r="M58" s="82"/>
      <c r="N58" s="82"/>
      <c r="O58" s="83"/>
    </row>
    <row r="59" spans="1:21" ht="31.5" customHeight="1" x14ac:dyDescent="0.2">
      <c r="B59" s="1197"/>
      <c r="C59" s="1198"/>
      <c r="D59" s="1204" t="s">
        <v>26</v>
      </c>
      <c r="E59" s="1205"/>
      <c r="F59" s="1205"/>
      <c r="G59" s="1205"/>
      <c r="H59" s="1205"/>
      <c r="I59" s="1205"/>
      <c r="J59" s="1206"/>
      <c r="K59" s="84"/>
      <c r="L59" s="85"/>
      <c r="M59" s="85"/>
      <c r="N59" s="85"/>
      <c r="O59" s="86"/>
    </row>
    <row r="60" spans="1:21" ht="31.5" customHeight="1" thickBot="1" x14ac:dyDescent="0.25">
      <c r="B60" s="1199"/>
      <c r="C60" s="1200"/>
      <c r="D60" s="1207" t="s">
        <v>27</v>
      </c>
      <c r="E60" s="1208"/>
      <c r="F60" s="1208"/>
      <c r="G60" s="1208"/>
      <c r="H60" s="1208"/>
      <c r="I60" s="1208"/>
      <c r="J60" s="1209"/>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pcUhjD7tM/O7PJ2YXFjZut8OirN9ZNduGXIepDthsF+Cwfbt+X6HmdYWokArzqq6HIpLFf0MR2IKf5CSPxofGg==" saltValue="CMvWvzVa7Z8Q3XztmkK45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525</v>
      </c>
      <c r="J40" s="101" t="s">
        <v>526</v>
      </c>
      <c r="K40" s="101" t="s">
        <v>527</v>
      </c>
      <c r="L40" s="101" t="s">
        <v>528</v>
      </c>
      <c r="M40" s="102" t="s">
        <v>529</v>
      </c>
    </row>
    <row r="41" spans="2:13" ht="27.75" customHeight="1" x14ac:dyDescent="0.2">
      <c r="B41" s="1210" t="s">
        <v>30</v>
      </c>
      <c r="C41" s="1211"/>
      <c r="D41" s="103"/>
      <c r="E41" s="1216" t="s">
        <v>31</v>
      </c>
      <c r="F41" s="1216"/>
      <c r="G41" s="1216"/>
      <c r="H41" s="1217"/>
      <c r="I41" s="342">
        <v>35894</v>
      </c>
      <c r="J41" s="343">
        <v>36566</v>
      </c>
      <c r="K41" s="343">
        <v>36172</v>
      </c>
      <c r="L41" s="343">
        <v>34145</v>
      </c>
      <c r="M41" s="344">
        <v>32216</v>
      </c>
    </row>
    <row r="42" spans="2:13" ht="27.75" customHeight="1" x14ac:dyDescent="0.2">
      <c r="B42" s="1212"/>
      <c r="C42" s="1213"/>
      <c r="D42" s="104"/>
      <c r="E42" s="1218" t="s">
        <v>32</v>
      </c>
      <c r="F42" s="1218"/>
      <c r="G42" s="1218"/>
      <c r="H42" s="1219"/>
      <c r="I42" s="345">
        <v>7583</v>
      </c>
      <c r="J42" s="346">
        <v>7304</v>
      </c>
      <c r="K42" s="346">
        <v>7144</v>
      </c>
      <c r="L42" s="346">
        <v>6566</v>
      </c>
      <c r="M42" s="347">
        <v>6790</v>
      </c>
    </row>
    <row r="43" spans="2:13" ht="27.75" customHeight="1" x14ac:dyDescent="0.2">
      <c r="B43" s="1212"/>
      <c r="C43" s="1213"/>
      <c r="D43" s="104"/>
      <c r="E43" s="1218" t="s">
        <v>33</v>
      </c>
      <c r="F43" s="1218"/>
      <c r="G43" s="1218"/>
      <c r="H43" s="1219"/>
      <c r="I43" s="345">
        <v>10301</v>
      </c>
      <c r="J43" s="346">
        <v>9036</v>
      </c>
      <c r="K43" s="346">
        <v>7654</v>
      </c>
      <c r="L43" s="346">
        <v>6272</v>
      </c>
      <c r="M43" s="347">
        <v>6457</v>
      </c>
    </row>
    <row r="44" spans="2:13" ht="27.75" customHeight="1" x14ac:dyDescent="0.2">
      <c r="B44" s="1212"/>
      <c r="C44" s="1213"/>
      <c r="D44" s="104"/>
      <c r="E44" s="1218" t="s">
        <v>34</v>
      </c>
      <c r="F44" s="1218"/>
      <c r="G44" s="1218"/>
      <c r="H44" s="1219"/>
      <c r="I44" s="345">
        <v>3851</v>
      </c>
      <c r="J44" s="346">
        <v>3826</v>
      </c>
      <c r="K44" s="346">
        <v>3817</v>
      </c>
      <c r="L44" s="346">
        <v>3739</v>
      </c>
      <c r="M44" s="347">
        <v>3422</v>
      </c>
    </row>
    <row r="45" spans="2:13" ht="27.75" customHeight="1" x14ac:dyDescent="0.2">
      <c r="B45" s="1212"/>
      <c r="C45" s="1213"/>
      <c r="D45" s="104"/>
      <c r="E45" s="1218" t="s">
        <v>35</v>
      </c>
      <c r="F45" s="1218"/>
      <c r="G45" s="1218"/>
      <c r="H45" s="1219"/>
      <c r="I45" s="345">
        <v>9023</v>
      </c>
      <c r="J45" s="346">
        <v>8540</v>
      </c>
      <c r="K45" s="346">
        <v>8437</v>
      </c>
      <c r="L45" s="346">
        <v>8245</v>
      </c>
      <c r="M45" s="347">
        <v>8493</v>
      </c>
    </row>
    <row r="46" spans="2:13" ht="27.75" customHeight="1" x14ac:dyDescent="0.2">
      <c r="B46" s="1212"/>
      <c r="C46" s="1213"/>
      <c r="D46" s="105"/>
      <c r="E46" s="1218" t="s">
        <v>36</v>
      </c>
      <c r="F46" s="1218"/>
      <c r="G46" s="1218"/>
      <c r="H46" s="1219"/>
      <c r="I46" s="345">
        <v>927</v>
      </c>
      <c r="J46" s="346">
        <v>870</v>
      </c>
      <c r="K46" s="346">
        <v>819</v>
      </c>
      <c r="L46" s="346">
        <v>766</v>
      </c>
      <c r="M46" s="347">
        <v>713</v>
      </c>
    </row>
    <row r="47" spans="2:13" ht="27.75" customHeight="1" x14ac:dyDescent="0.2">
      <c r="B47" s="1212"/>
      <c r="C47" s="1213"/>
      <c r="D47" s="106"/>
      <c r="E47" s="1220" t="s">
        <v>37</v>
      </c>
      <c r="F47" s="1221"/>
      <c r="G47" s="1221"/>
      <c r="H47" s="1222"/>
      <c r="I47" s="345" t="s">
        <v>487</v>
      </c>
      <c r="J47" s="346" t="s">
        <v>487</v>
      </c>
      <c r="K47" s="346" t="s">
        <v>487</v>
      </c>
      <c r="L47" s="346" t="s">
        <v>487</v>
      </c>
      <c r="M47" s="347" t="s">
        <v>487</v>
      </c>
    </row>
    <row r="48" spans="2:13" ht="27.75" customHeight="1" x14ac:dyDescent="0.2">
      <c r="B48" s="1212"/>
      <c r="C48" s="1213"/>
      <c r="D48" s="104"/>
      <c r="E48" s="1218" t="s">
        <v>38</v>
      </c>
      <c r="F48" s="1218"/>
      <c r="G48" s="1218"/>
      <c r="H48" s="1219"/>
      <c r="I48" s="345" t="s">
        <v>487</v>
      </c>
      <c r="J48" s="346" t="s">
        <v>487</v>
      </c>
      <c r="K48" s="346" t="s">
        <v>487</v>
      </c>
      <c r="L48" s="346" t="s">
        <v>487</v>
      </c>
      <c r="M48" s="347" t="s">
        <v>487</v>
      </c>
    </row>
    <row r="49" spans="2:13" ht="27.75" customHeight="1" x14ac:dyDescent="0.2">
      <c r="B49" s="1214"/>
      <c r="C49" s="1215"/>
      <c r="D49" s="104"/>
      <c r="E49" s="1218" t="s">
        <v>39</v>
      </c>
      <c r="F49" s="1218"/>
      <c r="G49" s="1218"/>
      <c r="H49" s="1219"/>
      <c r="I49" s="345" t="s">
        <v>487</v>
      </c>
      <c r="J49" s="346" t="s">
        <v>487</v>
      </c>
      <c r="K49" s="346" t="s">
        <v>487</v>
      </c>
      <c r="L49" s="346" t="s">
        <v>487</v>
      </c>
      <c r="M49" s="347" t="s">
        <v>487</v>
      </c>
    </row>
    <row r="50" spans="2:13" ht="27.75" customHeight="1" x14ac:dyDescent="0.2">
      <c r="B50" s="1223" t="s">
        <v>40</v>
      </c>
      <c r="C50" s="1224"/>
      <c r="D50" s="107"/>
      <c r="E50" s="1218" t="s">
        <v>41</v>
      </c>
      <c r="F50" s="1218"/>
      <c r="G50" s="1218"/>
      <c r="H50" s="1219"/>
      <c r="I50" s="345">
        <v>12386</v>
      </c>
      <c r="J50" s="346">
        <v>10902</v>
      </c>
      <c r="K50" s="346">
        <v>11847</v>
      </c>
      <c r="L50" s="346">
        <v>15204</v>
      </c>
      <c r="M50" s="347">
        <v>15929</v>
      </c>
    </row>
    <row r="51" spans="2:13" ht="27.75" customHeight="1" x14ac:dyDescent="0.2">
      <c r="B51" s="1212"/>
      <c r="C51" s="1213"/>
      <c r="D51" s="104"/>
      <c r="E51" s="1218" t="s">
        <v>42</v>
      </c>
      <c r="F51" s="1218"/>
      <c r="G51" s="1218"/>
      <c r="H51" s="1219"/>
      <c r="I51" s="345">
        <v>16799</v>
      </c>
      <c r="J51" s="346">
        <v>15306</v>
      </c>
      <c r="K51" s="346">
        <v>14590</v>
      </c>
      <c r="L51" s="346">
        <v>15410</v>
      </c>
      <c r="M51" s="347">
        <v>11646</v>
      </c>
    </row>
    <row r="52" spans="2:13" ht="27.75" customHeight="1" x14ac:dyDescent="0.2">
      <c r="B52" s="1214"/>
      <c r="C52" s="1215"/>
      <c r="D52" s="104"/>
      <c r="E52" s="1218" t="s">
        <v>43</v>
      </c>
      <c r="F52" s="1218"/>
      <c r="G52" s="1218"/>
      <c r="H52" s="1219"/>
      <c r="I52" s="345">
        <v>34282</v>
      </c>
      <c r="J52" s="346">
        <v>33473</v>
      </c>
      <c r="K52" s="346">
        <v>32877</v>
      </c>
      <c r="L52" s="346">
        <v>30793</v>
      </c>
      <c r="M52" s="347">
        <v>28302</v>
      </c>
    </row>
    <row r="53" spans="2:13" ht="27.75" customHeight="1" thickBot="1" x14ac:dyDescent="0.25">
      <c r="B53" s="1225" t="s">
        <v>19</v>
      </c>
      <c r="C53" s="1226"/>
      <c r="D53" s="108"/>
      <c r="E53" s="1227" t="s">
        <v>44</v>
      </c>
      <c r="F53" s="1227"/>
      <c r="G53" s="1227"/>
      <c r="H53" s="1228"/>
      <c r="I53" s="348">
        <v>4112</v>
      </c>
      <c r="J53" s="349">
        <v>6460</v>
      </c>
      <c r="K53" s="349">
        <v>4729</v>
      </c>
      <c r="L53" s="349">
        <v>-1675</v>
      </c>
      <c r="M53" s="350">
        <v>2213</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yF+ujNyjMWU6ooZLDvpvxegfJhqXhLwD9muP/bHpMdvokoBkHvH0L3wL0KCThQR0GRwXEFegiN4ef9UX2h2Auw==" saltValue="xbRNRm7ffCCJ6mob+Tqpk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7FBEF-FB60-43BB-A2F3-9BB41B9B1BFC}">
  <sheetPr>
    <pageSetUpPr fitToPage="1"/>
  </sheetPr>
  <dimension ref="A1:DE85"/>
  <sheetViews>
    <sheetView showGridLines="0"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2"/>
      <c r="B1" s="353"/>
      <c r="DD1" s="255"/>
      <c r="DE1" s="255"/>
    </row>
    <row r="2" spans="1:109" ht="25.5" customHeight="1" x14ac:dyDescent="0.2">
      <c r="A2" s="354"/>
      <c r="C2" s="354"/>
      <c r="O2" s="354"/>
      <c r="P2" s="354"/>
      <c r="Q2" s="354"/>
      <c r="R2" s="354"/>
      <c r="S2" s="354"/>
      <c r="T2" s="354"/>
      <c r="U2" s="354"/>
      <c r="V2" s="354"/>
      <c r="W2" s="354"/>
      <c r="X2" s="354"/>
      <c r="Y2" s="354"/>
      <c r="Z2" s="354"/>
      <c r="AA2" s="354"/>
      <c r="AB2" s="354"/>
      <c r="AC2" s="354"/>
      <c r="AD2" s="354"/>
      <c r="AE2" s="354"/>
      <c r="AF2" s="354"/>
      <c r="AG2" s="354"/>
      <c r="AH2" s="354"/>
      <c r="AI2" s="354"/>
      <c r="AU2" s="354"/>
      <c r="BG2" s="354"/>
      <c r="BS2" s="354"/>
      <c r="CE2" s="354"/>
      <c r="CQ2" s="354"/>
      <c r="DD2" s="255"/>
      <c r="DE2" s="255"/>
    </row>
    <row r="3" spans="1:109" ht="25.5" customHeight="1" x14ac:dyDescent="0.2">
      <c r="A3" s="354"/>
      <c r="C3" s="354"/>
      <c r="O3" s="354"/>
      <c r="P3" s="354"/>
      <c r="Q3" s="354"/>
      <c r="R3" s="354"/>
      <c r="S3" s="354"/>
      <c r="T3" s="354"/>
      <c r="U3" s="354"/>
      <c r="V3" s="354"/>
      <c r="W3" s="354"/>
      <c r="X3" s="354"/>
      <c r="Y3" s="354"/>
      <c r="Z3" s="354"/>
      <c r="AA3" s="354"/>
      <c r="AB3" s="354"/>
      <c r="AC3" s="354"/>
      <c r="AD3" s="354"/>
      <c r="AE3" s="354"/>
      <c r="AF3" s="354"/>
      <c r="AG3" s="354"/>
      <c r="AH3" s="354"/>
      <c r="AI3" s="354"/>
      <c r="AU3" s="354"/>
      <c r="BG3" s="354"/>
      <c r="BS3" s="354"/>
      <c r="CE3" s="354"/>
      <c r="CQ3" s="354"/>
      <c r="DD3" s="255"/>
      <c r="DE3" s="255"/>
    </row>
    <row r="4" spans="1:109" s="253" customFormat="1" ht="13.2" x14ac:dyDescent="0.2">
      <c r="A4" s="354"/>
      <c r="B4" s="354"/>
      <c r="C4" s="354"/>
      <c r="D4" s="354"/>
      <c r="E4" s="354"/>
      <c r="F4" s="354"/>
      <c r="G4" s="354"/>
      <c r="H4" s="354"/>
      <c r="I4" s="354"/>
      <c r="J4" s="354"/>
      <c r="K4" s="354"/>
      <c r="L4" s="354"/>
      <c r="M4" s="354"/>
      <c r="N4" s="354"/>
      <c r="O4" s="354"/>
      <c r="P4" s="354"/>
      <c r="Q4" s="354"/>
      <c r="R4" s="354"/>
      <c r="S4" s="354"/>
      <c r="T4" s="354"/>
      <c r="U4" s="354"/>
      <c r="V4" s="354"/>
      <c r="W4" s="354"/>
      <c r="X4" s="354"/>
      <c r="Y4" s="354"/>
      <c r="Z4" s="354"/>
      <c r="AA4" s="354"/>
      <c r="AB4" s="354"/>
      <c r="AC4" s="354"/>
      <c r="AD4" s="354"/>
      <c r="AE4" s="354"/>
      <c r="AF4" s="354"/>
      <c r="AG4" s="354"/>
      <c r="AH4" s="354"/>
      <c r="AI4" s="354"/>
      <c r="AJ4" s="354"/>
      <c r="AK4" s="354"/>
      <c r="AL4" s="354"/>
      <c r="AM4" s="354"/>
      <c r="AN4" s="354"/>
      <c r="AO4" s="354"/>
      <c r="AP4" s="354"/>
      <c r="AQ4" s="354"/>
      <c r="AR4" s="354"/>
      <c r="AS4" s="354"/>
      <c r="AT4" s="354"/>
      <c r="AU4" s="354"/>
      <c r="AV4" s="354"/>
      <c r="AW4" s="354"/>
      <c r="AX4" s="354"/>
      <c r="AY4" s="354"/>
      <c r="AZ4" s="354"/>
      <c r="BA4" s="354"/>
      <c r="BB4" s="354"/>
      <c r="BC4" s="354"/>
      <c r="BD4" s="354"/>
      <c r="BE4" s="354"/>
      <c r="BF4" s="354"/>
      <c r="BG4" s="354"/>
      <c r="BH4" s="354"/>
      <c r="BI4" s="354"/>
      <c r="BJ4" s="354"/>
      <c r="BK4" s="354"/>
      <c r="BL4" s="354"/>
      <c r="BM4" s="354"/>
      <c r="BN4" s="354"/>
      <c r="BO4" s="354"/>
      <c r="BP4" s="354"/>
      <c r="BQ4" s="354"/>
      <c r="BR4" s="354"/>
      <c r="BS4" s="354"/>
      <c r="BT4" s="354"/>
      <c r="BU4" s="354"/>
      <c r="BV4" s="354"/>
      <c r="BW4" s="354"/>
      <c r="BX4" s="354"/>
      <c r="BY4" s="354"/>
      <c r="BZ4" s="354"/>
      <c r="CA4" s="354"/>
      <c r="CB4" s="354"/>
      <c r="CC4" s="354"/>
      <c r="CD4" s="354"/>
      <c r="CE4" s="354"/>
      <c r="CF4" s="354"/>
      <c r="CG4" s="354"/>
      <c r="CH4" s="354"/>
      <c r="CI4" s="354"/>
      <c r="CJ4" s="354"/>
      <c r="CK4" s="354"/>
      <c r="CL4" s="354"/>
      <c r="CM4" s="354"/>
      <c r="CN4" s="354"/>
      <c r="CO4" s="354"/>
      <c r="CP4" s="354"/>
      <c r="CQ4" s="354"/>
      <c r="CR4" s="354"/>
      <c r="CS4" s="354"/>
      <c r="CT4" s="354"/>
      <c r="CU4" s="354"/>
      <c r="CV4" s="354"/>
      <c r="CW4" s="354"/>
      <c r="CX4" s="354"/>
      <c r="CY4" s="354"/>
      <c r="CZ4" s="354"/>
      <c r="DA4" s="354"/>
      <c r="DB4" s="354"/>
      <c r="DC4" s="354"/>
      <c r="DD4" s="354"/>
      <c r="DE4" s="354"/>
    </row>
    <row r="5" spans="1:109" s="253" customFormat="1" ht="13.2" x14ac:dyDescent="0.2">
      <c r="A5" s="354"/>
      <c r="B5" s="354"/>
      <c r="C5" s="354"/>
      <c r="D5" s="354"/>
      <c r="E5" s="354"/>
      <c r="F5" s="354"/>
      <c r="G5" s="354"/>
      <c r="H5" s="354"/>
      <c r="I5" s="354"/>
      <c r="J5" s="354"/>
      <c r="K5" s="354"/>
      <c r="L5" s="354"/>
      <c r="M5" s="354"/>
      <c r="N5" s="354"/>
      <c r="O5" s="354"/>
      <c r="P5" s="354"/>
      <c r="Q5" s="354"/>
      <c r="R5" s="354"/>
      <c r="S5" s="354"/>
      <c r="T5" s="354"/>
      <c r="U5" s="354"/>
      <c r="V5" s="354"/>
      <c r="W5" s="354"/>
      <c r="X5" s="354"/>
      <c r="Y5" s="354"/>
      <c r="Z5" s="354"/>
      <c r="AA5" s="354"/>
      <c r="AB5" s="354"/>
      <c r="AC5" s="354"/>
      <c r="AD5" s="354"/>
      <c r="AE5" s="354"/>
      <c r="AF5" s="354"/>
      <c r="AG5" s="354"/>
      <c r="AH5" s="354"/>
      <c r="AI5" s="354"/>
      <c r="AJ5" s="354"/>
      <c r="AK5" s="354"/>
      <c r="AL5" s="354"/>
      <c r="AM5" s="354"/>
      <c r="AN5" s="354"/>
      <c r="AO5" s="354"/>
      <c r="AP5" s="354"/>
      <c r="AQ5" s="354"/>
      <c r="AR5" s="354"/>
      <c r="AS5" s="354"/>
      <c r="AT5" s="354"/>
      <c r="AU5" s="354"/>
      <c r="AV5" s="354"/>
      <c r="AW5" s="354"/>
      <c r="AX5" s="354"/>
      <c r="AY5" s="354"/>
      <c r="AZ5" s="354"/>
      <c r="BA5" s="354"/>
      <c r="BB5" s="354"/>
      <c r="BC5" s="354"/>
      <c r="BD5" s="354"/>
      <c r="BE5" s="354"/>
      <c r="BF5" s="354"/>
      <c r="BG5" s="354"/>
      <c r="BH5" s="354"/>
      <c r="BI5" s="354"/>
      <c r="BJ5" s="354"/>
      <c r="BK5" s="354"/>
      <c r="BL5" s="354"/>
      <c r="BM5" s="354"/>
      <c r="BN5" s="354"/>
      <c r="BO5" s="354"/>
      <c r="BP5" s="354"/>
      <c r="BQ5" s="354"/>
      <c r="BR5" s="354"/>
      <c r="BS5" s="354"/>
      <c r="BT5" s="354"/>
      <c r="BU5" s="354"/>
      <c r="BV5" s="354"/>
      <c r="BW5" s="354"/>
      <c r="BX5" s="354"/>
      <c r="BY5" s="354"/>
      <c r="BZ5" s="354"/>
      <c r="CA5" s="354"/>
      <c r="CB5" s="354"/>
      <c r="CC5" s="354"/>
      <c r="CD5" s="354"/>
      <c r="CE5" s="354"/>
      <c r="CF5" s="354"/>
      <c r="CG5" s="354"/>
      <c r="CH5" s="354"/>
      <c r="CI5" s="354"/>
      <c r="CJ5" s="354"/>
      <c r="CK5" s="354"/>
      <c r="CL5" s="354"/>
      <c r="CM5" s="354"/>
      <c r="CN5" s="354"/>
      <c r="CO5" s="354"/>
      <c r="CP5" s="354"/>
      <c r="CQ5" s="354"/>
      <c r="CR5" s="354"/>
      <c r="CS5" s="354"/>
      <c r="CT5" s="354"/>
      <c r="CU5" s="354"/>
      <c r="CV5" s="354"/>
      <c r="CW5" s="354"/>
      <c r="CX5" s="354"/>
      <c r="CY5" s="354"/>
      <c r="CZ5" s="354"/>
      <c r="DA5" s="354"/>
      <c r="DB5" s="354"/>
      <c r="DC5" s="354"/>
      <c r="DD5" s="354"/>
      <c r="DE5" s="354"/>
    </row>
    <row r="6" spans="1:109" s="253" customFormat="1" ht="13.2" x14ac:dyDescent="0.2">
      <c r="A6" s="354"/>
      <c r="B6" s="354"/>
      <c r="C6" s="354"/>
      <c r="D6" s="354"/>
      <c r="E6" s="354"/>
      <c r="F6" s="354"/>
      <c r="G6" s="354"/>
      <c r="H6" s="354"/>
      <c r="I6" s="354"/>
      <c r="J6" s="354"/>
      <c r="K6" s="354"/>
      <c r="L6" s="354"/>
      <c r="M6" s="354"/>
      <c r="N6" s="354"/>
      <c r="O6" s="354"/>
      <c r="P6" s="354"/>
      <c r="Q6" s="354"/>
      <c r="R6" s="354"/>
      <c r="S6" s="354"/>
      <c r="T6" s="354"/>
      <c r="U6" s="354"/>
      <c r="V6" s="354"/>
      <c r="W6" s="354"/>
      <c r="X6" s="354"/>
      <c r="Y6" s="354"/>
      <c r="Z6" s="354"/>
      <c r="AA6" s="354"/>
      <c r="AB6" s="354"/>
      <c r="AC6" s="354"/>
      <c r="AD6" s="354"/>
      <c r="AE6" s="354"/>
      <c r="AF6" s="354"/>
      <c r="AG6" s="354"/>
      <c r="AH6" s="354"/>
      <c r="AI6" s="354"/>
      <c r="AJ6" s="354"/>
      <c r="AK6" s="354"/>
      <c r="AL6" s="354"/>
      <c r="AM6" s="354"/>
      <c r="AN6" s="354"/>
      <c r="AO6" s="354"/>
      <c r="AP6" s="354"/>
      <c r="AQ6" s="354"/>
      <c r="AR6" s="354"/>
      <c r="AS6" s="354"/>
      <c r="AT6" s="354"/>
      <c r="AU6" s="354"/>
      <c r="AV6" s="354"/>
      <c r="AW6" s="354"/>
      <c r="AX6" s="354"/>
      <c r="AY6" s="354"/>
      <c r="AZ6" s="354"/>
      <c r="BA6" s="354"/>
      <c r="BB6" s="354"/>
      <c r="BC6" s="354"/>
      <c r="BD6" s="354"/>
      <c r="BE6" s="354"/>
      <c r="BF6" s="354"/>
      <c r="BG6" s="354"/>
      <c r="BH6" s="354"/>
      <c r="BI6" s="354"/>
      <c r="BJ6" s="354"/>
      <c r="BK6" s="354"/>
      <c r="BL6" s="354"/>
      <c r="BM6" s="354"/>
      <c r="BN6" s="354"/>
      <c r="BO6" s="354"/>
      <c r="BP6" s="354"/>
      <c r="BQ6" s="354"/>
      <c r="BR6" s="354"/>
      <c r="BS6" s="354"/>
      <c r="BT6" s="354"/>
      <c r="BU6" s="354"/>
      <c r="BV6" s="354"/>
      <c r="BW6" s="354"/>
      <c r="BX6" s="354"/>
      <c r="BY6" s="354"/>
      <c r="BZ6" s="354"/>
      <c r="CA6" s="354"/>
      <c r="CB6" s="354"/>
      <c r="CC6" s="354"/>
      <c r="CD6" s="354"/>
      <c r="CE6" s="354"/>
      <c r="CF6" s="354"/>
      <c r="CG6" s="354"/>
      <c r="CH6" s="354"/>
      <c r="CI6" s="354"/>
      <c r="CJ6" s="354"/>
      <c r="CK6" s="354"/>
      <c r="CL6" s="354"/>
      <c r="CM6" s="354"/>
      <c r="CN6" s="354"/>
      <c r="CO6" s="354"/>
      <c r="CP6" s="354"/>
      <c r="CQ6" s="354"/>
      <c r="CR6" s="354"/>
      <c r="CS6" s="354"/>
      <c r="CT6" s="354"/>
      <c r="CU6" s="354"/>
      <c r="CV6" s="354"/>
      <c r="CW6" s="354"/>
      <c r="CX6" s="354"/>
      <c r="CY6" s="354"/>
      <c r="CZ6" s="354"/>
      <c r="DA6" s="354"/>
      <c r="DB6" s="354"/>
      <c r="DC6" s="354"/>
      <c r="DD6" s="354"/>
      <c r="DE6" s="354"/>
    </row>
    <row r="7" spans="1:109" s="253" customFormat="1" ht="13.2" x14ac:dyDescent="0.2">
      <c r="A7" s="354"/>
      <c r="B7" s="354"/>
      <c r="C7" s="354"/>
      <c r="D7" s="354"/>
      <c r="E7" s="354"/>
      <c r="F7" s="354"/>
      <c r="G7" s="354"/>
      <c r="H7" s="354"/>
      <c r="I7" s="354"/>
      <c r="J7" s="354"/>
      <c r="K7" s="354"/>
      <c r="L7" s="354"/>
      <c r="M7" s="354"/>
      <c r="N7" s="354"/>
      <c r="O7" s="354"/>
      <c r="P7" s="354"/>
      <c r="Q7" s="354"/>
      <c r="R7" s="354"/>
      <c r="S7" s="354"/>
      <c r="T7" s="354"/>
      <c r="U7" s="354"/>
      <c r="V7" s="354"/>
      <c r="W7" s="354"/>
      <c r="X7" s="354"/>
      <c r="Y7" s="354"/>
      <c r="Z7" s="354"/>
      <c r="AA7" s="354"/>
      <c r="AB7" s="354"/>
      <c r="AC7" s="354"/>
      <c r="AD7" s="354"/>
      <c r="AE7" s="354"/>
      <c r="AF7" s="354"/>
      <c r="AG7" s="354"/>
      <c r="AH7" s="354"/>
      <c r="AI7" s="354"/>
      <c r="AJ7" s="354"/>
      <c r="AK7" s="354"/>
      <c r="AL7" s="354"/>
      <c r="AM7" s="354"/>
      <c r="AN7" s="354"/>
      <c r="AO7" s="354"/>
      <c r="AP7" s="354"/>
      <c r="AQ7" s="354"/>
      <c r="AR7" s="354"/>
      <c r="AS7" s="354"/>
      <c r="AT7" s="354"/>
      <c r="AU7" s="354"/>
      <c r="AV7" s="354"/>
      <c r="AW7" s="354"/>
      <c r="AX7" s="354"/>
      <c r="AY7" s="354"/>
      <c r="AZ7" s="354"/>
      <c r="BA7" s="354"/>
      <c r="BB7" s="354"/>
      <c r="BC7" s="354"/>
      <c r="BD7" s="354"/>
      <c r="BE7" s="354"/>
      <c r="BF7" s="354"/>
      <c r="BG7" s="354"/>
      <c r="BH7" s="354"/>
      <c r="BI7" s="354"/>
      <c r="BJ7" s="354"/>
      <c r="BK7" s="354"/>
      <c r="BL7" s="354"/>
      <c r="BM7" s="354"/>
      <c r="BN7" s="354"/>
      <c r="BO7" s="354"/>
      <c r="BP7" s="354"/>
      <c r="BQ7" s="354"/>
      <c r="BR7" s="354"/>
      <c r="BS7" s="354"/>
      <c r="BT7" s="354"/>
      <c r="BU7" s="354"/>
      <c r="BV7" s="354"/>
      <c r="BW7" s="354"/>
      <c r="BX7" s="354"/>
      <c r="BY7" s="354"/>
      <c r="BZ7" s="354"/>
      <c r="CA7" s="354"/>
      <c r="CB7" s="354"/>
      <c r="CC7" s="354"/>
      <c r="CD7" s="354"/>
      <c r="CE7" s="354"/>
      <c r="CF7" s="354"/>
      <c r="CG7" s="354"/>
      <c r="CH7" s="354"/>
      <c r="CI7" s="354"/>
      <c r="CJ7" s="354"/>
      <c r="CK7" s="354"/>
      <c r="CL7" s="354"/>
      <c r="CM7" s="354"/>
      <c r="CN7" s="354"/>
      <c r="CO7" s="354"/>
      <c r="CP7" s="354"/>
      <c r="CQ7" s="354"/>
      <c r="CR7" s="354"/>
      <c r="CS7" s="354"/>
      <c r="CT7" s="354"/>
      <c r="CU7" s="354"/>
      <c r="CV7" s="354"/>
      <c r="CW7" s="354"/>
      <c r="CX7" s="354"/>
      <c r="CY7" s="354"/>
      <c r="CZ7" s="354"/>
      <c r="DA7" s="354"/>
      <c r="DB7" s="354"/>
      <c r="DC7" s="354"/>
      <c r="DD7" s="354"/>
      <c r="DE7" s="354"/>
    </row>
    <row r="8" spans="1:109" s="253" customFormat="1" ht="13.2" x14ac:dyDescent="0.2">
      <c r="A8" s="354"/>
      <c r="B8" s="354"/>
      <c r="C8" s="354"/>
      <c r="D8" s="354"/>
      <c r="E8" s="354"/>
      <c r="F8" s="354"/>
      <c r="G8" s="354"/>
      <c r="H8" s="354"/>
      <c r="I8" s="354"/>
      <c r="J8" s="354"/>
      <c r="K8" s="354"/>
      <c r="L8" s="354"/>
      <c r="M8" s="354"/>
      <c r="N8" s="354"/>
      <c r="O8" s="354"/>
      <c r="P8" s="354"/>
      <c r="Q8" s="354"/>
      <c r="R8" s="354"/>
      <c r="S8" s="354"/>
      <c r="T8" s="354"/>
      <c r="U8" s="354"/>
      <c r="V8" s="354"/>
      <c r="W8" s="354"/>
      <c r="X8" s="354"/>
      <c r="Y8" s="354"/>
      <c r="Z8" s="354"/>
      <c r="AA8" s="354"/>
      <c r="AB8" s="354"/>
      <c r="AC8" s="354"/>
      <c r="AD8" s="354"/>
      <c r="AE8" s="354"/>
      <c r="AF8" s="354"/>
      <c r="AG8" s="354"/>
      <c r="AH8" s="354"/>
      <c r="AI8" s="354"/>
      <c r="AJ8" s="354"/>
      <c r="AK8" s="354"/>
      <c r="AL8" s="354"/>
      <c r="AM8" s="354"/>
      <c r="AN8" s="354"/>
      <c r="AO8" s="354"/>
      <c r="AP8" s="354"/>
      <c r="AQ8" s="354"/>
      <c r="AR8" s="354"/>
      <c r="AS8" s="354"/>
      <c r="AT8" s="354"/>
      <c r="AU8" s="354"/>
      <c r="AV8" s="354"/>
      <c r="AW8" s="354"/>
      <c r="AX8" s="354"/>
      <c r="AY8" s="354"/>
      <c r="AZ8" s="354"/>
      <c r="BA8" s="354"/>
      <c r="BB8" s="354"/>
      <c r="BC8" s="354"/>
      <c r="BD8" s="354"/>
      <c r="BE8" s="354"/>
      <c r="BF8" s="354"/>
      <c r="BG8" s="354"/>
      <c r="BH8" s="354"/>
      <c r="BI8" s="354"/>
      <c r="BJ8" s="354"/>
      <c r="BK8" s="354"/>
      <c r="BL8" s="354"/>
      <c r="BM8" s="354"/>
      <c r="BN8" s="354"/>
      <c r="BO8" s="354"/>
      <c r="BP8" s="354"/>
      <c r="BQ8" s="354"/>
      <c r="BR8" s="354"/>
      <c r="BS8" s="354"/>
      <c r="BT8" s="354"/>
      <c r="BU8" s="354"/>
      <c r="BV8" s="354"/>
      <c r="BW8" s="354"/>
      <c r="BX8" s="354"/>
      <c r="BY8" s="354"/>
      <c r="BZ8" s="354"/>
      <c r="CA8" s="354"/>
      <c r="CB8" s="354"/>
      <c r="CC8" s="354"/>
      <c r="CD8" s="354"/>
      <c r="CE8" s="354"/>
      <c r="CF8" s="354"/>
      <c r="CG8" s="354"/>
      <c r="CH8" s="354"/>
      <c r="CI8" s="354"/>
      <c r="CJ8" s="354"/>
      <c r="CK8" s="354"/>
      <c r="CL8" s="354"/>
      <c r="CM8" s="354"/>
      <c r="CN8" s="354"/>
      <c r="CO8" s="354"/>
      <c r="CP8" s="354"/>
      <c r="CQ8" s="354"/>
      <c r="CR8" s="354"/>
      <c r="CS8" s="354"/>
      <c r="CT8" s="354"/>
      <c r="CU8" s="354"/>
      <c r="CV8" s="354"/>
      <c r="CW8" s="354"/>
      <c r="CX8" s="354"/>
      <c r="CY8" s="354"/>
      <c r="CZ8" s="354"/>
      <c r="DA8" s="354"/>
      <c r="DB8" s="354"/>
      <c r="DC8" s="354"/>
      <c r="DD8" s="354"/>
      <c r="DE8" s="354"/>
    </row>
    <row r="9" spans="1:109" s="253" customFormat="1" ht="13.2" x14ac:dyDescent="0.2">
      <c r="A9" s="354"/>
      <c r="B9" s="354"/>
      <c r="C9" s="354"/>
      <c r="D9" s="354"/>
      <c r="E9" s="354"/>
      <c r="F9" s="354"/>
      <c r="G9" s="354"/>
      <c r="H9" s="354"/>
      <c r="I9" s="354"/>
      <c r="J9" s="354"/>
      <c r="K9" s="354"/>
      <c r="L9" s="354"/>
      <c r="M9" s="354"/>
      <c r="N9" s="354"/>
      <c r="O9" s="354"/>
      <c r="P9" s="354"/>
      <c r="Q9" s="354"/>
      <c r="R9" s="354"/>
      <c r="S9" s="354"/>
      <c r="T9" s="354"/>
      <c r="U9" s="354"/>
      <c r="V9" s="354"/>
      <c r="W9" s="354"/>
      <c r="X9" s="354"/>
      <c r="Y9" s="354"/>
      <c r="Z9" s="354"/>
      <c r="AA9" s="354"/>
      <c r="AB9" s="354"/>
      <c r="AC9" s="354"/>
      <c r="AD9" s="354"/>
      <c r="AE9" s="354"/>
      <c r="AF9" s="354"/>
      <c r="AG9" s="354"/>
      <c r="AH9" s="354"/>
      <c r="AI9" s="354"/>
      <c r="AJ9" s="354"/>
      <c r="AK9" s="354"/>
      <c r="AL9" s="354"/>
      <c r="AM9" s="354"/>
      <c r="AN9" s="354"/>
      <c r="AO9" s="354"/>
      <c r="AP9" s="354"/>
      <c r="AQ9" s="354"/>
      <c r="AR9" s="354"/>
      <c r="AS9" s="354"/>
      <c r="AT9" s="354"/>
      <c r="AU9" s="354"/>
      <c r="AV9" s="354"/>
      <c r="AW9" s="354"/>
      <c r="AX9" s="354"/>
      <c r="AY9" s="354"/>
      <c r="AZ9" s="354"/>
      <c r="BA9" s="354"/>
      <c r="BB9" s="354"/>
      <c r="BC9" s="354"/>
      <c r="BD9" s="354"/>
      <c r="BE9" s="354"/>
      <c r="BF9" s="354"/>
      <c r="BG9" s="354"/>
      <c r="BH9" s="354"/>
      <c r="BI9" s="354"/>
      <c r="BJ9" s="354"/>
      <c r="BK9" s="354"/>
      <c r="BL9" s="354"/>
      <c r="BM9" s="354"/>
      <c r="BN9" s="354"/>
      <c r="BO9" s="354"/>
      <c r="BP9" s="354"/>
      <c r="BQ9" s="354"/>
      <c r="BR9" s="354"/>
      <c r="BS9" s="354"/>
      <c r="BT9" s="354"/>
      <c r="BU9" s="354"/>
      <c r="BV9" s="354"/>
      <c r="BW9" s="354"/>
      <c r="BX9" s="354"/>
      <c r="BY9" s="354"/>
      <c r="BZ9" s="354"/>
      <c r="CA9" s="354"/>
      <c r="CB9" s="354"/>
      <c r="CC9" s="354"/>
      <c r="CD9" s="354"/>
      <c r="CE9" s="354"/>
      <c r="CF9" s="354"/>
      <c r="CG9" s="354"/>
      <c r="CH9" s="354"/>
      <c r="CI9" s="354"/>
      <c r="CJ9" s="354"/>
      <c r="CK9" s="354"/>
      <c r="CL9" s="354"/>
      <c r="CM9" s="354"/>
      <c r="CN9" s="354"/>
      <c r="CO9" s="354"/>
      <c r="CP9" s="354"/>
      <c r="CQ9" s="354"/>
      <c r="CR9" s="354"/>
      <c r="CS9" s="354"/>
      <c r="CT9" s="354"/>
      <c r="CU9" s="354"/>
      <c r="CV9" s="354"/>
      <c r="CW9" s="354"/>
      <c r="CX9" s="354"/>
      <c r="CY9" s="354"/>
      <c r="CZ9" s="354"/>
      <c r="DA9" s="354"/>
      <c r="DB9" s="354"/>
      <c r="DC9" s="354"/>
      <c r="DD9" s="354"/>
      <c r="DE9" s="354"/>
    </row>
    <row r="10" spans="1:109" s="253" customFormat="1" ht="13.2" x14ac:dyDescent="0.2">
      <c r="A10" s="354"/>
      <c r="B10" s="354"/>
      <c r="C10" s="354"/>
      <c r="D10" s="354"/>
      <c r="E10" s="354"/>
      <c r="F10" s="354"/>
      <c r="G10" s="354"/>
      <c r="H10" s="354"/>
      <c r="I10" s="354"/>
      <c r="J10" s="354"/>
      <c r="K10" s="354"/>
      <c r="L10" s="354"/>
      <c r="M10" s="354"/>
      <c r="N10" s="354"/>
      <c r="O10" s="354"/>
      <c r="P10" s="354"/>
      <c r="Q10" s="354"/>
      <c r="R10" s="354"/>
      <c r="S10" s="354"/>
      <c r="T10" s="354"/>
      <c r="U10" s="354"/>
      <c r="V10" s="354"/>
      <c r="W10" s="354"/>
      <c r="X10" s="354"/>
      <c r="Y10" s="354"/>
      <c r="Z10" s="354"/>
      <c r="AA10" s="354"/>
      <c r="AB10" s="354"/>
      <c r="AC10" s="354"/>
      <c r="AD10" s="354"/>
      <c r="AE10" s="354"/>
      <c r="AF10" s="354"/>
      <c r="AG10" s="354"/>
      <c r="AH10" s="354"/>
      <c r="AI10" s="354"/>
      <c r="AJ10" s="354"/>
      <c r="AK10" s="354"/>
      <c r="AL10" s="354"/>
      <c r="AM10" s="354"/>
      <c r="AN10" s="354"/>
      <c r="AO10" s="354"/>
      <c r="AP10" s="354"/>
      <c r="AQ10" s="354"/>
      <c r="AR10" s="354"/>
      <c r="AS10" s="354"/>
      <c r="AT10" s="354"/>
      <c r="AU10" s="354"/>
      <c r="AV10" s="354"/>
      <c r="AW10" s="354"/>
      <c r="AX10" s="354"/>
      <c r="AY10" s="354"/>
      <c r="AZ10" s="354"/>
      <c r="BA10" s="354"/>
      <c r="BB10" s="354"/>
      <c r="BC10" s="354"/>
      <c r="BD10" s="354"/>
      <c r="BE10" s="354"/>
      <c r="BF10" s="354"/>
      <c r="BG10" s="354"/>
      <c r="BH10" s="354"/>
      <c r="BI10" s="354"/>
      <c r="BJ10" s="354"/>
      <c r="BK10" s="354"/>
      <c r="BL10" s="354"/>
      <c r="BM10" s="354"/>
      <c r="BN10" s="354"/>
      <c r="BO10" s="354"/>
      <c r="BP10" s="354"/>
      <c r="BQ10" s="354"/>
      <c r="BR10" s="354"/>
      <c r="BS10" s="354"/>
      <c r="BT10" s="354"/>
      <c r="BU10" s="354"/>
      <c r="BV10" s="354"/>
      <c r="BW10" s="354"/>
      <c r="BX10" s="354"/>
      <c r="BY10" s="354"/>
      <c r="BZ10" s="354"/>
      <c r="CA10" s="354"/>
      <c r="CB10" s="354"/>
      <c r="CC10" s="354"/>
      <c r="CD10" s="354"/>
      <c r="CE10" s="354"/>
      <c r="CF10" s="354"/>
      <c r="CG10" s="354"/>
      <c r="CH10" s="354"/>
      <c r="CI10" s="354"/>
      <c r="CJ10" s="354"/>
      <c r="CK10" s="354"/>
      <c r="CL10" s="354"/>
      <c r="CM10" s="354"/>
      <c r="CN10" s="354"/>
      <c r="CO10" s="354"/>
      <c r="CP10" s="354"/>
      <c r="CQ10" s="354"/>
      <c r="CR10" s="354"/>
      <c r="CS10" s="354"/>
      <c r="CT10" s="354"/>
      <c r="CU10" s="354"/>
      <c r="CV10" s="354"/>
      <c r="CW10" s="354"/>
      <c r="CX10" s="354"/>
      <c r="CY10" s="354"/>
      <c r="CZ10" s="354"/>
      <c r="DA10" s="354"/>
      <c r="DB10" s="354"/>
      <c r="DC10" s="354"/>
      <c r="DD10" s="354"/>
      <c r="DE10" s="354"/>
    </row>
    <row r="11" spans="1:109" s="253" customFormat="1" ht="13.2" x14ac:dyDescent="0.2">
      <c r="A11" s="354"/>
      <c r="B11" s="354"/>
      <c r="C11" s="354"/>
      <c r="D11" s="354"/>
      <c r="E11" s="354"/>
      <c r="F11" s="354"/>
      <c r="G11" s="354"/>
      <c r="H11" s="354"/>
      <c r="I11" s="354"/>
      <c r="J11" s="354"/>
      <c r="K11" s="354"/>
      <c r="L11" s="354"/>
      <c r="M11" s="354"/>
      <c r="N11" s="354"/>
      <c r="O11" s="354"/>
      <c r="P11" s="354"/>
      <c r="Q11" s="354"/>
      <c r="R11" s="354"/>
      <c r="S11" s="354"/>
      <c r="T11" s="354"/>
      <c r="U11" s="354"/>
      <c r="V11" s="354"/>
      <c r="W11" s="354"/>
      <c r="X11" s="354"/>
      <c r="Y11" s="354"/>
      <c r="Z11" s="354"/>
      <c r="AA11" s="354"/>
      <c r="AB11" s="354"/>
      <c r="AC11" s="354"/>
      <c r="AD11" s="354"/>
      <c r="AE11" s="354"/>
      <c r="AF11" s="354"/>
      <c r="AG11" s="354"/>
      <c r="AH11" s="354"/>
      <c r="AI11" s="354"/>
      <c r="AJ11" s="354"/>
      <c r="AK11" s="354"/>
      <c r="AL11" s="354"/>
      <c r="AM11" s="354"/>
      <c r="AN11" s="354"/>
      <c r="AO11" s="354"/>
      <c r="AP11" s="354"/>
      <c r="AQ11" s="354"/>
      <c r="AR11" s="354"/>
      <c r="AS11" s="354"/>
      <c r="AT11" s="354"/>
      <c r="AU11" s="354"/>
      <c r="AV11" s="354"/>
      <c r="AW11" s="354"/>
      <c r="AX11" s="354"/>
      <c r="AY11" s="354"/>
      <c r="AZ11" s="354"/>
      <c r="BA11" s="354"/>
      <c r="BB11" s="354"/>
      <c r="BC11" s="354"/>
      <c r="BD11" s="354"/>
      <c r="BE11" s="354"/>
      <c r="BF11" s="354"/>
      <c r="BG11" s="354"/>
      <c r="BH11" s="354"/>
      <c r="BI11" s="354"/>
      <c r="BJ11" s="354"/>
      <c r="BK11" s="354"/>
      <c r="BL11" s="354"/>
      <c r="BM11" s="354"/>
      <c r="BN11" s="354"/>
      <c r="BO11" s="354"/>
      <c r="BP11" s="354"/>
      <c r="BQ11" s="354"/>
      <c r="BR11" s="354"/>
      <c r="BS11" s="354"/>
      <c r="BT11" s="354"/>
      <c r="BU11" s="354"/>
      <c r="BV11" s="354"/>
      <c r="BW11" s="354"/>
      <c r="BX11" s="354"/>
      <c r="BY11" s="354"/>
      <c r="BZ11" s="354"/>
      <c r="CA11" s="354"/>
      <c r="CB11" s="354"/>
      <c r="CC11" s="354"/>
      <c r="CD11" s="354"/>
      <c r="CE11" s="354"/>
      <c r="CF11" s="354"/>
      <c r="CG11" s="354"/>
      <c r="CH11" s="354"/>
      <c r="CI11" s="354"/>
      <c r="CJ11" s="354"/>
      <c r="CK11" s="354"/>
      <c r="CL11" s="354"/>
      <c r="CM11" s="354"/>
      <c r="CN11" s="354"/>
      <c r="CO11" s="354"/>
      <c r="CP11" s="354"/>
      <c r="CQ11" s="354"/>
      <c r="CR11" s="354"/>
      <c r="CS11" s="354"/>
      <c r="CT11" s="354"/>
      <c r="CU11" s="354"/>
      <c r="CV11" s="354"/>
      <c r="CW11" s="354"/>
      <c r="CX11" s="354"/>
      <c r="CY11" s="354"/>
      <c r="CZ11" s="354"/>
      <c r="DA11" s="354"/>
      <c r="DB11" s="354"/>
      <c r="DC11" s="354"/>
      <c r="DD11" s="354"/>
      <c r="DE11" s="354"/>
    </row>
    <row r="12" spans="1:109" s="253" customFormat="1" ht="13.2" x14ac:dyDescent="0.2">
      <c r="A12" s="354"/>
      <c r="B12" s="354"/>
      <c r="C12" s="354"/>
      <c r="D12" s="354"/>
      <c r="E12" s="354"/>
      <c r="F12" s="354"/>
      <c r="G12" s="354"/>
      <c r="H12" s="354"/>
      <c r="I12" s="354"/>
      <c r="J12" s="354"/>
      <c r="K12" s="354"/>
      <c r="L12" s="354"/>
      <c r="M12" s="354"/>
      <c r="N12" s="354"/>
      <c r="O12" s="354"/>
      <c r="P12" s="354"/>
      <c r="Q12" s="354"/>
      <c r="R12" s="354"/>
      <c r="S12" s="354"/>
      <c r="T12" s="354"/>
      <c r="U12" s="354"/>
      <c r="V12" s="354"/>
      <c r="W12" s="354"/>
      <c r="X12" s="354"/>
      <c r="Y12" s="354"/>
      <c r="Z12" s="354"/>
      <c r="AA12" s="354"/>
      <c r="AB12" s="354"/>
      <c r="AC12" s="354"/>
      <c r="AD12" s="354"/>
      <c r="AE12" s="354"/>
      <c r="AF12" s="354"/>
      <c r="AG12" s="354"/>
      <c r="AH12" s="354"/>
      <c r="AI12" s="354"/>
      <c r="AJ12" s="354"/>
      <c r="AK12" s="354"/>
      <c r="AL12" s="354"/>
      <c r="AM12" s="354"/>
      <c r="AN12" s="354"/>
      <c r="AO12" s="354"/>
      <c r="AP12" s="354"/>
      <c r="AQ12" s="354"/>
      <c r="AR12" s="354"/>
      <c r="AS12" s="354"/>
      <c r="AT12" s="354"/>
      <c r="AU12" s="354"/>
      <c r="AV12" s="354"/>
      <c r="AW12" s="354"/>
      <c r="AX12" s="354"/>
      <c r="AY12" s="354"/>
      <c r="AZ12" s="354"/>
      <c r="BA12" s="354"/>
      <c r="BB12" s="354"/>
      <c r="BC12" s="354"/>
      <c r="BD12" s="354"/>
      <c r="BE12" s="354"/>
      <c r="BF12" s="354"/>
      <c r="BG12" s="354"/>
      <c r="BH12" s="354"/>
      <c r="BI12" s="354"/>
      <c r="BJ12" s="354"/>
      <c r="BK12" s="354"/>
      <c r="BL12" s="354"/>
      <c r="BM12" s="354"/>
      <c r="BN12" s="354"/>
      <c r="BO12" s="354"/>
      <c r="BP12" s="354"/>
      <c r="BQ12" s="354"/>
      <c r="BR12" s="354"/>
      <c r="BS12" s="354"/>
      <c r="BT12" s="354"/>
      <c r="BU12" s="354"/>
      <c r="BV12" s="354"/>
      <c r="BW12" s="354"/>
      <c r="BX12" s="354"/>
      <c r="BY12" s="354"/>
      <c r="BZ12" s="354"/>
      <c r="CA12" s="354"/>
      <c r="CB12" s="354"/>
      <c r="CC12" s="354"/>
      <c r="CD12" s="354"/>
      <c r="CE12" s="354"/>
      <c r="CF12" s="354"/>
      <c r="CG12" s="354"/>
      <c r="CH12" s="354"/>
      <c r="CI12" s="354"/>
      <c r="CJ12" s="354"/>
      <c r="CK12" s="354"/>
      <c r="CL12" s="354"/>
      <c r="CM12" s="354"/>
      <c r="CN12" s="354"/>
      <c r="CO12" s="354"/>
      <c r="CP12" s="354"/>
      <c r="CQ12" s="354"/>
      <c r="CR12" s="354"/>
      <c r="CS12" s="354"/>
      <c r="CT12" s="354"/>
      <c r="CU12" s="354"/>
      <c r="CV12" s="354"/>
      <c r="CW12" s="354"/>
      <c r="CX12" s="354"/>
      <c r="CY12" s="354"/>
      <c r="CZ12" s="354"/>
      <c r="DA12" s="354"/>
      <c r="DB12" s="354"/>
      <c r="DC12" s="354"/>
      <c r="DD12" s="354"/>
      <c r="DE12" s="354"/>
    </row>
    <row r="13" spans="1:109" s="253" customFormat="1" ht="13.2" x14ac:dyDescent="0.2">
      <c r="A13" s="354"/>
      <c r="B13" s="354"/>
      <c r="C13" s="354"/>
      <c r="D13" s="354"/>
      <c r="E13" s="354"/>
      <c r="F13" s="354"/>
      <c r="G13" s="354"/>
      <c r="H13" s="354"/>
      <c r="I13" s="354"/>
      <c r="J13" s="354"/>
      <c r="K13" s="354"/>
      <c r="L13" s="354"/>
      <c r="M13" s="354"/>
      <c r="N13" s="354"/>
      <c r="O13" s="354"/>
      <c r="P13" s="354"/>
      <c r="Q13" s="354"/>
      <c r="R13" s="354"/>
      <c r="S13" s="354"/>
      <c r="T13" s="354"/>
      <c r="U13" s="354"/>
      <c r="V13" s="354"/>
      <c r="W13" s="354"/>
      <c r="X13" s="354"/>
      <c r="Y13" s="354"/>
      <c r="Z13" s="354"/>
      <c r="AA13" s="354"/>
      <c r="AB13" s="354"/>
      <c r="AC13" s="354"/>
      <c r="AD13" s="354"/>
      <c r="AE13" s="354"/>
      <c r="AF13" s="354"/>
      <c r="AG13" s="354"/>
      <c r="AH13" s="354"/>
      <c r="AI13" s="354"/>
      <c r="AJ13" s="354"/>
      <c r="AK13" s="354"/>
      <c r="AL13" s="354"/>
      <c r="AM13" s="354"/>
      <c r="AN13" s="354"/>
      <c r="AO13" s="354"/>
      <c r="AP13" s="354"/>
      <c r="AQ13" s="354"/>
      <c r="AR13" s="354"/>
      <c r="AS13" s="354"/>
      <c r="AT13" s="354"/>
      <c r="AU13" s="354"/>
      <c r="AV13" s="354"/>
      <c r="AW13" s="354"/>
      <c r="AX13" s="354"/>
      <c r="AY13" s="354"/>
      <c r="AZ13" s="354"/>
      <c r="BA13" s="354"/>
      <c r="BB13" s="354"/>
      <c r="BC13" s="354"/>
      <c r="BD13" s="354"/>
      <c r="BE13" s="354"/>
      <c r="BF13" s="354"/>
      <c r="BG13" s="354"/>
      <c r="BH13" s="354"/>
      <c r="BI13" s="354"/>
      <c r="BJ13" s="354"/>
      <c r="BK13" s="354"/>
      <c r="BL13" s="354"/>
      <c r="BM13" s="354"/>
      <c r="BN13" s="354"/>
      <c r="BO13" s="354"/>
      <c r="BP13" s="354"/>
      <c r="BQ13" s="354"/>
      <c r="BR13" s="354"/>
      <c r="BS13" s="354"/>
      <c r="BT13" s="354"/>
      <c r="BU13" s="354"/>
      <c r="BV13" s="354"/>
      <c r="BW13" s="354"/>
      <c r="BX13" s="354"/>
      <c r="BY13" s="354"/>
      <c r="BZ13" s="354"/>
      <c r="CA13" s="354"/>
      <c r="CB13" s="354"/>
      <c r="CC13" s="354"/>
      <c r="CD13" s="354"/>
      <c r="CE13" s="354"/>
      <c r="CF13" s="354"/>
      <c r="CG13" s="354"/>
      <c r="CH13" s="354"/>
      <c r="CI13" s="354"/>
      <c r="CJ13" s="354"/>
      <c r="CK13" s="354"/>
      <c r="CL13" s="354"/>
      <c r="CM13" s="354"/>
      <c r="CN13" s="354"/>
      <c r="CO13" s="354"/>
      <c r="CP13" s="354"/>
      <c r="CQ13" s="354"/>
      <c r="CR13" s="354"/>
      <c r="CS13" s="354"/>
      <c r="CT13" s="354"/>
      <c r="CU13" s="354"/>
      <c r="CV13" s="354"/>
      <c r="CW13" s="354"/>
      <c r="CX13" s="354"/>
      <c r="CY13" s="354"/>
      <c r="CZ13" s="354"/>
      <c r="DA13" s="354"/>
      <c r="DB13" s="354"/>
      <c r="DC13" s="354"/>
      <c r="DD13" s="354"/>
      <c r="DE13" s="354"/>
    </row>
    <row r="14" spans="1:109" s="253" customFormat="1" ht="13.2" x14ac:dyDescent="0.2">
      <c r="A14" s="354"/>
      <c r="B14" s="354"/>
      <c r="C14" s="354"/>
      <c r="D14" s="354"/>
      <c r="E14" s="354"/>
      <c r="F14" s="354"/>
      <c r="G14" s="354"/>
      <c r="H14" s="354"/>
      <c r="I14" s="354"/>
      <c r="J14" s="354"/>
      <c r="K14" s="354"/>
      <c r="L14" s="354"/>
      <c r="M14" s="354"/>
      <c r="N14" s="354"/>
      <c r="O14" s="354"/>
      <c r="P14" s="354"/>
      <c r="Q14" s="354"/>
      <c r="R14" s="354"/>
      <c r="S14" s="354"/>
      <c r="T14" s="354"/>
      <c r="U14" s="354"/>
      <c r="V14" s="354"/>
      <c r="W14" s="354"/>
      <c r="X14" s="354"/>
      <c r="Y14" s="354"/>
      <c r="Z14" s="354"/>
      <c r="AA14" s="354"/>
      <c r="AB14" s="354"/>
      <c r="AC14" s="354"/>
      <c r="AD14" s="354"/>
      <c r="AE14" s="354"/>
      <c r="AF14" s="354"/>
      <c r="AG14" s="354"/>
      <c r="AH14" s="354"/>
      <c r="AI14" s="354"/>
      <c r="AJ14" s="354"/>
      <c r="AK14" s="354"/>
      <c r="AL14" s="354"/>
      <c r="AM14" s="354"/>
      <c r="AN14" s="354"/>
      <c r="AO14" s="354"/>
      <c r="AP14" s="354"/>
      <c r="AQ14" s="354"/>
      <c r="AR14" s="354"/>
      <c r="AS14" s="354"/>
      <c r="AT14" s="354"/>
      <c r="AU14" s="354"/>
      <c r="AV14" s="354"/>
      <c r="AW14" s="354"/>
      <c r="AX14" s="354"/>
      <c r="AY14" s="354"/>
      <c r="AZ14" s="354"/>
      <c r="BA14" s="354"/>
      <c r="BB14" s="354"/>
      <c r="BC14" s="354"/>
      <c r="BD14" s="354"/>
      <c r="BE14" s="354"/>
      <c r="BF14" s="354"/>
      <c r="BG14" s="354"/>
      <c r="BH14" s="354"/>
      <c r="BI14" s="354"/>
      <c r="BJ14" s="354"/>
      <c r="BK14" s="354"/>
      <c r="BL14" s="354"/>
      <c r="BM14" s="354"/>
      <c r="BN14" s="354"/>
      <c r="BO14" s="354"/>
      <c r="BP14" s="354"/>
      <c r="BQ14" s="354"/>
      <c r="BR14" s="354"/>
      <c r="BS14" s="354"/>
      <c r="BT14" s="354"/>
      <c r="BU14" s="354"/>
      <c r="BV14" s="354"/>
      <c r="BW14" s="354"/>
      <c r="BX14" s="354"/>
      <c r="BY14" s="354"/>
      <c r="BZ14" s="354"/>
      <c r="CA14" s="354"/>
      <c r="CB14" s="354"/>
      <c r="CC14" s="354"/>
      <c r="CD14" s="354"/>
      <c r="CE14" s="354"/>
      <c r="CF14" s="354"/>
      <c r="CG14" s="354"/>
      <c r="CH14" s="354"/>
      <c r="CI14" s="354"/>
      <c r="CJ14" s="354"/>
      <c r="CK14" s="354"/>
      <c r="CL14" s="354"/>
      <c r="CM14" s="354"/>
      <c r="CN14" s="354"/>
      <c r="CO14" s="354"/>
      <c r="CP14" s="354"/>
      <c r="CQ14" s="354"/>
      <c r="CR14" s="354"/>
      <c r="CS14" s="354"/>
      <c r="CT14" s="354"/>
      <c r="CU14" s="354"/>
      <c r="CV14" s="354"/>
      <c r="CW14" s="354"/>
      <c r="CX14" s="354"/>
      <c r="CY14" s="354"/>
      <c r="CZ14" s="354"/>
      <c r="DA14" s="354"/>
      <c r="DB14" s="354"/>
      <c r="DC14" s="354"/>
      <c r="DD14" s="354"/>
      <c r="DE14" s="354"/>
    </row>
    <row r="15" spans="1:109" s="253" customFormat="1" ht="13.2" x14ac:dyDescent="0.2">
      <c r="A15" s="255"/>
      <c r="B15" s="354"/>
      <c r="C15" s="354"/>
      <c r="D15" s="354"/>
      <c r="E15" s="354"/>
      <c r="F15" s="354"/>
      <c r="G15" s="354"/>
      <c r="H15" s="354"/>
      <c r="I15" s="354"/>
      <c r="J15" s="354"/>
      <c r="K15" s="354"/>
      <c r="L15" s="354"/>
      <c r="M15" s="354"/>
      <c r="N15" s="354"/>
      <c r="O15" s="354"/>
      <c r="P15" s="354"/>
      <c r="Q15" s="354"/>
      <c r="R15" s="354"/>
      <c r="S15" s="354"/>
      <c r="T15" s="354"/>
      <c r="U15" s="354"/>
      <c r="V15" s="354"/>
      <c r="W15" s="354"/>
      <c r="X15" s="354"/>
      <c r="Y15" s="354"/>
      <c r="Z15" s="354"/>
      <c r="AA15" s="354"/>
      <c r="AB15" s="354"/>
      <c r="AC15" s="354"/>
      <c r="AD15" s="354"/>
      <c r="AE15" s="354"/>
      <c r="AF15" s="354"/>
      <c r="AG15" s="354"/>
      <c r="AH15" s="354"/>
      <c r="AI15" s="354"/>
      <c r="AJ15" s="354"/>
      <c r="AK15" s="354"/>
      <c r="AL15" s="354"/>
      <c r="AM15" s="354"/>
      <c r="AN15" s="354"/>
      <c r="AO15" s="354"/>
      <c r="AP15" s="354"/>
      <c r="AQ15" s="354"/>
      <c r="AR15" s="354"/>
      <c r="AS15" s="354"/>
      <c r="AT15" s="354"/>
      <c r="AU15" s="354"/>
      <c r="AV15" s="354"/>
      <c r="AW15" s="354"/>
      <c r="AX15" s="354"/>
      <c r="AY15" s="354"/>
      <c r="AZ15" s="354"/>
      <c r="BA15" s="354"/>
      <c r="BB15" s="354"/>
      <c r="BC15" s="354"/>
      <c r="BD15" s="354"/>
      <c r="BE15" s="354"/>
      <c r="BF15" s="354"/>
      <c r="BG15" s="354"/>
      <c r="BH15" s="354"/>
      <c r="BI15" s="354"/>
      <c r="BJ15" s="354"/>
      <c r="BK15" s="354"/>
      <c r="BL15" s="354"/>
      <c r="BM15" s="354"/>
      <c r="BN15" s="354"/>
      <c r="BO15" s="354"/>
      <c r="BP15" s="354"/>
      <c r="BQ15" s="354"/>
      <c r="BR15" s="354"/>
      <c r="BS15" s="354"/>
      <c r="BT15" s="354"/>
      <c r="BU15" s="354"/>
      <c r="BV15" s="354"/>
      <c r="BW15" s="354"/>
      <c r="BX15" s="354"/>
      <c r="BY15" s="354"/>
      <c r="BZ15" s="354"/>
      <c r="CA15" s="354"/>
      <c r="CB15" s="354"/>
      <c r="CC15" s="354"/>
      <c r="CD15" s="354"/>
      <c r="CE15" s="354"/>
      <c r="CF15" s="354"/>
      <c r="CG15" s="354"/>
      <c r="CH15" s="354"/>
      <c r="CI15" s="354"/>
      <c r="CJ15" s="354"/>
      <c r="CK15" s="354"/>
      <c r="CL15" s="354"/>
      <c r="CM15" s="354"/>
      <c r="CN15" s="354"/>
      <c r="CO15" s="354"/>
      <c r="CP15" s="354"/>
      <c r="CQ15" s="354"/>
      <c r="CR15" s="354"/>
      <c r="CS15" s="354"/>
      <c r="CT15" s="354"/>
      <c r="CU15" s="354"/>
      <c r="CV15" s="354"/>
      <c r="CW15" s="354"/>
      <c r="CX15" s="354"/>
      <c r="CY15" s="354"/>
      <c r="CZ15" s="354"/>
      <c r="DA15" s="354"/>
      <c r="DB15" s="354"/>
      <c r="DC15" s="354"/>
      <c r="DD15" s="354"/>
      <c r="DE15" s="354"/>
    </row>
    <row r="16" spans="1:109" s="253" customFormat="1" ht="13.2" x14ac:dyDescent="0.2">
      <c r="A16" s="255"/>
      <c r="B16" s="354"/>
      <c r="C16" s="354"/>
      <c r="D16" s="354"/>
      <c r="E16" s="354"/>
      <c r="F16" s="354"/>
      <c r="G16" s="354"/>
      <c r="H16" s="354"/>
      <c r="I16" s="354"/>
      <c r="J16" s="354"/>
      <c r="K16" s="354"/>
      <c r="L16" s="354"/>
      <c r="M16" s="354"/>
      <c r="N16" s="354"/>
      <c r="O16" s="354"/>
      <c r="P16" s="354"/>
      <c r="Q16" s="354"/>
      <c r="R16" s="354"/>
      <c r="S16" s="354"/>
      <c r="T16" s="354"/>
      <c r="U16" s="354"/>
      <c r="V16" s="354"/>
      <c r="W16" s="354"/>
      <c r="X16" s="354"/>
      <c r="Y16" s="354"/>
      <c r="Z16" s="354"/>
      <c r="AA16" s="354"/>
      <c r="AB16" s="354"/>
      <c r="AC16" s="354"/>
      <c r="AD16" s="354"/>
      <c r="AE16" s="354"/>
      <c r="AF16" s="354"/>
      <c r="AG16" s="354"/>
      <c r="AH16" s="354"/>
      <c r="AI16" s="354"/>
      <c r="AJ16" s="354"/>
      <c r="AK16" s="354"/>
      <c r="AL16" s="354"/>
      <c r="AM16" s="354"/>
      <c r="AN16" s="354"/>
      <c r="AO16" s="354"/>
      <c r="AP16" s="354"/>
      <c r="AQ16" s="354"/>
      <c r="AR16" s="354"/>
      <c r="AS16" s="354"/>
      <c r="AT16" s="354"/>
      <c r="AU16" s="354"/>
      <c r="AV16" s="354"/>
      <c r="AW16" s="354"/>
      <c r="AX16" s="354"/>
      <c r="AY16" s="354"/>
      <c r="AZ16" s="354"/>
      <c r="BA16" s="354"/>
      <c r="BB16" s="354"/>
      <c r="BC16" s="354"/>
      <c r="BD16" s="354"/>
      <c r="BE16" s="354"/>
      <c r="BF16" s="354"/>
      <c r="BG16" s="354"/>
      <c r="BH16" s="354"/>
      <c r="BI16" s="354"/>
      <c r="BJ16" s="354"/>
      <c r="BK16" s="354"/>
      <c r="BL16" s="354"/>
      <c r="BM16" s="354"/>
      <c r="BN16" s="354"/>
      <c r="BO16" s="354"/>
      <c r="BP16" s="354"/>
      <c r="BQ16" s="354"/>
      <c r="BR16" s="354"/>
      <c r="BS16" s="354"/>
      <c r="BT16" s="354"/>
      <c r="BU16" s="354"/>
      <c r="BV16" s="354"/>
      <c r="BW16" s="354"/>
      <c r="BX16" s="354"/>
      <c r="BY16" s="354"/>
      <c r="BZ16" s="354"/>
      <c r="CA16" s="354"/>
      <c r="CB16" s="354"/>
      <c r="CC16" s="354"/>
      <c r="CD16" s="354"/>
      <c r="CE16" s="354"/>
      <c r="CF16" s="354"/>
      <c r="CG16" s="354"/>
      <c r="CH16" s="354"/>
      <c r="CI16" s="354"/>
      <c r="CJ16" s="354"/>
      <c r="CK16" s="354"/>
      <c r="CL16" s="354"/>
      <c r="CM16" s="354"/>
      <c r="CN16" s="354"/>
      <c r="CO16" s="354"/>
      <c r="CP16" s="354"/>
      <c r="CQ16" s="354"/>
      <c r="CR16" s="354"/>
      <c r="CS16" s="354"/>
      <c r="CT16" s="354"/>
      <c r="CU16" s="354"/>
      <c r="CV16" s="354"/>
      <c r="CW16" s="354"/>
      <c r="CX16" s="354"/>
      <c r="CY16" s="354"/>
      <c r="CZ16" s="354"/>
      <c r="DA16" s="354"/>
      <c r="DB16" s="354"/>
      <c r="DC16" s="354"/>
      <c r="DD16" s="354"/>
      <c r="DE16" s="354"/>
    </row>
    <row r="17" spans="1:109" s="253" customFormat="1" ht="13.2" x14ac:dyDescent="0.2">
      <c r="A17" s="255"/>
      <c r="B17" s="354"/>
      <c r="C17" s="354"/>
      <c r="D17" s="354"/>
      <c r="E17" s="354"/>
      <c r="F17" s="354"/>
      <c r="G17" s="354"/>
      <c r="H17" s="354"/>
      <c r="I17" s="354"/>
      <c r="J17" s="354"/>
      <c r="K17" s="354"/>
      <c r="L17" s="354"/>
      <c r="M17" s="354"/>
      <c r="N17" s="354"/>
      <c r="O17" s="354"/>
      <c r="P17" s="354"/>
      <c r="Q17" s="354"/>
      <c r="R17" s="354"/>
      <c r="S17" s="354"/>
      <c r="T17" s="354"/>
      <c r="U17" s="354"/>
      <c r="V17" s="354"/>
      <c r="W17" s="354"/>
      <c r="X17" s="354"/>
      <c r="Y17" s="354"/>
      <c r="Z17" s="354"/>
      <c r="AA17" s="354"/>
      <c r="AB17" s="354"/>
      <c r="AC17" s="354"/>
      <c r="AD17" s="354"/>
      <c r="AE17" s="354"/>
      <c r="AF17" s="354"/>
      <c r="AG17" s="354"/>
      <c r="AH17" s="354"/>
      <c r="AI17" s="354"/>
      <c r="AJ17" s="354"/>
      <c r="AK17" s="354"/>
      <c r="AL17" s="354"/>
      <c r="AM17" s="354"/>
      <c r="AN17" s="354"/>
      <c r="AO17" s="354"/>
      <c r="AP17" s="354"/>
      <c r="AQ17" s="354"/>
      <c r="AR17" s="354"/>
      <c r="AS17" s="354"/>
      <c r="AT17" s="354"/>
      <c r="AU17" s="354"/>
      <c r="AV17" s="354"/>
      <c r="AW17" s="354"/>
      <c r="AX17" s="354"/>
      <c r="AY17" s="354"/>
      <c r="AZ17" s="354"/>
      <c r="BA17" s="354"/>
      <c r="BB17" s="354"/>
      <c r="BC17" s="354"/>
      <c r="BD17" s="354"/>
      <c r="BE17" s="354"/>
      <c r="BF17" s="354"/>
      <c r="BG17" s="354"/>
      <c r="BH17" s="354"/>
      <c r="BI17" s="354"/>
      <c r="BJ17" s="354"/>
      <c r="BK17" s="354"/>
      <c r="BL17" s="354"/>
      <c r="BM17" s="354"/>
      <c r="BN17" s="354"/>
      <c r="BO17" s="354"/>
      <c r="BP17" s="354"/>
      <c r="BQ17" s="354"/>
      <c r="BR17" s="354"/>
      <c r="BS17" s="354"/>
      <c r="BT17" s="354"/>
      <c r="BU17" s="354"/>
      <c r="BV17" s="354"/>
      <c r="BW17" s="354"/>
      <c r="BX17" s="354"/>
      <c r="BY17" s="354"/>
      <c r="BZ17" s="354"/>
      <c r="CA17" s="354"/>
      <c r="CB17" s="354"/>
      <c r="CC17" s="354"/>
      <c r="CD17" s="354"/>
      <c r="CE17" s="354"/>
      <c r="CF17" s="354"/>
      <c r="CG17" s="354"/>
      <c r="CH17" s="354"/>
      <c r="CI17" s="354"/>
      <c r="CJ17" s="354"/>
      <c r="CK17" s="354"/>
      <c r="CL17" s="354"/>
      <c r="CM17" s="354"/>
      <c r="CN17" s="354"/>
      <c r="CO17" s="354"/>
      <c r="CP17" s="354"/>
      <c r="CQ17" s="354"/>
      <c r="CR17" s="354"/>
      <c r="CS17" s="354"/>
      <c r="CT17" s="354"/>
      <c r="CU17" s="354"/>
      <c r="CV17" s="354"/>
      <c r="CW17" s="354"/>
      <c r="CX17" s="354"/>
      <c r="CY17" s="354"/>
      <c r="CZ17" s="354"/>
      <c r="DA17" s="354"/>
      <c r="DB17" s="354"/>
      <c r="DC17" s="354"/>
      <c r="DD17" s="354"/>
      <c r="DE17" s="354"/>
    </row>
    <row r="18" spans="1:109" s="253" customFormat="1" ht="13.2" x14ac:dyDescent="0.2">
      <c r="A18" s="255"/>
      <c r="B18" s="354"/>
      <c r="C18" s="354"/>
      <c r="D18" s="354"/>
      <c r="E18" s="354"/>
      <c r="F18" s="354"/>
      <c r="G18" s="354"/>
      <c r="H18" s="354"/>
      <c r="I18" s="354"/>
      <c r="J18" s="354"/>
      <c r="K18" s="354"/>
      <c r="L18" s="354"/>
      <c r="M18" s="354"/>
      <c r="N18" s="354"/>
      <c r="O18" s="354"/>
      <c r="P18" s="354"/>
      <c r="Q18" s="354"/>
      <c r="R18" s="354"/>
      <c r="S18" s="354"/>
      <c r="T18" s="354"/>
      <c r="U18" s="354"/>
      <c r="V18" s="354"/>
      <c r="W18" s="354"/>
      <c r="X18" s="354"/>
      <c r="Y18" s="354"/>
      <c r="Z18" s="354"/>
      <c r="AA18" s="354"/>
      <c r="AB18" s="354"/>
      <c r="AC18" s="354"/>
      <c r="AD18" s="354"/>
      <c r="AE18" s="354"/>
      <c r="AF18" s="354"/>
      <c r="AG18" s="354"/>
      <c r="AH18" s="354"/>
      <c r="AI18" s="354"/>
      <c r="AJ18" s="354"/>
      <c r="AK18" s="354"/>
      <c r="AL18" s="354"/>
      <c r="AM18" s="354"/>
      <c r="AN18" s="354"/>
      <c r="AO18" s="354"/>
      <c r="AP18" s="354"/>
      <c r="AQ18" s="354"/>
      <c r="AR18" s="354"/>
      <c r="AS18" s="354"/>
      <c r="AT18" s="354"/>
      <c r="AU18" s="354"/>
      <c r="AV18" s="354"/>
      <c r="AW18" s="354"/>
      <c r="AX18" s="354"/>
      <c r="AY18" s="354"/>
      <c r="AZ18" s="354"/>
      <c r="BA18" s="354"/>
      <c r="BB18" s="354"/>
      <c r="BC18" s="354"/>
      <c r="BD18" s="354"/>
      <c r="BE18" s="354"/>
      <c r="BF18" s="354"/>
      <c r="BG18" s="354"/>
      <c r="BH18" s="354"/>
      <c r="BI18" s="354"/>
      <c r="BJ18" s="354"/>
      <c r="BK18" s="354"/>
      <c r="BL18" s="354"/>
      <c r="BM18" s="354"/>
      <c r="BN18" s="354"/>
      <c r="BO18" s="354"/>
      <c r="BP18" s="354"/>
      <c r="BQ18" s="354"/>
      <c r="BR18" s="354"/>
      <c r="BS18" s="354"/>
      <c r="BT18" s="354"/>
      <c r="BU18" s="354"/>
      <c r="BV18" s="354"/>
      <c r="BW18" s="354"/>
      <c r="BX18" s="354"/>
      <c r="BY18" s="354"/>
      <c r="BZ18" s="354"/>
      <c r="CA18" s="354"/>
      <c r="CB18" s="354"/>
      <c r="CC18" s="354"/>
      <c r="CD18" s="354"/>
      <c r="CE18" s="354"/>
      <c r="CF18" s="354"/>
      <c r="CG18" s="354"/>
      <c r="CH18" s="354"/>
      <c r="CI18" s="354"/>
      <c r="CJ18" s="354"/>
      <c r="CK18" s="354"/>
      <c r="CL18" s="354"/>
      <c r="CM18" s="354"/>
      <c r="CN18" s="354"/>
      <c r="CO18" s="354"/>
      <c r="CP18" s="354"/>
      <c r="CQ18" s="354"/>
      <c r="CR18" s="354"/>
      <c r="CS18" s="354"/>
      <c r="CT18" s="354"/>
      <c r="CU18" s="354"/>
      <c r="CV18" s="354"/>
      <c r="CW18" s="354"/>
      <c r="CX18" s="354"/>
      <c r="CY18" s="354"/>
      <c r="CZ18" s="354"/>
      <c r="DA18" s="354"/>
      <c r="DB18" s="354"/>
      <c r="DC18" s="354"/>
      <c r="DD18" s="354"/>
      <c r="DE18" s="354"/>
    </row>
    <row r="19" spans="1:109" ht="13.2" x14ac:dyDescent="0.2">
      <c r="DD19" s="255"/>
      <c r="DE19" s="255"/>
    </row>
    <row r="20" spans="1:109" ht="13.2" x14ac:dyDescent="0.2">
      <c r="DD20" s="255"/>
      <c r="DE20" s="255"/>
    </row>
    <row r="21" spans="1:109" ht="17.25" customHeight="1" x14ac:dyDescent="0.2">
      <c r="B21" s="355"/>
      <c r="C21" s="257"/>
      <c r="D21" s="257"/>
      <c r="E21" s="257"/>
      <c r="F21" s="257"/>
      <c r="G21" s="257"/>
      <c r="H21" s="257"/>
      <c r="I21" s="257"/>
      <c r="J21" s="257"/>
      <c r="K21" s="257"/>
      <c r="L21" s="257"/>
      <c r="M21" s="257"/>
      <c r="N21" s="356"/>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6"/>
      <c r="AU21" s="257"/>
      <c r="AV21" s="257"/>
      <c r="AW21" s="257"/>
      <c r="AX21" s="257"/>
      <c r="AY21" s="257"/>
      <c r="AZ21" s="257"/>
      <c r="BA21" s="257"/>
      <c r="BB21" s="257"/>
      <c r="BC21" s="257"/>
      <c r="BD21" s="257"/>
      <c r="BE21" s="257"/>
      <c r="BF21" s="356"/>
      <c r="BG21" s="257"/>
      <c r="BH21" s="257"/>
      <c r="BI21" s="257"/>
      <c r="BJ21" s="257"/>
      <c r="BK21" s="257"/>
      <c r="BL21" s="257"/>
      <c r="BM21" s="257"/>
      <c r="BN21" s="257"/>
      <c r="BO21" s="257"/>
      <c r="BP21" s="257"/>
      <c r="BQ21" s="257"/>
      <c r="BR21" s="356"/>
      <c r="BS21" s="257"/>
      <c r="BT21" s="257"/>
      <c r="BU21" s="257"/>
      <c r="BV21" s="257"/>
      <c r="BW21" s="257"/>
      <c r="BX21" s="257"/>
      <c r="BY21" s="257"/>
      <c r="BZ21" s="257"/>
      <c r="CA21" s="257"/>
      <c r="CB21" s="257"/>
      <c r="CC21" s="257"/>
      <c r="CD21" s="356"/>
      <c r="CE21" s="257"/>
      <c r="CF21" s="257"/>
      <c r="CG21" s="257"/>
      <c r="CH21" s="257"/>
      <c r="CI21" s="257"/>
      <c r="CJ21" s="257"/>
      <c r="CK21" s="257"/>
      <c r="CL21" s="257"/>
      <c r="CM21" s="257"/>
      <c r="CN21" s="257"/>
      <c r="CO21" s="257"/>
      <c r="CP21" s="356"/>
      <c r="CQ21" s="257"/>
      <c r="CR21" s="257"/>
      <c r="CS21" s="257"/>
      <c r="CT21" s="257"/>
      <c r="CU21" s="257"/>
      <c r="CV21" s="257"/>
      <c r="CW21" s="257"/>
      <c r="CX21" s="257"/>
      <c r="CY21" s="257"/>
      <c r="CZ21" s="257"/>
      <c r="DA21" s="257"/>
      <c r="DB21" s="356"/>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7"/>
      <c r="DD40" s="357"/>
      <c r="DE40" s="255"/>
    </row>
    <row r="41" spans="2:109" ht="16.2" x14ac:dyDescent="0.2">
      <c r="B41" s="256" t="s">
        <v>567</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8"/>
      <c r="I42" s="359"/>
      <c r="J42" s="359"/>
      <c r="K42" s="359"/>
      <c r="AM42" s="358"/>
      <c r="AN42" s="358" t="s">
        <v>568</v>
      </c>
      <c r="AP42" s="359"/>
      <c r="AQ42" s="359"/>
      <c r="AR42" s="359"/>
      <c r="AY42" s="358"/>
      <c r="BA42" s="359"/>
      <c r="BB42" s="359"/>
      <c r="BC42" s="359"/>
      <c r="BK42" s="358"/>
      <c r="BM42" s="359"/>
      <c r="BN42" s="359"/>
      <c r="BO42" s="359"/>
      <c r="BW42" s="358"/>
      <c r="BY42" s="359"/>
      <c r="BZ42" s="359"/>
      <c r="CA42" s="359"/>
      <c r="CI42" s="358"/>
      <c r="CK42" s="359"/>
      <c r="CL42" s="359"/>
      <c r="CM42" s="359"/>
      <c r="CU42" s="358"/>
      <c r="CW42" s="359"/>
      <c r="CX42" s="359"/>
      <c r="CY42" s="359"/>
    </row>
    <row r="43" spans="2:109" ht="13.5" customHeight="1" x14ac:dyDescent="0.2">
      <c r="B43" s="259"/>
      <c r="AN43" s="1229" t="s">
        <v>569</v>
      </c>
      <c r="AO43" s="1230"/>
      <c r="AP43" s="1230"/>
      <c r="AQ43" s="1230"/>
      <c r="AR43" s="1230"/>
      <c r="AS43" s="1230"/>
      <c r="AT43" s="1230"/>
      <c r="AU43" s="1230"/>
      <c r="AV43" s="1230"/>
      <c r="AW43" s="1230"/>
      <c r="AX43" s="1230"/>
      <c r="AY43" s="1230"/>
      <c r="AZ43" s="1230"/>
      <c r="BA43" s="1230"/>
      <c r="BB43" s="1230"/>
      <c r="BC43" s="1230"/>
      <c r="BD43" s="1230"/>
      <c r="BE43" s="1230"/>
      <c r="BF43" s="1230"/>
      <c r="BG43" s="1230"/>
      <c r="BH43" s="1230"/>
      <c r="BI43" s="1230"/>
      <c r="BJ43" s="1230"/>
      <c r="BK43" s="1230"/>
      <c r="BL43" s="1230"/>
      <c r="BM43" s="1230"/>
      <c r="BN43" s="1230"/>
      <c r="BO43" s="1230"/>
      <c r="BP43" s="1230"/>
      <c r="BQ43" s="1230"/>
      <c r="BR43" s="1230"/>
      <c r="BS43" s="1230"/>
      <c r="BT43" s="1230"/>
      <c r="BU43" s="1230"/>
      <c r="BV43" s="1230"/>
      <c r="BW43" s="1230"/>
      <c r="BX43" s="1230"/>
      <c r="BY43" s="1230"/>
      <c r="BZ43" s="1230"/>
      <c r="CA43" s="1230"/>
      <c r="CB43" s="1230"/>
      <c r="CC43" s="1230"/>
      <c r="CD43" s="1230"/>
      <c r="CE43" s="1230"/>
      <c r="CF43" s="1230"/>
      <c r="CG43" s="1230"/>
      <c r="CH43" s="1230"/>
      <c r="CI43" s="1230"/>
      <c r="CJ43" s="1230"/>
      <c r="CK43" s="1230"/>
      <c r="CL43" s="1230"/>
      <c r="CM43" s="1230"/>
      <c r="CN43" s="1230"/>
      <c r="CO43" s="1230"/>
      <c r="CP43" s="1230"/>
      <c r="CQ43" s="1230"/>
      <c r="CR43" s="1230"/>
      <c r="CS43" s="1230"/>
      <c r="CT43" s="1230"/>
      <c r="CU43" s="1230"/>
      <c r="CV43" s="1230"/>
      <c r="CW43" s="1230"/>
      <c r="CX43" s="1230"/>
      <c r="CY43" s="1230"/>
      <c r="CZ43" s="1230"/>
      <c r="DA43" s="1230"/>
      <c r="DB43" s="1230"/>
      <c r="DC43" s="1231"/>
    </row>
    <row r="44" spans="2:109" ht="13.2" x14ac:dyDescent="0.2">
      <c r="B44" s="259"/>
      <c r="AN44" s="1232"/>
      <c r="AO44" s="1233"/>
      <c r="AP44" s="1233"/>
      <c r="AQ44" s="1233"/>
      <c r="AR44" s="1233"/>
      <c r="AS44" s="1233"/>
      <c r="AT44" s="1233"/>
      <c r="AU44" s="1233"/>
      <c r="AV44" s="1233"/>
      <c r="AW44" s="1233"/>
      <c r="AX44" s="1233"/>
      <c r="AY44" s="1233"/>
      <c r="AZ44" s="1233"/>
      <c r="BA44" s="1233"/>
      <c r="BB44" s="1233"/>
      <c r="BC44" s="1233"/>
      <c r="BD44" s="1233"/>
      <c r="BE44" s="1233"/>
      <c r="BF44" s="1233"/>
      <c r="BG44" s="1233"/>
      <c r="BH44" s="1233"/>
      <c r="BI44" s="1233"/>
      <c r="BJ44" s="1233"/>
      <c r="BK44" s="1233"/>
      <c r="BL44" s="1233"/>
      <c r="BM44" s="1233"/>
      <c r="BN44" s="1233"/>
      <c r="BO44" s="1233"/>
      <c r="BP44" s="1233"/>
      <c r="BQ44" s="1233"/>
      <c r="BR44" s="1233"/>
      <c r="BS44" s="1233"/>
      <c r="BT44" s="1233"/>
      <c r="BU44" s="1233"/>
      <c r="BV44" s="1233"/>
      <c r="BW44" s="1233"/>
      <c r="BX44" s="1233"/>
      <c r="BY44" s="1233"/>
      <c r="BZ44" s="1233"/>
      <c r="CA44" s="1233"/>
      <c r="CB44" s="1233"/>
      <c r="CC44" s="1233"/>
      <c r="CD44" s="1233"/>
      <c r="CE44" s="1233"/>
      <c r="CF44" s="1233"/>
      <c r="CG44" s="1233"/>
      <c r="CH44" s="1233"/>
      <c r="CI44" s="1233"/>
      <c r="CJ44" s="1233"/>
      <c r="CK44" s="1233"/>
      <c r="CL44" s="1233"/>
      <c r="CM44" s="1233"/>
      <c r="CN44" s="1233"/>
      <c r="CO44" s="1233"/>
      <c r="CP44" s="1233"/>
      <c r="CQ44" s="1233"/>
      <c r="CR44" s="1233"/>
      <c r="CS44" s="1233"/>
      <c r="CT44" s="1233"/>
      <c r="CU44" s="1233"/>
      <c r="CV44" s="1233"/>
      <c r="CW44" s="1233"/>
      <c r="CX44" s="1233"/>
      <c r="CY44" s="1233"/>
      <c r="CZ44" s="1233"/>
      <c r="DA44" s="1233"/>
      <c r="DB44" s="1233"/>
      <c r="DC44" s="1234"/>
    </row>
    <row r="45" spans="2:109" ht="13.2" x14ac:dyDescent="0.2">
      <c r="B45" s="259"/>
      <c r="AN45" s="1232"/>
      <c r="AO45" s="1233"/>
      <c r="AP45" s="1233"/>
      <c r="AQ45" s="1233"/>
      <c r="AR45" s="1233"/>
      <c r="AS45" s="1233"/>
      <c r="AT45" s="1233"/>
      <c r="AU45" s="1233"/>
      <c r="AV45" s="1233"/>
      <c r="AW45" s="1233"/>
      <c r="AX45" s="1233"/>
      <c r="AY45" s="1233"/>
      <c r="AZ45" s="1233"/>
      <c r="BA45" s="1233"/>
      <c r="BB45" s="1233"/>
      <c r="BC45" s="1233"/>
      <c r="BD45" s="1233"/>
      <c r="BE45" s="1233"/>
      <c r="BF45" s="1233"/>
      <c r="BG45" s="1233"/>
      <c r="BH45" s="1233"/>
      <c r="BI45" s="1233"/>
      <c r="BJ45" s="1233"/>
      <c r="BK45" s="1233"/>
      <c r="BL45" s="1233"/>
      <c r="BM45" s="1233"/>
      <c r="BN45" s="1233"/>
      <c r="BO45" s="1233"/>
      <c r="BP45" s="1233"/>
      <c r="BQ45" s="1233"/>
      <c r="BR45" s="1233"/>
      <c r="BS45" s="1233"/>
      <c r="BT45" s="1233"/>
      <c r="BU45" s="1233"/>
      <c r="BV45" s="1233"/>
      <c r="BW45" s="1233"/>
      <c r="BX45" s="1233"/>
      <c r="BY45" s="1233"/>
      <c r="BZ45" s="1233"/>
      <c r="CA45" s="1233"/>
      <c r="CB45" s="1233"/>
      <c r="CC45" s="1233"/>
      <c r="CD45" s="1233"/>
      <c r="CE45" s="1233"/>
      <c r="CF45" s="1233"/>
      <c r="CG45" s="1233"/>
      <c r="CH45" s="1233"/>
      <c r="CI45" s="1233"/>
      <c r="CJ45" s="1233"/>
      <c r="CK45" s="1233"/>
      <c r="CL45" s="1233"/>
      <c r="CM45" s="1233"/>
      <c r="CN45" s="1233"/>
      <c r="CO45" s="1233"/>
      <c r="CP45" s="1233"/>
      <c r="CQ45" s="1233"/>
      <c r="CR45" s="1233"/>
      <c r="CS45" s="1233"/>
      <c r="CT45" s="1233"/>
      <c r="CU45" s="1233"/>
      <c r="CV45" s="1233"/>
      <c r="CW45" s="1233"/>
      <c r="CX45" s="1233"/>
      <c r="CY45" s="1233"/>
      <c r="CZ45" s="1233"/>
      <c r="DA45" s="1233"/>
      <c r="DB45" s="1233"/>
      <c r="DC45" s="1234"/>
    </row>
    <row r="46" spans="2:109" ht="13.2" x14ac:dyDescent="0.2">
      <c r="B46" s="259"/>
      <c r="AN46" s="1232"/>
      <c r="AO46" s="1233"/>
      <c r="AP46" s="1233"/>
      <c r="AQ46" s="1233"/>
      <c r="AR46" s="1233"/>
      <c r="AS46" s="1233"/>
      <c r="AT46" s="1233"/>
      <c r="AU46" s="1233"/>
      <c r="AV46" s="1233"/>
      <c r="AW46" s="1233"/>
      <c r="AX46" s="1233"/>
      <c r="AY46" s="1233"/>
      <c r="AZ46" s="1233"/>
      <c r="BA46" s="1233"/>
      <c r="BB46" s="1233"/>
      <c r="BC46" s="1233"/>
      <c r="BD46" s="1233"/>
      <c r="BE46" s="1233"/>
      <c r="BF46" s="1233"/>
      <c r="BG46" s="1233"/>
      <c r="BH46" s="1233"/>
      <c r="BI46" s="1233"/>
      <c r="BJ46" s="1233"/>
      <c r="BK46" s="1233"/>
      <c r="BL46" s="1233"/>
      <c r="BM46" s="1233"/>
      <c r="BN46" s="1233"/>
      <c r="BO46" s="1233"/>
      <c r="BP46" s="1233"/>
      <c r="BQ46" s="1233"/>
      <c r="BR46" s="1233"/>
      <c r="BS46" s="1233"/>
      <c r="BT46" s="1233"/>
      <c r="BU46" s="1233"/>
      <c r="BV46" s="1233"/>
      <c r="BW46" s="1233"/>
      <c r="BX46" s="1233"/>
      <c r="BY46" s="1233"/>
      <c r="BZ46" s="1233"/>
      <c r="CA46" s="1233"/>
      <c r="CB46" s="1233"/>
      <c r="CC46" s="1233"/>
      <c r="CD46" s="1233"/>
      <c r="CE46" s="1233"/>
      <c r="CF46" s="1233"/>
      <c r="CG46" s="1233"/>
      <c r="CH46" s="1233"/>
      <c r="CI46" s="1233"/>
      <c r="CJ46" s="1233"/>
      <c r="CK46" s="1233"/>
      <c r="CL46" s="1233"/>
      <c r="CM46" s="1233"/>
      <c r="CN46" s="1233"/>
      <c r="CO46" s="1233"/>
      <c r="CP46" s="1233"/>
      <c r="CQ46" s="1233"/>
      <c r="CR46" s="1233"/>
      <c r="CS46" s="1233"/>
      <c r="CT46" s="1233"/>
      <c r="CU46" s="1233"/>
      <c r="CV46" s="1233"/>
      <c r="CW46" s="1233"/>
      <c r="CX46" s="1233"/>
      <c r="CY46" s="1233"/>
      <c r="CZ46" s="1233"/>
      <c r="DA46" s="1233"/>
      <c r="DB46" s="1233"/>
      <c r="DC46" s="1234"/>
    </row>
    <row r="47" spans="2:109" ht="13.2" x14ac:dyDescent="0.2">
      <c r="B47" s="259"/>
      <c r="AN47" s="1235"/>
      <c r="AO47" s="1236"/>
      <c r="AP47" s="1236"/>
      <c r="AQ47" s="1236"/>
      <c r="AR47" s="1236"/>
      <c r="AS47" s="1236"/>
      <c r="AT47" s="1236"/>
      <c r="AU47" s="1236"/>
      <c r="AV47" s="1236"/>
      <c r="AW47" s="1236"/>
      <c r="AX47" s="1236"/>
      <c r="AY47" s="1236"/>
      <c r="AZ47" s="1236"/>
      <c r="BA47" s="1236"/>
      <c r="BB47" s="1236"/>
      <c r="BC47" s="1236"/>
      <c r="BD47" s="1236"/>
      <c r="BE47" s="1236"/>
      <c r="BF47" s="1236"/>
      <c r="BG47" s="1236"/>
      <c r="BH47" s="1236"/>
      <c r="BI47" s="1236"/>
      <c r="BJ47" s="1236"/>
      <c r="BK47" s="1236"/>
      <c r="BL47" s="1236"/>
      <c r="BM47" s="1236"/>
      <c r="BN47" s="1236"/>
      <c r="BO47" s="1236"/>
      <c r="BP47" s="1236"/>
      <c r="BQ47" s="1236"/>
      <c r="BR47" s="1236"/>
      <c r="BS47" s="1236"/>
      <c r="BT47" s="1236"/>
      <c r="BU47" s="1236"/>
      <c r="BV47" s="1236"/>
      <c r="BW47" s="1236"/>
      <c r="BX47" s="1236"/>
      <c r="BY47" s="1236"/>
      <c r="BZ47" s="1236"/>
      <c r="CA47" s="1236"/>
      <c r="CB47" s="1236"/>
      <c r="CC47" s="1236"/>
      <c r="CD47" s="1236"/>
      <c r="CE47" s="1236"/>
      <c r="CF47" s="1236"/>
      <c r="CG47" s="1236"/>
      <c r="CH47" s="1236"/>
      <c r="CI47" s="1236"/>
      <c r="CJ47" s="1236"/>
      <c r="CK47" s="1236"/>
      <c r="CL47" s="1236"/>
      <c r="CM47" s="1236"/>
      <c r="CN47" s="1236"/>
      <c r="CO47" s="1236"/>
      <c r="CP47" s="1236"/>
      <c r="CQ47" s="1236"/>
      <c r="CR47" s="1236"/>
      <c r="CS47" s="1236"/>
      <c r="CT47" s="1236"/>
      <c r="CU47" s="1236"/>
      <c r="CV47" s="1236"/>
      <c r="CW47" s="1236"/>
      <c r="CX47" s="1236"/>
      <c r="CY47" s="1236"/>
      <c r="CZ47" s="1236"/>
      <c r="DA47" s="1236"/>
      <c r="DB47" s="1236"/>
      <c r="DC47" s="1237"/>
    </row>
    <row r="48" spans="2:109" ht="13.2" x14ac:dyDescent="0.2">
      <c r="B48" s="259"/>
      <c r="H48" s="360"/>
      <c r="I48" s="360"/>
      <c r="J48" s="360"/>
      <c r="AN48" s="360"/>
      <c r="AO48" s="360"/>
      <c r="AP48" s="360"/>
      <c r="AZ48" s="360"/>
      <c r="BA48" s="360"/>
      <c r="BB48" s="360"/>
      <c r="BL48" s="360"/>
      <c r="BM48" s="360"/>
      <c r="BN48" s="360"/>
      <c r="BX48" s="360"/>
      <c r="BY48" s="360"/>
      <c r="BZ48" s="360"/>
      <c r="CJ48" s="360"/>
      <c r="CK48" s="360"/>
      <c r="CL48" s="360"/>
      <c r="CV48" s="360"/>
      <c r="CW48" s="360"/>
      <c r="CX48" s="360"/>
    </row>
    <row r="49" spans="1:109" ht="13.2" x14ac:dyDescent="0.2">
      <c r="B49" s="259"/>
      <c r="AN49" s="255" t="s">
        <v>570</v>
      </c>
    </row>
    <row r="50" spans="1:109" ht="13.2" x14ac:dyDescent="0.2">
      <c r="B50" s="259"/>
      <c r="G50" s="1238"/>
      <c r="H50" s="1238"/>
      <c r="I50" s="1238"/>
      <c r="J50" s="1238"/>
      <c r="K50" s="361"/>
      <c r="L50" s="361"/>
      <c r="M50" s="362"/>
      <c r="N50" s="362"/>
      <c r="AN50" s="1239"/>
      <c r="AO50" s="1240"/>
      <c r="AP50" s="1240"/>
      <c r="AQ50" s="1240"/>
      <c r="AR50" s="1240"/>
      <c r="AS50" s="1240"/>
      <c r="AT50" s="1240"/>
      <c r="AU50" s="1240"/>
      <c r="AV50" s="1240"/>
      <c r="AW50" s="1240"/>
      <c r="AX50" s="1240"/>
      <c r="AY50" s="1240"/>
      <c r="AZ50" s="1240"/>
      <c r="BA50" s="1240"/>
      <c r="BB50" s="1240"/>
      <c r="BC50" s="1240"/>
      <c r="BD50" s="1240"/>
      <c r="BE50" s="1240"/>
      <c r="BF50" s="1240"/>
      <c r="BG50" s="1240"/>
      <c r="BH50" s="1240"/>
      <c r="BI50" s="1240"/>
      <c r="BJ50" s="1240"/>
      <c r="BK50" s="1240"/>
      <c r="BL50" s="1240"/>
      <c r="BM50" s="1240"/>
      <c r="BN50" s="1240"/>
      <c r="BO50" s="1241"/>
      <c r="BP50" s="1242" t="s">
        <v>525</v>
      </c>
      <c r="BQ50" s="1242"/>
      <c r="BR50" s="1242"/>
      <c r="BS50" s="1242"/>
      <c r="BT50" s="1242"/>
      <c r="BU50" s="1242"/>
      <c r="BV50" s="1242"/>
      <c r="BW50" s="1242"/>
      <c r="BX50" s="1242" t="s">
        <v>526</v>
      </c>
      <c r="BY50" s="1242"/>
      <c r="BZ50" s="1242"/>
      <c r="CA50" s="1242"/>
      <c r="CB50" s="1242"/>
      <c r="CC50" s="1242"/>
      <c r="CD50" s="1242"/>
      <c r="CE50" s="1242"/>
      <c r="CF50" s="1242" t="s">
        <v>527</v>
      </c>
      <c r="CG50" s="1242"/>
      <c r="CH50" s="1242"/>
      <c r="CI50" s="1242"/>
      <c r="CJ50" s="1242"/>
      <c r="CK50" s="1242"/>
      <c r="CL50" s="1242"/>
      <c r="CM50" s="1242"/>
      <c r="CN50" s="1242" t="s">
        <v>528</v>
      </c>
      <c r="CO50" s="1242"/>
      <c r="CP50" s="1242"/>
      <c r="CQ50" s="1242"/>
      <c r="CR50" s="1242"/>
      <c r="CS50" s="1242"/>
      <c r="CT50" s="1242"/>
      <c r="CU50" s="1242"/>
      <c r="CV50" s="1242" t="s">
        <v>529</v>
      </c>
      <c r="CW50" s="1242"/>
      <c r="CX50" s="1242"/>
      <c r="CY50" s="1242"/>
      <c r="CZ50" s="1242"/>
      <c r="DA50" s="1242"/>
      <c r="DB50" s="1242"/>
      <c r="DC50" s="1242"/>
    </row>
    <row r="51" spans="1:109" ht="13.5" customHeight="1" x14ac:dyDescent="0.2">
      <c r="B51" s="259"/>
      <c r="G51" s="1248"/>
      <c r="H51" s="1248"/>
      <c r="I51" s="1246"/>
      <c r="J51" s="1246"/>
      <c r="K51" s="1244"/>
      <c r="L51" s="1244"/>
      <c r="M51" s="1244"/>
      <c r="N51" s="1244"/>
      <c r="AM51" s="360"/>
      <c r="AN51" s="1245" t="s">
        <v>571</v>
      </c>
      <c r="AO51" s="1245"/>
      <c r="AP51" s="1245"/>
      <c r="AQ51" s="1245"/>
      <c r="AR51" s="1245"/>
      <c r="AS51" s="1245"/>
      <c r="AT51" s="1245"/>
      <c r="AU51" s="1245"/>
      <c r="AV51" s="1245"/>
      <c r="AW51" s="1245"/>
      <c r="AX51" s="1245"/>
      <c r="AY51" s="1245"/>
      <c r="AZ51" s="1245"/>
      <c r="BA51" s="1245"/>
      <c r="BB51" s="1245" t="s">
        <v>572</v>
      </c>
      <c r="BC51" s="1245"/>
      <c r="BD51" s="1245"/>
      <c r="BE51" s="1245"/>
      <c r="BF51" s="1245"/>
      <c r="BG51" s="1245"/>
      <c r="BH51" s="1245"/>
      <c r="BI51" s="1245"/>
      <c r="BJ51" s="1245"/>
      <c r="BK51" s="1245"/>
      <c r="BL51" s="1245"/>
      <c r="BM51" s="1245"/>
      <c r="BN51" s="1245"/>
      <c r="BO51" s="1245"/>
      <c r="BP51" s="1243">
        <v>13.1</v>
      </c>
      <c r="BQ51" s="1243"/>
      <c r="BR51" s="1243"/>
      <c r="BS51" s="1243"/>
      <c r="BT51" s="1243"/>
      <c r="BU51" s="1243"/>
      <c r="BV51" s="1243"/>
      <c r="BW51" s="1243"/>
      <c r="BX51" s="1243">
        <v>19.899999999999999</v>
      </c>
      <c r="BY51" s="1243"/>
      <c r="BZ51" s="1243"/>
      <c r="CA51" s="1243"/>
      <c r="CB51" s="1243"/>
      <c r="CC51" s="1243"/>
      <c r="CD51" s="1243"/>
      <c r="CE51" s="1243"/>
      <c r="CF51" s="1243">
        <v>13.8</v>
      </c>
      <c r="CG51" s="1243"/>
      <c r="CH51" s="1243"/>
      <c r="CI51" s="1243"/>
      <c r="CJ51" s="1243"/>
      <c r="CK51" s="1243"/>
      <c r="CL51" s="1243"/>
      <c r="CM51" s="1243"/>
      <c r="CN51" s="1243"/>
      <c r="CO51" s="1243"/>
      <c r="CP51" s="1243"/>
      <c r="CQ51" s="1243"/>
      <c r="CR51" s="1243"/>
      <c r="CS51" s="1243"/>
      <c r="CT51" s="1243"/>
      <c r="CU51" s="1243"/>
      <c r="CV51" s="1243">
        <v>6.4</v>
      </c>
      <c r="CW51" s="1243"/>
      <c r="CX51" s="1243"/>
      <c r="CY51" s="1243"/>
      <c r="CZ51" s="1243"/>
      <c r="DA51" s="1243"/>
      <c r="DB51" s="1243"/>
      <c r="DC51" s="1243"/>
    </row>
    <row r="52" spans="1:109" ht="13.2" x14ac:dyDescent="0.2">
      <c r="B52" s="259"/>
      <c r="G52" s="1248"/>
      <c r="H52" s="1248"/>
      <c r="I52" s="1246"/>
      <c r="J52" s="1246"/>
      <c r="K52" s="1244"/>
      <c r="L52" s="1244"/>
      <c r="M52" s="1244"/>
      <c r="N52" s="1244"/>
      <c r="AM52" s="360"/>
      <c r="AN52" s="1245"/>
      <c r="AO52" s="1245"/>
      <c r="AP52" s="1245"/>
      <c r="AQ52" s="1245"/>
      <c r="AR52" s="1245"/>
      <c r="AS52" s="1245"/>
      <c r="AT52" s="1245"/>
      <c r="AU52" s="1245"/>
      <c r="AV52" s="1245"/>
      <c r="AW52" s="1245"/>
      <c r="AX52" s="1245"/>
      <c r="AY52" s="1245"/>
      <c r="AZ52" s="1245"/>
      <c r="BA52" s="1245"/>
      <c r="BB52" s="1245"/>
      <c r="BC52" s="1245"/>
      <c r="BD52" s="1245"/>
      <c r="BE52" s="1245"/>
      <c r="BF52" s="1245"/>
      <c r="BG52" s="1245"/>
      <c r="BH52" s="1245"/>
      <c r="BI52" s="1245"/>
      <c r="BJ52" s="1245"/>
      <c r="BK52" s="1245"/>
      <c r="BL52" s="1245"/>
      <c r="BM52" s="1245"/>
      <c r="BN52" s="1245"/>
      <c r="BO52" s="1245"/>
      <c r="BP52" s="1243"/>
      <c r="BQ52" s="1243"/>
      <c r="BR52" s="1243"/>
      <c r="BS52" s="1243"/>
      <c r="BT52" s="1243"/>
      <c r="BU52" s="1243"/>
      <c r="BV52" s="1243"/>
      <c r="BW52" s="1243"/>
      <c r="BX52" s="1243"/>
      <c r="BY52" s="1243"/>
      <c r="BZ52" s="1243"/>
      <c r="CA52" s="1243"/>
      <c r="CB52" s="1243"/>
      <c r="CC52" s="1243"/>
      <c r="CD52" s="1243"/>
      <c r="CE52" s="1243"/>
      <c r="CF52" s="1243"/>
      <c r="CG52" s="1243"/>
      <c r="CH52" s="1243"/>
      <c r="CI52" s="1243"/>
      <c r="CJ52" s="1243"/>
      <c r="CK52" s="1243"/>
      <c r="CL52" s="1243"/>
      <c r="CM52" s="1243"/>
      <c r="CN52" s="1243"/>
      <c r="CO52" s="1243"/>
      <c r="CP52" s="1243"/>
      <c r="CQ52" s="1243"/>
      <c r="CR52" s="1243"/>
      <c r="CS52" s="1243"/>
      <c r="CT52" s="1243"/>
      <c r="CU52" s="1243"/>
      <c r="CV52" s="1243"/>
      <c r="CW52" s="1243"/>
      <c r="CX52" s="1243"/>
      <c r="CY52" s="1243"/>
      <c r="CZ52" s="1243"/>
      <c r="DA52" s="1243"/>
      <c r="DB52" s="1243"/>
      <c r="DC52" s="1243"/>
    </row>
    <row r="53" spans="1:109" ht="13.2" x14ac:dyDescent="0.2">
      <c r="A53" s="359"/>
      <c r="B53" s="259"/>
      <c r="G53" s="1248"/>
      <c r="H53" s="1248"/>
      <c r="I53" s="1238"/>
      <c r="J53" s="1238"/>
      <c r="K53" s="1244"/>
      <c r="L53" s="1244"/>
      <c r="M53" s="1244"/>
      <c r="N53" s="1244"/>
      <c r="AM53" s="360"/>
      <c r="AN53" s="1245"/>
      <c r="AO53" s="1245"/>
      <c r="AP53" s="1245"/>
      <c r="AQ53" s="1245"/>
      <c r="AR53" s="1245"/>
      <c r="AS53" s="1245"/>
      <c r="AT53" s="1245"/>
      <c r="AU53" s="1245"/>
      <c r="AV53" s="1245"/>
      <c r="AW53" s="1245"/>
      <c r="AX53" s="1245"/>
      <c r="AY53" s="1245"/>
      <c r="AZ53" s="1245"/>
      <c r="BA53" s="1245"/>
      <c r="BB53" s="1245" t="s">
        <v>573</v>
      </c>
      <c r="BC53" s="1245"/>
      <c r="BD53" s="1245"/>
      <c r="BE53" s="1245"/>
      <c r="BF53" s="1245"/>
      <c r="BG53" s="1245"/>
      <c r="BH53" s="1245"/>
      <c r="BI53" s="1245"/>
      <c r="BJ53" s="1245"/>
      <c r="BK53" s="1245"/>
      <c r="BL53" s="1245"/>
      <c r="BM53" s="1245"/>
      <c r="BN53" s="1245"/>
      <c r="BO53" s="1245"/>
      <c r="BP53" s="1243">
        <v>61.2</v>
      </c>
      <c r="BQ53" s="1243"/>
      <c r="BR53" s="1243"/>
      <c r="BS53" s="1243"/>
      <c r="BT53" s="1243"/>
      <c r="BU53" s="1243"/>
      <c r="BV53" s="1243"/>
      <c r="BW53" s="1243"/>
      <c r="BX53" s="1243">
        <v>65</v>
      </c>
      <c r="BY53" s="1243"/>
      <c r="BZ53" s="1243"/>
      <c r="CA53" s="1243"/>
      <c r="CB53" s="1243"/>
      <c r="CC53" s="1243"/>
      <c r="CD53" s="1243"/>
      <c r="CE53" s="1243"/>
      <c r="CF53" s="1243">
        <v>61.1</v>
      </c>
      <c r="CG53" s="1243"/>
      <c r="CH53" s="1243"/>
      <c r="CI53" s="1243"/>
      <c r="CJ53" s="1243"/>
      <c r="CK53" s="1243"/>
      <c r="CL53" s="1243"/>
      <c r="CM53" s="1243"/>
      <c r="CN53" s="1243">
        <v>63</v>
      </c>
      <c r="CO53" s="1243"/>
      <c r="CP53" s="1243"/>
      <c r="CQ53" s="1243"/>
      <c r="CR53" s="1243"/>
      <c r="CS53" s="1243"/>
      <c r="CT53" s="1243"/>
      <c r="CU53" s="1243"/>
      <c r="CV53" s="1243">
        <v>64.2</v>
      </c>
      <c r="CW53" s="1243"/>
      <c r="CX53" s="1243"/>
      <c r="CY53" s="1243"/>
      <c r="CZ53" s="1243"/>
      <c r="DA53" s="1243"/>
      <c r="DB53" s="1243"/>
      <c r="DC53" s="1243"/>
    </row>
    <row r="54" spans="1:109" ht="13.2" x14ac:dyDescent="0.2">
      <c r="A54" s="359"/>
      <c r="B54" s="259"/>
      <c r="G54" s="1248"/>
      <c r="H54" s="1248"/>
      <c r="I54" s="1238"/>
      <c r="J54" s="1238"/>
      <c r="K54" s="1244"/>
      <c r="L54" s="1244"/>
      <c r="M54" s="1244"/>
      <c r="N54" s="1244"/>
      <c r="AM54" s="360"/>
      <c r="AN54" s="1245"/>
      <c r="AO54" s="1245"/>
      <c r="AP54" s="1245"/>
      <c r="AQ54" s="1245"/>
      <c r="AR54" s="1245"/>
      <c r="AS54" s="1245"/>
      <c r="AT54" s="1245"/>
      <c r="AU54" s="1245"/>
      <c r="AV54" s="1245"/>
      <c r="AW54" s="1245"/>
      <c r="AX54" s="1245"/>
      <c r="AY54" s="1245"/>
      <c r="AZ54" s="1245"/>
      <c r="BA54" s="1245"/>
      <c r="BB54" s="1245"/>
      <c r="BC54" s="1245"/>
      <c r="BD54" s="1245"/>
      <c r="BE54" s="1245"/>
      <c r="BF54" s="1245"/>
      <c r="BG54" s="1245"/>
      <c r="BH54" s="1245"/>
      <c r="BI54" s="1245"/>
      <c r="BJ54" s="1245"/>
      <c r="BK54" s="1245"/>
      <c r="BL54" s="1245"/>
      <c r="BM54" s="1245"/>
      <c r="BN54" s="1245"/>
      <c r="BO54" s="1245"/>
      <c r="BP54" s="1243"/>
      <c r="BQ54" s="1243"/>
      <c r="BR54" s="1243"/>
      <c r="BS54" s="1243"/>
      <c r="BT54" s="1243"/>
      <c r="BU54" s="1243"/>
      <c r="BV54" s="1243"/>
      <c r="BW54" s="1243"/>
      <c r="BX54" s="1243"/>
      <c r="BY54" s="1243"/>
      <c r="BZ54" s="1243"/>
      <c r="CA54" s="1243"/>
      <c r="CB54" s="1243"/>
      <c r="CC54" s="1243"/>
      <c r="CD54" s="1243"/>
      <c r="CE54" s="1243"/>
      <c r="CF54" s="1243"/>
      <c r="CG54" s="1243"/>
      <c r="CH54" s="1243"/>
      <c r="CI54" s="1243"/>
      <c r="CJ54" s="1243"/>
      <c r="CK54" s="1243"/>
      <c r="CL54" s="1243"/>
      <c r="CM54" s="1243"/>
      <c r="CN54" s="1243"/>
      <c r="CO54" s="1243"/>
      <c r="CP54" s="1243"/>
      <c r="CQ54" s="1243"/>
      <c r="CR54" s="1243"/>
      <c r="CS54" s="1243"/>
      <c r="CT54" s="1243"/>
      <c r="CU54" s="1243"/>
      <c r="CV54" s="1243"/>
      <c r="CW54" s="1243"/>
      <c r="CX54" s="1243"/>
      <c r="CY54" s="1243"/>
      <c r="CZ54" s="1243"/>
      <c r="DA54" s="1243"/>
      <c r="DB54" s="1243"/>
      <c r="DC54" s="1243"/>
    </row>
    <row r="55" spans="1:109" ht="13.2" x14ac:dyDescent="0.2">
      <c r="A55" s="359"/>
      <c r="B55" s="259"/>
      <c r="G55" s="1238"/>
      <c r="H55" s="1238"/>
      <c r="I55" s="1238"/>
      <c r="J55" s="1238"/>
      <c r="K55" s="1244"/>
      <c r="L55" s="1244"/>
      <c r="M55" s="1244"/>
      <c r="N55" s="1244"/>
      <c r="AN55" s="1242" t="s">
        <v>574</v>
      </c>
      <c r="AO55" s="1242"/>
      <c r="AP55" s="1242"/>
      <c r="AQ55" s="1242"/>
      <c r="AR55" s="1242"/>
      <c r="AS55" s="1242"/>
      <c r="AT55" s="1242"/>
      <c r="AU55" s="1242"/>
      <c r="AV55" s="1242"/>
      <c r="AW55" s="1242"/>
      <c r="AX55" s="1242"/>
      <c r="AY55" s="1242"/>
      <c r="AZ55" s="1242"/>
      <c r="BA55" s="1242"/>
      <c r="BB55" s="1245" t="s">
        <v>572</v>
      </c>
      <c r="BC55" s="1245"/>
      <c r="BD55" s="1245"/>
      <c r="BE55" s="1245"/>
      <c r="BF55" s="1245"/>
      <c r="BG55" s="1245"/>
      <c r="BH55" s="1245"/>
      <c r="BI55" s="1245"/>
      <c r="BJ55" s="1245"/>
      <c r="BK55" s="1245"/>
      <c r="BL55" s="1245"/>
      <c r="BM55" s="1245"/>
      <c r="BN55" s="1245"/>
      <c r="BO55" s="1245"/>
      <c r="BP55" s="1243">
        <v>11.2</v>
      </c>
      <c r="BQ55" s="1243"/>
      <c r="BR55" s="1243"/>
      <c r="BS55" s="1243"/>
      <c r="BT55" s="1243"/>
      <c r="BU55" s="1243"/>
      <c r="BV55" s="1243"/>
      <c r="BW55" s="1243"/>
      <c r="BX55" s="1243">
        <v>7.1</v>
      </c>
      <c r="BY55" s="1243"/>
      <c r="BZ55" s="1243"/>
      <c r="CA55" s="1243"/>
      <c r="CB55" s="1243"/>
      <c r="CC55" s="1243"/>
      <c r="CD55" s="1243"/>
      <c r="CE55" s="1243"/>
      <c r="CF55" s="1243">
        <v>5</v>
      </c>
      <c r="CG55" s="1243"/>
      <c r="CH55" s="1243"/>
      <c r="CI55" s="1243"/>
      <c r="CJ55" s="1243"/>
      <c r="CK55" s="1243"/>
      <c r="CL55" s="1243"/>
      <c r="CM55" s="1243"/>
      <c r="CN55" s="1243">
        <v>0.1</v>
      </c>
      <c r="CO55" s="1243"/>
      <c r="CP55" s="1243"/>
      <c r="CQ55" s="1243"/>
      <c r="CR55" s="1243"/>
      <c r="CS55" s="1243"/>
      <c r="CT55" s="1243"/>
      <c r="CU55" s="1243"/>
      <c r="CV55" s="1243">
        <v>0</v>
      </c>
      <c r="CW55" s="1243"/>
      <c r="CX55" s="1243"/>
      <c r="CY55" s="1243"/>
      <c r="CZ55" s="1243"/>
      <c r="DA55" s="1243"/>
      <c r="DB55" s="1243"/>
      <c r="DC55" s="1243"/>
    </row>
    <row r="56" spans="1:109" ht="13.2" x14ac:dyDescent="0.2">
      <c r="A56" s="359"/>
      <c r="B56" s="259"/>
      <c r="G56" s="1238"/>
      <c r="H56" s="1238"/>
      <c r="I56" s="1238"/>
      <c r="J56" s="1238"/>
      <c r="K56" s="1244"/>
      <c r="L56" s="1244"/>
      <c r="M56" s="1244"/>
      <c r="N56" s="1244"/>
      <c r="AN56" s="1242"/>
      <c r="AO56" s="1242"/>
      <c r="AP56" s="1242"/>
      <c r="AQ56" s="1242"/>
      <c r="AR56" s="1242"/>
      <c r="AS56" s="1242"/>
      <c r="AT56" s="1242"/>
      <c r="AU56" s="1242"/>
      <c r="AV56" s="1242"/>
      <c r="AW56" s="1242"/>
      <c r="AX56" s="1242"/>
      <c r="AY56" s="1242"/>
      <c r="AZ56" s="1242"/>
      <c r="BA56" s="1242"/>
      <c r="BB56" s="1245"/>
      <c r="BC56" s="1245"/>
      <c r="BD56" s="1245"/>
      <c r="BE56" s="1245"/>
      <c r="BF56" s="1245"/>
      <c r="BG56" s="1245"/>
      <c r="BH56" s="1245"/>
      <c r="BI56" s="1245"/>
      <c r="BJ56" s="1245"/>
      <c r="BK56" s="1245"/>
      <c r="BL56" s="1245"/>
      <c r="BM56" s="1245"/>
      <c r="BN56" s="1245"/>
      <c r="BO56" s="1245"/>
      <c r="BP56" s="1243"/>
      <c r="BQ56" s="1243"/>
      <c r="BR56" s="1243"/>
      <c r="BS56" s="1243"/>
      <c r="BT56" s="1243"/>
      <c r="BU56" s="1243"/>
      <c r="BV56" s="1243"/>
      <c r="BW56" s="1243"/>
      <c r="BX56" s="1243"/>
      <c r="BY56" s="1243"/>
      <c r="BZ56" s="1243"/>
      <c r="CA56" s="1243"/>
      <c r="CB56" s="1243"/>
      <c r="CC56" s="1243"/>
      <c r="CD56" s="1243"/>
      <c r="CE56" s="1243"/>
      <c r="CF56" s="1243"/>
      <c r="CG56" s="1243"/>
      <c r="CH56" s="1243"/>
      <c r="CI56" s="1243"/>
      <c r="CJ56" s="1243"/>
      <c r="CK56" s="1243"/>
      <c r="CL56" s="1243"/>
      <c r="CM56" s="1243"/>
      <c r="CN56" s="1243"/>
      <c r="CO56" s="1243"/>
      <c r="CP56" s="1243"/>
      <c r="CQ56" s="1243"/>
      <c r="CR56" s="1243"/>
      <c r="CS56" s="1243"/>
      <c r="CT56" s="1243"/>
      <c r="CU56" s="1243"/>
      <c r="CV56" s="1243"/>
      <c r="CW56" s="1243"/>
      <c r="CX56" s="1243"/>
      <c r="CY56" s="1243"/>
      <c r="CZ56" s="1243"/>
      <c r="DA56" s="1243"/>
      <c r="DB56" s="1243"/>
      <c r="DC56" s="1243"/>
    </row>
    <row r="57" spans="1:109" s="359" customFormat="1" ht="13.2" x14ac:dyDescent="0.2">
      <c r="B57" s="363"/>
      <c r="G57" s="1238"/>
      <c r="H57" s="1238"/>
      <c r="I57" s="1247"/>
      <c r="J57" s="1247"/>
      <c r="K57" s="1244"/>
      <c r="L57" s="1244"/>
      <c r="M57" s="1244"/>
      <c r="N57" s="1244"/>
      <c r="AM57" s="255"/>
      <c r="AN57" s="1242"/>
      <c r="AO57" s="1242"/>
      <c r="AP57" s="1242"/>
      <c r="AQ57" s="1242"/>
      <c r="AR57" s="1242"/>
      <c r="AS57" s="1242"/>
      <c r="AT57" s="1242"/>
      <c r="AU57" s="1242"/>
      <c r="AV57" s="1242"/>
      <c r="AW57" s="1242"/>
      <c r="AX57" s="1242"/>
      <c r="AY57" s="1242"/>
      <c r="AZ57" s="1242"/>
      <c r="BA57" s="1242"/>
      <c r="BB57" s="1245" t="s">
        <v>573</v>
      </c>
      <c r="BC57" s="1245"/>
      <c r="BD57" s="1245"/>
      <c r="BE57" s="1245"/>
      <c r="BF57" s="1245"/>
      <c r="BG57" s="1245"/>
      <c r="BH57" s="1245"/>
      <c r="BI57" s="1245"/>
      <c r="BJ57" s="1245"/>
      <c r="BK57" s="1245"/>
      <c r="BL57" s="1245"/>
      <c r="BM57" s="1245"/>
      <c r="BN57" s="1245"/>
      <c r="BO57" s="1245"/>
      <c r="BP57" s="1243">
        <v>60.2</v>
      </c>
      <c r="BQ57" s="1243"/>
      <c r="BR57" s="1243"/>
      <c r="BS57" s="1243"/>
      <c r="BT57" s="1243"/>
      <c r="BU57" s="1243"/>
      <c r="BV57" s="1243"/>
      <c r="BW57" s="1243"/>
      <c r="BX57" s="1243">
        <v>61</v>
      </c>
      <c r="BY57" s="1243"/>
      <c r="BZ57" s="1243"/>
      <c r="CA57" s="1243"/>
      <c r="CB57" s="1243"/>
      <c r="CC57" s="1243"/>
      <c r="CD57" s="1243"/>
      <c r="CE57" s="1243"/>
      <c r="CF57" s="1243">
        <v>62.1</v>
      </c>
      <c r="CG57" s="1243"/>
      <c r="CH57" s="1243"/>
      <c r="CI57" s="1243"/>
      <c r="CJ57" s="1243"/>
      <c r="CK57" s="1243"/>
      <c r="CL57" s="1243"/>
      <c r="CM57" s="1243"/>
      <c r="CN57" s="1243">
        <v>62.9</v>
      </c>
      <c r="CO57" s="1243"/>
      <c r="CP57" s="1243"/>
      <c r="CQ57" s="1243"/>
      <c r="CR57" s="1243"/>
      <c r="CS57" s="1243"/>
      <c r="CT57" s="1243"/>
      <c r="CU57" s="1243"/>
      <c r="CV57" s="1243">
        <v>64.2</v>
      </c>
      <c r="CW57" s="1243"/>
      <c r="CX57" s="1243"/>
      <c r="CY57" s="1243"/>
      <c r="CZ57" s="1243"/>
      <c r="DA57" s="1243"/>
      <c r="DB57" s="1243"/>
      <c r="DC57" s="1243"/>
      <c r="DD57" s="364"/>
      <c r="DE57" s="363"/>
    </row>
    <row r="58" spans="1:109" s="359" customFormat="1" ht="13.2" x14ac:dyDescent="0.2">
      <c r="A58" s="255"/>
      <c r="B58" s="363"/>
      <c r="G58" s="1238"/>
      <c r="H58" s="1238"/>
      <c r="I58" s="1247"/>
      <c r="J58" s="1247"/>
      <c r="K58" s="1244"/>
      <c r="L58" s="1244"/>
      <c r="M58" s="1244"/>
      <c r="N58" s="1244"/>
      <c r="AM58" s="255"/>
      <c r="AN58" s="1242"/>
      <c r="AO58" s="1242"/>
      <c r="AP58" s="1242"/>
      <c r="AQ58" s="1242"/>
      <c r="AR58" s="1242"/>
      <c r="AS58" s="1242"/>
      <c r="AT58" s="1242"/>
      <c r="AU58" s="1242"/>
      <c r="AV58" s="1242"/>
      <c r="AW58" s="1242"/>
      <c r="AX58" s="1242"/>
      <c r="AY58" s="1242"/>
      <c r="AZ58" s="1242"/>
      <c r="BA58" s="1242"/>
      <c r="BB58" s="1245"/>
      <c r="BC58" s="1245"/>
      <c r="BD58" s="1245"/>
      <c r="BE58" s="1245"/>
      <c r="BF58" s="1245"/>
      <c r="BG58" s="1245"/>
      <c r="BH58" s="1245"/>
      <c r="BI58" s="1245"/>
      <c r="BJ58" s="1245"/>
      <c r="BK58" s="1245"/>
      <c r="BL58" s="1245"/>
      <c r="BM58" s="1245"/>
      <c r="BN58" s="1245"/>
      <c r="BO58" s="1245"/>
      <c r="BP58" s="1243"/>
      <c r="BQ58" s="1243"/>
      <c r="BR58" s="1243"/>
      <c r="BS58" s="1243"/>
      <c r="BT58" s="1243"/>
      <c r="BU58" s="1243"/>
      <c r="BV58" s="1243"/>
      <c r="BW58" s="1243"/>
      <c r="BX58" s="1243"/>
      <c r="BY58" s="1243"/>
      <c r="BZ58" s="1243"/>
      <c r="CA58" s="1243"/>
      <c r="CB58" s="1243"/>
      <c r="CC58" s="1243"/>
      <c r="CD58" s="1243"/>
      <c r="CE58" s="1243"/>
      <c r="CF58" s="1243"/>
      <c r="CG58" s="1243"/>
      <c r="CH58" s="1243"/>
      <c r="CI58" s="1243"/>
      <c r="CJ58" s="1243"/>
      <c r="CK58" s="1243"/>
      <c r="CL58" s="1243"/>
      <c r="CM58" s="1243"/>
      <c r="CN58" s="1243"/>
      <c r="CO58" s="1243"/>
      <c r="CP58" s="1243"/>
      <c r="CQ58" s="1243"/>
      <c r="CR58" s="1243"/>
      <c r="CS58" s="1243"/>
      <c r="CT58" s="1243"/>
      <c r="CU58" s="1243"/>
      <c r="CV58" s="1243"/>
      <c r="CW58" s="1243"/>
      <c r="CX58" s="1243"/>
      <c r="CY58" s="1243"/>
      <c r="CZ58" s="1243"/>
      <c r="DA58" s="1243"/>
      <c r="DB58" s="1243"/>
      <c r="DC58" s="1243"/>
      <c r="DD58" s="364"/>
      <c r="DE58" s="363"/>
    </row>
    <row r="59" spans="1:109" s="359" customFormat="1" ht="13.2" x14ac:dyDescent="0.2">
      <c r="A59" s="255"/>
      <c r="B59" s="363"/>
      <c r="K59" s="365"/>
      <c r="L59" s="365"/>
      <c r="M59" s="365"/>
      <c r="N59" s="365"/>
      <c r="AQ59" s="365"/>
      <c r="AR59" s="365"/>
      <c r="AS59" s="365"/>
      <c r="AT59" s="365"/>
      <c r="BC59" s="365"/>
      <c r="BD59" s="365"/>
      <c r="BE59" s="365"/>
      <c r="BF59" s="365"/>
      <c r="BO59" s="365"/>
      <c r="BP59" s="365"/>
      <c r="BQ59" s="365"/>
      <c r="BR59" s="365"/>
      <c r="CA59" s="365"/>
      <c r="CB59" s="365"/>
      <c r="CC59" s="365"/>
      <c r="CD59" s="365"/>
      <c r="CM59" s="365"/>
      <c r="CN59" s="365"/>
      <c r="CO59" s="365"/>
      <c r="CP59" s="365"/>
      <c r="CY59" s="365"/>
      <c r="CZ59" s="365"/>
      <c r="DA59" s="365"/>
      <c r="DB59" s="365"/>
      <c r="DC59" s="365"/>
      <c r="DD59" s="364"/>
      <c r="DE59" s="363"/>
    </row>
    <row r="60" spans="1:109" s="359" customFormat="1" ht="13.2" x14ac:dyDescent="0.2">
      <c r="A60" s="255"/>
      <c r="B60" s="363"/>
      <c r="K60" s="365"/>
      <c r="L60" s="365"/>
      <c r="M60" s="365"/>
      <c r="N60" s="365"/>
      <c r="AQ60" s="365"/>
      <c r="AR60" s="365"/>
      <c r="AS60" s="365"/>
      <c r="AT60" s="365"/>
      <c r="BC60" s="365"/>
      <c r="BD60" s="365"/>
      <c r="BE60" s="365"/>
      <c r="BF60" s="365"/>
      <c r="BO60" s="365"/>
      <c r="BP60" s="365"/>
      <c r="BQ60" s="365"/>
      <c r="BR60" s="365"/>
      <c r="CA60" s="365"/>
      <c r="CB60" s="365"/>
      <c r="CC60" s="365"/>
      <c r="CD60" s="365"/>
      <c r="CM60" s="365"/>
      <c r="CN60" s="365"/>
      <c r="CO60" s="365"/>
      <c r="CP60" s="365"/>
      <c r="CY60" s="365"/>
      <c r="CZ60" s="365"/>
      <c r="DA60" s="365"/>
      <c r="DB60" s="365"/>
      <c r="DC60" s="365"/>
      <c r="DD60" s="364"/>
      <c r="DE60" s="363"/>
    </row>
    <row r="61" spans="1:109" s="359" customFormat="1" ht="13.2" x14ac:dyDescent="0.2">
      <c r="A61" s="255"/>
      <c r="B61" s="366"/>
      <c r="C61" s="367"/>
      <c r="D61" s="367"/>
      <c r="E61" s="367"/>
      <c r="F61" s="367"/>
      <c r="G61" s="367"/>
      <c r="H61" s="367"/>
      <c r="I61" s="367"/>
      <c r="J61" s="367"/>
      <c r="K61" s="367"/>
      <c r="L61" s="367"/>
      <c r="M61" s="368"/>
      <c r="N61" s="368"/>
      <c r="O61" s="367"/>
      <c r="P61" s="367"/>
      <c r="Q61" s="367"/>
      <c r="R61" s="367"/>
      <c r="S61" s="367"/>
      <c r="T61" s="367"/>
      <c r="U61" s="367"/>
      <c r="V61" s="367"/>
      <c r="W61" s="367"/>
      <c r="X61" s="367"/>
      <c r="Y61" s="367"/>
      <c r="Z61" s="367"/>
      <c r="AA61" s="367"/>
      <c r="AB61" s="367"/>
      <c r="AC61" s="367"/>
      <c r="AD61" s="367"/>
      <c r="AE61" s="367"/>
      <c r="AF61" s="367"/>
      <c r="AG61" s="367"/>
      <c r="AH61" s="367"/>
      <c r="AI61" s="367"/>
      <c r="AJ61" s="367"/>
      <c r="AK61" s="367"/>
      <c r="AL61" s="367"/>
      <c r="AM61" s="367"/>
      <c r="AN61" s="367"/>
      <c r="AO61" s="367"/>
      <c r="AP61" s="367"/>
      <c r="AQ61" s="367"/>
      <c r="AR61" s="367"/>
      <c r="AS61" s="368"/>
      <c r="AT61" s="368"/>
      <c r="AU61" s="367"/>
      <c r="AV61" s="367"/>
      <c r="AW61" s="367"/>
      <c r="AX61" s="367"/>
      <c r="AY61" s="367"/>
      <c r="AZ61" s="367"/>
      <c r="BA61" s="367"/>
      <c r="BB61" s="367"/>
      <c r="BC61" s="367"/>
      <c r="BD61" s="367"/>
      <c r="BE61" s="368"/>
      <c r="BF61" s="368"/>
      <c r="BG61" s="367"/>
      <c r="BH61" s="367"/>
      <c r="BI61" s="367"/>
      <c r="BJ61" s="367"/>
      <c r="BK61" s="367"/>
      <c r="BL61" s="367"/>
      <c r="BM61" s="367"/>
      <c r="BN61" s="367"/>
      <c r="BO61" s="367"/>
      <c r="BP61" s="367"/>
      <c r="BQ61" s="368"/>
      <c r="BR61" s="368"/>
      <c r="BS61" s="367"/>
      <c r="BT61" s="367"/>
      <c r="BU61" s="367"/>
      <c r="BV61" s="367"/>
      <c r="BW61" s="367"/>
      <c r="BX61" s="367"/>
      <c r="BY61" s="367"/>
      <c r="BZ61" s="367"/>
      <c r="CA61" s="367"/>
      <c r="CB61" s="367"/>
      <c r="CC61" s="368"/>
      <c r="CD61" s="368"/>
      <c r="CE61" s="367"/>
      <c r="CF61" s="367"/>
      <c r="CG61" s="367"/>
      <c r="CH61" s="367"/>
      <c r="CI61" s="367"/>
      <c r="CJ61" s="367"/>
      <c r="CK61" s="367"/>
      <c r="CL61" s="367"/>
      <c r="CM61" s="367"/>
      <c r="CN61" s="367"/>
      <c r="CO61" s="368"/>
      <c r="CP61" s="368"/>
      <c r="CQ61" s="367"/>
      <c r="CR61" s="367"/>
      <c r="CS61" s="367"/>
      <c r="CT61" s="367"/>
      <c r="CU61" s="367"/>
      <c r="CV61" s="367"/>
      <c r="CW61" s="367"/>
      <c r="CX61" s="367"/>
      <c r="CY61" s="367"/>
      <c r="CZ61" s="367"/>
      <c r="DA61" s="368"/>
      <c r="DB61" s="368"/>
      <c r="DC61" s="368"/>
      <c r="DD61" s="369"/>
      <c r="DE61" s="363"/>
    </row>
    <row r="62" spans="1:109" ht="13.2" x14ac:dyDescent="0.2">
      <c r="B62" s="357"/>
      <c r="C62" s="357"/>
      <c r="D62" s="357"/>
      <c r="E62" s="357"/>
      <c r="F62" s="357"/>
      <c r="G62" s="357"/>
      <c r="H62" s="357"/>
      <c r="I62" s="357"/>
      <c r="J62" s="357"/>
      <c r="K62" s="357"/>
      <c r="L62" s="357"/>
      <c r="M62" s="357"/>
      <c r="N62" s="357"/>
      <c r="O62" s="357"/>
      <c r="P62" s="357"/>
      <c r="Q62" s="357"/>
      <c r="R62" s="357"/>
      <c r="S62" s="357"/>
      <c r="T62" s="357"/>
      <c r="U62" s="357"/>
      <c r="V62" s="357"/>
      <c r="W62" s="357"/>
      <c r="X62" s="357"/>
      <c r="Y62" s="357"/>
      <c r="Z62" s="357"/>
      <c r="AA62" s="357"/>
      <c r="AB62" s="357"/>
      <c r="AC62" s="357"/>
      <c r="AD62" s="357"/>
      <c r="AE62" s="357"/>
      <c r="AF62" s="357"/>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255"/>
    </row>
    <row r="63" spans="1:109" ht="16.2" x14ac:dyDescent="0.2">
      <c r="B63" s="312" t="s">
        <v>575</v>
      </c>
    </row>
    <row r="64" spans="1:109" ht="13.2" x14ac:dyDescent="0.2">
      <c r="B64" s="259"/>
      <c r="G64" s="358"/>
      <c r="I64" s="370"/>
      <c r="J64" s="370"/>
      <c r="K64" s="370"/>
      <c r="L64" s="370"/>
      <c r="M64" s="370"/>
      <c r="N64" s="371"/>
      <c r="AM64" s="358"/>
      <c r="AN64" s="358" t="s">
        <v>568</v>
      </c>
      <c r="AP64" s="359"/>
      <c r="AQ64" s="359"/>
      <c r="AR64" s="359"/>
      <c r="AY64" s="358"/>
      <c r="BA64" s="359"/>
      <c r="BB64" s="359"/>
      <c r="BC64" s="359"/>
      <c r="BK64" s="358"/>
      <c r="BM64" s="359"/>
      <c r="BN64" s="359"/>
      <c r="BO64" s="359"/>
      <c r="BW64" s="358"/>
      <c r="BY64" s="359"/>
      <c r="BZ64" s="359"/>
      <c r="CA64" s="359"/>
      <c r="CI64" s="358"/>
      <c r="CK64" s="359"/>
      <c r="CL64" s="359"/>
      <c r="CM64" s="359"/>
      <c r="CU64" s="358"/>
      <c r="CW64" s="359"/>
      <c r="CX64" s="359"/>
      <c r="CY64" s="359"/>
    </row>
    <row r="65" spans="2:107" ht="13.2" x14ac:dyDescent="0.2">
      <c r="B65" s="259"/>
      <c r="AN65" s="1229" t="s">
        <v>577</v>
      </c>
      <c r="AO65" s="1230"/>
      <c r="AP65" s="1230"/>
      <c r="AQ65" s="1230"/>
      <c r="AR65" s="1230"/>
      <c r="AS65" s="1230"/>
      <c r="AT65" s="1230"/>
      <c r="AU65" s="1230"/>
      <c r="AV65" s="1230"/>
      <c r="AW65" s="1230"/>
      <c r="AX65" s="1230"/>
      <c r="AY65" s="1230"/>
      <c r="AZ65" s="1230"/>
      <c r="BA65" s="1230"/>
      <c r="BB65" s="1230"/>
      <c r="BC65" s="1230"/>
      <c r="BD65" s="1230"/>
      <c r="BE65" s="1230"/>
      <c r="BF65" s="1230"/>
      <c r="BG65" s="1230"/>
      <c r="BH65" s="1230"/>
      <c r="BI65" s="1230"/>
      <c r="BJ65" s="1230"/>
      <c r="BK65" s="1230"/>
      <c r="BL65" s="1230"/>
      <c r="BM65" s="1230"/>
      <c r="BN65" s="1230"/>
      <c r="BO65" s="1230"/>
      <c r="BP65" s="1230"/>
      <c r="BQ65" s="1230"/>
      <c r="BR65" s="1230"/>
      <c r="BS65" s="1230"/>
      <c r="BT65" s="1230"/>
      <c r="BU65" s="1230"/>
      <c r="BV65" s="1230"/>
      <c r="BW65" s="1230"/>
      <c r="BX65" s="1230"/>
      <c r="BY65" s="1230"/>
      <c r="BZ65" s="1230"/>
      <c r="CA65" s="1230"/>
      <c r="CB65" s="1230"/>
      <c r="CC65" s="1230"/>
      <c r="CD65" s="1230"/>
      <c r="CE65" s="1230"/>
      <c r="CF65" s="1230"/>
      <c r="CG65" s="1230"/>
      <c r="CH65" s="1230"/>
      <c r="CI65" s="1230"/>
      <c r="CJ65" s="1230"/>
      <c r="CK65" s="1230"/>
      <c r="CL65" s="1230"/>
      <c r="CM65" s="1230"/>
      <c r="CN65" s="1230"/>
      <c r="CO65" s="1230"/>
      <c r="CP65" s="1230"/>
      <c r="CQ65" s="1230"/>
      <c r="CR65" s="1230"/>
      <c r="CS65" s="1230"/>
      <c r="CT65" s="1230"/>
      <c r="CU65" s="1230"/>
      <c r="CV65" s="1230"/>
      <c r="CW65" s="1230"/>
      <c r="CX65" s="1230"/>
      <c r="CY65" s="1230"/>
      <c r="CZ65" s="1230"/>
      <c r="DA65" s="1230"/>
      <c r="DB65" s="1230"/>
      <c r="DC65" s="1231"/>
    </row>
    <row r="66" spans="2:107" ht="13.2" x14ac:dyDescent="0.2">
      <c r="B66" s="259"/>
      <c r="AN66" s="1232"/>
      <c r="AO66" s="1233"/>
      <c r="AP66" s="1233"/>
      <c r="AQ66" s="1233"/>
      <c r="AR66" s="1233"/>
      <c r="AS66" s="1233"/>
      <c r="AT66" s="1233"/>
      <c r="AU66" s="1233"/>
      <c r="AV66" s="1233"/>
      <c r="AW66" s="1233"/>
      <c r="AX66" s="1233"/>
      <c r="AY66" s="1233"/>
      <c r="AZ66" s="1233"/>
      <c r="BA66" s="1233"/>
      <c r="BB66" s="1233"/>
      <c r="BC66" s="1233"/>
      <c r="BD66" s="1233"/>
      <c r="BE66" s="1233"/>
      <c r="BF66" s="1233"/>
      <c r="BG66" s="1233"/>
      <c r="BH66" s="1233"/>
      <c r="BI66" s="1233"/>
      <c r="BJ66" s="1233"/>
      <c r="BK66" s="1233"/>
      <c r="BL66" s="1233"/>
      <c r="BM66" s="1233"/>
      <c r="BN66" s="1233"/>
      <c r="BO66" s="1233"/>
      <c r="BP66" s="1233"/>
      <c r="BQ66" s="1233"/>
      <c r="BR66" s="1233"/>
      <c r="BS66" s="1233"/>
      <c r="BT66" s="1233"/>
      <c r="BU66" s="1233"/>
      <c r="BV66" s="1233"/>
      <c r="BW66" s="1233"/>
      <c r="BX66" s="1233"/>
      <c r="BY66" s="1233"/>
      <c r="BZ66" s="1233"/>
      <c r="CA66" s="1233"/>
      <c r="CB66" s="1233"/>
      <c r="CC66" s="1233"/>
      <c r="CD66" s="1233"/>
      <c r="CE66" s="1233"/>
      <c r="CF66" s="1233"/>
      <c r="CG66" s="1233"/>
      <c r="CH66" s="1233"/>
      <c r="CI66" s="1233"/>
      <c r="CJ66" s="1233"/>
      <c r="CK66" s="1233"/>
      <c r="CL66" s="1233"/>
      <c r="CM66" s="1233"/>
      <c r="CN66" s="1233"/>
      <c r="CO66" s="1233"/>
      <c r="CP66" s="1233"/>
      <c r="CQ66" s="1233"/>
      <c r="CR66" s="1233"/>
      <c r="CS66" s="1233"/>
      <c r="CT66" s="1233"/>
      <c r="CU66" s="1233"/>
      <c r="CV66" s="1233"/>
      <c r="CW66" s="1233"/>
      <c r="CX66" s="1233"/>
      <c r="CY66" s="1233"/>
      <c r="CZ66" s="1233"/>
      <c r="DA66" s="1233"/>
      <c r="DB66" s="1233"/>
      <c r="DC66" s="1234"/>
    </row>
    <row r="67" spans="2:107" ht="13.2" x14ac:dyDescent="0.2">
      <c r="B67" s="259"/>
      <c r="AN67" s="1232"/>
      <c r="AO67" s="1233"/>
      <c r="AP67" s="1233"/>
      <c r="AQ67" s="1233"/>
      <c r="AR67" s="1233"/>
      <c r="AS67" s="1233"/>
      <c r="AT67" s="1233"/>
      <c r="AU67" s="1233"/>
      <c r="AV67" s="1233"/>
      <c r="AW67" s="1233"/>
      <c r="AX67" s="1233"/>
      <c r="AY67" s="1233"/>
      <c r="AZ67" s="1233"/>
      <c r="BA67" s="1233"/>
      <c r="BB67" s="1233"/>
      <c r="BC67" s="1233"/>
      <c r="BD67" s="1233"/>
      <c r="BE67" s="1233"/>
      <c r="BF67" s="1233"/>
      <c r="BG67" s="1233"/>
      <c r="BH67" s="1233"/>
      <c r="BI67" s="1233"/>
      <c r="BJ67" s="1233"/>
      <c r="BK67" s="1233"/>
      <c r="BL67" s="1233"/>
      <c r="BM67" s="1233"/>
      <c r="BN67" s="1233"/>
      <c r="BO67" s="1233"/>
      <c r="BP67" s="1233"/>
      <c r="BQ67" s="1233"/>
      <c r="BR67" s="1233"/>
      <c r="BS67" s="1233"/>
      <c r="BT67" s="1233"/>
      <c r="BU67" s="1233"/>
      <c r="BV67" s="1233"/>
      <c r="BW67" s="1233"/>
      <c r="BX67" s="1233"/>
      <c r="BY67" s="1233"/>
      <c r="BZ67" s="1233"/>
      <c r="CA67" s="1233"/>
      <c r="CB67" s="1233"/>
      <c r="CC67" s="1233"/>
      <c r="CD67" s="1233"/>
      <c r="CE67" s="1233"/>
      <c r="CF67" s="1233"/>
      <c r="CG67" s="1233"/>
      <c r="CH67" s="1233"/>
      <c r="CI67" s="1233"/>
      <c r="CJ67" s="1233"/>
      <c r="CK67" s="1233"/>
      <c r="CL67" s="1233"/>
      <c r="CM67" s="1233"/>
      <c r="CN67" s="1233"/>
      <c r="CO67" s="1233"/>
      <c r="CP67" s="1233"/>
      <c r="CQ67" s="1233"/>
      <c r="CR67" s="1233"/>
      <c r="CS67" s="1233"/>
      <c r="CT67" s="1233"/>
      <c r="CU67" s="1233"/>
      <c r="CV67" s="1233"/>
      <c r="CW67" s="1233"/>
      <c r="CX67" s="1233"/>
      <c r="CY67" s="1233"/>
      <c r="CZ67" s="1233"/>
      <c r="DA67" s="1233"/>
      <c r="DB67" s="1233"/>
      <c r="DC67" s="1234"/>
    </row>
    <row r="68" spans="2:107" ht="13.2" x14ac:dyDescent="0.2">
      <c r="B68" s="259"/>
      <c r="AN68" s="1232"/>
      <c r="AO68" s="1233"/>
      <c r="AP68" s="1233"/>
      <c r="AQ68" s="1233"/>
      <c r="AR68" s="1233"/>
      <c r="AS68" s="1233"/>
      <c r="AT68" s="1233"/>
      <c r="AU68" s="1233"/>
      <c r="AV68" s="1233"/>
      <c r="AW68" s="1233"/>
      <c r="AX68" s="1233"/>
      <c r="AY68" s="1233"/>
      <c r="AZ68" s="1233"/>
      <c r="BA68" s="1233"/>
      <c r="BB68" s="1233"/>
      <c r="BC68" s="1233"/>
      <c r="BD68" s="1233"/>
      <c r="BE68" s="1233"/>
      <c r="BF68" s="1233"/>
      <c r="BG68" s="1233"/>
      <c r="BH68" s="1233"/>
      <c r="BI68" s="1233"/>
      <c r="BJ68" s="1233"/>
      <c r="BK68" s="1233"/>
      <c r="BL68" s="1233"/>
      <c r="BM68" s="1233"/>
      <c r="BN68" s="1233"/>
      <c r="BO68" s="1233"/>
      <c r="BP68" s="1233"/>
      <c r="BQ68" s="1233"/>
      <c r="BR68" s="1233"/>
      <c r="BS68" s="1233"/>
      <c r="BT68" s="1233"/>
      <c r="BU68" s="1233"/>
      <c r="BV68" s="1233"/>
      <c r="BW68" s="1233"/>
      <c r="BX68" s="1233"/>
      <c r="BY68" s="1233"/>
      <c r="BZ68" s="1233"/>
      <c r="CA68" s="1233"/>
      <c r="CB68" s="1233"/>
      <c r="CC68" s="1233"/>
      <c r="CD68" s="1233"/>
      <c r="CE68" s="1233"/>
      <c r="CF68" s="1233"/>
      <c r="CG68" s="1233"/>
      <c r="CH68" s="1233"/>
      <c r="CI68" s="1233"/>
      <c r="CJ68" s="1233"/>
      <c r="CK68" s="1233"/>
      <c r="CL68" s="1233"/>
      <c r="CM68" s="1233"/>
      <c r="CN68" s="1233"/>
      <c r="CO68" s="1233"/>
      <c r="CP68" s="1233"/>
      <c r="CQ68" s="1233"/>
      <c r="CR68" s="1233"/>
      <c r="CS68" s="1233"/>
      <c r="CT68" s="1233"/>
      <c r="CU68" s="1233"/>
      <c r="CV68" s="1233"/>
      <c r="CW68" s="1233"/>
      <c r="CX68" s="1233"/>
      <c r="CY68" s="1233"/>
      <c r="CZ68" s="1233"/>
      <c r="DA68" s="1233"/>
      <c r="DB68" s="1233"/>
      <c r="DC68" s="1234"/>
    </row>
    <row r="69" spans="2:107" ht="13.2" x14ac:dyDescent="0.2">
      <c r="B69" s="259"/>
      <c r="AN69" s="1235"/>
      <c r="AO69" s="1236"/>
      <c r="AP69" s="1236"/>
      <c r="AQ69" s="1236"/>
      <c r="AR69" s="1236"/>
      <c r="AS69" s="1236"/>
      <c r="AT69" s="1236"/>
      <c r="AU69" s="1236"/>
      <c r="AV69" s="1236"/>
      <c r="AW69" s="1236"/>
      <c r="AX69" s="1236"/>
      <c r="AY69" s="1236"/>
      <c r="AZ69" s="1236"/>
      <c r="BA69" s="1236"/>
      <c r="BB69" s="1236"/>
      <c r="BC69" s="1236"/>
      <c r="BD69" s="1236"/>
      <c r="BE69" s="1236"/>
      <c r="BF69" s="1236"/>
      <c r="BG69" s="1236"/>
      <c r="BH69" s="1236"/>
      <c r="BI69" s="1236"/>
      <c r="BJ69" s="1236"/>
      <c r="BK69" s="1236"/>
      <c r="BL69" s="1236"/>
      <c r="BM69" s="1236"/>
      <c r="BN69" s="1236"/>
      <c r="BO69" s="1236"/>
      <c r="BP69" s="1236"/>
      <c r="BQ69" s="1236"/>
      <c r="BR69" s="1236"/>
      <c r="BS69" s="1236"/>
      <c r="BT69" s="1236"/>
      <c r="BU69" s="1236"/>
      <c r="BV69" s="1236"/>
      <c r="BW69" s="1236"/>
      <c r="BX69" s="1236"/>
      <c r="BY69" s="1236"/>
      <c r="BZ69" s="1236"/>
      <c r="CA69" s="1236"/>
      <c r="CB69" s="1236"/>
      <c r="CC69" s="1236"/>
      <c r="CD69" s="1236"/>
      <c r="CE69" s="1236"/>
      <c r="CF69" s="1236"/>
      <c r="CG69" s="1236"/>
      <c r="CH69" s="1236"/>
      <c r="CI69" s="1236"/>
      <c r="CJ69" s="1236"/>
      <c r="CK69" s="1236"/>
      <c r="CL69" s="1236"/>
      <c r="CM69" s="1236"/>
      <c r="CN69" s="1236"/>
      <c r="CO69" s="1236"/>
      <c r="CP69" s="1236"/>
      <c r="CQ69" s="1236"/>
      <c r="CR69" s="1236"/>
      <c r="CS69" s="1236"/>
      <c r="CT69" s="1236"/>
      <c r="CU69" s="1236"/>
      <c r="CV69" s="1236"/>
      <c r="CW69" s="1236"/>
      <c r="CX69" s="1236"/>
      <c r="CY69" s="1236"/>
      <c r="CZ69" s="1236"/>
      <c r="DA69" s="1236"/>
      <c r="DB69" s="1236"/>
      <c r="DC69" s="1237"/>
    </row>
    <row r="70" spans="2:107" ht="13.2" x14ac:dyDescent="0.2">
      <c r="B70" s="259"/>
      <c r="H70" s="372"/>
      <c r="I70" s="372"/>
      <c r="J70" s="373"/>
      <c r="K70" s="373"/>
      <c r="L70" s="374"/>
      <c r="M70" s="373"/>
      <c r="N70" s="374"/>
      <c r="AN70" s="360"/>
      <c r="AO70" s="360"/>
      <c r="AP70" s="360"/>
      <c r="AZ70" s="360"/>
      <c r="BA70" s="360"/>
      <c r="BB70" s="360"/>
      <c r="BL70" s="360"/>
      <c r="BM70" s="360"/>
      <c r="BN70" s="360"/>
      <c r="BX70" s="360"/>
      <c r="BY70" s="360"/>
      <c r="BZ70" s="360"/>
      <c r="CJ70" s="360"/>
      <c r="CK70" s="360"/>
      <c r="CL70" s="360"/>
      <c r="CV70" s="360"/>
      <c r="CW70" s="360"/>
      <c r="CX70" s="360"/>
    </row>
    <row r="71" spans="2:107" ht="13.2" x14ac:dyDescent="0.2">
      <c r="B71" s="259"/>
      <c r="G71" s="375"/>
      <c r="I71" s="376"/>
      <c r="J71" s="373"/>
      <c r="K71" s="373"/>
      <c r="L71" s="374"/>
      <c r="M71" s="373"/>
      <c r="N71" s="374"/>
      <c r="AM71" s="375"/>
      <c r="AN71" s="255" t="s">
        <v>570</v>
      </c>
    </row>
    <row r="72" spans="2:107" ht="13.2" x14ac:dyDescent="0.2">
      <c r="B72" s="259"/>
      <c r="G72" s="1238"/>
      <c r="H72" s="1238"/>
      <c r="I72" s="1238"/>
      <c r="J72" s="1238"/>
      <c r="K72" s="361"/>
      <c r="L72" s="361"/>
      <c r="M72" s="362"/>
      <c r="N72" s="362"/>
      <c r="AN72" s="1239"/>
      <c r="AO72" s="1240"/>
      <c r="AP72" s="1240"/>
      <c r="AQ72" s="1240"/>
      <c r="AR72" s="1240"/>
      <c r="AS72" s="1240"/>
      <c r="AT72" s="1240"/>
      <c r="AU72" s="1240"/>
      <c r="AV72" s="1240"/>
      <c r="AW72" s="1240"/>
      <c r="AX72" s="1240"/>
      <c r="AY72" s="1240"/>
      <c r="AZ72" s="1240"/>
      <c r="BA72" s="1240"/>
      <c r="BB72" s="1240"/>
      <c r="BC72" s="1240"/>
      <c r="BD72" s="1240"/>
      <c r="BE72" s="1240"/>
      <c r="BF72" s="1240"/>
      <c r="BG72" s="1240"/>
      <c r="BH72" s="1240"/>
      <c r="BI72" s="1240"/>
      <c r="BJ72" s="1240"/>
      <c r="BK72" s="1240"/>
      <c r="BL72" s="1240"/>
      <c r="BM72" s="1240"/>
      <c r="BN72" s="1240"/>
      <c r="BO72" s="1241"/>
      <c r="BP72" s="1242" t="s">
        <v>525</v>
      </c>
      <c r="BQ72" s="1242"/>
      <c r="BR72" s="1242"/>
      <c r="BS72" s="1242"/>
      <c r="BT72" s="1242"/>
      <c r="BU72" s="1242"/>
      <c r="BV72" s="1242"/>
      <c r="BW72" s="1242"/>
      <c r="BX72" s="1242" t="s">
        <v>526</v>
      </c>
      <c r="BY72" s="1242"/>
      <c r="BZ72" s="1242"/>
      <c r="CA72" s="1242"/>
      <c r="CB72" s="1242"/>
      <c r="CC72" s="1242"/>
      <c r="CD72" s="1242"/>
      <c r="CE72" s="1242"/>
      <c r="CF72" s="1242" t="s">
        <v>527</v>
      </c>
      <c r="CG72" s="1242"/>
      <c r="CH72" s="1242"/>
      <c r="CI72" s="1242"/>
      <c r="CJ72" s="1242"/>
      <c r="CK72" s="1242"/>
      <c r="CL72" s="1242"/>
      <c r="CM72" s="1242"/>
      <c r="CN72" s="1242" t="s">
        <v>528</v>
      </c>
      <c r="CO72" s="1242"/>
      <c r="CP72" s="1242"/>
      <c r="CQ72" s="1242"/>
      <c r="CR72" s="1242"/>
      <c r="CS72" s="1242"/>
      <c r="CT72" s="1242"/>
      <c r="CU72" s="1242"/>
      <c r="CV72" s="1242" t="s">
        <v>529</v>
      </c>
      <c r="CW72" s="1242"/>
      <c r="CX72" s="1242"/>
      <c r="CY72" s="1242"/>
      <c r="CZ72" s="1242"/>
      <c r="DA72" s="1242"/>
      <c r="DB72" s="1242"/>
      <c r="DC72" s="1242"/>
    </row>
    <row r="73" spans="2:107" ht="13.2" x14ac:dyDescent="0.2">
      <c r="B73" s="259"/>
      <c r="G73" s="1248"/>
      <c r="H73" s="1248"/>
      <c r="I73" s="1248"/>
      <c r="J73" s="1248"/>
      <c r="K73" s="1249"/>
      <c r="L73" s="1249"/>
      <c r="M73" s="1249"/>
      <c r="N73" s="1249"/>
      <c r="AM73" s="360"/>
      <c r="AN73" s="1245" t="s">
        <v>571</v>
      </c>
      <c r="AO73" s="1245"/>
      <c r="AP73" s="1245"/>
      <c r="AQ73" s="1245"/>
      <c r="AR73" s="1245"/>
      <c r="AS73" s="1245"/>
      <c r="AT73" s="1245"/>
      <c r="AU73" s="1245"/>
      <c r="AV73" s="1245"/>
      <c r="AW73" s="1245"/>
      <c r="AX73" s="1245"/>
      <c r="AY73" s="1245"/>
      <c r="AZ73" s="1245"/>
      <c r="BA73" s="1245"/>
      <c r="BB73" s="1245" t="s">
        <v>572</v>
      </c>
      <c r="BC73" s="1245"/>
      <c r="BD73" s="1245"/>
      <c r="BE73" s="1245"/>
      <c r="BF73" s="1245"/>
      <c r="BG73" s="1245"/>
      <c r="BH73" s="1245"/>
      <c r="BI73" s="1245"/>
      <c r="BJ73" s="1245"/>
      <c r="BK73" s="1245"/>
      <c r="BL73" s="1245"/>
      <c r="BM73" s="1245"/>
      <c r="BN73" s="1245"/>
      <c r="BO73" s="1245"/>
      <c r="BP73" s="1243">
        <v>13.1</v>
      </c>
      <c r="BQ73" s="1243"/>
      <c r="BR73" s="1243"/>
      <c r="BS73" s="1243"/>
      <c r="BT73" s="1243"/>
      <c r="BU73" s="1243"/>
      <c r="BV73" s="1243"/>
      <c r="BW73" s="1243"/>
      <c r="BX73" s="1243">
        <v>19.899999999999999</v>
      </c>
      <c r="BY73" s="1243"/>
      <c r="BZ73" s="1243"/>
      <c r="CA73" s="1243"/>
      <c r="CB73" s="1243"/>
      <c r="CC73" s="1243"/>
      <c r="CD73" s="1243"/>
      <c r="CE73" s="1243"/>
      <c r="CF73" s="1243">
        <v>13.8</v>
      </c>
      <c r="CG73" s="1243"/>
      <c r="CH73" s="1243"/>
      <c r="CI73" s="1243"/>
      <c r="CJ73" s="1243"/>
      <c r="CK73" s="1243"/>
      <c r="CL73" s="1243"/>
      <c r="CM73" s="1243"/>
      <c r="CN73" s="1243"/>
      <c r="CO73" s="1243"/>
      <c r="CP73" s="1243"/>
      <c r="CQ73" s="1243"/>
      <c r="CR73" s="1243"/>
      <c r="CS73" s="1243"/>
      <c r="CT73" s="1243"/>
      <c r="CU73" s="1243"/>
      <c r="CV73" s="1243">
        <v>6.4</v>
      </c>
      <c r="CW73" s="1243"/>
      <c r="CX73" s="1243"/>
      <c r="CY73" s="1243"/>
      <c r="CZ73" s="1243"/>
      <c r="DA73" s="1243"/>
      <c r="DB73" s="1243"/>
      <c r="DC73" s="1243"/>
    </row>
    <row r="74" spans="2:107" ht="13.2" x14ac:dyDescent="0.2">
      <c r="B74" s="259"/>
      <c r="G74" s="1248"/>
      <c r="H74" s="1248"/>
      <c r="I74" s="1248"/>
      <c r="J74" s="1248"/>
      <c r="K74" s="1249"/>
      <c r="L74" s="1249"/>
      <c r="M74" s="1249"/>
      <c r="N74" s="1249"/>
      <c r="AM74" s="360"/>
      <c r="AN74" s="1245"/>
      <c r="AO74" s="1245"/>
      <c r="AP74" s="1245"/>
      <c r="AQ74" s="1245"/>
      <c r="AR74" s="1245"/>
      <c r="AS74" s="1245"/>
      <c r="AT74" s="1245"/>
      <c r="AU74" s="1245"/>
      <c r="AV74" s="1245"/>
      <c r="AW74" s="1245"/>
      <c r="AX74" s="1245"/>
      <c r="AY74" s="1245"/>
      <c r="AZ74" s="1245"/>
      <c r="BA74" s="1245"/>
      <c r="BB74" s="1245"/>
      <c r="BC74" s="1245"/>
      <c r="BD74" s="1245"/>
      <c r="BE74" s="1245"/>
      <c r="BF74" s="1245"/>
      <c r="BG74" s="1245"/>
      <c r="BH74" s="1245"/>
      <c r="BI74" s="1245"/>
      <c r="BJ74" s="1245"/>
      <c r="BK74" s="1245"/>
      <c r="BL74" s="1245"/>
      <c r="BM74" s="1245"/>
      <c r="BN74" s="1245"/>
      <c r="BO74" s="1245"/>
      <c r="BP74" s="1243"/>
      <c r="BQ74" s="1243"/>
      <c r="BR74" s="1243"/>
      <c r="BS74" s="1243"/>
      <c r="BT74" s="1243"/>
      <c r="BU74" s="1243"/>
      <c r="BV74" s="1243"/>
      <c r="BW74" s="1243"/>
      <c r="BX74" s="1243"/>
      <c r="BY74" s="1243"/>
      <c r="BZ74" s="1243"/>
      <c r="CA74" s="1243"/>
      <c r="CB74" s="1243"/>
      <c r="CC74" s="1243"/>
      <c r="CD74" s="1243"/>
      <c r="CE74" s="1243"/>
      <c r="CF74" s="1243"/>
      <c r="CG74" s="1243"/>
      <c r="CH74" s="1243"/>
      <c r="CI74" s="1243"/>
      <c r="CJ74" s="1243"/>
      <c r="CK74" s="1243"/>
      <c r="CL74" s="1243"/>
      <c r="CM74" s="1243"/>
      <c r="CN74" s="1243"/>
      <c r="CO74" s="1243"/>
      <c r="CP74" s="1243"/>
      <c r="CQ74" s="1243"/>
      <c r="CR74" s="1243"/>
      <c r="CS74" s="1243"/>
      <c r="CT74" s="1243"/>
      <c r="CU74" s="1243"/>
      <c r="CV74" s="1243"/>
      <c r="CW74" s="1243"/>
      <c r="CX74" s="1243"/>
      <c r="CY74" s="1243"/>
      <c r="CZ74" s="1243"/>
      <c r="DA74" s="1243"/>
      <c r="DB74" s="1243"/>
      <c r="DC74" s="1243"/>
    </row>
    <row r="75" spans="2:107" ht="13.2" x14ac:dyDescent="0.2">
      <c r="B75" s="259"/>
      <c r="G75" s="1248"/>
      <c r="H75" s="1248"/>
      <c r="I75" s="1238"/>
      <c r="J75" s="1238"/>
      <c r="K75" s="1244"/>
      <c r="L75" s="1244"/>
      <c r="M75" s="1244"/>
      <c r="N75" s="1244"/>
      <c r="AM75" s="360"/>
      <c r="AN75" s="1245"/>
      <c r="AO75" s="1245"/>
      <c r="AP75" s="1245"/>
      <c r="AQ75" s="1245"/>
      <c r="AR75" s="1245"/>
      <c r="AS75" s="1245"/>
      <c r="AT75" s="1245"/>
      <c r="AU75" s="1245"/>
      <c r="AV75" s="1245"/>
      <c r="AW75" s="1245"/>
      <c r="AX75" s="1245"/>
      <c r="AY75" s="1245"/>
      <c r="AZ75" s="1245"/>
      <c r="BA75" s="1245"/>
      <c r="BB75" s="1245" t="s">
        <v>576</v>
      </c>
      <c r="BC75" s="1245"/>
      <c r="BD75" s="1245"/>
      <c r="BE75" s="1245"/>
      <c r="BF75" s="1245"/>
      <c r="BG75" s="1245"/>
      <c r="BH75" s="1245"/>
      <c r="BI75" s="1245"/>
      <c r="BJ75" s="1245"/>
      <c r="BK75" s="1245"/>
      <c r="BL75" s="1245"/>
      <c r="BM75" s="1245"/>
      <c r="BN75" s="1245"/>
      <c r="BO75" s="1245"/>
      <c r="BP75" s="1243">
        <v>-2.2000000000000002</v>
      </c>
      <c r="BQ75" s="1243"/>
      <c r="BR75" s="1243"/>
      <c r="BS75" s="1243"/>
      <c r="BT75" s="1243"/>
      <c r="BU75" s="1243"/>
      <c r="BV75" s="1243"/>
      <c r="BW75" s="1243"/>
      <c r="BX75" s="1243">
        <v>-2.2999999999999998</v>
      </c>
      <c r="BY75" s="1243"/>
      <c r="BZ75" s="1243"/>
      <c r="CA75" s="1243"/>
      <c r="CB75" s="1243"/>
      <c r="CC75" s="1243"/>
      <c r="CD75" s="1243"/>
      <c r="CE75" s="1243"/>
      <c r="CF75" s="1243">
        <v>-2.4</v>
      </c>
      <c r="CG75" s="1243"/>
      <c r="CH75" s="1243"/>
      <c r="CI75" s="1243"/>
      <c r="CJ75" s="1243"/>
      <c r="CK75" s="1243"/>
      <c r="CL75" s="1243"/>
      <c r="CM75" s="1243"/>
      <c r="CN75" s="1243">
        <v>-2.4</v>
      </c>
      <c r="CO75" s="1243"/>
      <c r="CP75" s="1243"/>
      <c r="CQ75" s="1243"/>
      <c r="CR75" s="1243"/>
      <c r="CS75" s="1243"/>
      <c r="CT75" s="1243"/>
      <c r="CU75" s="1243"/>
      <c r="CV75" s="1243">
        <v>-1.4</v>
      </c>
      <c r="CW75" s="1243"/>
      <c r="CX75" s="1243"/>
      <c r="CY75" s="1243"/>
      <c r="CZ75" s="1243"/>
      <c r="DA75" s="1243"/>
      <c r="DB75" s="1243"/>
      <c r="DC75" s="1243"/>
    </row>
    <row r="76" spans="2:107" ht="13.2" x14ac:dyDescent="0.2">
      <c r="B76" s="259"/>
      <c r="G76" s="1248"/>
      <c r="H76" s="1248"/>
      <c r="I76" s="1238"/>
      <c r="J76" s="1238"/>
      <c r="K76" s="1244"/>
      <c r="L76" s="1244"/>
      <c r="M76" s="1244"/>
      <c r="N76" s="1244"/>
      <c r="AM76" s="360"/>
      <c r="AN76" s="1245"/>
      <c r="AO76" s="1245"/>
      <c r="AP76" s="1245"/>
      <c r="AQ76" s="1245"/>
      <c r="AR76" s="1245"/>
      <c r="AS76" s="1245"/>
      <c r="AT76" s="1245"/>
      <c r="AU76" s="1245"/>
      <c r="AV76" s="1245"/>
      <c r="AW76" s="1245"/>
      <c r="AX76" s="1245"/>
      <c r="AY76" s="1245"/>
      <c r="AZ76" s="1245"/>
      <c r="BA76" s="1245"/>
      <c r="BB76" s="1245"/>
      <c r="BC76" s="1245"/>
      <c r="BD76" s="1245"/>
      <c r="BE76" s="1245"/>
      <c r="BF76" s="1245"/>
      <c r="BG76" s="1245"/>
      <c r="BH76" s="1245"/>
      <c r="BI76" s="1245"/>
      <c r="BJ76" s="1245"/>
      <c r="BK76" s="1245"/>
      <c r="BL76" s="1245"/>
      <c r="BM76" s="1245"/>
      <c r="BN76" s="1245"/>
      <c r="BO76" s="1245"/>
      <c r="BP76" s="1243"/>
      <c r="BQ76" s="1243"/>
      <c r="BR76" s="1243"/>
      <c r="BS76" s="1243"/>
      <c r="BT76" s="1243"/>
      <c r="BU76" s="1243"/>
      <c r="BV76" s="1243"/>
      <c r="BW76" s="1243"/>
      <c r="BX76" s="1243"/>
      <c r="BY76" s="1243"/>
      <c r="BZ76" s="1243"/>
      <c r="CA76" s="1243"/>
      <c r="CB76" s="1243"/>
      <c r="CC76" s="1243"/>
      <c r="CD76" s="1243"/>
      <c r="CE76" s="1243"/>
      <c r="CF76" s="1243"/>
      <c r="CG76" s="1243"/>
      <c r="CH76" s="1243"/>
      <c r="CI76" s="1243"/>
      <c r="CJ76" s="1243"/>
      <c r="CK76" s="1243"/>
      <c r="CL76" s="1243"/>
      <c r="CM76" s="1243"/>
      <c r="CN76" s="1243"/>
      <c r="CO76" s="1243"/>
      <c r="CP76" s="1243"/>
      <c r="CQ76" s="1243"/>
      <c r="CR76" s="1243"/>
      <c r="CS76" s="1243"/>
      <c r="CT76" s="1243"/>
      <c r="CU76" s="1243"/>
      <c r="CV76" s="1243"/>
      <c r="CW76" s="1243"/>
      <c r="CX76" s="1243"/>
      <c r="CY76" s="1243"/>
      <c r="CZ76" s="1243"/>
      <c r="DA76" s="1243"/>
      <c r="DB76" s="1243"/>
      <c r="DC76" s="1243"/>
    </row>
    <row r="77" spans="2:107" ht="13.2" x14ac:dyDescent="0.2">
      <c r="B77" s="259"/>
      <c r="G77" s="1238"/>
      <c r="H77" s="1238"/>
      <c r="I77" s="1238"/>
      <c r="J77" s="1238"/>
      <c r="K77" s="1249"/>
      <c r="L77" s="1249"/>
      <c r="M77" s="1249"/>
      <c r="N77" s="1249"/>
      <c r="AN77" s="1242" t="s">
        <v>574</v>
      </c>
      <c r="AO77" s="1242"/>
      <c r="AP77" s="1242"/>
      <c r="AQ77" s="1242"/>
      <c r="AR77" s="1242"/>
      <c r="AS77" s="1242"/>
      <c r="AT77" s="1242"/>
      <c r="AU77" s="1242"/>
      <c r="AV77" s="1242"/>
      <c r="AW77" s="1242"/>
      <c r="AX77" s="1242"/>
      <c r="AY77" s="1242"/>
      <c r="AZ77" s="1242"/>
      <c r="BA77" s="1242"/>
      <c r="BB77" s="1245" t="s">
        <v>572</v>
      </c>
      <c r="BC77" s="1245"/>
      <c r="BD77" s="1245"/>
      <c r="BE77" s="1245"/>
      <c r="BF77" s="1245"/>
      <c r="BG77" s="1245"/>
      <c r="BH77" s="1245"/>
      <c r="BI77" s="1245"/>
      <c r="BJ77" s="1245"/>
      <c r="BK77" s="1245"/>
      <c r="BL77" s="1245"/>
      <c r="BM77" s="1245"/>
      <c r="BN77" s="1245"/>
      <c r="BO77" s="1245"/>
      <c r="BP77" s="1243">
        <v>11.2</v>
      </c>
      <c r="BQ77" s="1243"/>
      <c r="BR77" s="1243"/>
      <c r="BS77" s="1243"/>
      <c r="BT77" s="1243"/>
      <c r="BU77" s="1243"/>
      <c r="BV77" s="1243"/>
      <c r="BW77" s="1243"/>
      <c r="BX77" s="1243">
        <v>7.1</v>
      </c>
      <c r="BY77" s="1243"/>
      <c r="BZ77" s="1243"/>
      <c r="CA77" s="1243"/>
      <c r="CB77" s="1243"/>
      <c r="CC77" s="1243"/>
      <c r="CD77" s="1243"/>
      <c r="CE77" s="1243"/>
      <c r="CF77" s="1243">
        <v>5</v>
      </c>
      <c r="CG77" s="1243"/>
      <c r="CH77" s="1243"/>
      <c r="CI77" s="1243"/>
      <c r="CJ77" s="1243"/>
      <c r="CK77" s="1243"/>
      <c r="CL77" s="1243"/>
      <c r="CM77" s="1243"/>
      <c r="CN77" s="1243">
        <v>0.1</v>
      </c>
      <c r="CO77" s="1243"/>
      <c r="CP77" s="1243"/>
      <c r="CQ77" s="1243"/>
      <c r="CR77" s="1243"/>
      <c r="CS77" s="1243"/>
      <c r="CT77" s="1243"/>
      <c r="CU77" s="1243"/>
      <c r="CV77" s="1243">
        <v>0</v>
      </c>
      <c r="CW77" s="1243"/>
      <c r="CX77" s="1243"/>
      <c r="CY77" s="1243"/>
      <c r="CZ77" s="1243"/>
      <c r="DA77" s="1243"/>
      <c r="DB77" s="1243"/>
      <c r="DC77" s="1243"/>
    </row>
    <row r="78" spans="2:107" ht="13.2" x14ac:dyDescent="0.2">
      <c r="B78" s="259"/>
      <c r="G78" s="1238"/>
      <c r="H78" s="1238"/>
      <c r="I78" s="1238"/>
      <c r="J78" s="1238"/>
      <c r="K78" s="1249"/>
      <c r="L78" s="1249"/>
      <c r="M78" s="1249"/>
      <c r="N78" s="1249"/>
      <c r="AN78" s="1242"/>
      <c r="AO78" s="1242"/>
      <c r="AP78" s="1242"/>
      <c r="AQ78" s="1242"/>
      <c r="AR78" s="1242"/>
      <c r="AS78" s="1242"/>
      <c r="AT78" s="1242"/>
      <c r="AU78" s="1242"/>
      <c r="AV78" s="1242"/>
      <c r="AW78" s="1242"/>
      <c r="AX78" s="1242"/>
      <c r="AY78" s="1242"/>
      <c r="AZ78" s="1242"/>
      <c r="BA78" s="1242"/>
      <c r="BB78" s="1245"/>
      <c r="BC78" s="1245"/>
      <c r="BD78" s="1245"/>
      <c r="BE78" s="1245"/>
      <c r="BF78" s="1245"/>
      <c r="BG78" s="1245"/>
      <c r="BH78" s="1245"/>
      <c r="BI78" s="1245"/>
      <c r="BJ78" s="1245"/>
      <c r="BK78" s="1245"/>
      <c r="BL78" s="1245"/>
      <c r="BM78" s="1245"/>
      <c r="BN78" s="1245"/>
      <c r="BO78" s="1245"/>
      <c r="BP78" s="1243"/>
      <c r="BQ78" s="1243"/>
      <c r="BR78" s="1243"/>
      <c r="BS78" s="1243"/>
      <c r="BT78" s="1243"/>
      <c r="BU78" s="1243"/>
      <c r="BV78" s="1243"/>
      <c r="BW78" s="1243"/>
      <c r="BX78" s="1243"/>
      <c r="BY78" s="1243"/>
      <c r="BZ78" s="1243"/>
      <c r="CA78" s="1243"/>
      <c r="CB78" s="1243"/>
      <c r="CC78" s="1243"/>
      <c r="CD78" s="1243"/>
      <c r="CE78" s="1243"/>
      <c r="CF78" s="1243"/>
      <c r="CG78" s="1243"/>
      <c r="CH78" s="1243"/>
      <c r="CI78" s="1243"/>
      <c r="CJ78" s="1243"/>
      <c r="CK78" s="1243"/>
      <c r="CL78" s="1243"/>
      <c r="CM78" s="1243"/>
      <c r="CN78" s="1243"/>
      <c r="CO78" s="1243"/>
      <c r="CP78" s="1243"/>
      <c r="CQ78" s="1243"/>
      <c r="CR78" s="1243"/>
      <c r="CS78" s="1243"/>
      <c r="CT78" s="1243"/>
      <c r="CU78" s="1243"/>
      <c r="CV78" s="1243"/>
      <c r="CW78" s="1243"/>
      <c r="CX78" s="1243"/>
      <c r="CY78" s="1243"/>
      <c r="CZ78" s="1243"/>
      <c r="DA78" s="1243"/>
      <c r="DB78" s="1243"/>
      <c r="DC78" s="1243"/>
    </row>
    <row r="79" spans="2:107" ht="13.2" x14ac:dyDescent="0.2">
      <c r="B79" s="259"/>
      <c r="G79" s="1238"/>
      <c r="H79" s="1238"/>
      <c r="I79" s="1247"/>
      <c r="J79" s="1247"/>
      <c r="K79" s="1250"/>
      <c r="L79" s="1250"/>
      <c r="M79" s="1250"/>
      <c r="N79" s="1250"/>
      <c r="AN79" s="1242"/>
      <c r="AO79" s="1242"/>
      <c r="AP79" s="1242"/>
      <c r="AQ79" s="1242"/>
      <c r="AR79" s="1242"/>
      <c r="AS79" s="1242"/>
      <c r="AT79" s="1242"/>
      <c r="AU79" s="1242"/>
      <c r="AV79" s="1242"/>
      <c r="AW79" s="1242"/>
      <c r="AX79" s="1242"/>
      <c r="AY79" s="1242"/>
      <c r="AZ79" s="1242"/>
      <c r="BA79" s="1242"/>
      <c r="BB79" s="1245" t="s">
        <v>576</v>
      </c>
      <c r="BC79" s="1245"/>
      <c r="BD79" s="1245"/>
      <c r="BE79" s="1245"/>
      <c r="BF79" s="1245"/>
      <c r="BG79" s="1245"/>
      <c r="BH79" s="1245"/>
      <c r="BI79" s="1245"/>
      <c r="BJ79" s="1245"/>
      <c r="BK79" s="1245"/>
      <c r="BL79" s="1245"/>
      <c r="BM79" s="1245"/>
      <c r="BN79" s="1245"/>
      <c r="BO79" s="1245"/>
      <c r="BP79" s="1243">
        <v>3.5</v>
      </c>
      <c r="BQ79" s="1243"/>
      <c r="BR79" s="1243"/>
      <c r="BS79" s="1243"/>
      <c r="BT79" s="1243"/>
      <c r="BU79" s="1243"/>
      <c r="BV79" s="1243"/>
      <c r="BW79" s="1243"/>
      <c r="BX79" s="1243">
        <v>3.4</v>
      </c>
      <c r="BY79" s="1243"/>
      <c r="BZ79" s="1243"/>
      <c r="CA79" s="1243"/>
      <c r="CB79" s="1243"/>
      <c r="CC79" s="1243"/>
      <c r="CD79" s="1243"/>
      <c r="CE79" s="1243"/>
      <c r="CF79" s="1243">
        <v>3.6</v>
      </c>
      <c r="CG79" s="1243"/>
      <c r="CH79" s="1243"/>
      <c r="CI79" s="1243"/>
      <c r="CJ79" s="1243"/>
      <c r="CK79" s="1243"/>
      <c r="CL79" s="1243"/>
      <c r="CM79" s="1243"/>
      <c r="CN79" s="1243">
        <v>3.6</v>
      </c>
      <c r="CO79" s="1243"/>
      <c r="CP79" s="1243"/>
      <c r="CQ79" s="1243"/>
      <c r="CR79" s="1243"/>
      <c r="CS79" s="1243"/>
      <c r="CT79" s="1243"/>
      <c r="CU79" s="1243"/>
      <c r="CV79" s="1243">
        <v>3.7</v>
      </c>
      <c r="CW79" s="1243"/>
      <c r="CX79" s="1243"/>
      <c r="CY79" s="1243"/>
      <c r="CZ79" s="1243"/>
      <c r="DA79" s="1243"/>
      <c r="DB79" s="1243"/>
      <c r="DC79" s="1243"/>
    </row>
    <row r="80" spans="2:107" ht="13.2" x14ac:dyDescent="0.2">
      <c r="B80" s="259"/>
      <c r="G80" s="1238"/>
      <c r="H80" s="1238"/>
      <c r="I80" s="1247"/>
      <c r="J80" s="1247"/>
      <c r="K80" s="1250"/>
      <c r="L80" s="1250"/>
      <c r="M80" s="1250"/>
      <c r="N80" s="1250"/>
      <c r="AN80" s="1242"/>
      <c r="AO80" s="1242"/>
      <c r="AP80" s="1242"/>
      <c r="AQ80" s="1242"/>
      <c r="AR80" s="1242"/>
      <c r="AS80" s="1242"/>
      <c r="AT80" s="1242"/>
      <c r="AU80" s="1242"/>
      <c r="AV80" s="1242"/>
      <c r="AW80" s="1242"/>
      <c r="AX80" s="1242"/>
      <c r="AY80" s="1242"/>
      <c r="AZ80" s="1242"/>
      <c r="BA80" s="1242"/>
      <c r="BB80" s="1245"/>
      <c r="BC80" s="1245"/>
      <c r="BD80" s="1245"/>
      <c r="BE80" s="1245"/>
      <c r="BF80" s="1245"/>
      <c r="BG80" s="1245"/>
      <c r="BH80" s="1245"/>
      <c r="BI80" s="1245"/>
      <c r="BJ80" s="1245"/>
      <c r="BK80" s="1245"/>
      <c r="BL80" s="1245"/>
      <c r="BM80" s="1245"/>
      <c r="BN80" s="1245"/>
      <c r="BO80" s="1245"/>
      <c r="BP80" s="1243"/>
      <c r="BQ80" s="1243"/>
      <c r="BR80" s="1243"/>
      <c r="BS80" s="1243"/>
      <c r="BT80" s="1243"/>
      <c r="BU80" s="1243"/>
      <c r="BV80" s="1243"/>
      <c r="BW80" s="1243"/>
      <c r="BX80" s="1243"/>
      <c r="BY80" s="1243"/>
      <c r="BZ80" s="1243"/>
      <c r="CA80" s="1243"/>
      <c r="CB80" s="1243"/>
      <c r="CC80" s="1243"/>
      <c r="CD80" s="1243"/>
      <c r="CE80" s="1243"/>
      <c r="CF80" s="1243"/>
      <c r="CG80" s="1243"/>
      <c r="CH80" s="1243"/>
      <c r="CI80" s="1243"/>
      <c r="CJ80" s="1243"/>
      <c r="CK80" s="1243"/>
      <c r="CL80" s="1243"/>
      <c r="CM80" s="1243"/>
      <c r="CN80" s="1243"/>
      <c r="CO80" s="1243"/>
      <c r="CP80" s="1243"/>
      <c r="CQ80" s="1243"/>
      <c r="CR80" s="1243"/>
      <c r="CS80" s="1243"/>
      <c r="CT80" s="1243"/>
      <c r="CU80" s="1243"/>
      <c r="CV80" s="1243"/>
      <c r="CW80" s="1243"/>
      <c r="CX80" s="1243"/>
      <c r="CY80" s="1243"/>
      <c r="CZ80" s="1243"/>
      <c r="DA80" s="1243"/>
      <c r="DB80" s="1243"/>
      <c r="DC80" s="1243"/>
    </row>
    <row r="81" spans="2:109" ht="13.2" x14ac:dyDescent="0.2">
      <c r="B81" s="259"/>
    </row>
    <row r="82" spans="2:109" ht="16.2" x14ac:dyDescent="0.2">
      <c r="B82" s="259"/>
      <c r="K82" s="377"/>
      <c r="L82" s="377"/>
      <c r="M82" s="377"/>
      <c r="N82" s="377"/>
      <c r="AQ82" s="377"/>
      <c r="AR82" s="377"/>
      <c r="AS82" s="377"/>
      <c r="AT82" s="377"/>
      <c r="BC82" s="377"/>
      <c r="BD82" s="377"/>
      <c r="BE82" s="377"/>
      <c r="BF82" s="377"/>
      <c r="BO82" s="377"/>
      <c r="BP82" s="377"/>
      <c r="BQ82" s="377"/>
      <c r="BR82" s="377"/>
      <c r="CA82" s="377"/>
      <c r="CB82" s="377"/>
      <c r="CC82" s="377"/>
      <c r="CD82" s="377"/>
      <c r="CM82" s="377"/>
      <c r="CN82" s="377"/>
      <c r="CO82" s="377"/>
      <c r="CP82" s="377"/>
      <c r="CY82" s="377"/>
      <c r="CZ82" s="377"/>
      <c r="DA82" s="377"/>
      <c r="DB82" s="377"/>
      <c r="DC82" s="377"/>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aN9bCVGVKWLLYIcHg/qdzVoqL8VjvPRXq1zkXffx3jQOC8+T5W3BQlkF71931dPNFD0Y8ePrX+tvTUTFFnWo8Q==" saltValue="LRFdlDY9snY+St7v6PuavQ=="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34F82-801A-496F-9184-23DC25BF916E}">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475</v>
      </c>
    </row>
  </sheetData>
  <sheetProtection algorithmName="SHA-512" hashValue="fbQmApKa4XPGiLLQye0X88w5ny4kFjQWJDYweAbDxuWq6fL1PrkefjCxv+hjTVID7hg5peF6tuTihHvfmHK1rg==" saltValue="EEKkKjrHBDqm+h9uwzsXI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EC41A-1A38-4298-A46C-EE221DCEBE5B}">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475</v>
      </c>
    </row>
  </sheetData>
  <sheetProtection algorithmName="SHA-512" hashValue="XbH/Kt0YglJkX8GK/wgsJpX/5cA/rM8oXZyzFoMB6C8F5bQo87fvOj7UtGPWsWp503Rmep3KMYgvG+9JWdqJJQ==" saltValue="royduxHPHRFhTk2He79Zn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524</v>
      </c>
      <c r="G2" s="149"/>
      <c r="H2" s="150"/>
    </row>
    <row r="3" spans="1:8" x14ac:dyDescent="0.2">
      <c r="A3" s="146" t="s">
        <v>517</v>
      </c>
      <c r="B3" s="151"/>
      <c r="C3" s="152"/>
      <c r="D3" s="153">
        <v>54007</v>
      </c>
      <c r="E3" s="154"/>
      <c r="F3" s="155">
        <v>37644</v>
      </c>
      <c r="G3" s="156"/>
      <c r="H3" s="157"/>
    </row>
    <row r="4" spans="1:8" x14ac:dyDescent="0.2">
      <c r="A4" s="158"/>
      <c r="B4" s="159"/>
      <c r="C4" s="160"/>
      <c r="D4" s="161">
        <v>27405</v>
      </c>
      <c r="E4" s="162"/>
      <c r="F4" s="163">
        <v>24939</v>
      </c>
      <c r="G4" s="164"/>
      <c r="H4" s="165"/>
    </row>
    <row r="5" spans="1:8" x14ac:dyDescent="0.2">
      <c r="A5" s="146" t="s">
        <v>519</v>
      </c>
      <c r="B5" s="151"/>
      <c r="C5" s="152"/>
      <c r="D5" s="153">
        <v>39439</v>
      </c>
      <c r="E5" s="154"/>
      <c r="F5" s="155">
        <v>39221</v>
      </c>
      <c r="G5" s="156"/>
      <c r="H5" s="157"/>
    </row>
    <row r="6" spans="1:8" x14ac:dyDescent="0.2">
      <c r="A6" s="158"/>
      <c r="B6" s="159"/>
      <c r="C6" s="160"/>
      <c r="D6" s="161">
        <v>26301</v>
      </c>
      <c r="E6" s="162"/>
      <c r="F6" s="163">
        <v>24821</v>
      </c>
      <c r="G6" s="164"/>
      <c r="H6" s="165"/>
    </row>
    <row r="7" spans="1:8" x14ac:dyDescent="0.2">
      <c r="A7" s="146" t="s">
        <v>520</v>
      </c>
      <c r="B7" s="151"/>
      <c r="C7" s="152"/>
      <c r="D7" s="153">
        <v>35747</v>
      </c>
      <c r="E7" s="154"/>
      <c r="F7" s="155">
        <v>38566</v>
      </c>
      <c r="G7" s="156"/>
      <c r="H7" s="157"/>
    </row>
    <row r="8" spans="1:8" x14ac:dyDescent="0.2">
      <c r="A8" s="158"/>
      <c r="B8" s="159"/>
      <c r="C8" s="160"/>
      <c r="D8" s="161">
        <v>23001</v>
      </c>
      <c r="E8" s="162"/>
      <c r="F8" s="163">
        <v>24059</v>
      </c>
      <c r="G8" s="164"/>
      <c r="H8" s="165"/>
    </row>
    <row r="9" spans="1:8" x14ac:dyDescent="0.2">
      <c r="A9" s="146" t="s">
        <v>521</v>
      </c>
      <c r="B9" s="151"/>
      <c r="C9" s="152"/>
      <c r="D9" s="153">
        <v>18451</v>
      </c>
      <c r="E9" s="154"/>
      <c r="F9" s="155">
        <v>35156</v>
      </c>
      <c r="G9" s="156"/>
      <c r="H9" s="157"/>
    </row>
    <row r="10" spans="1:8" x14ac:dyDescent="0.2">
      <c r="A10" s="158"/>
      <c r="B10" s="159"/>
      <c r="C10" s="160"/>
      <c r="D10" s="161">
        <v>11431</v>
      </c>
      <c r="E10" s="162"/>
      <c r="F10" s="163">
        <v>22430</v>
      </c>
      <c r="G10" s="164"/>
      <c r="H10" s="165"/>
    </row>
    <row r="11" spans="1:8" x14ac:dyDescent="0.2">
      <c r="A11" s="146" t="s">
        <v>522</v>
      </c>
      <c r="B11" s="151"/>
      <c r="C11" s="152"/>
      <c r="D11" s="153">
        <v>22514</v>
      </c>
      <c r="E11" s="154"/>
      <c r="F11" s="155">
        <v>37029</v>
      </c>
      <c r="G11" s="156"/>
      <c r="H11" s="157"/>
    </row>
    <row r="12" spans="1:8" x14ac:dyDescent="0.2">
      <c r="A12" s="158"/>
      <c r="B12" s="159"/>
      <c r="C12" s="166"/>
      <c r="D12" s="161">
        <v>11102</v>
      </c>
      <c r="E12" s="162"/>
      <c r="F12" s="163">
        <v>23232</v>
      </c>
      <c r="G12" s="164"/>
      <c r="H12" s="165"/>
    </row>
    <row r="13" spans="1:8" x14ac:dyDescent="0.2">
      <c r="A13" s="146"/>
      <c r="B13" s="151"/>
      <c r="C13" s="152"/>
      <c r="D13" s="153">
        <v>34032</v>
      </c>
      <c r="E13" s="154"/>
      <c r="F13" s="155">
        <v>37523</v>
      </c>
      <c r="G13" s="167"/>
      <c r="H13" s="157"/>
    </row>
    <row r="14" spans="1:8" x14ac:dyDescent="0.2">
      <c r="A14" s="158"/>
      <c r="B14" s="159"/>
      <c r="C14" s="160"/>
      <c r="D14" s="161">
        <v>19848</v>
      </c>
      <c r="E14" s="162"/>
      <c r="F14" s="163">
        <v>23896</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5.63</v>
      </c>
      <c r="C19" s="168">
        <f>ROUND(VALUE(SUBSTITUTE(実質収支比率等に係る経年分析!G$48,"▲","-")),2)</f>
        <v>8.3000000000000007</v>
      </c>
      <c r="D19" s="168">
        <f>ROUND(VALUE(SUBSTITUTE(実質収支比率等に係る経年分析!H$48,"▲","-")),2)</f>
        <v>13.91</v>
      </c>
      <c r="E19" s="168">
        <f>ROUND(VALUE(SUBSTITUTE(実質収支比率等に係る経年分析!I$48,"▲","-")),2)</f>
        <v>7.41</v>
      </c>
      <c r="F19" s="168">
        <f>ROUND(VALUE(SUBSTITUTE(実質収支比率等に係る経年分析!J$48,"▲","-")),2)</f>
        <v>10.87</v>
      </c>
    </row>
    <row r="20" spans="1:11" x14ac:dyDescent="0.2">
      <c r="A20" s="168" t="s">
        <v>53</v>
      </c>
      <c r="B20" s="168">
        <f>ROUND(VALUE(SUBSTITUTE(実質収支比率等に係る経年分析!F$47,"▲","-")),2)</f>
        <v>11.23</v>
      </c>
      <c r="C20" s="168">
        <f>ROUND(VALUE(SUBSTITUTE(実質収支比率等に係る経年分析!G$47,"▲","-")),2)</f>
        <v>10.220000000000001</v>
      </c>
      <c r="D20" s="168">
        <f>ROUND(VALUE(SUBSTITUTE(実質収支比率等に係る経年分析!H$47,"▲","-")),2)</f>
        <v>11.57</v>
      </c>
      <c r="E20" s="168">
        <f>ROUND(VALUE(SUBSTITUTE(実質収支比率等に係る経年分析!I$47,"▲","-")),2)</f>
        <v>16.32</v>
      </c>
      <c r="F20" s="168">
        <f>ROUND(VALUE(SUBSTITUTE(実質収支比率等に係る経年分析!J$47,"▲","-")),2)</f>
        <v>14.94</v>
      </c>
    </row>
    <row r="21" spans="1:11" x14ac:dyDescent="0.2">
      <c r="A21" s="168" t="s">
        <v>54</v>
      </c>
      <c r="B21" s="168">
        <f>IF(ISNUMBER(VALUE(SUBSTITUTE(実質収支比率等に係る経年分析!F$49,"▲","-"))),ROUND(VALUE(SUBSTITUTE(実質収支比率等に係る経年分析!F$49,"▲","-")),2),NA())</f>
        <v>-7.0000000000000007E-2</v>
      </c>
      <c r="C21" s="168">
        <f>IF(ISNUMBER(VALUE(SUBSTITUTE(実質収支比率等に係る経年分析!G$49,"▲","-"))),ROUND(VALUE(SUBSTITUTE(実質収支比率等に係る経年分析!G$49,"▲","-")),2),NA())</f>
        <v>2.17</v>
      </c>
      <c r="D21" s="168">
        <f>IF(ISNUMBER(VALUE(SUBSTITUTE(実質収支比率等に係る経年分析!H$49,"▲","-"))),ROUND(VALUE(SUBSTITUTE(実質収支比率等に係る経年分析!H$49,"▲","-")),2),NA())</f>
        <v>7.78</v>
      </c>
      <c r="E21" s="168">
        <f>IF(ISNUMBER(VALUE(SUBSTITUTE(実質収支比率等に係る経年分析!I$49,"▲","-"))),ROUND(VALUE(SUBSTITUTE(実質収支比率等に係る経年分析!I$49,"▲","-")),2),NA())</f>
        <v>-2.23</v>
      </c>
      <c r="F21" s="168">
        <f>IF(ISNUMBER(VALUE(SUBSTITUTE(実質収支比率等に係る経年分析!J$49,"▲","-"))),ROUND(VALUE(SUBSTITUTE(実質収支比率等に係る経年分析!J$49,"▲","-")),2),NA())</f>
        <v>2.62</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0.21</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str">
        <f>IF(連結実質赤字比率に係る赤字・黒字の構成分析!C$40="",NA(),連結実質赤字比率に係る赤字・黒字の構成分析!C$40)</f>
        <v>後期高齢者医療特別会計</v>
      </c>
      <c r="B30" s="169" t="e">
        <f>IF(ROUND(VALUE(SUBSTITUTE(連結実質赤字比率に係る赤字・黒字の構成分析!F$40,"▲", "-")), 2) &lt; 0, ABS(ROUND(VALUE(SUBSTITUTE(連結実質赤字比率に係る赤字・黒字の構成分析!F$40,"▲", "-")), 2)), NA())</f>
        <v>#N/A</v>
      </c>
      <c r="C30" s="169">
        <f>IF(ROUND(VALUE(SUBSTITUTE(連結実質赤字比率に係る赤字・黒字の構成分析!F$40,"▲", "-")), 2) &gt;= 0, ABS(ROUND(VALUE(SUBSTITUTE(連結実質赤字比率に係る赤字・黒字の構成分析!F$40,"▲", "-")), 2)), NA())</f>
        <v>0.04</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0</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0.01</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0.1</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0.08</v>
      </c>
    </row>
    <row r="31" spans="1:11" x14ac:dyDescent="0.2">
      <c r="A31" s="169" t="str">
        <f>IF(連結実質赤字比率に係る赤字・黒字の構成分析!C$39="",NA(),連結実質赤字比率に係る赤字・黒字の構成分析!C$39)</f>
        <v>介護保険特別会計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0.16</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0.04</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0.78</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0.89</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0.45</v>
      </c>
    </row>
    <row r="32" spans="1:11" x14ac:dyDescent="0.2">
      <c r="A32" s="169" t="str">
        <f>IF(連結実質赤字比率に係る赤字・黒字の構成分析!C$38="",NA(),連結実質赤字比率に係る赤字・黒字の構成分析!C$38)</f>
        <v>国民健康保険特別会計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0.17</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0.39</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0.4</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0.31</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0.53</v>
      </c>
    </row>
    <row r="33" spans="1:16" x14ac:dyDescent="0.2">
      <c r="A33" s="169" t="str">
        <f>IF(連結実質赤字比率に係る赤字・黒字の構成分析!C$37="",NA(),連結実質赤字比率に係る赤字・黒字の構成分析!C$37)</f>
        <v>土地区画整理事業特別会計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0.27</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0.31</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0.21</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0.44</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0.87</v>
      </c>
    </row>
    <row r="34" spans="1:16" x14ac:dyDescent="0.2">
      <c r="A34" s="169" t="str">
        <f>IF(連結実質赤字比率に係る赤字・黒字の構成分析!C$36="",NA(),連結実質赤字比率に係る赤字・黒字の構成分析!C$36)</f>
        <v>下水道事業会計</v>
      </c>
      <c r="B34" s="169" t="e">
        <f>IF(ROUND(VALUE(SUBSTITUTE(連結実質赤字比率に係る赤字・黒字の構成分析!F$36,"▲", "-")), 2) &lt; 0, ABS(ROUND(VALUE(SUBSTITUTE(連結実質赤字比率に係る赤字・黒字の構成分析!F$36,"▲", "-")), 2)), NA())</f>
        <v>#VALUE!</v>
      </c>
      <c r="C34" s="169" t="e">
        <f>IF(ROUND(VALUE(SUBSTITUTE(連結実質赤字比率に係る赤字・黒字の構成分析!F$36,"▲", "-")), 2) &gt;= 0, ABS(ROUND(VALUE(SUBSTITUTE(連結実質赤字比率に係る赤字・黒字の構成分析!F$36,"▲", "-")), 2)), NA())</f>
        <v>#VALUE!</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0.79</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1.65</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2.0099999999999998</v>
      </c>
    </row>
    <row r="35" spans="1:16" x14ac:dyDescent="0.2">
      <c r="A35" s="169" t="str">
        <f>IF(連結実質赤字比率に係る赤字・黒字の構成分析!C$35="",NA(),連結実質赤字比率に係る赤字・黒字の構成分析!C$35)</f>
        <v>市立病院事業会計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2.63</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5</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6.92</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7.39</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4.79</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5.35</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7.98</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13.69</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7.19</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9.99</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5396</v>
      </c>
      <c r="E42" s="170"/>
      <c r="F42" s="170"/>
      <c r="G42" s="170">
        <f>'実質公債費比率（分子）の構造'!L$52</f>
        <v>5385</v>
      </c>
      <c r="H42" s="170"/>
      <c r="I42" s="170"/>
      <c r="J42" s="170">
        <f>'実質公債費比率（分子）の構造'!M$52</f>
        <v>5390</v>
      </c>
      <c r="K42" s="170"/>
      <c r="L42" s="170"/>
      <c r="M42" s="170">
        <f>'実質公債費比率（分子）の構造'!N$52</f>
        <v>5168</v>
      </c>
      <c r="N42" s="170"/>
      <c r="O42" s="170"/>
      <c r="P42" s="170">
        <f>'実質公債費比率（分子）の構造'!O$52</f>
        <v>4951</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f>'実質公債費比率（分子）の構造'!K$50</f>
        <v>125</v>
      </c>
      <c r="C44" s="170"/>
      <c r="D44" s="170"/>
      <c r="E44" s="170">
        <f>'実質公債費比率（分子）の構造'!L$50</f>
        <v>96</v>
      </c>
      <c r="F44" s="170"/>
      <c r="G44" s="170"/>
      <c r="H44" s="170">
        <f>'実質公債費比率（分子）の構造'!M$50</f>
        <v>96</v>
      </c>
      <c r="I44" s="170"/>
      <c r="J44" s="170"/>
      <c r="K44" s="170">
        <f>'実質公債費比率（分子）の構造'!N$50</f>
        <v>96</v>
      </c>
      <c r="L44" s="170"/>
      <c r="M44" s="170"/>
      <c r="N44" s="170">
        <f>'実質公債費比率（分子）の構造'!O$50</f>
        <v>115</v>
      </c>
      <c r="O44" s="170"/>
      <c r="P44" s="170"/>
    </row>
    <row r="45" spans="1:16" x14ac:dyDescent="0.2">
      <c r="A45" s="170" t="s">
        <v>63</v>
      </c>
      <c r="B45" s="170">
        <f>'実質公債費比率（分子）の構造'!K$49</f>
        <v>56</v>
      </c>
      <c r="C45" s="170"/>
      <c r="D45" s="170"/>
      <c r="E45" s="170">
        <f>'実質公債費比率（分子）の構造'!L$49</f>
        <v>29</v>
      </c>
      <c r="F45" s="170"/>
      <c r="G45" s="170"/>
      <c r="H45" s="170">
        <f>'実質公債費比率（分子）の構造'!M$49</f>
        <v>13</v>
      </c>
      <c r="I45" s="170"/>
      <c r="J45" s="170"/>
      <c r="K45" s="170">
        <f>'実質公債費比率（分子）の構造'!N$49</f>
        <v>90</v>
      </c>
      <c r="L45" s="170"/>
      <c r="M45" s="170"/>
      <c r="N45" s="170">
        <f>'実質公債費比率（分子）の構造'!O$49</f>
        <v>347</v>
      </c>
      <c r="O45" s="170"/>
      <c r="P45" s="170"/>
    </row>
    <row r="46" spans="1:16" x14ac:dyDescent="0.2">
      <c r="A46" s="170" t="s">
        <v>64</v>
      </c>
      <c r="B46" s="170">
        <f>'実質公債費比率（分子）の構造'!K$48</f>
        <v>1454</v>
      </c>
      <c r="C46" s="170"/>
      <c r="D46" s="170"/>
      <c r="E46" s="170">
        <f>'実質公債費比率（分子）の構造'!L$48</f>
        <v>1041</v>
      </c>
      <c r="F46" s="170"/>
      <c r="G46" s="170"/>
      <c r="H46" s="170">
        <f>'実質公債費比率（分子）の構造'!M$48</f>
        <v>933</v>
      </c>
      <c r="I46" s="170"/>
      <c r="J46" s="170"/>
      <c r="K46" s="170">
        <f>'実質公債費比率（分子）の構造'!N$48</f>
        <v>832</v>
      </c>
      <c r="L46" s="170"/>
      <c r="M46" s="170"/>
      <c r="N46" s="170">
        <f>'実質公債費比率（分子）の構造'!O$48</f>
        <v>1025</v>
      </c>
      <c r="O46" s="170"/>
      <c r="P46" s="170"/>
    </row>
    <row r="47" spans="1:16" x14ac:dyDescent="0.2">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3216</v>
      </c>
      <c r="C49" s="170"/>
      <c r="D49" s="170"/>
      <c r="E49" s="170">
        <f>'実質公債費比率（分子）の構造'!L$45</f>
        <v>3319</v>
      </c>
      <c r="F49" s="170"/>
      <c r="G49" s="170"/>
      <c r="H49" s="170">
        <f>'実質公債費比率（分子）の構造'!M$45</f>
        <v>3397</v>
      </c>
      <c r="I49" s="170"/>
      <c r="J49" s="170"/>
      <c r="K49" s="170">
        <f>'実質公債費比率（分子）の構造'!N$45</f>
        <v>3512</v>
      </c>
      <c r="L49" s="170"/>
      <c r="M49" s="170"/>
      <c r="N49" s="170">
        <f>'実質公債費比率（分子）の構造'!O$45</f>
        <v>3580</v>
      </c>
      <c r="O49" s="170"/>
      <c r="P49" s="170"/>
    </row>
    <row r="50" spans="1:16" x14ac:dyDescent="0.2">
      <c r="A50" s="170" t="s">
        <v>67</v>
      </c>
      <c r="B50" s="170" t="e">
        <f>NA()</f>
        <v>#N/A</v>
      </c>
      <c r="C50" s="170">
        <f>IF(ISNUMBER('実質公債費比率（分子）の構造'!K$53),'実質公債費比率（分子）の構造'!K$53,NA())</f>
        <v>-545</v>
      </c>
      <c r="D50" s="170" t="e">
        <f>NA()</f>
        <v>#N/A</v>
      </c>
      <c r="E50" s="170" t="e">
        <f>NA()</f>
        <v>#N/A</v>
      </c>
      <c r="F50" s="170">
        <f>IF(ISNUMBER('実質公債費比率（分子）の構造'!L$53),'実質公債費比率（分子）の構造'!L$53,NA())</f>
        <v>-900</v>
      </c>
      <c r="G50" s="170" t="e">
        <f>NA()</f>
        <v>#N/A</v>
      </c>
      <c r="H50" s="170" t="e">
        <f>NA()</f>
        <v>#N/A</v>
      </c>
      <c r="I50" s="170">
        <f>IF(ISNUMBER('実質公債費比率（分子）の構造'!M$53),'実質公債費比率（分子）の構造'!M$53,NA())</f>
        <v>-951</v>
      </c>
      <c r="J50" s="170" t="e">
        <f>NA()</f>
        <v>#N/A</v>
      </c>
      <c r="K50" s="170" t="e">
        <f>NA()</f>
        <v>#N/A</v>
      </c>
      <c r="L50" s="170">
        <f>IF(ISNUMBER('実質公債費比率（分子）の構造'!N$53),'実質公債費比率（分子）の構造'!N$53,NA())</f>
        <v>-638</v>
      </c>
      <c r="M50" s="170" t="e">
        <f>NA()</f>
        <v>#N/A</v>
      </c>
      <c r="N50" s="170" t="e">
        <f>NA()</f>
        <v>#N/A</v>
      </c>
      <c r="O50" s="170">
        <f>IF(ISNUMBER('実質公債費比率（分子）の構造'!O$53),'実質公債費比率（分子）の構造'!O$53,NA())</f>
        <v>116</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34282</v>
      </c>
      <c r="E56" s="169"/>
      <c r="F56" s="169"/>
      <c r="G56" s="169">
        <f>'将来負担比率（分子）の構造'!J$52</f>
        <v>33473</v>
      </c>
      <c r="H56" s="169"/>
      <c r="I56" s="169"/>
      <c r="J56" s="169">
        <f>'将来負担比率（分子）の構造'!K$52</f>
        <v>32877</v>
      </c>
      <c r="K56" s="169"/>
      <c r="L56" s="169"/>
      <c r="M56" s="169">
        <f>'将来負担比率（分子）の構造'!L$52</f>
        <v>30793</v>
      </c>
      <c r="N56" s="169"/>
      <c r="O56" s="169"/>
      <c r="P56" s="169">
        <f>'将来負担比率（分子）の構造'!M$52</f>
        <v>28302</v>
      </c>
    </row>
    <row r="57" spans="1:16" x14ac:dyDescent="0.2">
      <c r="A57" s="169" t="s">
        <v>42</v>
      </c>
      <c r="B57" s="169"/>
      <c r="C57" s="169"/>
      <c r="D57" s="169">
        <f>'将来負担比率（分子）の構造'!I$51</f>
        <v>16799</v>
      </c>
      <c r="E57" s="169"/>
      <c r="F57" s="169"/>
      <c r="G57" s="169">
        <f>'将来負担比率（分子）の構造'!J$51</f>
        <v>15306</v>
      </c>
      <c r="H57" s="169"/>
      <c r="I57" s="169"/>
      <c r="J57" s="169">
        <f>'将来負担比率（分子）の構造'!K$51</f>
        <v>14590</v>
      </c>
      <c r="K57" s="169"/>
      <c r="L57" s="169"/>
      <c r="M57" s="169">
        <f>'将来負担比率（分子）の構造'!L$51</f>
        <v>15410</v>
      </c>
      <c r="N57" s="169"/>
      <c r="O57" s="169"/>
      <c r="P57" s="169">
        <f>'将来負担比率（分子）の構造'!M$51</f>
        <v>11646</v>
      </c>
    </row>
    <row r="58" spans="1:16" x14ac:dyDescent="0.2">
      <c r="A58" s="169" t="s">
        <v>41</v>
      </c>
      <c r="B58" s="169"/>
      <c r="C58" s="169"/>
      <c r="D58" s="169">
        <f>'将来負担比率（分子）の構造'!I$50</f>
        <v>12386</v>
      </c>
      <c r="E58" s="169"/>
      <c r="F58" s="169"/>
      <c r="G58" s="169">
        <f>'将来負担比率（分子）の構造'!J$50</f>
        <v>10902</v>
      </c>
      <c r="H58" s="169"/>
      <c r="I58" s="169"/>
      <c r="J58" s="169">
        <f>'将来負担比率（分子）の構造'!K$50</f>
        <v>11847</v>
      </c>
      <c r="K58" s="169"/>
      <c r="L58" s="169"/>
      <c r="M58" s="169">
        <f>'将来負担比率（分子）の構造'!L$50</f>
        <v>15204</v>
      </c>
      <c r="N58" s="169"/>
      <c r="O58" s="169"/>
      <c r="P58" s="169">
        <f>'将来負担比率（分子）の構造'!M$50</f>
        <v>15929</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f>'将来負担比率（分子）の構造'!I$46</f>
        <v>927</v>
      </c>
      <c r="C61" s="169"/>
      <c r="D61" s="169"/>
      <c r="E61" s="169">
        <f>'将来負担比率（分子）の構造'!J$46</f>
        <v>870</v>
      </c>
      <c r="F61" s="169"/>
      <c r="G61" s="169"/>
      <c r="H61" s="169">
        <f>'将来負担比率（分子）の構造'!K$46</f>
        <v>819</v>
      </c>
      <c r="I61" s="169"/>
      <c r="J61" s="169"/>
      <c r="K61" s="169">
        <f>'将来負担比率（分子）の構造'!L$46</f>
        <v>766</v>
      </c>
      <c r="L61" s="169"/>
      <c r="M61" s="169"/>
      <c r="N61" s="169">
        <f>'将来負担比率（分子）の構造'!M$46</f>
        <v>713</v>
      </c>
      <c r="O61" s="169"/>
      <c r="P61" s="169"/>
    </row>
    <row r="62" spans="1:16" x14ac:dyDescent="0.2">
      <c r="A62" s="169" t="s">
        <v>35</v>
      </c>
      <c r="B62" s="169">
        <f>'将来負担比率（分子）の構造'!I$45</f>
        <v>9023</v>
      </c>
      <c r="C62" s="169"/>
      <c r="D62" s="169"/>
      <c r="E62" s="169">
        <f>'将来負担比率（分子）の構造'!J$45</f>
        <v>8540</v>
      </c>
      <c r="F62" s="169"/>
      <c r="G62" s="169"/>
      <c r="H62" s="169">
        <f>'将来負担比率（分子）の構造'!K$45</f>
        <v>8437</v>
      </c>
      <c r="I62" s="169"/>
      <c r="J62" s="169"/>
      <c r="K62" s="169">
        <f>'将来負担比率（分子）の構造'!L$45</f>
        <v>8245</v>
      </c>
      <c r="L62" s="169"/>
      <c r="M62" s="169"/>
      <c r="N62" s="169">
        <f>'将来負担比率（分子）の構造'!M$45</f>
        <v>8493</v>
      </c>
      <c r="O62" s="169"/>
      <c r="P62" s="169"/>
    </row>
    <row r="63" spans="1:16" x14ac:dyDescent="0.2">
      <c r="A63" s="169" t="s">
        <v>34</v>
      </c>
      <c r="B63" s="169">
        <f>'将来負担比率（分子）の構造'!I$44</f>
        <v>3851</v>
      </c>
      <c r="C63" s="169"/>
      <c r="D63" s="169"/>
      <c r="E63" s="169">
        <f>'将来負担比率（分子）の構造'!J$44</f>
        <v>3826</v>
      </c>
      <c r="F63" s="169"/>
      <c r="G63" s="169"/>
      <c r="H63" s="169">
        <f>'将来負担比率（分子）の構造'!K$44</f>
        <v>3817</v>
      </c>
      <c r="I63" s="169"/>
      <c r="J63" s="169"/>
      <c r="K63" s="169">
        <f>'将来負担比率（分子）の構造'!L$44</f>
        <v>3739</v>
      </c>
      <c r="L63" s="169"/>
      <c r="M63" s="169"/>
      <c r="N63" s="169">
        <f>'将来負担比率（分子）の構造'!M$44</f>
        <v>3422</v>
      </c>
      <c r="O63" s="169"/>
      <c r="P63" s="169"/>
    </row>
    <row r="64" spans="1:16" x14ac:dyDescent="0.2">
      <c r="A64" s="169" t="s">
        <v>33</v>
      </c>
      <c r="B64" s="169">
        <f>'将来負担比率（分子）の構造'!I$43</f>
        <v>10301</v>
      </c>
      <c r="C64" s="169"/>
      <c r="D64" s="169"/>
      <c r="E64" s="169">
        <f>'将来負担比率（分子）の構造'!J$43</f>
        <v>9036</v>
      </c>
      <c r="F64" s="169"/>
      <c r="G64" s="169"/>
      <c r="H64" s="169">
        <f>'将来負担比率（分子）の構造'!K$43</f>
        <v>7654</v>
      </c>
      <c r="I64" s="169"/>
      <c r="J64" s="169"/>
      <c r="K64" s="169">
        <f>'将来負担比率（分子）の構造'!L$43</f>
        <v>6272</v>
      </c>
      <c r="L64" s="169"/>
      <c r="M64" s="169"/>
      <c r="N64" s="169">
        <f>'将来負担比率（分子）の構造'!M$43</f>
        <v>6457</v>
      </c>
      <c r="O64" s="169"/>
      <c r="P64" s="169"/>
    </row>
    <row r="65" spans="1:16" x14ac:dyDescent="0.2">
      <c r="A65" s="169" t="s">
        <v>32</v>
      </c>
      <c r="B65" s="169">
        <f>'将来負担比率（分子）の構造'!I$42</f>
        <v>7583</v>
      </c>
      <c r="C65" s="169"/>
      <c r="D65" s="169"/>
      <c r="E65" s="169">
        <f>'将来負担比率（分子）の構造'!J$42</f>
        <v>7304</v>
      </c>
      <c r="F65" s="169"/>
      <c r="G65" s="169"/>
      <c r="H65" s="169">
        <f>'将来負担比率（分子）の構造'!K$42</f>
        <v>7144</v>
      </c>
      <c r="I65" s="169"/>
      <c r="J65" s="169"/>
      <c r="K65" s="169">
        <f>'将来負担比率（分子）の構造'!L$42</f>
        <v>6566</v>
      </c>
      <c r="L65" s="169"/>
      <c r="M65" s="169"/>
      <c r="N65" s="169">
        <f>'将来負担比率（分子）の構造'!M$42</f>
        <v>6790</v>
      </c>
      <c r="O65" s="169"/>
      <c r="P65" s="169"/>
    </row>
    <row r="66" spans="1:16" x14ac:dyDescent="0.2">
      <c r="A66" s="169" t="s">
        <v>31</v>
      </c>
      <c r="B66" s="169">
        <f>'将来負担比率（分子）の構造'!I$41</f>
        <v>35894</v>
      </c>
      <c r="C66" s="169"/>
      <c r="D66" s="169"/>
      <c r="E66" s="169">
        <f>'将来負担比率（分子）の構造'!J$41</f>
        <v>36566</v>
      </c>
      <c r="F66" s="169"/>
      <c r="G66" s="169"/>
      <c r="H66" s="169">
        <f>'将来負担比率（分子）の構造'!K$41</f>
        <v>36172</v>
      </c>
      <c r="I66" s="169"/>
      <c r="J66" s="169"/>
      <c r="K66" s="169">
        <f>'将来負担比率（分子）の構造'!L$41</f>
        <v>34145</v>
      </c>
      <c r="L66" s="169"/>
      <c r="M66" s="169"/>
      <c r="N66" s="169">
        <f>'将来負担比率（分子）の構造'!M$41</f>
        <v>32216</v>
      </c>
      <c r="O66" s="169"/>
      <c r="P66" s="169"/>
    </row>
    <row r="67" spans="1:16" x14ac:dyDescent="0.2">
      <c r="A67" s="169" t="s">
        <v>71</v>
      </c>
      <c r="B67" s="169" t="e">
        <f>NA()</f>
        <v>#N/A</v>
      </c>
      <c r="C67" s="169">
        <f>IF(ISNUMBER('将来負担比率（分子）の構造'!I$53), IF('将来負担比率（分子）の構造'!I$53 &lt; 0, 0, '将来負担比率（分子）の構造'!I$53), NA())</f>
        <v>4112</v>
      </c>
      <c r="D67" s="169" t="e">
        <f>NA()</f>
        <v>#N/A</v>
      </c>
      <c r="E67" s="169" t="e">
        <f>NA()</f>
        <v>#N/A</v>
      </c>
      <c r="F67" s="169">
        <f>IF(ISNUMBER('将来負担比率（分子）の構造'!J$53), IF('将来負担比率（分子）の構造'!J$53 &lt; 0, 0, '将来負担比率（分子）の構造'!J$53), NA())</f>
        <v>6460</v>
      </c>
      <c r="G67" s="169" t="e">
        <f>NA()</f>
        <v>#N/A</v>
      </c>
      <c r="H67" s="169" t="e">
        <f>NA()</f>
        <v>#N/A</v>
      </c>
      <c r="I67" s="169">
        <f>IF(ISNUMBER('将来負担比率（分子）の構造'!K$53), IF('将来負担比率（分子）の構造'!K$53 &lt; 0, 0, '将来負担比率（分子）の構造'!K$53), NA())</f>
        <v>4729</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2213</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4323</v>
      </c>
      <c r="C72" s="173">
        <f>基金残高に係る経年分析!G55</f>
        <v>5986</v>
      </c>
      <c r="D72" s="173">
        <f>基金残高に係る経年分析!H55</f>
        <v>5606</v>
      </c>
    </row>
    <row r="73" spans="1:16" x14ac:dyDescent="0.2">
      <c r="A73" s="172" t="s">
        <v>74</v>
      </c>
      <c r="B73" s="173">
        <f>基金残高に係る経年分析!F56</f>
        <v>327</v>
      </c>
      <c r="C73" s="173">
        <f>基金残高に係る経年分析!G56</f>
        <v>327</v>
      </c>
      <c r="D73" s="173">
        <f>基金残高に係る経年分析!H56</f>
        <v>328</v>
      </c>
    </row>
    <row r="74" spans="1:16" x14ac:dyDescent="0.2">
      <c r="A74" s="172" t="s">
        <v>75</v>
      </c>
      <c r="B74" s="173">
        <f>基金残高に係る経年分析!F57</f>
        <v>7197</v>
      </c>
      <c r="C74" s="173">
        <f>基金残高に係る経年分析!G57</f>
        <v>8892</v>
      </c>
      <c r="D74" s="173">
        <f>基金残高に係る経年分析!H57</f>
        <v>10195</v>
      </c>
    </row>
  </sheetData>
  <sheetProtection algorithmName="SHA-512" hashValue="lwSmZnIJKEIoz2Q/QDD2Ki29oLnvgcau+cx+QHrNFOB+5U+7vY5I9Ad0kHRd6/dpR8ImM5Eie9QxH93d7G7Avg==" saltValue="HDdR+mMkjfcXuJTcgVTXqg=="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616" t="s">
        <v>202</v>
      </c>
      <c r="DI1" s="617"/>
      <c r="DJ1" s="617"/>
      <c r="DK1" s="617"/>
      <c r="DL1" s="617"/>
      <c r="DM1" s="617"/>
      <c r="DN1" s="618"/>
      <c r="DO1" s="208"/>
      <c r="DP1" s="616" t="s">
        <v>203</v>
      </c>
      <c r="DQ1" s="617"/>
      <c r="DR1" s="617"/>
      <c r="DS1" s="617"/>
      <c r="DT1" s="617"/>
      <c r="DU1" s="617"/>
      <c r="DV1" s="617"/>
      <c r="DW1" s="617"/>
      <c r="DX1" s="617"/>
      <c r="DY1" s="617"/>
      <c r="DZ1" s="617"/>
      <c r="EA1" s="617"/>
      <c r="EB1" s="617"/>
      <c r="EC1" s="618"/>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19" t="s">
        <v>205</v>
      </c>
      <c r="C3" s="620"/>
      <c r="D3" s="620"/>
      <c r="E3" s="620"/>
      <c r="F3" s="620"/>
      <c r="G3" s="620"/>
      <c r="H3" s="620"/>
      <c r="I3" s="620"/>
      <c r="J3" s="620"/>
      <c r="K3" s="620"/>
      <c r="L3" s="620"/>
      <c r="M3" s="620"/>
      <c r="N3" s="620"/>
      <c r="O3" s="620"/>
      <c r="P3" s="620"/>
      <c r="Q3" s="620"/>
      <c r="R3" s="620"/>
      <c r="S3" s="620"/>
      <c r="T3" s="620"/>
      <c r="U3" s="620"/>
      <c r="V3" s="620"/>
      <c r="W3" s="620"/>
      <c r="X3" s="620"/>
      <c r="Y3" s="620"/>
      <c r="Z3" s="620"/>
      <c r="AA3" s="620"/>
      <c r="AB3" s="620"/>
      <c r="AC3" s="620"/>
      <c r="AD3" s="620"/>
      <c r="AE3" s="620"/>
      <c r="AF3" s="620"/>
      <c r="AG3" s="620"/>
      <c r="AH3" s="620"/>
      <c r="AI3" s="620"/>
      <c r="AJ3" s="620"/>
      <c r="AK3" s="620"/>
      <c r="AL3" s="620"/>
      <c r="AM3" s="620"/>
      <c r="AN3" s="620"/>
      <c r="AO3" s="620"/>
      <c r="AP3" s="619" t="s">
        <v>206</v>
      </c>
      <c r="AQ3" s="620"/>
      <c r="AR3" s="620"/>
      <c r="AS3" s="620"/>
      <c r="AT3" s="620"/>
      <c r="AU3" s="620"/>
      <c r="AV3" s="620"/>
      <c r="AW3" s="620"/>
      <c r="AX3" s="620"/>
      <c r="AY3" s="620"/>
      <c r="AZ3" s="620"/>
      <c r="BA3" s="620"/>
      <c r="BB3" s="620"/>
      <c r="BC3" s="620"/>
      <c r="BD3" s="620"/>
      <c r="BE3" s="620"/>
      <c r="BF3" s="620"/>
      <c r="BG3" s="620"/>
      <c r="BH3" s="620"/>
      <c r="BI3" s="620"/>
      <c r="BJ3" s="620"/>
      <c r="BK3" s="620"/>
      <c r="BL3" s="620"/>
      <c r="BM3" s="620"/>
      <c r="BN3" s="620"/>
      <c r="BO3" s="620"/>
      <c r="BP3" s="620"/>
      <c r="BQ3" s="620"/>
      <c r="BR3" s="620"/>
      <c r="BS3" s="620"/>
      <c r="BT3" s="620"/>
      <c r="BU3" s="620"/>
      <c r="BV3" s="620"/>
      <c r="BW3" s="620"/>
      <c r="BX3" s="620"/>
      <c r="BY3" s="620"/>
      <c r="BZ3" s="620"/>
      <c r="CA3" s="620"/>
      <c r="CB3" s="621"/>
      <c r="CD3" s="619" t="s">
        <v>207</v>
      </c>
      <c r="CE3" s="620"/>
      <c r="CF3" s="620"/>
      <c r="CG3" s="620"/>
      <c r="CH3" s="620"/>
      <c r="CI3" s="620"/>
      <c r="CJ3" s="620"/>
      <c r="CK3" s="620"/>
      <c r="CL3" s="620"/>
      <c r="CM3" s="620"/>
      <c r="CN3" s="620"/>
      <c r="CO3" s="620"/>
      <c r="CP3" s="620"/>
      <c r="CQ3" s="620"/>
      <c r="CR3" s="620"/>
      <c r="CS3" s="620"/>
      <c r="CT3" s="620"/>
      <c r="CU3" s="620"/>
      <c r="CV3" s="620"/>
      <c r="CW3" s="620"/>
      <c r="CX3" s="620"/>
      <c r="CY3" s="620"/>
      <c r="CZ3" s="620"/>
      <c r="DA3" s="620"/>
      <c r="DB3" s="620"/>
      <c r="DC3" s="620"/>
      <c r="DD3" s="620"/>
      <c r="DE3" s="620"/>
      <c r="DF3" s="620"/>
      <c r="DG3" s="620"/>
      <c r="DH3" s="620"/>
      <c r="DI3" s="620"/>
      <c r="DJ3" s="620"/>
      <c r="DK3" s="620"/>
      <c r="DL3" s="620"/>
      <c r="DM3" s="620"/>
      <c r="DN3" s="620"/>
      <c r="DO3" s="620"/>
      <c r="DP3" s="620"/>
      <c r="DQ3" s="620"/>
      <c r="DR3" s="620"/>
      <c r="DS3" s="620"/>
      <c r="DT3" s="620"/>
      <c r="DU3" s="620"/>
      <c r="DV3" s="620"/>
      <c r="DW3" s="620"/>
      <c r="DX3" s="620"/>
      <c r="DY3" s="620"/>
      <c r="DZ3" s="620"/>
      <c r="EA3" s="620"/>
      <c r="EB3" s="620"/>
      <c r="EC3" s="621"/>
    </row>
    <row r="4" spans="2:143" ht="11.25" customHeight="1" x14ac:dyDescent="0.2">
      <c r="B4" s="619" t="s">
        <v>1</v>
      </c>
      <c r="C4" s="620"/>
      <c r="D4" s="620"/>
      <c r="E4" s="620"/>
      <c r="F4" s="620"/>
      <c r="G4" s="620"/>
      <c r="H4" s="620"/>
      <c r="I4" s="620"/>
      <c r="J4" s="620"/>
      <c r="K4" s="620"/>
      <c r="L4" s="620"/>
      <c r="M4" s="620"/>
      <c r="N4" s="620"/>
      <c r="O4" s="620"/>
      <c r="P4" s="620"/>
      <c r="Q4" s="621"/>
      <c r="R4" s="619" t="s">
        <v>208</v>
      </c>
      <c r="S4" s="620"/>
      <c r="T4" s="620"/>
      <c r="U4" s="620"/>
      <c r="V4" s="620"/>
      <c r="W4" s="620"/>
      <c r="X4" s="620"/>
      <c r="Y4" s="621"/>
      <c r="Z4" s="619" t="s">
        <v>209</v>
      </c>
      <c r="AA4" s="620"/>
      <c r="AB4" s="620"/>
      <c r="AC4" s="621"/>
      <c r="AD4" s="619" t="s">
        <v>210</v>
      </c>
      <c r="AE4" s="620"/>
      <c r="AF4" s="620"/>
      <c r="AG4" s="620"/>
      <c r="AH4" s="620"/>
      <c r="AI4" s="620"/>
      <c r="AJ4" s="620"/>
      <c r="AK4" s="621"/>
      <c r="AL4" s="619" t="s">
        <v>209</v>
      </c>
      <c r="AM4" s="620"/>
      <c r="AN4" s="620"/>
      <c r="AO4" s="621"/>
      <c r="AP4" s="622" t="s">
        <v>211</v>
      </c>
      <c r="AQ4" s="622"/>
      <c r="AR4" s="622"/>
      <c r="AS4" s="622"/>
      <c r="AT4" s="622"/>
      <c r="AU4" s="622"/>
      <c r="AV4" s="622"/>
      <c r="AW4" s="622"/>
      <c r="AX4" s="622"/>
      <c r="AY4" s="622"/>
      <c r="AZ4" s="622"/>
      <c r="BA4" s="622"/>
      <c r="BB4" s="622"/>
      <c r="BC4" s="622"/>
      <c r="BD4" s="622"/>
      <c r="BE4" s="622"/>
      <c r="BF4" s="622"/>
      <c r="BG4" s="622" t="s">
        <v>212</v>
      </c>
      <c r="BH4" s="622"/>
      <c r="BI4" s="622"/>
      <c r="BJ4" s="622"/>
      <c r="BK4" s="622"/>
      <c r="BL4" s="622"/>
      <c r="BM4" s="622"/>
      <c r="BN4" s="622"/>
      <c r="BO4" s="622" t="s">
        <v>209</v>
      </c>
      <c r="BP4" s="622"/>
      <c r="BQ4" s="622"/>
      <c r="BR4" s="622"/>
      <c r="BS4" s="622" t="s">
        <v>213</v>
      </c>
      <c r="BT4" s="622"/>
      <c r="BU4" s="622"/>
      <c r="BV4" s="622"/>
      <c r="BW4" s="622"/>
      <c r="BX4" s="622"/>
      <c r="BY4" s="622"/>
      <c r="BZ4" s="622"/>
      <c r="CA4" s="622"/>
      <c r="CB4" s="622"/>
      <c r="CD4" s="619" t="s">
        <v>214</v>
      </c>
      <c r="CE4" s="620"/>
      <c r="CF4" s="620"/>
      <c r="CG4" s="620"/>
      <c r="CH4" s="620"/>
      <c r="CI4" s="620"/>
      <c r="CJ4" s="620"/>
      <c r="CK4" s="620"/>
      <c r="CL4" s="620"/>
      <c r="CM4" s="620"/>
      <c r="CN4" s="620"/>
      <c r="CO4" s="620"/>
      <c r="CP4" s="620"/>
      <c r="CQ4" s="620"/>
      <c r="CR4" s="620"/>
      <c r="CS4" s="620"/>
      <c r="CT4" s="620"/>
      <c r="CU4" s="620"/>
      <c r="CV4" s="620"/>
      <c r="CW4" s="620"/>
      <c r="CX4" s="620"/>
      <c r="CY4" s="620"/>
      <c r="CZ4" s="620"/>
      <c r="DA4" s="620"/>
      <c r="DB4" s="620"/>
      <c r="DC4" s="620"/>
      <c r="DD4" s="620"/>
      <c r="DE4" s="620"/>
      <c r="DF4" s="620"/>
      <c r="DG4" s="620"/>
      <c r="DH4" s="620"/>
      <c r="DI4" s="620"/>
      <c r="DJ4" s="620"/>
      <c r="DK4" s="620"/>
      <c r="DL4" s="620"/>
      <c r="DM4" s="620"/>
      <c r="DN4" s="620"/>
      <c r="DO4" s="620"/>
      <c r="DP4" s="620"/>
      <c r="DQ4" s="620"/>
      <c r="DR4" s="620"/>
      <c r="DS4" s="620"/>
      <c r="DT4" s="620"/>
      <c r="DU4" s="620"/>
      <c r="DV4" s="620"/>
      <c r="DW4" s="620"/>
      <c r="DX4" s="620"/>
      <c r="DY4" s="620"/>
      <c r="DZ4" s="620"/>
      <c r="EA4" s="620"/>
      <c r="EB4" s="620"/>
      <c r="EC4" s="621"/>
    </row>
    <row r="5" spans="2:143" ht="11.25" customHeight="1" x14ac:dyDescent="0.2">
      <c r="B5" s="623" t="s">
        <v>215</v>
      </c>
      <c r="C5" s="624"/>
      <c r="D5" s="624"/>
      <c r="E5" s="624"/>
      <c r="F5" s="624"/>
      <c r="G5" s="624"/>
      <c r="H5" s="624"/>
      <c r="I5" s="624"/>
      <c r="J5" s="624"/>
      <c r="K5" s="624"/>
      <c r="L5" s="624"/>
      <c r="M5" s="624"/>
      <c r="N5" s="624"/>
      <c r="O5" s="624"/>
      <c r="P5" s="624"/>
      <c r="Q5" s="625"/>
      <c r="R5" s="626">
        <v>31443215</v>
      </c>
      <c r="S5" s="627"/>
      <c r="T5" s="627"/>
      <c r="U5" s="627"/>
      <c r="V5" s="627"/>
      <c r="W5" s="627"/>
      <c r="X5" s="627"/>
      <c r="Y5" s="628"/>
      <c r="Z5" s="629">
        <v>39.700000000000003</v>
      </c>
      <c r="AA5" s="629"/>
      <c r="AB5" s="629"/>
      <c r="AC5" s="629"/>
      <c r="AD5" s="630">
        <v>28833046</v>
      </c>
      <c r="AE5" s="630"/>
      <c r="AF5" s="630"/>
      <c r="AG5" s="630"/>
      <c r="AH5" s="630"/>
      <c r="AI5" s="630"/>
      <c r="AJ5" s="630"/>
      <c r="AK5" s="630"/>
      <c r="AL5" s="631">
        <v>76.099999999999994</v>
      </c>
      <c r="AM5" s="632"/>
      <c r="AN5" s="632"/>
      <c r="AO5" s="633"/>
      <c r="AP5" s="623" t="s">
        <v>216</v>
      </c>
      <c r="AQ5" s="624"/>
      <c r="AR5" s="624"/>
      <c r="AS5" s="624"/>
      <c r="AT5" s="624"/>
      <c r="AU5" s="624"/>
      <c r="AV5" s="624"/>
      <c r="AW5" s="624"/>
      <c r="AX5" s="624"/>
      <c r="AY5" s="624"/>
      <c r="AZ5" s="624"/>
      <c r="BA5" s="624"/>
      <c r="BB5" s="624"/>
      <c r="BC5" s="624"/>
      <c r="BD5" s="624"/>
      <c r="BE5" s="624"/>
      <c r="BF5" s="625"/>
      <c r="BG5" s="637">
        <v>28833047</v>
      </c>
      <c r="BH5" s="638"/>
      <c r="BI5" s="638"/>
      <c r="BJ5" s="638"/>
      <c r="BK5" s="638"/>
      <c r="BL5" s="638"/>
      <c r="BM5" s="638"/>
      <c r="BN5" s="639"/>
      <c r="BO5" s="640">
        <v>91.7</v>
      </c>
      <c r="BP5" s="640"/>
      <c r="BQ5" s="640"/>
      <c r="BR5" s="640"/>
      <c r="BS5" s="641">
        <v>182498</v>
      </c>
      <c r="BT5" s="641"/>
      <c r="BU5" s="641"/>
      <c r="BV5" s="641"/>
      <c r="BW5" s="641"/>
      <c r="BX5" s="641"/>
      <c r="BY5" s="641"/>
      <c r="BZ5" s="641"/>
      <c r="CA5" s="641"/>
      <c r="CB5" s="645"/>
      <c r="CD5" s="619" t="s">
        <v>211</v>
      </c>
      <c r="CE5" s="620"/>
      <c r="CF5" s="620"/>
      <c r="CG5" s="620"/>
      <c r="CH5" s="620"/>
      <c r="CI5" s="620"/>
      <c r="CJ5" s="620"/>
      <c r="CK5" s="620"/>
      <c r="CL5" s="620"/>
      <c r="CM5" s="620"/>
      <c r="CN5" s="620"/>
      <c r="CO5" s="620"/>
      <c r="CP5" s="620"/>
      <c r="CQ5" s="621"/>
      <c r="CR5" s="619" t="s">
        <v>217</v>
      </c>
      <c r="CS5" s="620"/>
      <c r="CT5" s="620"/>
      <c r="CU5" s="620"/>
      <c r="CV5" s="620"/>
      <c r="CW5" s="620"/>
      <c r="CX5" s="620"/>
      <c r="CY5" s="621"/>
      <c r="CZ5" s="619" t="s">
        <v>209</v>
      </c>
      <c r="DA5" s="620"/>
      <c r="DB5" s="620"/>
      <c r="DC5" s="621"/>
      <c r="DD5" s="619" t="s">
        <v>218</v>
      </c>
      <c r="DE5" s="620"/>
      <c r="DF5" s="620"/>
      <c r="DG5" s="620"/>
      <c r="DH5" s="620"/>
      <c r="DI5" s="620"/>
      <c r="DJ5" s="620"/>
      <c r="DK5" s="620"/>
      <c r="DL5" s="620"/>
      <c r="DM5" s="620"/>
      <c r="DN5" s="620"/>
      <c r="DO5" s="620"/>
      <c r="DP5" s="621"/>
      <c r="DQ5" s="619" t="s">
        <v>219</v>
      </c>
      <c r="DR5" s="620"/>
      <c r="DS5" s="620"/>
      <c r="DT5" s="620"/>
      <c r="DU5" s="620"/>
      <c r="DV5" s="620"/>
      <c r="DW5" s="620"/>
      <c r="DX5" s="620"/>
      <c r="DY5" s="620"/>
      <c r="DZ5" s="620"/>
      <c r="EA5" s="620"/>
      <c r="EB5" s="620"/>
      <c r="EC5" s="621"/>
    </row>
    <row r="6" spans="2:143" ht="11.25" customHeight="1" x14ac:dyDescent="0.2">
      <c r="B6" s="634" t="s">
        <v>220</v>
      </c>
      <c r="C6" s="635"/>
      <c r="D6" s="635"/>
      <c r="E6" s="635"/>
      <c r="F6" s="635"/>
      <c r="G6" s="635"/>
      <c r="H6" s="635"/>
      <c r="I6" s="635"/>
      <c r="J6" s="635"/>
      <c r="K6" s="635"/>
      <c r="L6" s="635"/>
      <c r="M6" s="635"/>
      <c r="N6" s="635"/>
      <c r="O6" s="635"/>
      <c r="P6" s="635"/>
      <c r="Q6" s="636"/>
      <c r="R6" s="637">
        <v>315678</v>
      </c>
      <c r="S6" s="638"/>
      <c r="T6" s="638"/>
      <c r="U6" s="638"/>
      <c r="V6" s="638"/>
      <c r="W6" s="638"/>
      <c r="X6" s="638"/>
      <c r="Y6" s="639"/>
      <c r="Z6" s="640">
        <v>0.4</v>
      </c>
      <c r="AA6" s="640"/>
      <c r="AB6" s="640"/>
      <c r="AC6" s="640"/>
      <c r="AD6" s="641">
        <v>315678</v>
      </c>
      <c r="AE6" s="641"/>
      <c r="AF6" s="641"/>
      <c r="AG6" s="641"/>
      <c r="AH6" s="641"/>
      <c r="AI6" s="641"/>
      <c r="AJ6" s="641"/>
      <c r="AK6" s="641"/>
      <c r="AL6" s="642">
        <v>0.8</v>
      </c>
      <c r="AM6" s="643"/>
      <c r="AN6" s="643"/>
      <c r="AO6" s="644"/>
      <c r="AP6" s="634" t="s">
        <v>221</v>
      </c>
      <c r="AQ6" s="635"/>
      <c r="AR6" s="635"/>
      <c r="AS6" s="635"/>
      <c r="AT6" s="635"/>
      <c r="AU6" s="635"/>
      <c r="AV6" s="635"/>
      <c r="AW6" s="635"/>
      <c r="AX6" s="635"/>
      <c r="AY6" s="635"/>
      <c r="AZ6" s="635"/>
      <c r="BA6" s="635"/>
      <c r="BB6" s="635"/>
      <c r="BC6" s="635"/>
      <c r="BD6" s="635"/>
      <c r="BE6" s="635"/>
      <c r="BF6" s="636"/>
      <c r="BG6" s="637">
        <v>28833047</v>
      </c>
      <c r="BH6" s="638"/>
      <c r="BI6" s="638"/>
      <c r="BJ6" s="638"/>
      <c r="BK6" s="638"/>
      <c r="BL6" s="638"/>
      <c r="BM6" s="638"/>
      <c r="BN6" s="639"/>
      <c r="BO6" s="640">
        <v>91.7</v>
      </c>
      <c r="BP6" s="640"/>
      <c r="BQ6" s="640"/>
      <c r="BR6" s="640"/>
      <c r="BS6" s="641">
        <v>182498</v>
      </c>
      <c r="BT6" s="641"/>
      <c r="BU6" s="641"/>
      <c r="BV6" s="641"/>
      <c r="BW6" s="641"/>
      <c r="BX6" s="641"/>
      <c r="BY6" s="641"/>
      <c r="BZ6" s="641"/>
      <c r="CA6" s="641"/>
      <c r="CB6" s="645"/>
      <c r="CD6" s="623" t="s">
        <v>222</v>
      </c>
      <c r="CE6" s="624"/>
      <c r="CF6" s="624"/>
      <c r="CG6" s="624"/>
      <c r="CH6" s="624"/>
      <c r="CI6" s="624"/>
      <c r="CJ6" s="624"/>
      <c r="CK6" s="624"/>
      <c r="CL6" s="624"/>
      <c r="CM6" s="624"/>
      <c r="CN6" s="624"/>
      <c r="CO6" s="624"/>
      <c r="CP6" s="624"/>
      <c r="CQ6" s="625"/>
      <c r="CR6" s="637">
        <v>413451</v>
      </c>
      <c r="CS6" s="638"/>
      <c r="CT6" s="638"/>
      <c r="CU6" s="638"/>
      <c r="CV6" s="638"/>
      <c r="CW6" s="638"/>
      <c r="CX6" s="638"/>
      <c r="CY6" s="639"/>
      <c r="CZ6" s="631">
        <v>0.6</v>
      </c>
      <c r="DA6" s="632"/>
      <c r="DB6" s="632"/>
      <c r="DC6" s="648"/>
      <c r="DD6" s="646" t="s">
        <v>122</v>
      </c>
      <c r="DE6" s="638"/>
      <c r="DF6" s="638"/>
      <c r="DG6" s="638"/>
      <c r="DH6" s="638"/>
      <c r="DI6" s="638"/>
      <c r="DJ6" s="638"/>
      <c r="DK6" s="638"/>
      <c r="DL6" s="638"/>
      <c r="DM6" s="638"/>
      <c r="DN6" s="638"/>
      <c r="DO6" s="638"/>
      <c r="DP6" s="639"/>
      <c r="DQ6" s="646">
        <v>413224</v>
      </c>
      <c r="DR6" s="638"/>
      <c r="DS6" s="638"/>
      <c r="DT6" s="638"/>
      <c r="DU6" s="638"/>
      <c r="DV6" s="638"/>
      <c r="DW6" s="638"/>
      <c r="DX6" s="638"/>
      <c r="DY6" s="638"/>
      <c r="DZ6" s="638"/>
      <c r="EA6" s="638"/>
      <c r="EB6" s="638"/>
      <c r="EC6" s="647"/>
    </row>
    <row r="7" spans="2:143" ht="11.25" customHeight="1" x14ac:dyDescent="0.2">
      <c r="B7" s="634" t="s">
        <v>223</v>
      </c>
      <c r="C7" s="635"/>
      <c r="D7" s="635"/>
      <c r="E7" s="635"/>
      <c r="F7" s="635"/>
      <c r="G7" s="635"/>
      <c r="H7" s="635"/>
      <c r="I7" s="635"/>
      <c r="J7" s="635"/>
      <c r="K7" s="635"/>
      <c r="L7" s="635"/>
      <c r="M7" s="635"/>
      <c r="N7" s="635"/>
      <c r="O7" s="635"/>
      <c r="P7" s="635"/>
      <c r="Q7" s="636"/>
      <c r="R7" s="637">
        <v>58387</v>
      </c>
      <c r="S7" s="638"/>
      <c r="T7" s="638"/>
      <c r="U7" s="638"/>
      <c r="V7" s="638"/>
      <c r="W7" s="638"/>
      <c r="X7" s="638"/>
      <c r="Y7" s="639"/>
      <c r="Z7" s="640">
        <v>0.1</v>
      </c>
      <c r="AA7" s="640"/>
      <c r="AB7" s="640"/>
      <c r="AC7" s="640"/>
      <c r="AD7" s="641">
        <v>58387</v>
      </c>
      <c r="AE7" s="641"/>
      <c r="AF7" s="641"/>
      <c r="AG7" s="641"/>
      <c r="AH7" s="641"/>
      <c r="AI7" s="641"/>
      <c r="AJ7" s="641"/>
      <c r="AK7" s="641"/>
      <c r="AL7" s="642">
        <v>0.2</v>
      </c>
      <c r="AM7" s="643"/>
      <c r="AN7" s="643"/>
      <c r="AO7" s="644"/>
      <c r="AP7" s="634" t="s">
        <v>224</v>
      </c>
      <c r="AQ7" s="635"/>
      <c r="AR7" s="635"/>
      <c r="AS7" s="635"/>
      <c r="AT7" s="635"/>
      <c r="AU7" s="635"/>
      <c r="AV7" s="635"/>
      <c r="AW7" s="635"/>
      <c r="AX7" s="635"/>
      <c r="AY7" s="635"/>
      <c r="AZ7" s="635"/>
      <c r="BA7" s="635"/>
      <c r="BB7" s="635"/>
      <c r="BC7" s="635"/>
      <c r="BD7" s="635"/>
      <c r="BE7" s="635"/>
      <c r="BF7" s="636"/>
      <c r="BG7" s="637">
        <v>15472235</v>
      </c>
      <c r="BH7" s="638"/>
      <c r="BI7" s="638"/>
      <c r="BJ7" s="638"/>
      <c r="BK7" s="638"/>
      <c r="BL7" s="638"/>
      <c r="BM7" s="638"/>
      <c r="BN7" s="639"/>
      <c r="BO7" s="640">
        <v>49.2</v>
      </c>
      <c r="BP7" s="640"/>
      <c r="BQ7" s="640"/>
      <c r="BR7" s="640"/>
      <c r="BS7" s="641">
        <v>182498</v>
      </c>
      <c r="BT7" s="641"/>
      <c r="BU7" s="641"/>
      <c r="BV7" s="641"/>
      <c r="BW7" s="641"/>
      <c r="BX7" s="641"/>
      <c r="BY7" s="641"/>
      <c r="BZ7" s="641"/>
      <c r="CA7" s="641"/>
      <c r="CB7" s="645"/>
      <c r="CD7" s="634" t="s">
        <v>225</v>
      </c>
      <c r="CE7" s="635"/>
      <c r="CF7" s="635"/>
      <c r="CG7" s="635"/>
      <c r="CH7" s="635"/>
      <c r="CI7" s="635"/>
      <c r="CJ7" s="635"/>
      <c r="CK7" s="635"/>
      <c r="CL7" s="635"/>
      <c r="CM7" s="635"/>
      <c r="CN7" s="635"/>
      <c r="CO7" s="635"/>
      <c r="CP7" s="635"/>
      <c r="CQ7" s="636"/>
      <c r="CR7" s="637">
        <v>8261734</v>
      </c>
      <c r="CS7" s="638"/>
      <c r="CT7" s="638"/>
      <c r="CU7" s="638"/>
      <c r="CV7" s="638"/>
      <c r="CW7" s="638"/>
      <c r="CX7" s="638"/>
      <c r="CY7" s="639"/>
      <c r="CZ7" s="640">
        <v>11</v>
      </c>
      <c r="DA7" s="640"/>
      <c r="DB7" s="640"/>
      <c r="DC7" s="640"/>
      <c r="DD7" s="646">
        <v>301882</v>
      </c>
      <c r="DE7" s="638"/>
      <c r="DF7" s="638"/>
      <c r="DG7" s="638"/>
      <c r="DH7" s="638"/>
      <c r="DI7" s="638"/>
      <c r="DJ7" s="638"/>
      <c r="DK7" s="638"/>
      <c r="DL7" s="638"/>
      <c r="DM7" s="638"/>
      <c r="DN7" s="638"/>
      <c r="DO7" s="638"/>
      <c r="DP7" s="639"/>
      <c r="DQ7" s="646">
        <v>5482682</v>
      </c>
      <c r="DR7" s="638"/>
      <c r="DS7" s="638"/>
      <c r="DT7" s="638"/>
      <c r="DU7" s="638"/>
      <c r="DV7" s="638"/>
      <c r="DW7" s="638"/>
      <c r="DX7" s="638"/>
      <c r="DY7" s="638"/>
      <c r="DZ7" s="638"/>
      <c r="EA7" s="638"/>
      <c r="EB7" s="638"/>
      <c r="EC7" s="647"/>
    </row>
    <row r="8" spans="2:143" ht="11.25" customHeight="1" x14ac:dyDescent="0.2">
      <c r="B8" s="634" t="s">
        <v>226</v>
      </c>
      <c r="C8" s="635"/>
      <c r="D8" s="635"/>
      <c r="E8" s="635"/>
      <c r="F8" s="635"/>
      <c r="G8" s="635"/>
      <c r="H8" s="635"/>
      <c r="I8" s="635"/>
      <c r="J8" s="635"/>
      <c r="K8" s="635"/>
      <c r="L8" s="635"/>
      <c r="M8" s="635"/>
      <c r="N8" s="635"/>
      <c r="O8" s="635"/>
      <c r="P8" s="635"/>
      <c r="Q8" s="636"/>
      <c r="R8" s="637">
        <v>310353</v>
      </c>
      <c r="S8" s="638"/>
      <c r="T8" s="638"/>
      <c r="U8" s="638"/>
      <c r="V8" s="638"/>
      <c r="W8" s="638"/>
      <c r="X8" s="638"/>
      <c r="Y8" s="639"/>
      <c r="Z8" s="640">
        <v>0.4</v>
      </c>
      <c r="AA8" s="640"/>
      <c r="AB8" s="640"/>
      <c r="AC8" s="640"/>
      <c r="AD8" s="641">
        <v>310353</v>
      </c>
      <c r="AE8" s="641"/>
      <c r="AF8" s="641"/>
      <c r="AG8" s="641"/>
      <c r="AH8" s="641"/>
      <c r="AI8" s="641"/>
      <c r="AJ8" s="641"/>
      <c r="AK8" s="641"/>
      <c r="AL8" s="642">
        <v>0.8</v>
      </c>
      <c r="AM8" s="643"/>
      <c r="AN8" s="643"/>
      <c r="AO8" s="644"/>
      <c r="AP8" s="634" t="s">
        <v>227</v>
      </c>
      <c r="AQ8" s="635"/>
      <c r="AR8" s="635"/>
      <c r="AS8" s="635"/>
      <c r="AT8" s="635"/>
      <c r="AU8" s="635"/>
      <c r="AV8" s="635"/>
      <c r="AW8" s="635"/>
      <c r="AX8" s="635"/>
      <c r="AY8" s="635"/>
      <c r="AZ8" s="635"/>
      <c r="BA8" s="635"/>
      <c r="BB8" s="635"/>
      <c r="BC8" s="635"/>
      <c r="BD8" s="635"/>
      <c r="BE8" s="635"/>
      <c r="BF8" s="636"/>
      <c r="BG8" s="637">
        <v>352784</v>
      </c>
      <c r="BH8" s="638"/>
      <c r="BI8" s="638"/>
      <c r="BJ8" s="638"/>
      <c r="BK8" s="638"/>
      <c r="BL8" s="638"/>
      <c r="BM8" s="638"/>
      <c r="BN8" s="639"/>
      <c r="BO8" s="640">
        <v>1.1000000000000001</v>
      </c>
      <c r="BP8" s="640"/>
      <c r="BQ8" s="640"/>
      <c r="BR8" s="640"/>
      <c r="BS8" s="641" t="s">
        <v>122</v>
      </c>
      <c r="BT8" s="641"/>
      <c r="BU8" s="641"/>
      <c r="BV8" s="641"/>
      <c r="BW8" s="641"/>
      <c r="BX8" s="641"/>
      <c r="BY8" s="641"/>
      <c r="BZ8" s="641"/>
      <c r="CA8" s="641"/>
      <c r="CB8" s="645"/>
      <c r="CD8" s="634" t="s">
        <v>228</v>
      </c>
      <c r="CE8" s="635"/>
      <c r="CF8" s="635"/>
      <c r="CG8" s="635"/>
      <c r="CH8" s="635"/>
      <c r="CI8" s="635"/>
      <c r="CJ8" s="635"/>
      <c r="CK8" s="635"/>
      <c r="CL8" s="635"/>
      <c r="CM8" s="635"/>
      <c r="CN8" s="635"/>
      <c r="CO8" s="635"/>
      <c r="CP8" s="635"/>
      <c r="CQ8" s="636"/>
      <c r="CR8" s="637">
        <v>40350941</v>
      </c>
      <c r="CS8" s="638"/>
      <c r="CT8" s="638"/>
      <c r="CU8" s="638"/>
      <c r="CV8" s="638"/>
      <c r="CW8" s="638"/>
      <c r="CX8" s="638"/>
      <c r="CY8" s="639"/>
      <c r="CZ8" s="640">
        <v>53.8</v>
      </c>
      <c r="DA8" s="640"/>
      <c r="DB8" s="640"/>
      <c r="DC8" s="640"/>
      <c r="DD8" s="646">
        <v>1195447</v>
      </c>
      <c r="DE8" s="638"/>
      <c r="DF8" s="638"/>
      <c r="DG8" s="638"/>
      <c r="DH8" s="638"/>
      <c r="DI8" s="638"/>
      <c r="DJ8" s="638"/>
      <c r="DK8" s="638"/>
      <c r="DL8" s="638"/>
      <c r="DM8" s="638"/>
      <c r="DN8" s="638"/>
      <c r="DO8" s="638"/>
      <c r="DP8" s="639"/>
      <c r="DQ8" s="646">
        <v>20412856</v>
      </c>
      <c r="DR8" s="638"/>
      <c r="DS8" s="638"/>
      <c r="DT8" s="638"/>
      <c r="DU8" s="638"/>
      <c r="DV8" s="638"/>
      <c r="DW8" s="638"/>
      <c r="DX8" s="638"/>
      <c r="DY8" s="638"/>
      <c r="DZ8" s="638"/>
      <c r="EA8" s="638"/>
      <c r="EB8" s="638"/>
      <c r="EC8" s="647"/>
    </row>
    <row r="9" spans="2:143" ht="11.25" customHeight="1" x14ac:dyDescent="0.2">
      <c r="B9" s="634" t="s">
        <v>229</v>
      </c>
      <c r="C9" s="635"/>
      <c r="D9" s="635"/>
      <c r="E9" s="635"/>
      <c r="F9" s="635"/>
      <c r="G9" s="635"/>
      <c r="H9" s="635"/>
      <c r="I9" s="635"/>
      <c r="J9" s="635"/>
      <c r="K9" s="635"/>
      <c r="L9" s="635"/>
      <c r="M9" s="635"/>
      <c r="N9" s="635"/>
      <c r="O9" s="635"/>
      <c r="P9" s="635"/>
      <c r="Q9" s="636"/>
      <c r="R9" s="637">
        <v>332693</v>
      </c>
      <c r="S9" s="638"/>
      <c r="T9" s="638"/>
      <c r="U9" s="638"/>
      <c r="V9" s="638"/>
      <c r="W9" s="638"/>
      <c r="X9" s="638"/>
      <c r="Y9" s="639"/>
      <c r="Z9" s="640">
        <v>0.4</v>
      </c>
      <c r="AA9" s="640"/>
      <c r="AB9" s="640"/>
      <c r="AC9" s="640"/>
      <c r="AD9" s="641">
        <v>332693</v>
      </c>
      <c r="AE9" s="641"/>
      <c r="AF9" s="641"/>
      <c r="AG9" s="641"/>
      <c r="AH9" s="641"/>
      <c r="AI9" s="641"/>
      <c r="AJ9" s="641"/>
      <c r="AK9" s="641"/>
      <c r="AL9" s="642">
        <v>0.9</v>
      </c>
      <c r="AM9" s="643"/>
      <c r="AN9" s="643"/>
      <c r="AO9" s="644"/>
      <c r="AP9" s="634" t="s">
        <v>230</v>
      </c>
      <c r="AQ9" s="635"/>
      <c r="AR9" s="635"/>
      <c r="AS9" s="635"/>
      <c r="AT9" s="635"/>
      <c r="AU9" s="635"/>
      <c r="AV9" s="635"/>
      <c r="AW9" s="635"/>
      <c r="AX9" s="635"/>
      <c r="AY9" s="635"/>
      <c r="AZ9" s="635"/>
      <c r="BA9" s="635"/>
      <c r="BB9" s="635"/>
      <c r="BC9" s="635"/>
      <c r="BD9" s="635"/>
      <c r="BE9" s="635"/>
      <c r="BF9" s="636"/>
      <c r="BG9" s="637">
        <v>13891482</v>
      </c>
      <c r="BH9" s="638"/>
      <c r="BI9" s="638"/>
      <c r="BJ9" s="638"/>
      <c r="BK9" s="638"/>
      <c r="BL9" s="638"/>
      <c r="BM9" s="638"/>
      <c r="BN9" s="639"/>
      <c r="BO9" s="640">
        <v>44.2</v>
      </c>
      <c r="BP9" s="640"/>
      <c r="BQ9" s="640"/>
      <c r="BR9" s="640"/>
      <c r="BS9" s="641" t="s">
        <v>122</v>
      </c>
      <c r="BT9" s="641"/>
      <c r="BU9" s="641"/>
      <c r="BV9" s="641"/>
      <c r="BW9" s="641"/>
      <c r="BX9" s="641"/>
      <c r="BY9" s="641"/>
      <c r="BZ9" s="641"/>
      <c r="CA9" s="641"/>
      <c r="CB9" s="645"/>
      <c r="CD9" s="634" t="s">
        <v>231</v>
      </c>
      <c r="CE9" s="635"/>
      <c r="CF9" s="635"/>
      <c r="CG9" s="635"/>
      <c r="CH9" s="635"/>
      <c r="CI9" s="635"/>
      <c r="CJ9" s="635"/>
      <c r="CK9" s="635"/>
      <c r="CL9" s="635"/>
      <c r="CM9" s="635"/>
      <c r="CN9" s="635"/>
      <c r="CO9" s="635"/>
      <c r="CP9" s="635"/>
      <c r="CQ9" s="636"/>
      <c r="CR9" s="637">
        <v>7281515</v>
      </c>
      <c r="CS9" s="638"/>
      <c r="CT9" s="638"/>
      <c r="CU9" s="638"/>
      <c r="CV9" s="638"/>
      <c r="CW9" s="638"/>
      <c r="CX9" s="638"/>
      <c r="CY9" s="639"/>
      <c r="CZ9" s="640">
        <v>9.6999999999999993</v>
      </c>
      <c r="DA9" s="640"/>
      <c r="DB9" s="640"/>
      <c r="DC9" s="640"/>
      <c r="DD9" s="646">
        <v>22694</v>
      </c>
      <c r="DE9" s="638"/>
      <c r="DF9" s="638"/>
      <c r="DG9" s="638"/>
      <c r="DH9" s="638"/>
      <c r="DI9" s="638"/>
      <c r="DJ9" s="638"/>
      <c r="DK9" s="638"/>
      <c r="DL9" s="638"/>
      <c r="DM9" s="638"/>
      <c r="DN9" s="638"/>
      <c r="DO9" s="638"/>
      <c r="DP9" s="639"/>
      <c r="DQ9" s="646">
        <v>4189700</v>
      </c>
      <c r="DR9" s="638"/>
      <c r="DS9" s="638"/>
      <c r="DT9" s="638"/>
      <c r="DU9" s="638"/>
      <c r="DV9" s="638"/>
      <c r="DW9" s="638"/>
      <c r="DX9" s="638"/>
      <c r="DY9" s="638"/>
      <c r="DZ9" s="638"/>
      <c r="EA9" s="638"/>
      <c r="EB9" s="638"/>
      <c r="EC9" s="647"/>
    </row>
    <row r="10" spans="2:143" ht="11.25" customHeight="1" x14ac:dyDescent="0.2">
      <c r="B10" s="634" t="s">
        <v>232</v>
      </c>
      <c r="C10" s="635"/>
      <c r="D10" s="635"/>
      <c r="E10" s="635"/>
      <c r="F10" s="635"/>
      <c r="G10" s="635"/>
      <c r="H10" s="635"/>
      <c r="I10" s="635"/>
      <c r="J10" s="635"/>
      <c r="K10" s="635"/>
      <c r="L10" s="635"/>
      <c r="M10" s="635"/>
      <c r="N10" s="635"/>
      <c r="O10" s="635"/>
      <c r="P10" s="635"/>
      <c r="Q10" s="636"/>
      <c r="R10" s="637" t="s">
        <v>122</v>
      </c>
      <c r="S10" s="638"/>
      <c r="T10" s="638"/>
      <c r="U10" s="638"/>
      <c r="V10" s="638"/>
      <c r="W10" s="638"/>
      <c r="X10" s="638"/>
      <c r="Y10" s="639"/>
      <c r="Z10" s="640" t="s">
        <v>122</v>
      </c>
      <c r="AA10" s="640"/>
      <c r="AB10" s="640"/>
      <c r="AC10" s="640"/>
      <c r="AD10" s="641" t="s">
        <v>122</v>
      </c>
      <c r="AE10" s="641"/>
      <c r="AF10" s="641"/>
      <c r="AG10" s="641"/>
      <c r="AH10" s="641"/>
      <c r="AI10" s="641"/>
      <c r="AJ10" s="641"/>
      <c r="AK10" s="641"/>
      <c r="AL10" s="642" t="s">
        <v>122</v>
      </c>
      <c r="AM10" s="643"/>
      <c r="AN10" s="643"/>
      <c r="AO10" s="644"/>
      <c r="AP10" s="634" t="s">
        <v>233</v>
      </c>
      <c r="AQ10" s="635"/>
      <c r="AR10" s="635"/>
      <c r="AS10" s="635"/>
      <c r="AT10" s="635"/>
      <c r="AU10" s="635"/>
      <c r="AV10" s="635"/>
      <c r="AW10" s="635"/>
      <c r="AX10" s="635"/>
      <c r="AY10" s="635"/>
      <c r="AZ10" s="635"/>
      <c r="BA10" s="635"/>
      <c r="BB10" s="635"/>
      <c r="BC10" s="635"/>
      <c r="BD10" s="635"/>
      <c r="BE10" s="635"/>
      <c r="BF10" s="636"/>
      <c r="BG10" s="637">
        <v>335767</v>
      </c>
      <c r="BH10" s="638"/>
      <c r="BI10" s="638"/>
      <c r="BJ10" s="638"/>
      <c r="BK10" s="638"/>
      <c r="BL10" s="638"/>
      <c r="BM10" s="638"/>
      <c r="BN10" s="639"/>
      <c r="BO10" s="640">
        <v>1.1000000000000001</v>
      </c>
      <c r="BP10" s="640"/>
      <c r="BQ10" s="640"/>
      <c r="BR10" s="640"/>
      <c r="BS10" s="641" t="s">
        <v>122</v>
      </c>
      <c r="BT10" s="641"/>
      <c r="BU10" s="641"/>
      <c r="BV10" s="641"/>
      <c r="BW10" s="641"/>
      <c r="BX10" s="641"/>
      <c r="BY10" s="641"/>
      <c r="BZ10" s="641"/>
      <c r="CA10" s="641"/>
      <c r="CB10" s="645"/>
      <c r="CD10" s="634" t="s">
        <v>234</v>
      </c>
      <c r="CE10" s="635"/>
      <c r="CF10" s="635"/>
      <c r="CG10" s="635"/>
      <c r="CH10" s="635"/>
      <c r="CI10" s="635"/>
      <c r="CJ10" s="635"/>
      <c r="CK10" s="635"/>
      <c r="CL10" s="635"/>
      <c r="CM10" s="635"/>
      <c r="CN10" s="635"/>
      <c r="CO10" s="635"/>
      <c r="CP10" s="635"/>
      <c r="CQ10" s="636"/>
      <c r="CR10" s="637">
        <v>264716</v>
      </c>
      <c r="CS10" s="638"/>
      <c r="CT10" s="638"/>
      <c r="CU10" s="638"/>
      <c r="CV10" s="638"/>
      <c r="CW10" s="638"/>
      <c r="CX10" s="638"/>
      <c r="CY10" s="639"/>
      <c r="CZ10" s="640">
        <v>0.4</v>
      </c>
      <c r="DA10" s="640"/>
      <c r="DB10" s="640"/>
      <c r="DC10" s="640"/>
      <c r="DD10" s="646" t="s">
        <v>122</v>
      </c>
      <c r="DE10" s="638"/>
      <c r="DF10" s="638"/>
      <c r="DG10" s="638"/>
      <c r="DH10" s="638"/>
      <c r="DI10" s="638"/>
      <c r="DJ10" s="638"/>
      <c r="DK10" s="638"/>
      <c r="DL10" s="638"/>
      <c r="DM10" s="638"/>
      <c r="DN10" s="638"/>
      <c r="DO10" s="638"/>
      <c r="DP10" s="639"/>
      <c r="DQ10" s="646">
        <v>243861</v>
      </c>
      <c r="DR10" s="638"/>
      <c r="DS10" s="638"/>
      <c r="DT10" s="638"/>
      <c r="DU10" s="638"/>
      <c r="DV10" s="638"/>
      <c r="DW10" s="638"/>
      <c r="DX10" s="638"/>
      <c r="DY10" s="638"/>
      <c r="DZ10" s="638"/>
      <c r="EA10" s="638"/>
      <c r="EB10" s="638"/>
      <c r="EC10" s="647"/>
    </row>
    <row r="11" spans="2:143" ht="11.25" customHeight="1" x14ac:dyDescent="0.2">
      <c r="B11" s="634" t="s">
        <v>235</v>
      </c>
      <c r="C11" s="635"/>
      <c r="D11" s="635"/>
      <c r="E11" s="635"/>
      <c r="F11" s="635"/>
      <c r="G11" s="635"/>
      <c r="H11" s="635"/>
      <c r="I11" s="635"/>
      <c r="J11" s="635"/>
      <c r="K11" s="635"/>
      <c r="L11" s="635"/>
      <c r="M11" s="635"/>
      <c r="N11" s="635"/>
      <c r="O11" s="635"/>
      <c r="P11" s="635"/>
      <c r="Q11" s="636"/>
      <c r="R11" s="637">
        <v>4396091</v>
      </c>
      <c r="S11" s="638"/>
      <c r="T11" s="638"/>
      <c r="U11" s="638"/>
      <c r="V11" s="638"/>
      <c r="W11" s="638"/>
      <c r="X11" s="638"/>
      <c r="Y11" s="639"/>
      <c r="Z11" s="642">
        <v>5.6</v>
      </c>
      <c r="AA11" s="643"/>
      <c r="AB11" s="643"/>
      <c r="AC11" s="649"/>
      <c r="AD11" s="646">
        <v>4396091</v>
      </c>
      <c r="AE11" s="638"/>
      <c r="AF11" s="638"/>
      <c r="AG11" s="638"/>
      <c r="AH11" s="638"/>
      <c r="AI11" s="638"/>
      <c r="AJ11" s="638"/>
      <c r="AK11" s="639"/>
      <c r="AL11" s="642">
        <v>11.6</v>
      </c>
      <c r="AM11" s="643"/>
      <c r="AN11" s="643"/>
      <c r="AO11" s="644"/>
      <c r="AP11" s="634" t="s">
        <v>236</v>
      </c>
      <c r="AQ11" s="635"/>
      <c r="AR11" s="635"/>
      <c r="AS11" s="635"/>
      <c r="AT11" s="635"/>
      <c r="AU11" s="635"/>
      <c r="AV11" s="635"/>
      <c r="AW11" s="635"/>
      <c r="AX11" s="635"/>
      <c r="AY11" s="635"/>
      <c r="AZ11" s="635"/>
      <c r="BA11" s="635"/>
      <c r="BB11" s="635"/>
      <c r="BC11" s="635"/>
      <c r="BD11" s="635"/>
      <c r="BE11" s="635"/>
      <c r="BF11" s="636"/>
      <c r="BG11" s="637">
        <v>892202</v>
      </c>
      <c r="BH11" s="638"/>
      <c r="BI11" s="638"/>
      <c r="BJ11" s="638"/>
      <c r="BK11" s="638"/>
      <c r="BL11" s="638"/>
      <c r="BM11" s="638"/>
      <c r="BN11" s="639"/>
      <c r="BO11" s="640">
        <v>2.8</v>
      </c>
      <c r="BP11" s="640"/>
      <c r="BQ11" s="640"/>
      <c r="BR11" s="640"/>
      <c r="BS11" s="641">
        <v>182498</v>
      </c>
      <c r="BT11" s="641"/>
      <c r="BU11" s="641"/>
      <c r="BV11" s="641"/>
      <c r="BW11" s="641"/>
      <c r="BX11" s="641"/>
      <c r="BY11" s="641"/>
      <c r="BZ11" s="641"/>
      <c r="CA11" s="641"/>
      <c r="CB11" s="645"/>
      <c r="CD11" s="634" t="s">
        <v>237</v>
      </c>
      <c r="CE11" s="635"/>
      <c r="CF11" s="635"/>
      <c r="CG11" s="635"/>
      <c r="CH11" s="635"/>
      <c r="CI11" s="635"/>
      <c r="CJ11" s="635"/>
      <c r="CK11" s="635"/>
      <c r="CL11" s="635"/>
      <c r="CM11" s="635"/>
      <c r="CN11" s="635"/>
      <c r="CO11" s="635"/>
      <c r="CP11" s="635"/>
      <c r="CQ11" s="636"/>
      <c r="CR11" s="637">
        <v>125432</v>
      </c>
      <c r="CS11" s="638"/>
      <c r="CT11" s="638"/>
      <c r="CU11" s="638"/>
      <c r="CV11" s="638"/>
      <c r="CW11" s="638"/>
      <c r="CX11" s="638"/>
      <c r="CY11" s="639"/>
      <c r="CZ11" s="640">
        <v>0.2</v>
      </c>
      <c r="DA11" s="640"/>
      <c r="DB11" s="640"/>
      <c r="DC11" s="640"/>
      <c r="DD11" s="646" t="s">
        <v>122</v>
      </c>
      <c r="DE11" s="638"/>
      <c r="DF11" s="638"/>
      <c r="DG11" s="638"/>
      <c r="DH11" s="638"/>
      <c r="DI11" s="638"/>
      <c r="DJ11" s="638"/>
      <c r="DK11" s="638"/>
      <c r="DL11" s="638"/>
      <c r="DM11" s="638"/>
      <c r="DN11" s="638"/>
      <c r="DO11" s="638"/>
      <c r="DP11" s="639"/>
      <c r="DQ11" s="646">
        <v>115295</v>
      </c>
      <c r="DR11" s="638"/>
      <c r="DS11" s="638"/>
      <c r="DT11" s="638"/>
      <c r="DU11" s="638"/>
      <c r="DV11" s="638"/>
      <c r="DW11" s="638"/>
      <c r="DX11" s="638"/>
      <c r="DY11" s="638"/>
      <c r="DZ11" s="638"/>
      <c r="EA11" s="638"/>
      <c r="EB11" s="638"/>
      <c r="EC11" s="647"/>
    </row>
    <row r="12" spans="2:143" ht="11.25" customHeight="1" x14ac:dyDescent="0.2">
      <c r="B12" s="634" t="s">
        <v>238</v>
      </c>
      <c r="C12" s="635"/>
      <c r="D12" s="635"/>
      <c r="E12" s="635"/>
      <c r="F12" s="635"/>
      <c r="G12" s="635"/>
      <c r="H12" s="635"/>
      <c r="I12" s="635"/>
      <c r="J12" s="635"/>
      <c r="K12" s="635"/>
      <c r="L12" s="635"/>
      <c r="M12" s="635"/>
      <c r="N12" s="635"/>
      <c r="O12" s="635"/>
      <c r="P12" s="635"/>
      <c r="Q12" s="636"/>
      <c r="R12" s="637" t="s">
        <v>122</v>
      </c>
      <c r="S12" s="638"/>
      <c r="T12" s="638"/>
      <c r="U12" s="638"/>
      <c r="V12" s="638"/>
      <c r="W12" s="638"/>
      <c r="X12" s="638"/>
      <c r="Y12" s="639"/>
      <c r="Z12" s="640" t="s">
        <v>122</v>
      </c>
      <c r="AA12" s="640"/>
      <c r="AB12" s="640"/>
      <c r="AC12" s="640"/>
      <c r="AD12" s="641" t="s">
        <v>122</v>
      </c>
      <c r="AE12" s="641"/>
      <c r="AF12" s="641"/>
      <c r="AG12" s="641"/>
      <c r="AH12" s="641"/>
      <c r="AI12" s="641"/>
      <c r="AJ12" s="641"/>
      <c r="AK12" s="641"/>
      <c r="AL12" s="642" t="s">
        <v>122</v>
      </c>
      <c r="AM12" s="643"/>
      <c r="AN12" s="643"/>
      <c r="AO12" s="644"/>
      <c r="AP12" s="634" t="s">
        <v>239</v>
      </c>
      <c r="AQ12" s="635"/>
      <c r="AR12" s="635"/>
      <c r="AS12" s="635"/>
      <c r="AT12" s="635"/>
      <c r="AU12" s="635"/>
      <c r="AV12" s="635"/>
      <c r="AW12" s="635"/>
      <c r="AX12" s="635"/>
      <c r="AY12" s="635"/>
      <c r="AZ12" s="635"/>
      <c r="BA12" s="635"/>
      <c r="BB12" s="635"/>
      <c r="BC12" s="635"/>
      <c r="BD12" s="635"/>
      <c r="BE12" s="635"/>
      <c r="BF12" s="636"/>
      <c r="BG12" s="637">
        <v>12205793</v>
      </c>
      <c r="BH12" s="638"/>
      <c r="BI12" s="638"/>
      <c r="BJ12" s="638"/>
      <c r="BK12" s="638"/>
      <c r="BL12" s="638"/>
      <c r="BM12" s="638"/>
      <c r="BN12" s="639"/>
      <c r="BO12" s="640">
        <v>38.799999999999997</v>
      </c>
      <c r="BP12" s="640"/>
      <c r="BQ12" s="640"/>
      <c r="BR12" s="640"/>
      <c r="BS12" s="641" t="s">
        <v>122</v>
      </c>
      <c r="BT12" s="641"/>
      <c r="BU12" s="641"/>
      <c r="BV12" s="641"/>
      <c r="BW12" s="641"/>
      <c r="BX12" s="641"/>
      <c r="BY12" s="641"/>
      <c r="BZ12" s="641"/>
      <c r="CA12" s="641"/>
      <c r="CB12" s="645"/>
      <c r="CD12" s="634" t="s">
        <v>240</v>
      </c>
      <c r="CE12" s="635"/>
      <c r="CF12" s="635"/>
      <c r="CG12" s="635"/>
      <c r="CH12" s="635"/>
      <c r="CI12" s="635"/>
      <c r="CJ12" s="635"/>
      <c r="CK12" s="635"/>
      <c r="CL12" s="635"/>
      <c r="CM12" s="635"/>
      <c r="CN12" s="635"/>
      <c r="CO12" s="635"/>
      <c r="CP12" s="635"/>
      <c r="CQ12" s="636"/>
      <c r="CR12" s="637">
        <v>766817</v>
      </c>
      <c r="CS12" s="638"/>
      <c r="CT12" s="638"/>
      <c r="CU12" s="638"/>
      <c r="CV12" s="638"/>
      <c r="CW12" s="638"/>
      <c r="CX12" s="638"/>
      <c r="CY12" s="639"/>
      <c r="CZ12" s="640">
        <v>1</v>
      </c>
      <c r="DA12" s="640"/>
      <c r="DB12" s="640"/>
      <c r="DC12" s="640"/>
      <c r="DD12" s="646">
        <v>8250</v>
      </c>
      <c r="DE12" s="638"/>
      <c r="DF12" s="638"/>
      <c r="DG12" s="638"/>
      <c r="DH12" s="638"/>
      <c r="DI12" s="638"/>
      <c r="DJ12" s="638"/>
      <c r="DK12" s="638"/>
      <c r="DL12" s="638"/>
      <c r="DM12" s="638"/>
      <c r="DN12" s="638"/>
      <c r="DO12" s="638"/>
      <c r="DP12" s="639"/>
      <c r="DQ12" s="646">
        <v>687330</v>
      </c>
      <c r="DR12" s="638"/>
      <c r="DS12" s="638"/>
      <c r="DT12" s="638"/>
      <c r="DU12" s="638"/>
      <c r="DV12" s="638"/>
      <c r="DW12" s="638"/>
      <c r="DX12" s="638"/>
      <c r="DY12" s="638"/>
      <c r="DZ12" s="638"/>
      <c r="EA12" s="638"/>
      <c r="EB12" s="638"/>
      <c r="EC12" s="647"/>
    </row>
    <row r="13" spans="2:143" ht="11.25" customHeight="1" x14ac:dyDescent="0.2">
      <c r="B13" s="634" t="s">
        <v>241</v>
      </c>
      <c r="C13" s="635"/>
      <c r="D13" s="635"/>
      <c r="E13" s="635"/>
      <c r="F13" s="635"/>
      <c r="G13" s="635"/>
      <c r="H13" s="635"/>
      <c r="I13" s="635"/>
      <c r="J13" s="635"/>
      <c r="K13" s="635"/>
      <c r="L13" s="635"/>
      <c r="M13" s="635"/>
      <c r="N13" s="635"/>
      <c r="O13" s="635"/>
      <c r="P13" s="635"/>
      <c r="Q13" s="636"/>
      <c r="R13" s="637" t="s">
        <v>122</v>
      </c>
      <c r="S13" s="638"/>
      <c r="T13" s="638"/>
      <c r="U13" s="638"/>
      <c r="V13" s="638"/>
      <c r="W13" s="638"/>
      <c r="X13" s="638"/>
      <c r="Y13" s="639"/>
      <c r="Z13" s="640" t="s">
        <v>122</v>
      </c>
      <c r="AA13" s="640"/>
      <c r="AB13" s="640"/>
      <c r="AC13" s="640"/>
      <c r="AD13" s="641" t="s">
        <v>122</v>
      </c>
      <c r="AE13" s="641"/>
      <c r="AF13" s="641"/>
      <c r="AG13" s="641"/>
      <c r="AH13" s="641"/>
      <c r="AI13" s="641"/>
      <c r="AJ13" s="641"/>
      <c r="AK13" s="641"/>
      <c r="AL13" s="642" t="s">
        <v>122</v>
      </c>
      <c r="AM13" s="643"/>
      <c r="AN13" s="643"/>
      <c r="AO13" s="644"/>
      <c r="AP13" s="634" t="s">
        <v>242</v>
      </c>
      <c r="AQ13" s="635"/>
      <c r="AR13" s="635"/>
      <c r="AS13" s="635"/>
      <c r="AT13" s="635"/>
      <c r="AU13" s="635"/>
      <c r="AV13" s="635"/>
      <c r="AW13" s="635"/>
      <c r="AX13" s="635"/>
      <c r="AY13" s="635"/>
      <c r="AZ13" s="635"/>
      <c r="BA13" s="635"/>
      <c r="BB13" s="635"/>
      <c r="BC13" s="635"/>
      <c r="BD13" s="635"/>
      <c r="BE13" s="635"/>
      <c r="BF13" s="636"/>
      <c r="BG13" s="637">
        <v>12037196</v>
      </c>
      <c r="BH13" s="638"/>
      <c r="BI13" s="638"/>
      <c r="BJ13" s="638"/>
      <c r="BK13" s="638"/>
      <c r="BL13" s="638"/>
      <c r="BM13" s="638"/>
      <c r="BN13" s="639"/>
      <c r="BO13" s="640">
        <v>38.299999999999997</v>
      </c>
      <c r="BP13" s="640"/>
      <c r="BQ13" s="640"/>
      <c r="BR13" s="640"/>
      <c r="BS13" s="641" t="s">
        <v>122</v>
      </c>
      <c r="BT13" s="641"/>
      <c r="BU13" s="641"/>
      <c r="BV13" s="641"/>
      <c r="BW13" s="641"/>
      <c r="BX13" s="641"/>
      <c r="BY13" s="641"/>
      <c r="BZ13" s="641"/>
      <c r="CA13" s="641"/>
      <c r="CB13" s="645"/>
      <c r="CD13" s="634" t="s">
        <v>243</v>
      </c>
      <c r="CE13" s="635"/>
      <c r="CF13" s="635"/>
      <c r="CG13" s="635"/>
      <c r="CH13" s="635"/>
      <c r="CI13" s="635"/>
      <c r="CJ13" s="635"/>
      <c r="CK13" s="635"/>
      <c r="CL13" s="635"/>
      <c r="CM13" s="635"/>
      <c r="CN13" s="635"/>
      <c r="CO13" s="635"/>
      <c r="CP13" s="635"/>
      <c r="CQ13" s="636"/>
      <c r="CR13" s="637">
        <v>4538797</v>
      </c>
      <c r="CS13" s="638"/>
      <c r="CT13" s="638"/>
      <c r="CU13" s="638"/>
      <c r="CV13" s="638"/>
      <c r="CW13" s="638"/>
      <c r="CX13" s="638"/>
      <c r="CY13" s="639"/>
      <c r="CZ13" s="640">
        <v>6.1</v>
      </c>
      <c r="DA13" s="640"/>
      <c r="DB13" s="640"/>
      <c r="DC13" s="640"/>
      <c r="DD13" s="646">
        <v>1788596</v>
      </c>
      <c r="DE13" s="638"/>
      <c r="DF13" s="638"/>
      <c r="DG13" s="638"/>
      <c r="DH13" s="638"/>
      <c r="DI13" s="638"/>
      <c r="DJ13" s="638"/>
      <c r="DK13" s="638"/>
      <c r="DL13" s="638"/>
      <c r="DM13" s="638"/>
      <c r="DN13" s="638"/>
      <c r="DO13" s="638"/>
      <c r="DP13" s="639"/>
      <c r="DQ13" s="646">
        <v>2920917</v>
      </c>
      <c r="DR13" s="638"/>
      <c r="DS13" s="638"/>
      <c r="DT13" s="638"/>
      <c r="DU13" s="638"/>
      <c r="DV13" s="638"/>
      <c r="DW13" s="638"/>
      <c r="DX13" s="638"/>
      <c r="DY13" s="638"/>
      <c r="DZ13" s="638"/>
      <c r="EA13" s="638"/>
      <c r="EB13" s="638"/>
      <c r="EC13" s="647"/>
    </row>
    <row r="14" spans="2:143" ht="11.25" customHeight="1" x14ac:dyDescent="0.2">
      <c r="B14" s="634" t="s">
        <v>244</v>
      </c>
      <c r="C14" s="635"/>
      <c r="D14" s="635"/>
      <c r="E14" s="635"/>
      <c r="F14" s="635"/>
      <c r="G14" s="635"/>
      <c r="H14" s="635"/>
      <c r="I14" s="635"/>
      <c r="J14" s="635"/>
      <c r="K14" s="635"/>
      <c r="L14" s="635"/>
      <c r="M14" s="635"/>
      <c r="N14" s="635"/>
      <c r="O14" s="635"/>
      <c r="P14" s="635"/>
      <c r="Q14" s="636"/>
      <c r="R14" s="637">
        <v>2355</v>
      </c>
      <c r="S14" s="638"/>
      <c r="T14" s="638"/>
      <c r="U14" s="638"/>
      <c r="V14" s="638"/>
      <c r="W14" s="638"/>
      <c r="X14" s="638"/>
      <c r="Y14" s="639"/>
      <c r="Z14" s="640">
        <v>0</v>
      </c>
      <c r="AA14" s="640"/>
      <c r="AB14" s="640"/>
      <c r="AC14" s="640"/>
      <c r="AD14" s="641">
        <v>2355</v>
      </c>
      <c r="AE14" s="641"/>
      <c r="AF14" s="641"/>
      <c r="AG14" s="641"/>
      <c r="AH14" s="641"/>
      <c r="AI14" s="641"/>
      <c r="AJ14" s="641"/>
      <c r="AK14" s="641"/>
      <c r="AL14" s="642">
        <v>0</v>
      </c>
      <c r="AM14" s="643"/>
      <c r="AN14" s="643"/>
      <c r="AO14" s="644"/>
      <c r="AP14" s="634" t="s">
        <v>245</v>
      </c>
      <c r="AQ14" s="635"/>
      <c r="AR14" s="635"/>
      <c r="AS14" s="635"/>
      <c r="AT14" s="635"/>
      <c r="AU14" s="635"/>
      <c r="AV14" s="635"/>
      <c r="AW14" s="635"/>
      <c r="AX14" s="635"/>
      <c r="AY14" s="635"/>
      <c r="AZ14" s="635"/>
      <c r="BA14" s="635"/>
      <c r="BB14" s="635"/>
      <c r="BC14" s="635"/>
      <c r="BD14" s="635"/>
      <c r="BE14" s="635"/>
      <c r="BF14" s="636"/>
      <c r="BG14" s="637">
        <v>206262</v>
      </c>
      <c r="BH14" s="638"/>
      <c r="BI14" s="638"/>
      <c r="BJ14" s="638"/>
      <c r="BK14" s="638"/>
      <c r="BL14" s="638"/>
      <c r="BM14" s="638"/>
      <c r="BN14" s="639"/>
      <c r="BO14" s="640">
        <v>0.7</v>
      </c>
      <c r="BP14" s="640"/>
      <c r="BQ14" s="640"/>
      <c r="BR14" s="640"/>
      <c r="BS14" s="641" t="s">
        <v>122</v>
      </c>
      <c r="BT14" s="641"/>
      <c r="BU14" s="641"/>
      <c r="BV14" s="641"/>
      <c r="BW14" s="641"/>
      <c r="BX14" s="641"/>
      <c r="BY14" s="641"/>
      <c r="BZ14" s="641"/>
      <c r="CA14" s="641"/>
      <c r="CB14" s="645"/>
      <c r="CD14" s="634" t="s">
        <v>246</v>
      </c>
      <c r="CE14" s="635"/>
      <c r="CF14" s="635"/>
      <c r="CG14" s="635"/>
      <c r="CH14" s="635"/>
      <c r="CI14" s="635"/>
      <c r="CJ14" s="635"/>
      <c r="CK14" s="635"/>
      <c r="CL14" s="635"/>
      <c r="CM14" s="635"/>
      <c r="CN14" s="635"/>
      <c r="CO14" s="635"/>
      <c r="CP14" s="635"/>
      <c r="CQ14" s="636"/>
      <c r="CR14" s="637">
        <v>2247475</v>
      </c>
      <c r="CS14" s="638"/>
      <c r="CT14" s="638"/>
      <c r="CU14" s="638"/>
      <c r="CV14" s="638"/>
      <c r="CW14" s="638"/>
      <c r="CX14" s="638"/>
      <c r="CY14" s="639"/>
      <c r="CZ14" s="640">
        <v>3</v>
      </c>
      <c r="DA14" s="640"/>
      <c r="DB14" s="640"/>
      <c r="DC14" s="640"/>
      <c r="DD14" s="646">
        <v>101456</v>
      </c>
      <c r="DE14" s="638"/>
      <c r="DF14" s="638"/>
      <c r="DG14" s="638"/>
      <c r="DH14" s="638"/>
      <c r="DI14" s="638"/>
      <c r="DJ14" s="638"/>
      <c r="DK14" s="638"/>
      <c r="DL14" s="638"/>
      <c r="DM14" s="638"/>
      <c r="DN14" s="638"/>
      <c r="DO14" s="638"/>
      <c r="DP14" s="639"/>
      <c r="DQ14" s="646">
        <v>1414843</v>
      </c>
      <c r="DR14" s="638"/>
      <c r="DS14" s="638"/>
      <c r="DT14" s="638"/>
      <c r="DU14" s="638"/>
      <c r="DV14" s="638"/>
      <c r="DW14" s="638"/>
      <c r="DX14" s="638"/>
      <c r="DY14" s="638"/>
      <c r="DZ14" s="638"/>
      <c r="EA14" s="638"/>
      <c r="EB14" s="638"/>
      <c r="EC14" s="647"/>
    </row>
    <row r="15" spans="2:143" ht="11.25" customHeight="1" x14ac:dyDescent="0.2">
      <c r="B15" s="634" t="s">
        <v>247</v>
      </c>
      <c r="C15" s="635"/>
      <c r="D15" s="635"/>
      <c r="E15" s="635"/>
      <c r="F15" s="635"/>
      <c r="G15" s="635"/>
      <c r="H15" s="635"/>
      <c r="I15" s="635"/>
      <c r="J15" s="635"/>
      <c r="K15" s="635"/>
      <c r="L15" s="635"/>
      <c r="M15" s="635"/>
      <c r="N15" s="635"/>
      <c r="O15" s="635"/>
      <c r="P15" s="635"/>
      <c r="Q15" s="636"/>
      <c r="R15" s="637" t="s">
        <v>122</v>
      </c>
      <c r="S15" s="638"/>
      <c r="T15" s="638"/>
      <c r="U15" s="638"/>
      <c r="V15" s="638"/>
      <c r="W15" s="638"/>
      <c r="X15" s="638"/>
      <c r="Y15" s="639"/>
      <c r="Z15" s="640" t="s">
        <v>122</v>
      </c>
      <c r="AA15" s="640"/>
      <c r="AB15" s="640"/>
      <c r="AC15" s="640"/>
      <c r="AD15" s="641" t="s">
        <v>122</v>
      </c>
      <c r="AE15" s="641"/>
      <c r="AF15" s="641"/>
      <c r="AG15" s="641"/>
      <c r="AH15" s="641"/>
      <c r="AI15" s="641"/>
      <c r="AJ15" s="641"/>
      <c r="AK15" s="641"/>
      <c r="AL15" s="642" t="s">
        <v>122</v>
      </c>
      <c r="AM15" s="643"/>
      <c r="AN15" s="643"/>
      <c r="AO15" s="644"/>
      <c r="AP15" s="634" t="s">
        <v>248</v>
      </c>
      <c r="AQ15" s="635"/>
      <c r="AR15" s="635"/>
      <c r="AS15" s="635"/>
      <c r="AT15" s="635"/>
      <c r="AU15" s="635"/>
      <c r="AV15" s="635"/>
      <c r="AW15" s="635"/>
      <c r="AX15" s="635"/>
      <c r="AY15" s="635"/>
      <c r="AZ15" s="635"/>
      <c r="BA15" s="635"/>
      <c r="BB15" s="635"/>
      <c r="BC15" s="635"/>
      <c r="BD15" s="635"/>
      <c r="BE15" s="635"/>
      <c r="BF15" s="636"/>
      <c r="BG15" s="637">
        <v>948757</v>
      </c>
      <c r="BH15" s="638"/>
      <c r="BI15" s="638"/>
      <c r="BJ15" s="638"/>
      <c r="BK15" s="638"/>
      <c r="BL15" s="638"/>
      <c r="BM15" s="638"/>
      <c r="BN15" s="639"/>
      <c r="BO15" s="640">
        <v>3</v>
      </c>
      <c r="BP15" s="640"/>
      <c r="BQ15" s="640"/>
      <c r="BR15" s="640"/>
      <c r="BS15" s="641" t="s">
        <v>122</v>
      </c>
      <c r="BT15" s="641"/>
      <c r="BU15" s="641"/>
      <c r="BV15" s="641"/>
      <c r="BW15" s="641"/>
      <c r="BX15" s="641"/>
      <c r="BY15" s="641"/>
      <c r="BZ15" s="641"/>
      <c r="CA15" s="641"/>
      <c r="CB15" s="645"/>
      <c r="CD15" s="634" t="s">
        <v>249</v>
      </c>
      <c r="CE15" s="635"/>
      <c r="CF15" s="635"/>
      <c r="CG15" s="635"/>
      <c r="CH15" s="635"/>
      <c r="CI15" s="635"/>
      <c r="CJ15" s="635"/>
      <c r="CK15" s="635"/>
      <c r="CL15" s="635"/>
      <c r="CM15" s="635"/>
      <c r="CN15" s="635"/>
      <c r="CO15" s="635"/>
      <c r="CP15" s="635"/>
      <c r="CQ15" s="636"/>
      <c r="CR15" s="637">
        <v>7097324</v>
      </c>
      <c r="CS15" s="638"/>
      <c r="CT15" s="638"/>
      <c r="CU15" s="638"/>
      <c r="CV15" s="638"/>
      <c r="CW15" s="638"/>
      <c r="CX15" s="638"/>
      <c r="CY15" s="639"/>
      <c r="CZ15" s="640">
        <v>9.5</v>
      </c>
      <c r="DA15" s="640"/>
      <c r="DB15" s="640"/>
      <c r="DC15" s="640"/>
      <c r="DD15" s="646">
        <v>803004</v>
      </c>
      <c r="DE15" s="638"/>
      <c r="DF15" s="638"/>
      <c r="DG15" s="638"/>
      <c r="DH15" s="638"/>
      <c r="DI15" s="638"/>
      <c r="DJ15" s="638"/>
      <c r="DK15" s="638"/>
      <c r="DL15" s="638"/>
      <c r="DM15" s="638"/>
      <c r="DN15" s="638"/>
      <c r="DO15" s="638"/>
      <c r="DP15" s="639"/>
      <c r="DQ15" s="646">
        <v>5333508</v>
      </c>
      <c r="DR15" s="638"/>
      <c r="DS15" s="638"/>
      <c r="DT15" s="638"/>
      <c r="DU15" s="638"/>
      <c r="DV15" s="638"/>
      <c r="DW15" s="638"/>
      <c r="DX15" s="638"/>
      <c r="DY15" s="638"/>
      <c r="DZ15" s="638"/>
      <c r="EA15" s="638"/>
      <c r="EB15" s="638"/>
      <c r="EC15" s="647"/>
    </row>
    <row r="16" spans="2:143" ht="11.25" customHeight="1" x14ac:dyDescent="0.2">
      <c r="B16" s="634" t="s">
        <v>250</v>
      </c>
      <c r="C16" s="635"/>
      <c r="D16" s="635"/>
      <c r="E16" s="635"/>
      <c r="F16" s="635"/>
      <c r="G16" s="635"/>
      <c r="H16" s="635"/>
      <c r="I16" s="635"/>
      <c r="J16" s="635"/>
      <c r="K16" s="635"/>
      <c r="L16" s="635"/>
      <c r="M16" s="635"/>
      <c r="N16" s="635"/>
      <c r="O16" s="635"/>
      <c r="P16" s="635"/>
      <c r="Q16" s="636"/>
      <c r="R16" s="637">
        <v>88120</v>
      </c>
      <c r="S16" s="638"/>
      <c r="T16" s="638"/>
      <c r="U16" s="638"/>
      <c r="V16" s="638"/>
      <c r="W16" s="638"/>
      <c r="X16" s="638"/>
      <c r="Y16" s="639"/>
      <c r="Z16" s="640">
        <v>0.1</v>
      </c>
      <c r="AA16" s="640"/>
      <c r="AB16" s="640"/>
      <c r="AC16" s="640"/>
      <c r="AD16" s="641">
        <v>88120</v>
      </c>
      <c r="AE16" s="641"/>
      <c r="AF16" s="641"/>
      <c r="AG16" s="641"/>
      <c r="AH16" s="641"/>
      <c r="AI16" s="641"/>
      <c r="AJ16" s="641"/>
      <c r="AK16" s="641"/>
      <c r="AL16" s="642">
        <v>0.2</v>
      </c>
      <c r="AM16" s="643"/>
      <c r="AN16" s="643"/>
      <c r="AO16" s="644"/>
      <c r="AP16" s="634" t="s">
        <v>251</v>
      </c>
      <c r="AQ16" s="635"/>
      <c r="AR16" s="635"/>
      <c r="AS16" s="635"/>
      <c r="AT16" s="635"/>
      <c r="AU16" s="635"/>
      <c r="AV16" s="635"/>
      <c r="AW16" s="635"/>
      <c r="AX16" s="635"/>
      <c r="AY16" s="635"/>
      <c r="AZ16" s="635"/>
      <c r="BA16" s="635"/>
      <c r="BB16" s="635"/>
      <c r="BC16" s="635"/>
      <c r="BD16" s="635"/>
      <c r="BE16" s="635"/>
      <c r="BF16" s="636"/>
      <c r="BG16" s="637" t="s">
        <v>122</v>
      </c>
      <c r="BH16" s="638"/>
      <c r="BI16" s="638"/>
      <c r="BJ16" s="638"/>
      <c r="BK16" s="638"/>
      <c r="BL16" s="638"/>
      <c r="BM16" s="638"/>
      <c r="BN16" s="639"/>
      <c r="BO16" s="640" t="s">
        <v>122</v>
      </c>
      <c r="BP16" s="640"/>
      <c r="BQ16" s="640"/>
      <c r="BR16" s="640"/>
      <c r="BS16" s="641" t="s">
        <v>122</v>
      </c>
      <c r="BT16" s="641"/>
      <c r="BU16" s="641"/>
      <c r="BV16" s="641"/>
      <c r="BW16" s="641"/>
      <c r="BX16" s="641"/>
      <c r="BY16" s="641"/>
      <c r="BZ16" s="641"/>
      <c r="CA16" s="641"/>
      <c r="CB16" s="645"/>
      <c r="CD16" s="634" t="s">
        <v>252</v>
      </c>
      <c r="CE16" s="635"/>
      <c r="CF16" s="635"/>
      <c r="CG16" s="635"/>
      <c r="CH16" s="635"/>
      <c r="CI16" s="635"/>
      <c r="CJ16" s="635"/>
      <c r="CK16" s="635"/>
      <c r="CL16" s="635"/>
      <c r="CM16" s="635"/>
      <c r="CN16" s="635"/>
      <c r="CO16" s="635"/>
      <c r="CP16" s="635"/>
      <c r="CQ16" s="636"/>
      <c r="CR16" s="637">
        <v>6786</v>
      </c>
      <c r="CS16" s="638"/>
      <c r="CT16" s="638"/>
      <c r="CU16" s="638"/>
      <c r="CV16" s="638"/>
      <c r="CW16" s="638"/>
      <c r="CX16" s="638"/>
      <c r="CY16" s="639"/>
      <c r="CZ16" s="640">
        <v>0</v>
      </c>
      <c r="DA16" s="640"/>
      <c r="DB16" s="640"/>
      <c r="DC16" s="640"/>
      <c r="DD16" s="646" t="s">
        <v>122</v>
      </c>
      <c r="DE16" s="638"/>
      <c r="DF16" s="638"/>
      <c r="DG16" s="638"/>
      <c r="DH16" s="638"/>
      <c r="DI16" s="638"/>
      <c r="DJ16" s="638"/>
      <c r="DK16" s="638"/>
      <c r="DL16" s="638"/>
      <c r="DM16" s="638"/>
      <c r="DN16" s="638"/>
      <c r="DO16" s="638"/>
      <c r="DP16" s="639"/>
      <c r="DQ16" s="646" t="s">
        <v>122</v>
      </c>
      <c r="DR16" s="638"/>
      <c r="DS16" s="638"/>
      <c r="DT16" s="638"/>
      <c r="DU16" s="638"/>
      <c r="DV16" s="638"/>
      <c r="DW16" s="638"/>
      <c r="DX16" s="638"/>
      <c r="DY16" s="638"/>
      <c r="DZ16" s="638"/>
      <c r="EA16" s="638"/>
      <c r="EB16" s="638"/>
      <c r="EC16" s="647"/>
    </row>
    <row r="17" spans="2:133" ht="11.25" customHeight="1" x14ac:dyDescent="0.2">
      <c r="B17" s="634" t="s">
        <v>253</v>
      </c>
      <c r="C17" s="635"/>
      <c r="D17" s="635"/>
      <c r="E17" s="635"/>
      <c r="F17" s="635"/>
      <c r="G17" s="635"/>
      <c r="H17" s="635"/>
      <c r="I17" s="635"/>
      <c r="J17" s="635"/>
      <c r="K17" s="635"/>
      <c r="L17" s="635"/>
      <c r="M17" s="635"/>
      <c r="N17" s="635"/>
      <c r="O17" s="635"/>
      <c r="P17" s="635"/>
      <c r="Q17" s="636"/>
      <c r="R17" s="637">
        <v>617192</v>
      </c>
      <c r="S17" s="638"/>
      <c r="T17" s="638"/>
      <c r="U17" s="638"/>
      <c r="V17" s="638"/>
      <c r="W17" s="638"/>
      <c r="X17" s="638"/>
      <c r="Y17" s="639"/>
      <c r="Z17" s="640">
        <v>0.8</v>
      </c>
      <c r="AA17" s="640"/>
      <c r="AB17" s="640"/>
      <c r="AC17" s="640"/>
      <c r="AD17" s="641">
        <v>617192</v>
      </c>
      <c r="AE17" s="641"/>
      <c r="AF17" s="641"/>
      <c r="AG17" s="641"/>
      <c r="AH17" s="641"/>
      <c r="AI17" s="641"/>
      <c r="AJ17" s="641"/>
      <c r="AK17" s="641"/>
      <c r="AL17" s="642">
        <v>1.6</v>
      </c>
      <c r="AM17" s="643"/>
      <c r="AN17" s="643"/>
      <c r="AO17" s="644"/>
      <c r="AP17" s="634" t="s">
        <v>254</v>
      </c>
      <c r="AQ17" s="635"/>
      <c r="AR17" s="635"/>
      <c r="AS17" s="635"/>
      <c r="AT17" s="635"/>
      <c r="AU17" s="635"/>
      <c r="AV17" s="635"/>
      <c r="AW17" s="635"/>
      <c r="AX17" s="635"/>
      <c r="AY17" s="635"/>
      <c r="AZ17" s="635"/>
      <c r="BA17" s="635"/>
      <c r="BB17" s="635"/>
      <c r="BC17" s="635"/>
      <c r="BD17" s="635"/>
      <c r="BE17" s="635"/>
      <c r="BF17" s="636"/>
      <c r="BG17" s="637" t="s">
        <v>122</v>
      </c>
      <c r="BH17" s="638"/>
      <c r="BI17" s="638"/>
      <c r="BJ17" s="638"/>
      <c r="BK17" s="638"/>
      <c r="BL17" s="638"/>
      <c r="BM17" s="638"/>
      <c r="BN17" s="639"/>
      <c r="BO17" s="640" t="s">
        <v>122</v>
      </c>
      <c r="BP17" s="640"/>
      <c r="BQ17" s="640"/>
      <c r="BR17" s="640"/>
      <c r="BS17" s="641" t="s">
        <v>122</v>
      </c>
      <c r="BT17" s="641"/>
      <c r="BU17" s="641"/>
      <c r="BV17" s="641"/>
      <c r="BW17" s="641"/>
      <c r="BX17" s="641"/>
      <c r="BY17" s="641"/>
      <c r="BZ17" s="641"/>
      <c r="CA17" s="641"/>
      <c r="CB17" s="645"/>
      <c r="CD17" s="634" t="s">
        <v>255</v>
      </c>
      <c r="CE17" s="635"/>
      <c r="CF17" s="635"/>
      <c r="CG17" s="635"/>
      <c r="CH17" s="635"/>
      <c r="CI17" s="635"/>
      <c r="CJ17" s="635"/>
      <c r="CK17" s="635"/>
      <c r="CL17" s="635"/>
      <c r="CM17" s="635"/>
      <c r="CN17" s="635"/>
      <c r="CO17" s="635"/>
      <c r="CP17" s="635"/>
      <c r="CQ17" s="636"/>
      <c r="CR17" s="637">
        <v>3580195</v>
      </c>
      <c r="CS17" s="638"/>
      <c r="CT17" s="638"/>
      <c r="CU17" s="638"/>
      <c r="CV17" s="638"/>
      <c r="CW17" s="638"/>
      <c r="CX17" s="638"/>
      <c r="CY17" s="639"/>
      <c r="CZ17" s="640">
        <v>4.8</v>
      </c>
      <c r="DA17" s="640"/>
      <c r="DB17" s="640"/>
      <c r="DC17" s="640"/>
      <c r="DD17" s="646" t="s">
        <v>122</v>
      </c>
      <c r="DE17" s="638"/>
      <c r="DF17" s="638"/>
      <c r="DG17" s="638"/>
      <c r="DH17" s="638"/>
      <c r="DI17" s="638"/>
      <c r="DJ17" s="638"/>
      <c r="DK17" s="638"/>
      <c r="DL17" s="638"/>
      <c r="DM17" s="638"/>
      <c r="DN17" s="638"/>
      <c r="DO17" s="638"/>
      <c r="DP17" s="639"/>
      <c r="DQ17" s="646">
        <v>3526277</v>
      </c>
      <c r="DR17" s="638"/>
      <c r="DS17" s="638"/>
      <c r="DT17" s="638"/>
      <c r="DU17" s="638"/>
      <c r="DV17" s="638"/>
      <c r="DW17" s="638"/>
      <c r="DX17" s="638"/>
      <c r="DY17" s="638"/>
      <c r="DZ17" s="638"/>
      <c r="EA17" s="638"/>
      <c r="EB17" s="638"/>
      <c r="EC17" s="647"/>
    </row>
    <row r="18" spans="2:133" ht="11.25" customHeight="1" x14ac:dyDescent="0.2">
      <c r="B18" s="634" t="s">
        <v>256</v>
      </c>
      <c r="C18" s="635"/>
      <c r="D18" s="635"/>
      <c r="E18" s="635"/>
      <c r="F18" s="635"/>
      <c r="G18" s="635"/>
      <c r="H18" s="635"/>
      <c r="I18" s="635"/>
      <c r="J18" s="635"/>
      <c r="K18" s="635"/>
      <c r="L18" s="635"/>
      <c r="M18" s="635"/>
      <c r="N18" s="635"/>
      <c r="O18" s="635"/>
      <c r="P18" s="635"/>
      <c r="Q18" s="636"/>
      <c r="R18" s="637">
        <v>216001</v>
      </c>
      <c r="S18" s="638"/>
      <c r="T18" s="638"/>
      <c r="U18" s="638"/>
      <c r="V18" s="638"/>
      <c r="W18" s="638"/>
      <c r="X18" s="638"/>
      <c r="Y18" s="639"/>
      <c r="Z18" s="640">
        <v>0.3</v>
      </c>
      <c r="AA18" s="640"/>
      <c r="AB18" s="640"/>
      <c r="AC18" s="640"/>
      <c r="AD18" s="641">
        <v>216001</v>
      </c>
      <c r="AE18" s="641"/>
      <c r="AF18" s="641"/>
      <c r="AG18" s="641"/>
      <c r="AH18" s="641"/>
      <c r="AI18" s="641"/>
      <c r="AJ18" s="641"/>
      <c r="AK18" s="641"/>
      <c r="AL18" s="642">
        <v>0.6</v>
      </c>
      <c r="AM18" s="643"/>
      <c r="AN18" s="643"/>
      <c r="AO18" s="644"/>
      <c r="AP18" s="634" t="s">
        <v>257</v>
      </c>
      <c r="AQ18" s="635"/>
      <c r="AR18" s="635"/>
      <c r="AS18" s="635"/>
      <c r="AT18" s="635"/>
      <c r="AU18" s="635"/>
      <c r="AV18" s="635"/>
      <c r="AW18" s="635"/>
      <c r="AX18" s="635"/>
      <c r="AY18" s="635"/>
      <c r="AZ18" s="635"/>
      <c r="BA18" s="635"/>
      <c r="BB18" s="635"/>
      <c r="BC18" s="635"/>
      <c r="BD18" s="635"/>
      <c r="BE18" s="635"/>
      <c r="BF18" s="636"/>
      <c r="BG18" s="637" t="s">
        <v>122</v>
      </c>
      <c r="BH18" s="638"/>
      <c r="BI18" s="638"/>
      <c r="BJ18" s="638"/>
      <c r="BK18" s="638"/>
      <c r="BL18" s="638"/>
      <c r="BM18" s="638"/>
      <c r="BN18" s="639"/>
      <c r="BO18" s="640" t="s">
        <v>122</v>
      </c>
      <c r="BP18" s="640"/>
      <c r="BQ18" s="640"/>
      <c r="BR18" s="640"/>
      <c r="BS18" s="641" t="s">
        <v>122</v>
      </c>
      <c r="BT18" s="641"/>
      <c r="BU18" s="641"/>
      <c r="BV18" s="641"/>
      <c r="BW18" s="641"/>
      <c r="BX18" s="641"/>
      <c r="BY18" s="641"/>
      <c r="BZ18" s="641"/>
      <c r="CA18" s="641"/>
      <c r="CB18" s="645"/>
      <c r="CD18" s="634" t="s">
        <v>258</v>
      </c>
      <c r="CE18" s="635"/>
      <c r="CF18" s="635"/>
      <c r="CG18" s="635"/>
      <c r="CH18" s="635"/>
      <c r="CI18" s="635"/>
      <c r="CJ18" s="635"/>
      <c r="CK18" s="635"/>
      <c r="CL18" s="635"/>
      <c r="CM18" s="635"/>
      <c r="CN18" s="635"/>
      <c r="CO18" s="635"/>
      <c r="CP18" s="635"/>
      <c r="CQ18" s="636"/>
      <c r="CR18" s="637" t="s">
        <v>122</v>
      </c>
      <c r="CS18" s="638"/>
      <c r="CT18" s="638"/>
      <c r="CU18" s="638"/>
      <c r="CV18" s="638"/>
      <c r="CW18" s="638"/>
      <c r="CX18" s="638"/>
      <c r="CY18" s="639"/>
      <c r="CZ18" s="640" t="s">
        <v>122</v>
      </c>
      <c r="DA18" s="640"/>
      <c r="DB18" s="640"/>
      <c r="DC18" s="640"/>
      <c r="DD18" s="646" t="s">
        <v>122</v>
      </c>
      <c r="DE18" s="638"/>
      <c r="DF18" s="638"/>
      <c r="DG18" s="638"/>
      <c r="DH18" s="638"/>
      <c r="DI18" s="638"/>
      <c r="DJ18" s="638"/>
      <c r="DK18" s="638"/>
      <c r="DL18" s="638"/>
      <c r="DM18" s="638"/>
      <c r="DN18" s="638"/>
      <c r="DO18" s="638"/>
      <c r="DP18" s="639"/>
      <c r="DQ18" s="646" t="s">
        <v>122</v>
      </c>
      <c r="DR18" s="638"/>
      <c r="DS18" s="638"/>
      <c r="DT18" s="638"/>
      <c r="DU18" s="638"/>
      <c r="DV18" s="638"/>
      <c r="DW18" s="638"/>
      <c r="DX18" s="638"/>
      <c r="DY18" s="638"/>
      <c r="DZ18" s="638"/>
      <c r="EA18" s="638"/>
      <c r="EB18" s="638"/>
      <c r="EC18" s="647"/>
    </row>
    <row r="19" spans="2:133" ht="11.25" customHeight="1" x14ac:dyDescent="0.2">
      <c r="B19" s="634" t="s">
        <v>259</v>
      </c>
      <c r="C19" s="635"/>
      <c r="D19" s="635"/>
      <c r="E19" s="635"/>
      <c r="F19" s="635"/>
      <c r="G19" s="635"/>
      <c r="H19" s="635"/>
      <c r="I19" s="635"/>
      <c r="J19" s="635"/>
      <c r="K19" s="635"/>
      <c r="L19" s="635"/>
      <c r="M19" s="635"/>
      <c r="N19" s="635"/>
      <c r="O19" s="635"/>
      <c r="P19" s="635"/>
      <c r="Q19" s="636"/>
      <c r="R19" s="637">
        <v>214821</v>
      </c>
      <c r="S19" s="638"/>
      <c r="T19" s="638"/>
      <c r="U19" s="638"/>
      <c r="V19" s="638"/>
      <c r="W19" s="638"/>
      <c r="X19" s="638"/>
      <c r="Y19" s="639"/>
      <c r="Z19" s="640">
        <v>0.3</v>
      </c>
      <c r="AA19" s="640"/>
      <c r="AB19" s="640"/>
      <c r="AC19" s="640"/>
      <c r="AD19" s="641">
        <v>214821</v>
      </c>
      <c r="AE19" s="641"/>
      <c r="AF19" s="641"/>
      <c r="AG19" s="641"/>
      <c r="AH19" s="641"/>
      <c r="AI19" s="641"/>
      <c r="AJ19" s="641"/>
      <c r="AK19" s="641"/>
      <c r="AL19" s="642">
        <v>0.6</v>
      </c>
      <c r="AM19" s="643"/>
      <c r="AN19" s="643"/>
      <c r="AO19" s="644"/>
      <c r="AP19" s="634" t="s">
        <v>260</v>
      </c>
      <c r="AQ19" s="635"/>
      <c r="AR19" s="635"/>
      <c r="AS19" s="635"/>
      <c r="AT19" s="635"/>
      <c r="AU19" s="635"/>
      <c r="AV19" s="635"/>
      <c r="AW19" s="635"/>
      <c r="AX19" s="635"/>
      <c r="AY19" s="635"/>
      <c r="AZ19" s="635"/>
      <c r="BA19" s="635"/>
      <c r="BB19" s="635"/>
      <c r="BC19" s="635"/>
      <c r="BD19" s="635"/>
      <c r="BE19" s="635"/>
      <c r="BF19" s="636"/>
      <c r="BG19" s="637">
        <v>2610168</v>
      </c>
      <c r="BH19" s="638"/>
      <c r="BI19" s="638"/>
      <c r="BJ19" s="638"/>
      <c r="BK19" s="638"/>
      <c r="BL19" s="638"/>
      <c r="BM19" s="638"/>
      <c r="BN19" s="639"/>
      <c r="BO19" s="640">
        <v>8.3000000000000007</v>
      </c>
      <c r="BP19" s="640"/>
      <c r="BQ19" s="640"/>
      <c r="BR19" s="640"/>
      <c r="BS19" s="641" t="s">
        <v>122</v>
      </c>
      <c r="BT19" s="641"/>
      <c r="BU19" s="641"/>
      <c r="BV19" s="641"/>
      <c r="BW19" s="641"/>
      <c r="BX19" s="641"/>
      <c r="BY19" s="641"/>
      <c r="BZ19" s="641"/>
      <c r="CA19" s="641"/>
      <c r="CB19" s="645"/>
      <c r="CD19" s="634" t="s">
        <v>261</v>
      </c>
      <c r="CE19" s="635"/>
      <c r="CF19" s="635"/>
      <c r="CG19" s="635"/>
      <c r="CH19" s="635"/>
      <c r="CI19" s="635"/>
      <c r="CJ19" s="635"/>
      <c r="CK19" s="635"/>
      <c r="CL19" s="635"/>
      <c r="CM19" s="635"/>
      <c r="CN19" s="635"/>
      <c r="CO19" s="635"/>
      <c r="CP19" s="635"/>
      <c r="CQ19" s="636"/>
      <c r="CR19" s="637" t="s">
        <v>122</v>
      </c>
      <c r="CS19" s="638"/>
      <c r="CT19" s="638"/>
      <c r="CU19" s="638"/>
      <c r="CV19" s="638"/>
      <c r="CW19" s="638"/>
      <c r="CX19" s="638"/>
      <c r="CY19" s="639"/>
      <c r="CZ19" s="640" t="s">
        <v>122</v>
      </c>
      <c r="DA19" s="640"/>
      <c r="DB19" s="640"/>
      <c r="DC19" s="640"/>
      <c r="DD19" s="646" t="s">
        <v>122</v>
      </c>
      <c r="DE19" s="638"/>
      <c r="DF19" s="638"/>
      <c r="DG19" s="638"/>
      <c r="DH19" s="638"/>
      <c r="DI19" s="638"/>
      <c r="DJ19" s="638"/>
      <c r="DK19" s="638"/>
      <c r="DL19" s="638"/>
      <c r="DM19" s="638"/>
      <c r="DN19" s="638"/>
      <c r="DO19" s="638"/>
      <c r="DP19" s="639"/>
      <c r="DQ19" s="646" t="s">
        <v>122</v>
      </c>
      <c r="DR19" s="638"/>
      <c r="DS19" s="638"/>
      <c r="DT19" s="638"/>
      <c r="DU19" s="638"/>
      <c r="DV19" s="638"/>
      <c r="DW19" s="638"/>
      <c r="DX19" s="638"/>
      <c r="DY19" s="638"/>
      <c r="DZ19" s="638"/>
      <c r="EA19" s="638"/>
      <c r="EB19" s="638"/>
      <c r="EC19" s="647"/>
    </row>
    <row r="20" spans="2:133" ht="11.25" customHeight="1" x14ac:dyDescent="0.2">
      <c r="B20" s="650" t="s">
        <v>262</v>
      </c>
      <c r="C20" s="651"/>
      <c r="D20" s="651"/>
      <c r="E20" s="651"/>
      <c r="F20" s="651"/>
      <c r="G20" s="651"/>
      <c r="H20" s="651"/>
      <c r="I20" s="651"/>
      <c r="J20" s="651"/>
      <c r="K20" s="651"/>
      <c r="L20" s="651"/>
      <c r="M20" s="651"/>
      <c r="N20" s="651"/>
      <c r="O20" s="651"/>
      <c r="P20" s="651"/>
      <c r="Q20" s="652"/>
      <c r="R20" s="637">
        <v>1180</v>
      </c>
      <c r="S20" s="638"/>
      <c r="T20" s="638"/>
      <c r="U20" s="638"/>
      <c r="V20" s="638"/>
      <c r="W20" s="638"/>
      <c r="X20" s="638"/>
      <c r="Y20" s="639"/>
      <c r="Z20" s="640">
        <v>0</v>
      </c>
      <c r="AA20" s="640"/>
      <c r="AB20" s="640"/>
      <c r="AC20" s="640"/>
      <c r="AD20" s="641">
        <v>1180</v>
      </c>
      <c r="AE20" s="641"/>
      <c r="AF20" s="641"/>
      <c r="AG20" s="641"/>
      <c r="AH20" s="641"/>
      <c r="AI20" s="641"/>
      <c r="AJ20" s="641"/>
      <c r="AK20" s="641"/>
      <c r="AL20" s="642">
        <v>0</v>
      </c>
      <c r="AM20" s="643"/>
      <c r="AN20" s="643"/>
      <c r="AO20" s="644"/>
      <c r="AP20" s="634" t="s">
        <v>263</v>
      </c>
      <c r="AQ20" s="635"/>
      <c r="AR20" s="635"/>
      <c r="AS20" s="635"/>
      <c r="AT20" s="635"/>
      <c r="AU20" s="635"/>
      <c r="AV20" s="635"/>
      <c r="AW20" s="635"/>
      <c r="AX20" s="635"/>
      <c r="AY20" s="635"/>
      <c r="AZ20" s="635"/>
      <c r="BA20" s="635"/>
      <c r="BB20" s="635"/>
      <c r="BC20" s="635"/>
      <c r="BD20" s="635"/>
      <c r="BE20" s="635"/>
      <c r="BF20" s="636"/>
      <c r="BG20" s="637">
        <v>2610168</v>
      </c>
      <c r="BH20" s="638"/>
      <c r="BI20" s="638"/>
      <c r="BJ20" s="638"/>
      <c r="BK20" s="638"/>
      <c r="BL20" s="638"/>
      <c r="BM20" s="638"/>
      <c r="BN20" s="639"/>
      <c r="BO20" s="640">
        <v>8.3000000000000007</v>
      </c>
      <c r="BP20" s="640"/>
      <c r="BQ20" s="640"/>
      <c r="BR20" s="640"/>
      <c r="BS20" s="641" t="s">
        <v>122</v>
      </c>
      <c r="BT20" s="641"/>
      <c r="BU20" s="641"/>
      <c r="BV20" s="641"/>
      <c r="BW20" s="641"/>
      <c r="BX20" s="641"/>
      <c r="BY20" s="641"/>
      <c r="BZ20" s="641"/>
      <c r="CA20" s="641"/>
      <c r="CB20" s="645"/>
      <c r="CD20" s="634" t="s">
        <v>264</v>
      </c>
      <c r="CE20" s="635"/>
      <c r="CF20" s="635"/>
      <c r="CG20" s="635"/>
      <c r="CH20" s="635"/>
      <c r="CI20" s="635"/>
      <c r="CJ20" s="635"/>
      <c r="CK20" s="635"/>
      <c r="CL20" s="635"/>
      <c r="CM20" s="635"/>
      <c r="CN20" s="635"/>
      <c r="CO20" s="635"/>
      <c r="CP20" s="635"/>
      <c r="CQ20" s="636"/>
      <c r="CR20" s="637">
        <v>74935183</v>
      </c>
      <c r="CS20" s="638"/>
      <c r="CT20" s="638"/>
      <c r="CU20" s="638"/>
      <c r="CV20" s="638"/>
      <c r="CW20" s="638"/>
      <c r="CX20" s="638"/>
      <c r="CY20" s="639"/>
      <c r="CZ20" s="640">
        <v>100</v>
      </c>
      <c r="DA20" s="640"/>
      <c r="DB20" s="640"/>
      <c r="DC20" s="640"/>
      <c r="DD20" s="646">
        <v>4221329</v>
      </c>
      <c r="DE20" s="638"/>
      <c r="DF20" s="638"/>
      <c r="DG20" s="638"/>
      <c r="DH20" s="638"/>
      <c r="DI20" s="638"/>
      <c r="DJ20" s="638"/>
      <c r="DK20" s="638"/>
      <c r="DL20" s="638"/>
      <c r="DM20" s="638"/>
      <c r="DN20" s="638"/>
      <c r="DO20" s="638"/>
      <c r="DP20" s="639"/>
      <c r="DQ20" s="646">
        <v>44740493</v>
      </c>
      <c r="DR20" s="638"/>
      <c r="DS20" s="638"/>
      <c r="DT20" s="638"/>
      <c r="DU20" s="638"/>
      <c r="DV20" s="638"/>
      <c r="DW20" s="638"/>
      <c r="DX20" s="638"/>
      <c r="DY20" s="638"/>
      <c r="DZ20" s="638"/>
      <c r="EA20" s="638"/>
      <c r="EB20" s="638"/>
      <c r="EC20" s="647"/>
    </row>
    <row r="21" spans="2:133" ht="11.25" customHeight="1" x14ac:dyDescent="0.2">
      <c r="B21" s="634" t="s">
        <v>265</v>
      </c>
      <c r="C21" s="635"/>
      <c r="D21" s="635"/>
      <c r="E21" s="635"/>
      <c r="F21" s="635"/>
      <c r="G21" s="635"/>
      <c r="H21" s="635"/>
      <c r="I21" s="635"/>
      <c r="J21" s="635"/>
      <c r="K21" s="635"/>
      <c r="L21" s="635"/>
      <c r="M21" s="635"/>
      <c r="N21" s="635"/>
      <c r="O21" s="635"/>
      <c r="P21" s="635"/>
      <c r="Q21" s="636"/>
      <c r="R21" s="637">
        <v>2619073</v>
      </c>
      <c r="S21" s="638"/>
      <c r="T21" s="638"/>
      <c r="U21" s="638"/>
      <c r="V21" s="638"/>
      <c r="W21" s="638"/>
      <c r="X21" s="638"/>
      <c r="Y21" s="639"/>
      <c r="Z21" s="640">
        <v>3.3</v>
      </c>
      <c r="AA21" s="640"/>
      <c r="AB21" s="640"/>
      <c r="AC21" s="640"/>
      <c r="AD21" s="641">
        <v>2452485</v>
      </c>
      <c r="AE21" s="641"/>
      <c r="AF21" s="641"/>
      <c r="AG21" s="641"/>
      <c r="AH21" s="641"/>
      <c r="AI21" s="641"/>
      <c r="AJ21" s="641"/>
      <c r="AK21" s="641"/>
      <c r="AL21" s="642">
        <v>6.5</v>
      </c>
      <c r="AM21" s="643"/>
      <c r="AN21" s="643"/>
      <c r="AO21" s="644"/>
      <c r="AP21" s="634" t="s">
        <v>266</v>
      </c>
      <c r="AQ21" s="653"/>
      <c r="AR21" s="653"/>
      <c r="AS21" s="653"/>
      <c r="AT21" s="653"/>
      <c r="AU21" s="653"/>
      <c r="AV21" s="653"/>
      <c r="AW21" s="653"/>
      <c r="AX21" s="653"/>
      <c r="AY21" s="653"/>
      <c r="AZ21" s="653"/>
      <c r="BA21" s="653"/>
      <c r="BB21" s="653"/>
      <c r="BC21" s="653"/>
      <c r="BD21" s="653"/>
      <c r="BE21" s="653"/>
      <c r="BF21" s="654"/>
      <c r="BG21" s="637" t="s">
        <v>122</v>
      </c>
      <c r="BH21" s="638"/>
      <c r="BI21" s="638"/>
      <c r="BJ21" s="638"/>
      <c r="BK21" s="638"/>
      <c r="BL21" s="638"/>
      <c r="BM21" s="638"/>
      <c r="BN21" s="639"/>
      <c r="BO21" s="640" t="s">
        <v>122</v>
      </c>
      <c r="BP21" s="640"/>
      <c r="BQ21" s="640"/>
      <c r="BR21" s="640"/>
      <c r="BS21" s="641" t="s">
        <v>122</v>
      </c>
      <c r="BT21" s="641"/>
      <c r="BU21" s="641"/>
      <c r="BV21" s="641"/>
      <c r="BW21" s="641"/>
      <c r="BX21" s="641"/>
      <c r="BY21" s="641"/>
      <c r="BZ21" s="641"/>
      <c r="CA21" s="641"/>
      <c r="CB21" s="645"/>
      <c r="CD21" s="658"/>
      <c r="CE21" s="659"/>
      <c r="CF21" s="659"/>
      <c r="CG21" s="659"/>
      <c r="CH21" s="659"/>
      <c r="CI21" s="659"/>
      <c r="CJ21" s="659"/>
      <c r="CK21" s="659"/>
      <c r="CL21" s="659"/>
      <c r="CM21" s="659"/>
      <c r="CN21" s="659"/>
      <c r="CO21" s="659"/>
      <c r="CP21" s="659"/>
      <c r="CQ21" s="660"/>
      <c r="CR21" s="661"/>
      <c r="CS21" s="656"/>
      <c r="CT21" s="656"/>
      <c r="CU21" s="656"/>
      <c r="CV21" s="656"/>
      <c r="CW21" s="656"/>
      <c r="CX21" s="656"/>
      <c r="CY21" s="662"/>
      <c r="CZ21" s="663"/>
      <c r="DA21" s="663"/>
      <c r="DB21" s="663"/>
      <c r="DC21" s="663"/>
      <c r="DD21" s="655"/>
      <c r="DE21" s="656"/>
      <c r="DF21" s="656"/>
      <c r="DG21" s="656"/>
      <c r="DH21" s="656"/>
      <c r="DI21" s="656"/>
      <c r="DJ21" s="656"/>
      <c r="DK21" s="656"/>
      <c r="DL21" s="656"/>
      <c r="DM21" s="656"/>
      <c r="DN21" s="656"/>
      <c r="DO21" s="656"/>
      <c r="DP21" s="662"/>
      <c r="DQ21" s="655"/>
      <c r="DR21" s="656"/>
      <c r="DS21" s="656"/>
      <c r="DT21" s="656"/>
      <c r="DU21" s="656"/>
      <c r="DV21" s="656"/>
      <c r="DW21" s="656"/>
      <c r="DX21" s="656"/>
      <c r="DY21" s="656"/>
      <c r="DZ21" s="656"/>
      <c r="EA21" s="656"/>
      <c r="EB21" s="656"/>
      <c r="EC21" s="657"/>
    </row>
    <row r="22" spans="2:133" ht="11.25" customHeight="1" x14ac:dyDescent="0.2">
      <c r="B22" s="634" t="s">
        <v>267</v>
      </c>
      <c r="C22" s="635"/>
      <c r="D22" s="635"/>
      <c r="E22" s="635"/>
      <c r="F22" s="635"/>
      <c r="G22" s="635"/>
      <c r="H22" s="635"/>
      <c r="I22" s="635"/>
      <c r="J22" s="635"/>
      <c r="K22" s="635"/>
      <c r="L22" s="635"/>
      <c r="M22" s="635"/>
      <c r="N22" s="635"/>
      <c r="O22" s="635"/>
      <c r="P22" s="635"/>
      <c r="Q22" s="636"/>
      <c r="R22" s="637">
        <v>2452485</v>
      </c>
      <c r="S22" s="638"/>
      <c r="T22" s="638"/>
      <c r="U22" s="638"/>
      <c r="V22" s="638"/>
      <c r="W22" s="638"/>
      <c r="X22" s="638"/>
      <c r="Y22" s="639"/>
      <c r="Z22" s="640">
        <v>3.1</v>
      </c>
      <c r="AA22" s="640"/>
      <c r="AB22" s="640"/>
      <c r="AC22" s="640"/>
      <c r="AD22" s="641">
        <v>2452485</v>
      </c>
      <c r="AE22" s="641"/>
      <c r="AF22" s="641"/>
      <c r="AG22" s="641"/>
      <c r="AH22" s="641"/>
      <c r="AI22" s="641"/>
      <c r="AJ22" s="641"/>
      <c r="AK22" s="641"/>
      <c r="AL22" s="642">
        <v>6.5</v>
      </c>
      <c r="AM22" s="643"/>
      <c r="AN22" s="643"/>
      <c r="AO22" s="644"/>
      <c r="AP22" s="634" t="s">
        <v>268</v>
      </c>
      <c r="AQ22" s="653"/>
      <c r="AR22" s="653"/>
      <c r="AS22" s="653"/>
      <c r="AT22" s="653"/>
      <c r="AU22" s="653"/>
      <c r="AV22" s="653"/>
      <c r="AW22" s="653"/>
      <c r="AX22" s="653"/>
      <c r="AY22" s="653"/>
      <c r="AZ22" s="653"/>
      <c r="BA22" s="653"/>
      <c r="BB22" s="653"/>
      <c r="BC22" s="653"/>
      <c r="BD22" s="653"/>
      <c r="BE22" s="653"/>
      <c r="BF22" s="654"/>
      <c r="BG22" s="637" t="s">
        <v>122</v>
      </c>
      <c r="BH22" s="638"/>
      <c r="BI22" s="638"/>
      <c r="BJ22" s="638"/>
      <c r="BK22" s="638"/>
      <c r="BL22" s="638"/>
      <c r="BM22" s="638"/>
      <c r="BN22" s="639"/>
      <c r="BO22" s="640" t="s">
        <v>122</v>
      </c>
      <c r="BP22" s="640"/>
      <c r="BQ22" s="640"/>
      <c r="BR22" s="640"/>
      <c r="BS22" s="641" t="s">
        <v>122</v>
      </c>
      <c r="BT22" s="641"/>
      <c r="BU22" s="641"/>
      <c r="BV22" s="641"/>
      <c r="BW22" s="641"/>
      <c r="BX22" s="641"/>
      <c r="BY22" s="641"/>
      <c r="BZ22" s="641"/>
      <c r="CA22" s="641"/>
      <c r="CB22" s="645"/>
      <c r="CD22" s="619" t="s">
        <v>269</v>
      </c>
      <c r="CE22" s="620"/>
      <c r="CF22" s="620"/>
      <c r="CG22" s="620"/>
      <c r="CH22" s="620"/>
      <c r="CI22" s="620"/>
      <c r="CJ22" s="620"/>
      <c r="CK22" s="620"/>
      <c r="CL22" s="620"/>
      <c r="CM22" s="620"/>
      <c r="CN22" s="620"/>
      <c r="CO22" s="620"/>
      <c r="CP22" s="620"/>
      <c r="CQ22" s="620"/>
      <c r="CR22" s="620"/>
      <c r="CS22" s="620"/>
      <c r="CT22" s="620"/>
      <c r="CU22" s="620"/>
      <c r="CV22" s="620"/>
      <c r="CW22" s="620"/>
      <c r="CX22" s="620"/>
      <c r="CY22" s="620"/>
      <c r="CZ22" s="620"/>
      <c r="DA22" s="620"/>
      <c r="DB22" s="620"/>
      <c r="DC22" s="620"/>
      <c r="DD22" s="620"/>
      <c r="DE22" s="620"/>
      <c r="DF22" s="620"/>
      <c r="DG22" s="620"/>
      <c r="DH22" s="620"/>
      <c r="DI22" s="620"/>
      <c r="DJ22" s="620"/>
      <c r="DK22" s="620"/>
      <c r="DL22" s="620"/>
      <c r="DM22" s="620"/>
      <c r="DN22" s="620"/>
      <c r="DO22" s="620"/>
      <c r="DP22" s="620"/>
      <c r="DQ22" s="620"/>
      <c r="DR22" s="620"/>
      <c r="DS22" s="620"/>
      <c r="DT22" s="620"/>
      <c r="DU22" s="620"/>
      <c r="DV22" s="620"/>
      <c r="DW22" s="620"/>
      <c r="DX22" s="620"/>
      <c r="DY22" s="620"/>
      <c r="DZ22" s="620"/>
      <c r="EA22" s="620"/>
      <c r="EB22" s="620"/>
      <c r="EC22" s="621"/>
    </row>
    <row r="23" spans="2:133" ht="11.25" customHeight="1" x14ac:dyDescent="0.2">
      <c r="B23" s="634" t="s">
        <v>270</v>
      </c>
      <c r="C23" s="635"/>
      <c r="D23" s="635"/>
      <c r="E23" s="635"/>
      <c r="F23" s="635"/>
      <c r="G23" s="635"/>
      <c r="H23" s="635"/>
      <c r="I23" s="635"/>
      <c r="J23" s="635"/>
      <c r="K23" s="635"/>
      <c r="L23" s="635"/>
      <c r="M23" s="635"/>
      <c r="N23" s="635"/>
      <c r="O23" s="635"/>
      <c r="P23" s="635"/>
      <c r="Q23" s="636"/>
      <c r="R23" s="637">
        <v>166588</v>
      </c>
      <c r="S23" s="638"/>
      <c r="T23" s="638"/>
      <c r="U23" s="638"/>
      <c r="V23" s="638"/>
      <c r="W23" s="638"/>
      <c r="X23" s="638"/>
      <c r="Y23" s="639"/>
      <c r="Z23" s="640">
        <v>0.2</v>
      </c>
      <c r="AA23" s="640"/>
      <c r="AB23" s="640"/>
      <c r="AC23" s="640"/>
      <c r="AD23" s="641" t="s">
        <v>122</v>
      </c>
      <c r="AE23" s="641"/>
      <c r="AF23" s="641"/>
      <c r="AG23" s="641"/>
      <c r="AH23" s="641"/>
      <c r="AI23" s="641"/>
      <c r="AJ23" s="641"/>
      <c r="AK23" s="641"/>
      <c r="AL23" s="642" t="s">
        <v>122</v>
      </c>
      <c r="AM23" s="643"/>
      <c r="AN23" s="643"/>
      <c r="AO23" s="644"/>
      <c r="AP23" s="634" t="s">
        <v>271</v>
      </c>
      <c r="AQ23" s="653"/>
      <c r="AR23" s="653"/>
      <c r="AS23" s="653"/>
      <c r="AT23" s="653"/>
      <c r="AU23" s="653"/>
      <c r="AV23" s="653"/>
      <c r="AW23" s="653"/>
      <c r="AX23" s="653"/>
      <c r="AY23" s="653"/>
      <c r="AZ23" s="653"/>
      <c r="BA23" s="653"/>
      <c r="BB23" s="653"/>
      <c r="BC23" s="653"/>
      <c r="BD23" s="653"/>
      <c r="BE23" s="653"/>
      <c r="BF23" s="654"/>
      <c r="BG23" s="637">
        <v>2610168</v>
      </c>
      <c r="BH23" s="638"/>
      <c r="BI23" s="638"/>
      <c r="BJ23" s="638"/>
      <c r="BK23" s="638"/>
      <c r="BL23" s="638"/>
      <c r="BM23" s="638"/>
      <c r="BN23" s="639"/>
      <c r="BO23" s="640">
        <v>8.3000000000000007</v>
      </c>
      <c r="BP23" s="640"/>
      <c r="BQ23" s="640"/>
      <c r="BR23" s="640"/>
      <c r="BS23" s="641" t="s">
        <v>122</v>
      </c>
      <c r="BT23" s="641"/>
      <c r="BU23" s="641"/>
      <c r="BV23" s="641"/>
      <c r="BW23" s="641"/>
      <c r="BX23" s="641"/>
      <c r="BY23" s="641"/>
      <c r="BZ23" s="641"/>
      <c r="CA23" s="641"/>
      <c r="CB23" s="645"/>
      <c r="CD23" s="619" t="s">
        <v>211</v>
      </c>
      <c r="CE23" s="620"/>
      <c r="CF23" s="620"/>
      <c r="CG23" s="620"/>
      <c r="CH23" s="620"/>
      <c r="CI23" s="620"/>
      <c r="CJ23" s="620"/>
      <c r="CK23" s="620"/>
      <c r="CL23" s="620"/>
      <c r="CM23" s="620"/>
      <c r="CN23" s="620"/>
      <c r="CO23" s="620"/>
      <c r="CP23" s="620"/>
      <c r="CQ23" s="621"/>
      <c r="CR23" s="619" t="s">
        <v>272</v>
      </c>
      <c r="CS23" s="620"/>
      <c r="CT23" s="620"/>
      <c r="CU23" s="620"/>
      <c r="CV23" s="620"/>
      <c r="CW23" s="620"/>
      <c r="CX23" s="620"/>
      <c r="CY23" s="621"/>
      <c r="CZ23" s="619" t="s">
        <v>273</v>
      </c>
      <c r="DA23" s="620"/>
      <c r="DB23" s="620"/>
      <c r="DC23" s="621"/>
      <c r="DD23" s="619" t="s">
        <v>274</v>
      </c>
      <c r="DE23" s="620"/>
      <c r="DF23" s="620"/>
      <c r="DG23" s="620"/>
      <c r="DH23" s="620"/>
      <c r="DI23" s="620"/>
      <c r="DJ23" s="620"/>
      <c r="DK23" s="621"/>
      <c r="DL23" s="664" t="s">
        <v>275</v>
      </c>
      <c r="DM23" s="665"/>
      <c r="DN23" s="665"/>
      <c r="DO23" s="665"/>
      <c r="DP23" s="665"/>
      <c r="DQ23" s="665"/>
      <c r="DR23" s="665"/>
      <c r="DS23" s="665"/>
      <c r="DT23" s="665"/>
      <c r="DU23" s="665"/>
      <c r="DV23" s="666"/>
      <c r="DW23" s="619" t="s">
        <v>276</v>
      </c>
      <c r="DX23" s="620"/>
      <c r="DY23" s="620"/>
      <c r="DZ23" s="620"/>
      <c r="EA23" s="620"/>
      <c r="EB23" s="620"/>
      <c r="EC23" s="621"/>
    </row>
    <row r="24" spans="2:133" ht="11.25" customHeight="1" x14ac:dyDescent="0.2">
      <c r="B24" s="634" t="s">
        <v>277</v>
      </c>
      <c r="C24" s="635"/>
      <c r="D24" s="635"/>
      <c r="E24" s="635"/>
      <c r="F24" s="635"/>
      <c r="G24" s="635"/>
      <c r="H24" s="635"/>
      <c r="I24" s="635"/>
      <c r="J24" s="635"/>
      <c r="K24" s="635"/>
      <c r="L24" s="635"/>
      <c r="M24" s="635"/>
      <c r="N24" s="635"/>
      <c r="O24" s="635"/>
      <c r="P24" s="635"/>
      <c r="Q24" s="636"/>
      <c r="R24" s="637" t="s">
        <v>122</v>
      </c>
      <c r="S24" s="638"/>
      <c r="T24" s="638"/>
      <c r="U24" s="638"/>
      <c r="V24" s="638"/>
      <c r="W24" s="638"/>
      <c r="X24" s="638"/>
      <c r="Y24" s="639"/>
      <c r="Z24" s="640" t="s">
        <v>122</v>
      </c>
      <c r="AA24" s="640"/>
      <c r="AB24" s="640"/>
      <c r="AC24" s="640"/>
      <c r="AD24" s="641" t="s">
        <v>122</v>
      </c>
      <c r="AE24" s="641"/>
      <c r="AF24" s="641"/>
      <c r="AG24" s="641"/>
      <c r="AH24" s="641"/>
      <c r="AI24" s="641"/>
      <c r="AJ24" s="641"/>
      <c r="AK24" s="641"/>
      <c r="AL24" s="642" t="s">
        <v>122</v>
      </c>
      <c r="AM24" s="643"/>
      <c r="AN24" s="643"/>
      <c r="AO24" s="644"/>
      <c r="AP24" s="634" t="s">
        <v>278</v>
      </c>
      <c r="AQ24" s="653"/>
      <c r="AR24" s="653"/>
      <c r="AS24" s="653"/>
      <c r="AT24" s="653"/>
      <c r="AU24" s="653"/>
      <c r="AV24" s="653"/>
      <c r="AW24" s="653"/>
      <c r="AX24" s="653"/>
      <c r="AY24" s="653"/>
      <c r="AZ24" s="653"/>
      <c r="BA24" s="653"/>
      <c r="BB24" s="653"/>
      <c r="BC24" s="653"/>
      <c r="BD24" s="653"/>
      <c r="BE24" s="653"/>
      <c r="BF24" s="654"/>
      <c r="BG24" s="637" t="s">
        <v>122</v>
      </c>
      <c r="BH24" s="638"/>
      <c r="BI24" s="638"/>
      <c r="BJ24" s="638"/>
      <c r="BK24" s="638"/>
      <c r="BL24" s="638"/>
      <c r="BM24" s="638"/>
      <c r="BN24" s="639"/>
      <c r="BO24" s="640" t="s">
        <v>122</v>
      </c>
      <c r="BP24" s="640"/>
      <c r="BQ24" s="640"/>
      <c r="BR24" s="640"/>
      <c r="BS24" s="641" t="s">
        <v>122</v>
      </c>
      <c r="BT24" s="641"/>
      <c r="BU24" s="641"/>
      <c r="BV24" s="641"/>
      <c r="BW24" s="641"/>
      <c r="BX24" s="641"/>
      <c r="BY24" s="641"/>
      <c r="BZ24" s="641"/>
      <c r="CA24" s="641"/>
      <c r="CB24" s="645"/>
      <c r="CD24" s="623" t="s">
        <v>279</v>
      </c>
      <c r="CE24" s="624"/>
      <c r="CF24" s="624"/>
      <c r="CG24" s="624"/>
      <c r="CH24" s="624"/>
      <c r="CI24" s="624"/>
      <c r="CJ24" s="624"/>
      <c r="CK24" s="624"/>
      <c r="CL24" s="624"/>
      <c r="CM24" s="624"/>
      <c r="CN24" s="624"/>
      <c r="CO24" s="624"/>
      <c r="CP24" s="624"/>
      <c r="CQ24" s="625"/>
      <c r="CR24" s="626">
        <v>38717793</v>
      </c>
      <c r="CS24" s="627"/>
      <c r="CT24" s="627"/>
      <c r="CU24" s="627"/>
      <c r="CV24" s="627"/>
      <c r="CW24" s="627"/>
      <c r="CX24" s="627"/>
      <c r="CY24" s="628"/>
      <c r="CZ24" s="631">
        <v>51.7</v>
      </c>
      <c r="DA24" s="632"/>
      <c r="DB24" s="632"/>
      <c r="DC24" s="648"/>
      <c r="DD24" s="672">
        <v>21614193</v>
      </c>
      <c r="DE24" s="627"/>
      <c r="DF24" s="627"/>
      <c r="DG24" s="627"/>
      <c r="DH24" s="627"/>
      <c r="DI24" s="627"/>
      <c r="DJ24" s="627"/>
      <c r="DK24" s="628"/>
      <c r="DL24" s="672">
        <v>18944680</v>
      </c>
      <c r="DM24" s="627"/>
      <c r="DN24" s="627"/>
      <c r="DO24" s="627"/>
      <c r="DP24" s="627"/>
      <c r="DQ24" s="627"/>
      <c r="DR24" s="627"/>
      <c r="DS24" s="627"/>
      <c r="DT24" s="627"/>
      <c r="DU24" s="627"/>
      <c r="DV24" s="628"/>
      <c r="DW24" s="631">
        <v>49.8</v>
      </c>
      <c r="DX24" s="632"/>
      <c r="DY24" s="632"/>
      <c r="DZ24" s="632"/>
      <c r="EA24" s="632"/>
      <c r="EB24" s="632"/>
      <c r="EC24" s="633"/>
    </row>
    <row r="25" spans="2:133" ht="11.25" customHeight="1" x14ac:dyDescent="0.2">
      <c r="B25" s="634" t="s">
        <v>280</v>
      </c>
      <c r="C25" s="635"/>
      <c r="D25" s="635"/>
      <c r="E25" s="635"/>
      <c r="F25" s="635"/>
      <c r="G25" s="635"/>
      <c r="H25" s="635"/>
      <c r="I25" s="635"/>
      <c r="J25" s="635"/>
      <c r="K25" s="635"/>
      <c r="L25" s="635"/>
      <c r="M25" s="635"/>
      <c r="N25" s="635"/>
      <c r="O25" s="635"/>
      <c r="P25" s="635"/>
      <c r="Q25" s="636"/>
      <c r="R25" s="637">
        <v>40399158</v>
      </c>
      <c r="S25" s="638"/>
      <c r="T25" s="638"/>
      <c r="U25" s="638"/>
      <c r="V25" s="638"/>
      <c r="W25" s="638"/>
      <c r="X25" s="638"/>
      <c r="Y25" s="639"/>
      <c r="Z25" s="640">
        <v>51</v>
      </c>
      <c r="AA25" s="640"/>
      <c r="AB25" s="640"/>
      <c r="AC25" s="640"/>
      <c r="AD25" s="641">
        <v>37622401</v>
      </c>
      <c r="AE25" s="641"/>
      <c r="AF25" s="641"/>
      <c r="AG25" s="641"/>
      <c r="AH25" s="641"/>
      <c r="AI25" s="641"/>
      <c r="AJ25" s="641"/>
      <c r="AK25" s="641"/>
      <c r="AL25" s="642">
        <v>99.2</v>
      </c>
      <c r="AM25" s="643"/>
      <c r="AN25" s="643"/>
      <c r="AO25" s="644"/>
      <c r="AP25" s="634" t="s">
        <v>281</v>
      </c>
      <c r="AQ25" s="653"/>
      <c r="AR25" s="653"/>
      <c r="AS25" s="653"/>
      <c r="AT25" s="653"/>
      <c r="AU25" s="653"/>
      <c r="AV25" s="653"/>
      <c r="AW25" s="653"/>
      <c r="AX25" s="653"/>
      <c r="AY25" s="653"/>
      <c r="AZ25" s="653"/>
      <c r="BA25" s="653"/>
      <c r="BB25" s="653"/>
      <c r="BC25" s="653"/>
      <c r="BD25" s="653"/>
      <c r="BE25" s="653"/>
      <c r="BF25" s="654"/>
      <c r="BG25" s="637" t="s">
        <v>122</v>
      </c>
      <c r="BH25" s="638"/>
      <c r="BI25" s="638"/>
      <c r="BJ25" s="638"/>
      <c r="BK25" s="638"/>
      <c r="BL25" s="638"/>
      <c r="BM25" s="638"/>
      <c r="BN25" s="639"/>
      <c r="BO25" s="640" t="s">
        <v>122</v>
      </c>
      <c r="BP25" s="640"/>
      <c r="BQ25" s="640"/>
      <c r="BR25" s="640"/>
      <c r="BS25" s="641" t="s">
        <v>122</v>
      </c>
      <c r="BT25" s="641"/>
      <c r="BU25" s="641"/>
      <c r="BV25" s="641"/>
      <c r="BW25" s="641"/>
      <c r="BX25" s="641"/>
      <c r="BY25" s="641"/>
      <c r="BZ25" s="641"/>
      <c r="CA25" s="641"/>
      <c r="CB25" s="645"/>
      <c r="CD25" s="634" t="s">
        <v>282</v>
      </c>
      <c r="CE25" s="635"/>
      <c r="CF25" s="635"/>
      <c r="CG25" s="635"/>
      <c r="CH25" s="635"/>
      <c r="CI25" s="635"/>
      <c r="CJ25" s="635"/>
      <c r="CK25" s="635"/>
      <c r="CL25" s="635"/>
      <c r="CM25" s="635"/>
      <c r="CN25" s="635"/>
      <c r="CO25" s="635"/>
      <c r="CP25" s="635"/>
      <c r="CQ25" s="636"/>
      <c r="CR25" s="637">
        <v>10847424</v>
      </c>
      <c r="CS25" s="669"/>
      <c r="CT25" s="669"/>
      <c r="CU25" s="669"/>
      <c r="CV25" s="669"/>
      <c r="CW25" s="669"/>
      <c r="CX25" s="669"/>
      <c r="CY25" s="670"/>
      <c r="CZ25" s="642">
        <v>14.5</v>
      </c>
      <c r="DA25" s="667"/>
      <c r="DB25" s="667"/>
      <c r="DC25" s="671"/>
      <c r="DD25" s="646">
        <v>9678485</v>
      </c>
      <c r="DE25" s="669"/>
      <c r="DF25" s="669"/>
      <c r="DG25" s="669"/>
      <c r="DH25" s="669"/>
      <c r="DI25" s="669"/>
      <c r="DJ25" s="669"/>
      <c r="DK25" s="670"/>
      <c r="DL25" s="646">
        <v>8869649</v>
      </c>
      <c r="DM25" s="669"/>
      <c r="DN25" s="669"/>
      <c r="DO25" s="669"/>
      <c r="DP25" s="669"/>
      <c r="DQ25" s="669"/>
      <c r="DR25" s="669"/>
      <c r="DS25" s="669"/>
      <c r="DT25" s="669"/>
      <c r="DU25" s="669"/>
      <c r="DV25" s="670"/>
      <c r="DW25" s="642">
        <v>23.3</v>
      </c>
      <c r="DX25" s="667"/>
      <c r="DY25" s="667"/>
      <c r="DZ25" s="667"/>
      <c r="EA25" s="667"/>
      <c r="EB25" s="667"/>
      <c r="EC25" s="668"/>
    </row>
    <row r="26" spans="2:133" ht="11.25" customHeight="1" x14ac:dyDescent="0.2">
      <c r="B26" s="634" t="s">
        <v>283</v>
      </c>
      <c r="C26" s="635"/>
      <c r="D26" s="635"/>
      <c r="E26" s="635"/>
      <c r="F26" s="635"/>
      <c r="G26" s="635"/>
      <c r="H26" s="635"/>
      <c r="I26" s="635"/>
      <c r="J26" s="635"/>
      <c r="K26" s="635"/>
      <c r="L26" s="635"/>
      <c r="M26" s="635"/>
      <c r="N26" s="635"/>
      <c r="O26" s="635"/>
      <c r="P26" s="635"/>
      <c r="Q26" s="636"/>
      <c r="R26" s="637">
        <v>18045</v>
      </c>
      <c r="S26" s="638"/>
      <c r="T26" s="638"/>
      <c r="U26" s="638"/>
      <c r="V26" s="638"/>
      <c r="W26" s="638"/>
      <c r="X26" s="638"/>
      <c r="Y26" s="639"/>
      <c r="Z26" s="640">
        <v>0</v>
      </c>
      <c r="AA26" s="640"/>
      <c r="AB26" s="640"/>
      <c r="AC26" s="640"/>
      <c r="AD26" s="641">
        <v>18045</v>
      </c>
      <c r="AE26" s="641"/>
      <c r="AF26" s="641"/>
      <c r="AG26" s="641"/>
      <c r="AH26" s="641"/>
      <c r="AI26" s="641"/>
      <c r="AJ26" s="641"/>
      <c r="AK26" s="641"/>
      <c r="AL26" s="642">
        <v>0</v>
      </c>
      <c r="AM26" s="643"/>
      <c r="AN26" s="643"/>
      <c r="AO26" s="644"/>
      <c r="AP26" s="634" t="s">
        <v>284</v>
      </c>
      <c r="AQ26" s="653"/>
      <c r="AR26" s="653"/>
      <c r="AS26" s="653"/>
      <c r="AT26" s="653"/>
      <c r="AU26" s="653"/>
      <c r="AV26" s="653"/>
      <c r="AW26" s="653"/>
      <c r="AX26" s="653"/>
      <c r="AY26" s="653"/>
      <c r="AZ26" s="653"/>
      <c r="BA26" s="653"/>
      <c r="BB26" s="653"/>
      <c r="BC26" s="653"/>
      <c r="BD26" s="653"/>
      <c r="BE26" s="653"/>
      <c r="BF26" s="654"/>
      <c r="BG26" s="637" t="s">
        <v>122</v>
      </c>
      <c r="BH26" s="638"/>
      <c r="BI26" s="638"/>
      <c r="BJ26" s="638"/>
      <c r="BK26" s="638"/>
      <c r="BL26" s="638"/>
      <c r="BM26" s="638"/>
      <c r="BN26" s="639"/>
      <c r="BO26" s="640" t="s">
        <v>122</v>
      </c>
      <c r="BP26" s="640"/>
      <c r="BQ26" s="640"/>
      <c r="BR26" s="640"/>
      <c r="BS26" s="641" t="s">
        <v>122</v>
      </c>
      <c r="BT26" s="641"/>
      <c r="BU26" s="641"/>
      <c r="BV26" s="641"/>
      <c r="BW26" s="641"/>
      <c r="BX26" s="641"/>
      <c r="BY26" s="641"/>
      <c r="BZ26" s="641"/>
      <c r="CA26" s="641"/>
      <c r="CB26" s="645"/>
      <c r="CD26" s="634" t="s">
        <v>285</v>
      </c>
      <c r="CE26" s="635"/>
      <c r="CF26" s="635"/>
      <c r="CG26" s="635"/>
      <c r="CH26" s="635"/>
      <c r="CI26" s="635"/>
      <c r="CJ26" s="635"/>
      <c r="CK26" s="635"/>
      <c r="CL26" s="635"/>
      <c r="CM26" s="635"/>
      <c r="CN26" s="635"/>
      <c r="CO26" s="635"/>
      <c r="CP26" s="635"/>
      <c r="CQ26" s="636"/>
      <c r="CR26" s="637">
        <v>7242784</v>
      </c>
      <c r="CS26" s="638"/>
      <c r="CT26" s="638"/>
      <c r="CU26" s="638"/>
      <c r="CV26" s="638"/>
      <c r="CW26" s="638"/>
      <c r="CX26" s="638"/>
      <c r="CY26" s="639"/>
      <c r="CZ26" s="642">
        <v>9.6999999999999993</v>
      </c>
      <c r="DA26" s="667"/>
      <c r="DB26" s="667"/>
      <c r="DC26" s="671"/>
      <c r="DD26" s="646">
        <v>6536943</v>
      </c>
      <c r="DE26" s="638"/>
      <c r="DF26" s="638"/>
      <c r="DG26" s="638"/>
      <c r="DH26" s="638"/>
      <c r="DI26" s="638"/>
      <c r="DJ26" s="638"/>
      <c r="DK26" s="639"/>
      <c r="DL26" s="646" t="s">
        <v>122</v>
      </c>
      <c r="DM26" s="638"/>
      <c r="DN26" s="638"/>
      <c r="DO26" s="638"/>
      <c r="DP26" s="638"/>
      <c r="DQ26" s="638"/>
      <c r="DR26" s="638"/>
      <c r="DS26" s="638"/>
      <c r="DT26" s="638"/>
      <c r="DU26" s="638"/>
      <c r="DV26" s="639"/>
      <c r="DW26" s="642" t="s">
        <v>122</v>
      </c>
      <c r="DX26" s="667"/>
      <c r="DY26" s="667"/>
      <c r="DZ26" s="667"/>
      <c r="EA26" s="667"/>
      <c r="EB26" s="667"/>
      <c r="EC26" s="668"/>
    </row>
    <row r="27" spans="2:133" ht="11.25" customHeight="1" x14ac:dyDescent="0.2">
      <c r="B27" s="634" t="s">
        <v>286</v>
      </c>
      <c r="C27" s="635"/>
      <c r="D27" s="635"/>
      <c r="E27" s="635"/>
      <c r="F27" s="635"/>
      <c r="G27" s="635"/>
      <c r="H27" s="635"/>
      <c r="I27" s="635"/>
      <c r="J27" s="635"/>
      <c r="K27" s="635"/>
      <c r="L27" s="635"/>
      <c r="M27" s="635"/>
      <c r="N27" s="635"/>
      <c r="O27" s="635"/>
      <c r="P27" s="635"/>
      <c r="Q27" s="636"/>
      <c r="R27" s="637">
        <v>277301</v>
      </c>
      <c r="S27" s="638"/>
      <c r="T27" s="638"/>
      <c r="U27" s="638"/>
      <c r="V27" s="638"/>
      <c r="W27" s="638"/>
      <c r="X27" s="638"/>
      <c r="Y27" s="639"/>
      <c r="Z27" s="640">
        <v>0.4</v>
      </c>
      <c r="AA27" s="640"/>
      <c r="AB27" s="640"/>
      <c r="AC27" s="640"/>
      <c r="AD27" s="641" t="s">
        <v>122</v>
      </c>
      <c r="AE27" s="641"/>
      <c r="AF27" s="641"/>
      <c r="AG27" s="641"/>
      <c r="AH27" s="641"/>
      <c r="AI27" s="641"/>
      <c r="AJ27" s="641"/>
      <c r="AK27" s="641"/>
      <c r="AL27" s="642" t="s">
        <v>122</v>
      </c>
      <c r="AM27" s="643"/>
      <c r="AN27" s="643"/>
      <c r="AO27" s="644"/>
      <c r="AP27" s="634" t="s">
        <v>287</v>
      </c>
      <c r="AQ27" s="635"/>
      <c r="AR27" s="635"/>
      <c r="AS27" s="635"/>
      <c r="AT27" s="635"/>
      <c r="AU27" s="635"/>
      <c r="AV27" s="635"/>
      <c r="AW27" s="635"/>
      <c r="AX27" s="635"/>
      <c r="AY27" s="635"/>
      <c r="AZ27" s="635"/>
      <c r="BA27" s="635"/>
      <c r="BB27" s="635"/>
      <c r="BC27" s="635"/>
      <c r="BD27" s="635"/>
      <c r="BE27" s="635"/>
      <c r="BF27" s="636"/>
      <c r="BG27" s="637">
        <v>31443215</v>
      </c>
      <c r="BH27" s="638"/>
      <c r="BI27" s="638"/>
      <c r="BJ27" s="638"/>
      <c r="BK27" s="638"/>
      <c r="BL27" s="638"/>
      <c r="BM27" s="638"/>
      <c r="BN27" s="639"/>
      <c r="BO27" s="640">
        <v>100</v>
      </c>
      <c r="BP27" s="640"/>
      <c r="BQ27" s="640"/>
      <c r="BR27" s="640"/>
      <c r="BS27" s="641">
        <v>182498</v>
      </c>
      <c r="BT27" s="641"/>
      <c r="BU27" s="641"/>
      <c r="BV27" s="641"/>
      <c r="BW27" s="641"/>
      <c r="BX27" s="641"/>
      <c r="BY27" s="641"/>
      <c r="BZ27" s="641"/>
      <c r="CA27" s="641"/>
      <c r="CB27" s="645"/>
      <c r="CD27" s="634" t="s">
        <v>288</v>
      </c>
      <c r="CE27" s="635"/>
      <c r="CF27" s="635"/>
      <c r="CG27" s="635"/>
      <c r="CH27" s="635"/>
      <c r="CI27" s="635"/>
      <c r="CJ27" s="635"/>
      <c r="CK27" s="635"/>
      <c r="CL27" s="635"/>
      <c r="CM27" s="635"/>
      <c r="CN27" s="635"/>
      <c r="CO27" s="635"/>
      <c r="CP27" s="635"/>
      <c r="CQ27" s="636"/>
      <c r="CR27" s="637">
        <v>24290174</v>
      </c>
      <c r="CS27" s="669"/>
      <c r="CT27" s="669"/>
      <c r="CU27" s="669"/>
      <c r="CV27" s="669"/>
      <c r="CW27" s="669"/>
      <c r="CX27" s="669"/>
      <c r="CY27" s="670"/>
      <c r="CZ27" s="642">
        <v>32.4</v>
      </c>
      <c r="DA27" s="667"/>
      <c r="DB27" s="667"/>
      <c r="DC27" s="671"/>
      <c r="DD27" s="646">
        <v>8409431</v>
      </c>
      <c r="DE27" s="669"/>
      <c r="DF27" s="669"/>
      <c r="DG27" s="669"/>
      <c r="DH27" s="669"/>
      <c r="DI27" s="669"/>
      <c r="DJ27" s="669"/>
      <c r="DK27" s="670"/>
      <c r="DL27" s="646">
        <v>6548754</v>
      </c>
      <c r="DM27" s="669"/>
      <c r="DN27" s="669"/>
      <c r="DO27" s="669"/>
      <c r="DP27" s="669"/>
      <c r="DQ27" s="669"/>
      <c r="DR27" s="669"/>
      <c r="DS27" s="669"/>
      <c r="DT27" s="669"/>
      <c r="DU27" s="669"/>
      <c r="DV27" s="670"/>
      <c r="DW27" s="642">
        <v>17.2</v>
      </c>
      <c r="DX27" s="667"/>
      <c r="DY27" s="667"/>
      <c r="DZ27" s="667"/>
      <c r="EA27" s="667"/>
      <c r="EB27" s="667"/>
      <c r="EC27" s="668"/>
    </row>
    <row r="28" spans="2:133" ht="11.25" customHeight="1" x14ac:dyDescent="0.2">
      <c r="B28" s="634" t="s">
        <v>289</v>
      </c>
      <c r="C28" s="635"/>
      <c r="D28" s="635"/>
      <c r="E28" s="635"/>
      <c r="F28" s="635"/>
      <c r="G28" s="635"/>
      <c r="H28" s="635"/>
      <c r="I28" s="635"/>
      <c r="J28" s="635"/>
      <c r="K28" s="635"/>
      <c r="L28" s="635"/>
      <c r="M28" s="635"/>
      <c r="N28" s="635"/>
      <c r="O28" s="635"/>
      <c r="P28" s="635"/>
      <c r="Q28" s="636"/>
      <c r="R28" s="637">
        <v>617921</v>
      </c>
      <c r="S28" s="638"/>
      <c r="T28" s="638"/>
      <c r="U28" s="638"/>
      <c r="V28" s="638"/>
      <c r="W28" s="638"/>
      <c r="X28" s="638"/>
      <c r="Y28" s="639"/>
      <c r="Z28" s="640">
        <v>0.8</v>
      </c>
      <c r="AA28" s="640"/>
      <c r="AB28" s="640"/>
      <c r="AC28" s="640"/>
      <c r="AD28" s="641">
        <v>160963</v>
      </c>
      <c r="AE28" s="641"/>
      <c r="AF28" s="641"/>
      <c r="AG28" s="641"/>
      <c r="AH28" s="641"/>
      <c r="AI28" s="641"/>
      <c r="AJ28" s="641"/>
      <c r="AK28" s="641"/>
      <c r="AL28" s="642">
        <v>0.4</v>
      </c>
      <c r="AM28" s="643"/>
      <c r="AN28" s="643"/>
      <c r="AO28" s="644"/>
      <c r="AP28" s="634"/>
      <c r="AQ28" s="635"/>
      <c r="AR28" s="635"/>
      <c r="AS28" s="635"/>
      <c r="AT28" s="635"/>
      <c r="AU28" s="635"/>
      <c r="AV28" s="635"/>
      <c r="AW28" s="635"/>
      <c r="AX28" s="635"/>
      <c r="AY28" s="635"/>
      <c r="AZ28" s="635"/>
      <c r="BA28" s="635"/>
      <c r="BB28" s="635"/>
      <c r="BC28" s="635"/>
      <c r="BD28" s="635"/>
      <c r="BE28" s="635"/>
      <c r="BF28" s="636"/>
      <c r="BG28" s="637"/>
      <c r="BH28" s="638"/>
      <c r="BI28" s="638"/>
      <c r="BJ28" s="638"/>
      <c r="BK28" s="638"/>
      <c r="BL28" s="638"/>
      <c r="BM28" s="638"/>
      <c r="BN28" s="639"/>
      <c r="BO28" s="640"/>
      <c r="BP28" s="640"/>
      <c r="BQ28" s="640"/>
      <c r="BR28" s="640"/>
      <c r="BS28" s="646"/>
      <c r="BT28" s="638"/>
      <c r="BU28" s="638"/>
      <c r="BV28" s="638"/>
      <c r="BW28" s="638"/>
      <c r="BX28" s="638"/>
      <c r="BY28" s="638"/>
      <c r="BZ28" s="638"/>
      <c r="CA28" s="638"/>
      <c r="CB28" s="647"/>
      <c r="CD28" s="634" t="s">
        <v>290</v>
      </c>
      <c r="CE28" s="635"/>
      <c r="CF28" s="635"/>
      <c r="CG28" s="635"/>
      <c r="CH28" s="635"/>
      <c r="CI28" s="635"/>
      <c r="CJ28" s="635"/>
      <c r="CK28" s="635"/>
      <c r="CL28" s="635"/>
      <c r="CM28" s="635"/>
      <c r="CN28" s="635"/>
      <c r="CO28" s="635"/>
      <c r="CP28" s="635"/>
      <c r="CQ28" s="636"/>
      <c r="CR28" s="637">
        <v>3580195</v>
      </c>
      <c r="CS28" s="638"/>
      <c r="CT28" s="638"/>
      <c r="CU28" s="638"/>
      <c r="CV28" s="638"/>
      <c r="CW28" s="638"/>
      <c r="CX28" s="638"/>
      <c r="CY28" s="639"/>
      <c r="CZ28" s="642">
        <v>4.8</v>
      </c>
      <c r="DA28" s="667"/>
      <c r="DB28" s="667"/>
      <c r="DC28" s="671"/>
      <c r="DD28" s="646">
        <v>3526277</v>
      </c>
      <c r="DE28" s="638"/>
      <c r="DF28" s="638"/>
      <c r="DG28" s="638"/>
      <c r="DH28" s="638"/>
      <c r="DI28" s="638"/>
      <c r="DJ28" s="638"/>
      <c r="DK28" s="639"/>
      <c r="DL28" s="646">
        <v>3526277</v>
      </c>
      <c r="DM28" s="638"/>
      <c r="DN28" s="638"/>
      <c r="DO28" s="638"/>
      <c r="DP28" s="638"/>
      <c r="DQ28" s="638"/>
      <c r="DR28" s="638"/>
      <c r="DS28" s="638"/>
      <c r="DT28" s="638"/>
      <c r="DU28" s="638"/>
      <c r="DV28" s="639"/>
      <c r="DW28" s="642">
        <v>9.3000000000000007</v>
      </c>
      <c r="DX28" s="667"/>
      <c r="DY28" s="667"/>
      <c r="DZ28" s="667"/>
      <c r="EA28" s="667"/>
      <c r="EB28" s="667"/>
      <c r="EC28" s="668"/>
    </row>
    <row r="29" spans="2:133" ht="11.25" customHeight="1" x14ac:dyDescent="0.2">
      <c r="B29" s="634" t="s">
        <v>291</v>
      </c>
      <c r="C29" s="635"/>
      <c r="D29" s="635"/>
      <c r="E29" s="635"/>
      <c r="F29" s="635"/>
      <c r="G29" s="635"/>
      <c r="H29" s="635"/>
      <c r="I29" s="635"/>
      <c r="J29" s="635"/>
      <c r="K29" s="635"/>
      <c r="L29" s="635"/>
      <c r="M29" s="635"/>
      <c r="N29" s="635"/>
      <c r="O29" s="635"/>
      <c r="P29" s="635"/>
      <c r="Q29" s="636"/>
      <c r="R29" s="637">
        <v>752480</v>
      </c>
      <c r="S29" s="638"/>
      <c r="T29" s="638"/>
      <c r="U29" s="638"/>
      <c r="V29" s="638"/>
      <c r="W29" s="638"/>
      <c r="X29" s="638"/>
      <c r="Y29" s="639"/>
      <c r="Z29" s="640">
        <v>1</v>
      </c>
      <c r="AA29" s="640"/>
      <c r="AB29" s="640"/>
      <c r="AC29" s="640"/>
      <c r="AD29" s="641" t="s">
        <v>122</v>
      </c>
      <c r="AE29" s="641"/>
      <c r="AF29" s="641"/>
      <c r="AG29" s="641"/>
      <c r="AH29" s="641"/>
      <c r="AI29" s="641"/>
      <c r="AJ29" s="641"/>
      <c r="AK29" s="641"/>
      <c r="AL29" s="642" t="s">
        <v>122</v>
      </c>
      <c r="AM29" s="643"/>
      <c r="AN29" s="643"/>
      <c r="AO29" s="644"/>
      <c r="AP29" s="658"/>
      <c r="AQ29" s="659"/>
      <c r="AR29" s="659"/>
      <c r="AS29" s="659"/>
      <c r="AT29" s="659"/>
      <c r="AU29" s="659"/>
      <c r="AV29" s="659"/>
      <c r="AW29" s="659"/>
      <c r="AX29" s="659"/>
      <c r="AY29" s="659"/>
      <c r="AZ29" s="659"/>
      <c r="BA29" s="659"/>
      <c r="BB29" s="659"/>
      <c r="BC29" s="659"/>
      <c r="BD29" s="659"/>
      <c r="BE29" s="659"/>
      <c r="BF29" s="660"/>
      <c r="BG29" s="637"/>
      <c r="BH29" s="638"/>
      <c r="BI29" s="638"/>
      <c r="BJ29" s="638"/>
      <c r="BK29" s="638"/>
      <c r="BL29" s="638"/>
      <c r="BM29" s="638"/>
      <c r="BN29" s="639"/>
      <c r="BO29" s="640"/>
      <c r="BP29" s="640"/>
      <c r="BQ29" s="640"/>
      <c r="BR29" s="640"/>
      <c r="BS29" s="641"/>
      <c r="BT29" s="641"/>
      <c r="BU29" s="641"/>
      <c r="BV29" s="641"/>
      <c r="BW29" s="641"/>
      <c r="BX29" s="641"/>
      <c r="BY29" s="641"/>
      <c r="BZ29" s="641"/>
      <c r="CA29" s="641"/>
      <c r="CB29" s="645"/>
      <c r="CD29" s="673" t="s">
        <v>292</v>
      </c>
      <c r="CE29" s="674"/>
      <c r="CF29" s="634" t="s">
        <v>66</v>
      </c>
      <c r="CG29" s="635"/>
      <c r="CH29" s="635"/>
      <c r="CI29" s="635"/>
      <c r="CJ29" s="635"/>
      <c r="CK29" s="635"/>
      <c r="CL29" s="635"/>
      <c r="CM29" s="635"/>
      <c r="CN29" s="635"/>
      <c r="CO29" s="635"/>
      <c r="CP29" s="635"/>
      <c r="CQ29" s="636"/>
      <c r="CR29" s="637">
        <v>3580195</v>
      </c>
      <c r="CS29" s="669"/>
      <c r="CT29" s="669"/>
      <c r="CU29" s="669"/>
      <c r="CV29" s="669"/>
      <c r="CW29" s="669"/>
      <c r="CX29" s="669"/>
      <c r="CY29" s="670"/>
      <c r="CZ29" s="642">
        <v>4.8</v>
      </c>
      <c r="DA29" s="667"/>
      <c r="DB29" s="667"/>
      <c r="DC29" s="671"/>
      <c r="DD29" s="646">
        <v>3526277</v>
      </c>
      <c r="DE29" s="669"/>
      <c r="DF29" s="669"/>
      <c r="DG29" s="669"/>
      <c r="DH29" s="669"/>
      <c r="DI29" s="669"/>
      <c r="DJ29" s="669"/>
      <c r="DK29" s="670"/>
      <c r="DL29" s="646">
        <v>3526277</v>
      </c>
      <c r="DM29" s="669"/>
      <c r="DN29" s="669"/>
      <c r="DO29" s="669"/>
      <c r="DP29" s="669"/>
      <c r="DQ29" s="669"/>
      <c r="DR29" s="669"/>
      <c r="DS29" s="669"/>
      <c r="DT29" s="669"/>
      <c r="DU29" s="669"/>
      <c r="DV29" s="670"/>
      <c r="DW29" s="642">
        <v>9.3000000000000007</v>
      </c>
      <c r="DX29" s="667"/>
      <c r="DY29" s="667"/>
      <c r="DZ29" s="667"/>
      <c r="EA29" s="667"/>
      <c r="EB29" s="667"/>
      <c r="EC29" s="668"/>
    </row>
    <row r="30" spans="2:133" ht="11.25" customHeight="1" x14ac:dyDescent="0.2">
      <c r="B30" s="634" t="s">
        <v>293</v>
      </c>
      <c r="C30" s="635"/>
      <c r="D30" s="635"/>
      <c r="E30" s="635"/>
      <c r="F30" s="635"/>
      <c r="G30" s="635"/>
      <c r="H30" s="635"/>
      <c r="I30" s="635"/>
      <c r="J30" s="635"/>
      <c r="K30" s="635"/>
      <c r="L30" s="635"/>
      <c r="M30" s="635"/>
      <c r="N30" s="635"/>
      <c r="O30" s="635"/>
      <c r="P30" s="635"/>
      <c r="Q30" s="636"/>
      <c r="R30" s="637">
        <v>15600085</v>
      </c>
      <c r="S30" s="638"/>
      <c r="T30" s="638"/>
      <c r="U30" s="638"/>
      <c r="V30" s="638"/>
      <c r="W30" s="638"/>
      <c r="X30" s="638"/>
      <c r="Y30" s="639"/>
      <c r="Z30" s="640">
        <v>19.7</v>
      </c>
      <c r="AA30" s="640"/>
      <c r="AB30" s="640"/>
      <c r="AC30" s="640"/>
      <c r="AD30" s="641" t="s">
        <v>122</v>
      </c>
      <c r="AE30" s="641"/>
      <c r="AF30" s="641"/>
      <c r="AG30" s="641"/>
      <c r="AH30" s="641"/>
      <c r="AI30" s="641"/>
      <c r="AJ30" s="641"/>
      <c r="AK30" s="641"/>
      <c r="AL30" s="642" t="s">
        <v>122</v>
      </c>
      <c r="AM30" s="643"/>
      <c r="AN30" s="643"/>
      <c r="AO30" s="644"/>
      <c r="AP30" s="619" t="s">
        <v>211</v>
      </c>
      <c r="AQ30" s="620"/>
      <c r="AR30" s="620"/>
      <c r="AS30" s="620"/>
      <c r="AT30" s="620"/>
      <c r="AU30" s="620"/>
      <c r="AV30" s="620"/>
      <c r="AW30" s="620"/>
      <c r="AX30" s="620"/>
      <c r="AY30" s="620"/>
      <c r="AZ30" s="620"/>
      <c r="BA30" s="620"/>
      <c r="BB30" s="620"/>
      <c r="BC30" s="620"/>
      <c r="BD30" s="620"/>
      <c r="BE30" s="620"/>
      <c r="BF30" s="621"/>
      <c r="BG30" s="619" t="s">
        <v>294</v>
      </c>
      <c r="BH30" s="679"/>
      <c r="BI30" s="679"/>
      <c r="BJ30" s="679"/>
      <c r="BK30" s="679"/>
      <c r="BL30" s="679"/>
      <c r="BM30" s="679"/>
      <c r="BN30" s="679"/>
      <c r="BO30" s="679"/>
      <c r="BP30" s="679"/>
      <c r="BQ30" s="680"/>
      <c r="BR30" s="619" t="s">
        <v>295</v>
      </c>
      <c r="BS30" s="679"/>
      <c r="BT30" s="679"/>
      <c r="BU30" s="679"/>
      <c r="BV30" s="679"/>
      <c r="BW30" s="679"/>
      <c r="BX30" s="679"/>
      <c r="BY30" s="679"/>
      <c r="BZ30" s="679"/>
      <c r="CA30" s="679"/>
      <c r="CB30" s="680"/>
      <c r="CD30" s="675"/>
      <c r="CE30" s="676"/>
      <c r="CF30" s="634" t="s">
        <v>296</v>
      </c>
      <c r="CG30" s="635"/>
      <c r="CH30" s="635"/>
      <c r="CI30" s="635"/>
      <c r="CJ30" s="635"/>
      <c r="CK30" s="635"/>
      <c r="CL30" s="635"/>
      <c r="CM30" s="635"/>
      <c r="CN30" s="635"/>
      <c r="CO30" s="635"/>
      <c r="CP30" s="635"/>
      <c r="CQ30" s="636"/>
      <c r="CR30" s="637">
        <v>3445725</v>
      </c>
      <c r="CS30" s="638"/>
      <c r="CT30" s="638"/>
      <c r="CU30" s="638"/>
      <c r="CV30" s="638"/>
      <c r="CW30" s="638"/>
      <c r="CX30" s="638"/>
      <c r="CY30" s="639"/>
      <c r="CZ30" s="642">
        <v>4.5999999999999996</v>
      </c>
      <c r="DA30" s="667"/>
      <c r="DB30" s="667"/>
      <c r="DC30" s="671"/>
      <c r="DD30" s="646">
        <v>3394441</v>
      </c>
      <c r="DE30" s="638"/>
      <c r="DF30" s="638"/>
      <c r="DG30" s="638"/>
      <c r="DH30" s="638"/>
      <c r="DI30" s="638"/>
      <c r="DJ30" s="638"/>
      <c r="DK30" s="639"/>
      <c r="DL30" s="646">
        <v>3394441</v>
      </c>
      <c r="DM30" s="638"/>
      <c r="DN30" s="638"/>
      <c r="DO30" s="638"/>
      <c r="DP30" s="638"/>
      <c r="DQ30" s="638"/>
      <c r="DR30" s="638"/>
      <c r="DS30" s="638"/>
      <c r="DT30" s="638"/>
      <c r="DU30" s="638"/>
      <c r="DV30" s="639"/>
      <c r="DW30" s="642">
        <v>8.9</v>
      </c>
      <c r="DX30" s="667"/>
      <c r="DY30" s="667"/>
      <c r="DZ30" s="667"/>
      <c r="EA30" s="667"/>
      <c r="EB30" s="667"/>
      <c r="EC30" s="668"/>
    </row>
    <row r="31" spans="2:133" ht="11.25" customHeight="1" x14ac:dyDescent="0.2">
      <c r="B31" s="650" t="s">
        <v>297</v>
      </c>
      <c r="C31" s="651"/>
      <c r="D31" s="651"/>
      <c r="E31" s="651"/>
      <c r="F31" s="651"/>
      <c r="G31" s="651"/>
      <c r="H31" s="651"/>
      <c r="I31" s="651"/>
      <c r="J31" s="651"/>
      <c r="K31" s="651"/>
      <c r="L31" s="651"/>
      <c r="M31" s="651"/>
      <c r="N31" s="651"/>
      <c r="O31" s="651"/>
      <c r="P31" s="651"/>
      <c r="Q31" s="652"/>
      <c r="R31" s="637" t="s">
        <v>122</v>
      </c>
      <c r="S31" s="638"/>
      <c r="T31" s="638"/>
      <c r="U31" s="638"/>
      <c r="V31" s="638"/>
      <c r="W31" s="638"/>
      <c r="X31" s="638"/>
      <c r="Y31" s="639"/>
      <c r="Z31" s="640" t="s">
        <v>122</v>
      </c>
      <c r="AA31" s="640"/>
      <c r="AB31" s="640"/>
      <c r="AC31" s="640"/>
      <c r="AD31" s="641" t="s">
        <v>122</v>
      </c>
      <c r="AE31" s="641"/>
      <c r="AF31" s="641"/>
      <c r="AG31" s="641"/>
      <c r="AH31" s="641"/>
      <c r="AI31" s="641"/>
      <c r="AJ31" s="641"/>
      <c r="AK31" s="641"/>
      <c r="AL31" s="642" t="s">
        <v>122</v>
      </c>
      <c r="AM31" s="643"/>
      <c r="AN31" s="643"/>
      <c r="AO31" s="644"/>
      <c r="AP31" s="683" t="s">
        <v>298</v>
      </c>
      <c r="AQ31" s="684"/>
      <c r="AR31" s="684"/>
      <c r="AS31" s="684"/>
      <c r="AT31" s="689" t="s">
        <v>299</v>
      </c>
      <c r="AU31" s="212"/>
      <c r="AV31" s="212"/>
      <c r="AW31" s="212"/>
      <c r="AX31" s="623" t="s">
        <v>177</v>
      </c>
      <c r="AY31" s="624"/>
      <c r="AZ31" s="624"/>
      <c r="BA31" s="624"/>
      <c r="BB31" s="624"/>
      <c r="BC31" s="624"/>
      <c r="BD31" s="624"/>
      <c r="BE31" s="624"/>
      <c r="BF31" s="625"/>
      <c r="BG31" s="693">
        <v>99.4</v>
      </c>
      <c r="BH31" s="681"/>
      <c r="BI31" s="681"/>
      <c r="BJ31" s="681"/>
      <c r="BK31" s="681"/>
      <c r="BL31" s="681"/>
      <c r="BM31" s="632">
        <v>98.9</v>
      </c>
      <c r="BN31" s="681"/>
      <c r="BO31" s="681"/>
      <c r="BP31" s="681"/>
      <c r="BQ31" s="682"/>
      <c r="BR31" s="693">
        <v>99.5</v>
      </c>
      <c r="BS31" s="681"/>
      <c r="BT31" s="681"/>
      <c r="BU31" s="681"/>
      <c r="BV31" s="681"/>
      <c r="BW31" s="681"/>
      <c r="BX31" s="632">
        <v>98.8</v>
      </c>
      <c r="BY31" s="681"/>
      <c r="BZ31" s="681"/>
      <c r="CA31" s="681"/>
      <c r="CB31" s="682"/>
      <c r="CD31" s="675"/>
      <c r="CE31" s="676"/>
      <c r="CF31" s="634" t="s">
        <v>300</v>
      </c>
      <c r="CG31" s="635"/>
      <c r="CH31" s="635"/>
      <c r="CI31" s="635"/>
      <c r="CJ31" s="635"/>
      <c r="CK31" s="635"/>
      <c r="CL31" s="635"/>
      <c r="CM31" s="635"/>
      <c r="CN31" s="635"/>
      <c r="CO31" s="635"/>
      <c r="CP31" s="635"/>
      <c r="CQ31" s="636"/>
      <c r="CR31" s="637">
        <v>134470</v>
      </c>
      <c r="CS31" s="669"/>
      <c r="CT31" s="669"/>
      <c r="CU31" s="669"/>
      <c r="CV31" s="669"/>
      <c r="CW31" s="669"/>
      <c r="CX31" s="669"/>
      <c r="CY31" s="670"/>
      <c r="CZ31" s="642">
        <v>0.2</v>
      </c>
      <c r="DA31" s="667"/>
      <c r="DB31" s="667"/>
      <c r="DC31" s="671"/>
      <c r="DD31" s="646">
        <v>131836</v>
      </c>
      <c r="DE31" s="669"/>
      <c r="DF31" s="669"/>
      <c r="DG31" s="669"/>
      <c r="DH31" s="669"/>
      <c r="DI31" s="669"/>
      <c r="DJ31" s="669"/>
      <c r="DK31" s="670"/>
      <c r="DL31" s="646">
        <v>131836</v>
      </c>
      <c r="DM31" s="669"/>
      <c r="DN31" s="669"/>
      <c r="DO31" s="669"/>
      <c r="DP31" s="669"/>
      <c r="DQ31" s="669"/>
      <c r="DR31" s="669"/>
      <c r="DS31" s="669"/>
      <c r="DT31" s="669"/>
      <c r="DU31" s="669"/>
      <c r="DV31" s="670"/>
      <c r="DW31" s="642">
        <v>0.3</v>
      </c>
      <c r="DX31" s="667"/>
      <c r="DY31" s="667"/>
      <c r="DZ31" s="667"/>
      <c r="EA31" s="667"/>
      <c r="EB31" s="667"/>
      <c r="EC31" s="668"/>
    </row>
    <row r="32" spans="2:133" ht="11.25" customHeight="1" x14ac:dyDescent="0.2">
      <c r="B32" s="634" t="s">
        <v>301</v>
      </c>
      <c r="C32" s="635"/>
      <c r="D32" s="635"/>
      <c r="E32" s="635"/>
      <c r="F32" s="635"/>
      <c r="G32" s="635"/>
      <c r="H32" s="635"/>
      <c r="I32" s="635"/>
      <c r="J32" s="635"/>
      <c r="K32" s="635"/>
      <c r="L32" s="635"/>
      <c r="M32" s="635"/>
      <c r="N32" s="635"/>
      <c r="O32" s="635"/>
      <c r="P32" s="635"/>
      <c r="Q32" s="636"/>
      <c r="R32" s="637">
        <v>11547956</v>
      </c>
      <c r="S32" s="638"/>
      <c r="T32" s="638"/>
      <c r="U32" s="638"/>
      <c r="V32" s="638"/>
      <c r="W32" s="638"/>
      <c r="X32" s="638"/>
      <c r="Y32" s="639"/>
      <c r="Z32" s="640">
        <v>14.6</v>
      </c>
      <c r="AA32" s="640"/>
      <c r="AB32" s="640"/>
      <c r="AC32" s="640"/>
      <c r="AD32" s="641" t="s">
        <v>122</v>
      </c>
      <c r="AE32" s="641"/>
      <c r="AF32" s="641"/>
      <c r="AG32" s="641"/>
      <c r="AH32" s="641"/>
      <c r="AI32" s="641"/>
      <c r="AJ32" s="641"/>
      <c r="AK32" s="641"/>
      <c r="AL32" s="642" t="s">
        <v>122</v>
      </c>
      <c r="AM32" s="643"/>
      <c r="AN32" s="643"/>
      <c r="AO32" s="644"/>
      <c r="AP32" s="685"/>
      <c r="AQ32" s="686"/>
      <c r="AR32" s="686"/>
      <c r="AS32" s="686"/>
      <c r="AT32" s="690"/>
      <c r="AU32" s="208" t="s">
        <v>302</v>
      </c>
      <c r="AX32" s="634" t="s">
        <v>303</v>
      </c>
      <c r="AY32" s="635"/>
      <c r="AZ32" s="635"/>
      <c r="BA32" s="635"/>
      <c r="BB32" s="635"/>
      <c r="BC32" s="635"/>
      <c r="BD32" s="635"/>
      <c r="BE32" s="635"/>
      <c r="BF32" s="636"/>
      <c r="BG32" s="694">
        <v>99.2</v>
      </c>
      <c r="BH32" s="669"/>
      <c r="BI32" s="669"/>
      <c r="BJ32" s="669"/>
      <c r="BK32" s="669"/>
      <c r="BL32" s="669"/>
      <c r="BM32" s="643">
        <v>98.3</v>
      </c>
      <c r="BN32" s="669"/>
      <c r="BO32" s="669"/>
      <c r="BP32" s="669"/>
      <c r="BQ32" s="692"/>
      <c r="BR32" s="694">
        <v>99.3</v>
      </c>
      <c r="BS32" s="669"/>
      <c r="BT32" s="669"/>
      <c r="BU32" s="669"/>
      <c r="BV32" s="669"/>
      <c r="BW32" s="669"/>
      <c r="BX32" s="643">
        <v>98.4</v>
      </c>
      <c r="BY32" s="669"/>
      <c r="BZ32" s="669"/>
      <c r="CA32" s="669"/>
      <c r="CB32" s="692"/>
      <c r="CD32" s="677"/>
      <c r="CE32" s="678"/>
      <c r="CF32" s="634" t="s">
        <v>304</v>
      </c>
      <c r="CG32" s="635"/>
      <c r="CH32" s="635"/>
      <c r="CI32" s="635"/>
      <c r="CJ32" s="635"/>
      <c r="CK32" s="635"/>
      <c r="CL32" s="635"/>
      <c r="CM32" s="635"/>
      <c r="CN32" s="635"/>
      <c r="CO32" s="635"/>
      <c r="CP32" s="635"/>
      <c r="CQ32" s="636"/>
      <c r="CR32" s="637" t="s">
        <v>122</v>
      </c>
      <c r="CS32" s="638"/>
      <c r="CT32" s="638"/>
      <c r="CU32" s="638"/>
      <c r="CV32" s="638"/>
      <c r="CW32" s="638"/>
      <c r="CX32" s="638"/>
      <c r="CY32" s="639"/>
      <c r="CZ32" s="642" t="s">
        <v>122</v>
      </c>
      <c r="DA32" s="667"/>
      <c r="DB32" s="667"/>
      <c r="DC32" s="671"/>
      <c r="DD32" s="646" t="s">
        <v>122</v>
      </c>
      <c r="DE32" s="638"/>
      <c r="DF32" s="638"/>
      <c r="DG32" s="638"/>
      <c r="DH32" s="638"/>
      <c r="DI32" s="638"/>
      <c r="DJ32" s="638"/>
      <c r="DK32" s="639"/>
      <c r="DL32" s="646" t="s">
        <v>122</v>
      </c>
      <c r="DM32" s="638"/>
      <c r="DN32" s="638"/>
      <c r="DO32" s="638"/>
      <c r="DP32" s="638"/>
      <c r="DQ32" s="638"/>
      <c r="DR32" s="638"/>
      <c r="DS32" s="638"/>
      <c r="DT32" s="638"/>
      <c r="DU32" s="638"/>
      <c r="DV32" s="639"/>
      <c r="DW32" s="642" t="s">
        <v>122</v>
      </c>
      <c r="DX32" s="667"/>
      <c r="DY32" s="667"/>
      <c r="DZ32" s="667"/>
      <c r="EA32" s="667"/>
      <c r="EB32" s="667"/>
      <c r="EC32" s="668"/>
    </row>
    <row r="33" spans="2:133" ht="11.25" customHeight="1" x14ac:dyDescent="0.2">
      <c r="B33" s="634" t="s">
        <v>305</v>
      </c>
      <c r="C33" s="635"/>
      <c r="D33" s="635"/>
      <c r="E33" s="635"/>
      <c r="F33" s="635"/>
      <c r="G33" s="635"/>
      <c r="H33" s="635"/>
      <c r="I33" s="635"/>
      <c r="J33" s="635"/>
      <c r="K33" s="635"/>
      <c r="L33" s="635"/>
      <c r="M33" s="635"/>
      <c r="N33" s="635"/>
      <c r="O33" s="635"/>
      <c r="P33" s="635"/>
      <c r="Q33" s="636"/>
      <c r="R33" s="637">
        <v>156958</v>
      </c>
      <c r="S33" s="638"/>
      <c r="T33" s="638"/>
      <c r="U33" s="638"/>
      <c r="V33" s="638"/>
      <c r="W33" s="638"/>
      <c r="X33" s="638"/>
      <c r="Y33" s="639"/>
      <c r="Z33" s="640">
        <v>0.2</v>
      </c>
      <c r="AA33" s="640"/>
      <c r="AB33" s="640"/>
      <c r="AC33" s="640"/>
      <c r="AD33" s="641">
        <v>109051</v>
      </c>
      <c r="AE33" s="641"/>
      <c r="AF33" s="641"/>
      <c r="AG33" s="641"/>
      <c r="AH33" s="641"/>
      <c r="AI33" s="641"/>
      <c r="AJ33" s="641"/>
      <c r="AK33" s="641"/>
      <c r="AL33" s="642">
        <v>0.3</v>
      </c>
      <c r="AM33" s="643"/>
      <c r="AN33" s="643"/>
      <c r="AO33" s="644"/>
      <c r="AP33" s="687"/>
      <c r="AQ33" s="688"/>
      <c r="AR33" s="688"/>
      <c r="AS33" s="688"/>
      <c r="AT33" s="691"/>
      <c r="AU33" s="213"/>
      <c r="AV33" s="213"/>
      <c r="AW33" s="213"/>
      <c r="AX33" s="658" t="s">
        <v>306</v>
      </c>
      <c r="AY33" s="659"/>
      <c r="AZ33" s="659"/>
      <c r="BA33" s="659"/>
      <c r="BB33" s="659"/>
      <c r="BC33" s="659"/>
      <c r="BD33" s="659"/>
      <c r="BE33" s="659"/>
      <c r="BF33" s="660"/>
      <c r="BG33" s="695">
        <v>99.7</v>
      </c>
      <c r="BH33" s="696"/>
      <c r="BI33" s="696"/>
      <c r="BJ33" s="696"/>
      <c r="BK33" s="696"/>
      <c r="BL33" s="696"/>
      <c r="BM33" s="697">
        <v>99.4</v>
      </c>
      <c r="BN33" s="696"/>
      <c r="BO33" s="696"/>
      <c r="BP33" s="696"/>
      <c r="BQ33" s="698"/>
      <c r="BR33" s="695">
        <v>99.6</v>
      </c>
      <c r="BS33" s="696"/>
      <c r="BT33" s="696"/>
      <c r="BU33" s="696"/>
      <c r="BV33" s="696"/>
      <c r="BW33" s="696"/>
      <c r="BX33" s="697">
        <v>99.2</v>
      </c>
      <c r="BY33" s="696"/>
      <c r="BZ33" s="696"/>
      <c r="CA33" s="696"/>
      <c r="CB33" s="698"/>
      <c r="CD33" s="634" t="s">
        <v>307</v>
      </c>
      <c r="CE33" s="635"/>
      <c r="CF33" s="635"/>
      <c r="CG33" s="635"/>
      <c r="CH33" s="635"/>
      <c r="CI33" s="635"/>
      <c r="CJ33" s="635"/>
      <c r="CK33" s="635"/>
      <c r="CL33" s="635"/>
      <c r="CM33" s="635"/>
      <c r="CN33" s="635"/>
      <c r="CO33" s="635"/>
      <c r="CP33" s="635"/>
      <c r="CQ33" s="636"/>
      <c r="CR33" s="637">
        <v>31989275</v>
      </c>
      <c r="CS33" s="669"/>
      <c r="CT33" s="669"/>
      <c r="CU33" s="669"/>
      <c r="CV33" s="669"/>
      <c r="CW33" s="669"/>
      <c r="CX33" s="669"/>
      <c r="CY33" s="670"/>
      <c r="CZ33" s="642">
        <v>42.7</v>
      </c>
      <c r="DA33" s="667"/>
      <c r="DB33" s="667"/>
      <c r="DC33" s="671"/>
      <c r="DD33" s="646">
        <v>22321490</v>
      </c>
      <c r="DE33" s="669"/>
      <c r="DF33" s="669"/>
      <c r="DG33" s="669"/>
      <c r="DH33" s="669"/>
      <c r="DI33" s="669"/>
      <c r="DJ33" s="669"/>
      <c r="DK33" s="670"/>
      <c r="DL33" s="646">
        <v>16837643</v>
      </c>
      <c r="DM33" s="669"/>
      <c r="DN33" s="669"/>
      <c r="DO33" s="669"/>
      <c r="DP33" s="669"/>
      <c r="DQ33" s="669"/>
      <c r="DR33" s="669"/>
      <c r="DS33" s="669"/>
      <c r="DT33" s="669"/>
      <c r="DU33" s="669"/>
      <c r="DV33" s="670"/>
      <c r="DW33" s="642">
        <v>44.3</v>
      </c>
      <c r="DX33" s="667"/>
      <c r="DY33" s="667"/>
      <c r="DZ33" s="667"/>
      <c r="EA33" s="667"/>
      <c r="EB33" s="667"/>
      <c r="EC33" s="668"/>
    </row>
    <row r="34" spans="2:133" ht="11.25" customHeight="1" x14ac:dyDescent="0.2">
      <c r="B34" s="634" t="s">
        <v>308</v>
      </c>
      <c r="C34" s="635"/>
      <c r="D34" s="635"/>
      <c r="E34" s="635"/>
      <c r="F34" s="635"/>
      <c r="G34" s="635"/>
      <c r="H34" s="635"/>
      <c r="I34" s="635"/>
      <c r="J34" s="635"/>
      <c r="K34" s="635"/>
      <c r="L34" s="635"/>
      <c r="M34" s="635"/>
      <c r="N34" s="635"/>
      <c r="O34" s="635"/>
      <c r="P34" s="635"/>
      <c r="Q34" s="636"/>
      <c r="R34" s="637">
        <v>46386</v>
      </c>
      <c r="S34" s="638"/>
      <c r="T34" s="638"/>
      <c r="U34" s="638"/>
      <c r="V34" s="638"/>
      <c r="W34" s="638"/>
      <c r="X34" s="638"/>
      <c r="Y34" s="639"/>
      <c r="Z34" s="640">
        <v>0.1</v>
      </c>
      <c r="AA34" s="640"/>
      <c r="AB34" s="640"/>
      <c r="AC34" s="640"/>
      <c r="AD34" s="641" t="s">
        <v>122</v>
      </c>
      <c r="AE34" s="641"/>
      <c r="AF34" s="641"/>
      <c r="AG34" s="641"/>
      <c r="AH34" s="641"/>
      <c r="AI34" s="641"/>
      <c r="AJ34" s="641"/>
      <c r="AK34" s="641"/>
      <c r="AL34" s="642" t="s">
        <v>122</v>
      </c>
      <c r="AM34" s="643"/>
      <c r="AN34" s="643"/>
      <c r="AO34" s="644"/>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4" t="s">
        <v>309</v>
      </c>
      <c r="CE34" s="635"/>
      <c r="CF34" s="635"/>
      <c r="CG34" s="635"/>
      <c r="CH34" s="635"/>
      <c r="CI34" s="635"/>
      <c r="CJ34" s="635"/>
      <c r="CK34" s="635"/>
      <c r="CL34" s="635"/>
      <c r="CM34" s="635"/>
      <c r="CN34" s="635"/>
      <c r="CO34" s="635"/>
      <c r="CP34" s="635"/>
      <c r="CQ34" s="636"/>
      <c r="CR34" s="637">
        <v>11638186</v>
      </c>
      <c r="CS34" s="638"/>
      <c r="CT34" s="638"/>
      <c r="CU34" s="638"/>
      <c r="CV34" s="638"/>
      <c r="CW34" s="638"/>
      <c r="CX34" s="638"/>
      <c r="CY34" s="639"/>
      <c r="CZ34" s="642">
        <v>15.5</v>
      </c>
      <c r="DA34" s="667"/>
      <c r="DB34" s="667"/>
      <c r="DC34" s="671"/>
      <c r="DD34" s="646">
        <v>7863624</v>
      </c>
      <c r="DE34" s="638"/>
      <c r="DF34" s="638"/>
      <c r="DG34" s="638"/>
      <c r="DH34" s="638"/>
      <c r="DI34" s="638"/>
      <c r="DJ34" s="638"/>
      <c r="DK34" s="639"/>
      <c r="DL34" s="646">
        <v>7085460</v>
      </c>
      <c r="DM34" s="638"/>
      <c r="DN34" s="638"/>
      <c r="DO34" s="638"/>
      <c r="DP34" s="638"/>
      <c r="DQ34" s="638"/>
      <c r="DR34" s="638"/>
      <c r="DS34" s="638"/>
      <c r="DT34" s="638"/>
      <c r="DU34" s="638"/>
      <c r="DV34" s="639"/>
      <c r="DW34" s="642">
        <v>18.600000000000001</v>
      </c>
      <c r="DX34" s="667"/>
      <c r="DY34" s="667"/>
      <c r="DZ34" s="667"/>
      <c r="EA34" s="667"/>
      <c r="EB34" s="667"/>
      <c r="EC34" s="668"/>
    </row>
    <row r="35" spans="2:133" ht="11.25" customHeight="1" x14ac:dyDescent="0.2">
      <c r="B35" s="634" t="s">
        <v>310</v>
      </c>
      <c r="C35" s="635"/>
      <c r="D35" s="635"/>
      <c r="E35" s="635"/>
      <c r="F35" s="635"/>
      <c r="G35" s="635"/>
      <c r="H35" s="635"/>
      <c r="I35" s="635"/>
      <c r="J35" s="635"/>
      <c r="K35" s="635"/>
      <c r="L35" s="635"/>
      <c r="M35" s="635"/>
      <c r="N35" s="635"/>
      <c r="O35" s="635"/>
      <c r="P35" s="635"/>
      <c r="Q35" s="636"/>
      <c r="R35" s="637">
        <v>3242206</v>
      </c>
      <c r="S35" s="638"/>
      <c r="T35" s="638"/>
      <c r="U35" s="638"/>
      <c r="V35" s="638"/>
      <c r="W35" s="638"/>
      <c r="X35" s="638"/>
      <c r="Y35" s="639"/>
      <c r="Z35" s="640">
        <v>4.0999999999999996</v>
      </c>
      <c r="AA35" s="640"/>
      <c r="AB35" s="640"/>
      <c r="AC35" s="640"/>
      <c r="AD35" s="641" t="s">
        <v>122</v>
      </c>
      <c r="AE35" s="641"/>
      <c r="AF35" s="641"/>
      <c r="AG35" s="641"/>
      <c r="AH35" s="641"/>
      <c r="AI35" s="641"/>
      <c r="AJ35" s="641"/>
      <c r="AK35" s="641"/>
      <c r="AL35" s="642" t="s">
        <v>122</v>
      </c>
      <c r="AM35" s="643"/>
      <c r="AN35" s="643"/>
      <c r="AO35" s="644"/>
      <c r="AP35" s="216"/>
      <c r="AQ35" s="619" t="s">
        <v>311</v>
      </c>
      <c r="AR35" s="620"/>
      <c r="AS35" s="620"/>
      <c r="AT35" s="620"/>
      <c r="AU35" s="620"/>
      <c r="AV35" s="620"/>
      <c r="AW35" s="620"/>
      <c r="AX35" s="620"/>
      <c r="AY35" s="620"/>
      <c r="AZ35" s="620"/>
      <c r="BA35" s="620"/>
      <c r="BB35" s="620"/>
      <c r="BC35" s="620"/>
      <c r="BD35" s="620"/>
      <c r="BE35" s="620"/>
      <c r="BF35" s="621"/>
      <c r="BG35" s="619" t="s">
        <v>312</v>
      </c>
      <c r="BH35" s="620"/>
      <c r="BI35" s="620"/>
      <c r="BJ35" s="620"/>
      <c r="BK35" s="620"/>
      <c r="BL35" s="620"/>
      <c r="BM35" s="620"/>
      <c r="BN35" s="620"/>
      <c r="BO35" s="620"/>
      <c r="BP35" s="620"/>
      <c r="BQ35" s="620"/>
      <c r="BR35" s="620"/>
      <c r="BS35" s="620"/>
      <c r="BT35" s="620"/>
      <c r="BU35" s="620"/>
      <c r="BV35" s="620"/>
      <c r="BW35" s="620"/>
      <c r="BX35" s="620"/>
      <c r="BY35" s="620"/>
      <c r="BZ35" s="620"/>
      <c r="CA35" s="620"/>
      <c r="CB35" s="621"/>
      <c r="CD35" s="634" t="s">
        <v>313</v>
      </c>
      <c r="CE35" s="635"/>
      <c r="CF35" s="635"/>
      <c r="CG35" s="635"/>
      <c r="CH35" s="635"/>
      <c r="CI35" s="635"/>
      <c r="CJ35" s="635"/>
      <c r="CK35" s="635"/>
      <c r="CL35" s="635"/>
      <c r="CM35" s="635"/>
      <c r="CN35" s="635"/>
      <c r="CO35" s="635"/>
      <c r="CP35" s="635"/>
      <c r="CQ35" s="636"/>
      <c r="CR35" s="637">
        <v>272848</v>
      </c>
      <c r="CS35" s="669"/>
      <c r="CT35" s="669"/>
      <c r="CU35" s="669"/>
      <c r="CV35" s="669"/>
      <c r="CW35" s="669"/>
      <c r="CX35" s="669"/>
      <c r="CY35" s="670"/>
      <c r="CZ35" s="642">
        <v>0.4</v>
      </c>
      <c r="DA35" s="667"/>
      <c r="DB35" s="667"/>
      <c r="DC35" s="671"/>
      <c r="DD35" s="646">
        <v>220196</v>
      </c>
      <c r="DE35" s="669"/>
      <c r="DF35" s="669"/>
      <c r="DG35" s="669"/>
      <c r="DH35" s="669"/>
      <c r="DI35" s="669"/>
      <c r="DJ35" s="669"/>
      <c r="DK35" s="670"/>
      <c r="DL35" s="646">
        <v>220196</v>
      </c>
      <c r="DM35" s="669"/>
      <c r="DN35" s="669"/>
      <c r="DO35" s="669"/>
      <c r="DP35" s="669"/>
      <c r="DQ35" s="669"/>
      <c r="DR35" s="669"/>
      <c r="DS35" s="669"/>
      <c r="DT35" s="669"/>
      <c r="DU35" s="669"/>
      <c r="DV35" s="670"/>
      <c r="DW35" s="642">
        <v>0.6</v>
      </c>
      <c r="DX35" s="667"/>
      <c r="DY35" s="667"/>
      <c r="DZ35" s="667"/>
      <c r="EA35" s="667"/>
      <c r="EB35" s="667"/>
      <c r="EC35" s="668"/>
    </row>
    <row r="36" spans="2:133" ht="11.25" customHeight="1" x14ac:dyDescent="0.2">
      <c r="B36" s="634" t="s">
        <v>314</v>
      </c>
      <c r="C36" s="635"/>
      <c r="D36" s="635"/>
      <c r="E36" s="635"/>
      <c r="F36" s="635"/>
      <c r="G36" s="635"/>
      <c r="H36" s="635"/>
      <c r="I36" s="635"/>
      <c r="J36" s="635"/>
      <c r="K36" s="635"/>
      <c r="L36" s="635"/>
      <c r="M36" s="635"/>
      <c r="N36" s="635"/>
      <c r="O36" s="635"/>
      <c r="P36" s="635"/>
      <c r="Q36" s="636"/>
      <c r="R36" s="637">
        <v>3019256</v>
      </c>
      <c r="S36" s="638"/>
      <c r="T36" s="638"/>
      <c r="U36" s="638"/>
      <c r="V36" s="638"/>
      <c r="W36" s="638"/>
      <c r="X36" s="638"/>
      <c r="Y36" s="639"/>
      <c r="Z36" s="640">
        <v>3.8</v>
      </c>
      <c r="AA36" s="640"/>
      <c r="AB36" s="640"/>
      <c r="AC36" s="640"/>
      <c r="AD36" s="641" t="s">
        <v>122</v>
      </c>
      <c r="AE36" s="641"/>
      <c r="AF36" s="641"/>
      <c r="AG36" s="641"/>
      <c r="AH36" s="641"/>
      <c r="AI36" s="641"/>
      <c r="AJ36" s="641"/>
      <c r="AK36" s="641"/>
      <c r="AL36" s="642" t="s">
        <v>122</v>
      </c>
      <c r="AM36" s="643"/>
      <c r="AN36" s="643"/>
      <c r="AO36" s="644"/>
      <c r="AP36" s="216"/>
      <c r="AQ36" s="703" t="s">
        <v>315</v>
      </c>
      <c r="AR36" s="704"/>
      <c r="AS36" s="704"/>
      <c r="AT36" s="704"/>
      <c r="AU36" s="704"/>
      <c r="AV36" s="704"/>
      <c r="AW36" s="704"/>
      <c r="AX36" s="704"/>
      <c r="AY36" s="705"/>
      <c r="AZ36" s="626">
        <v>9214609</v>
      </c>
      <c r="BA36" s="627"/>
      <c r="BB36" s="627"/>
      <c r="BC36" s="627"/>
      <c r="BD36" s="627"/>
      <c r="BE36" s="627"/>
      <c r="BF36" s="699"/>
      <c r="BG36" s="623" t="s">
        <v>316</v>
      </c>
      <c r="BH36" s="624"/>
      <c r="BI36" s="624"/>
      <c r="BJ36" s="624"/>
      <c r="BK36" s="624"/>
      <c r="BL36" s="624"/>
      <c r="BM36" s="624"/>
      <c r="BN36" s="624"/>
      <c r="BO36" s="624"/>
      <c r="BP36" s="624"/>
      <c r="BQ36" s="624"/>
      <c r="BR36" s="624"/>
      <c r="BS36" s="624"/>
      <c r="BT36" s="624"/>
      <c r="BU36" s="625"/>
      <c r="BV36" s="626">
        <v>201626</v>
      </c>
      <c r="BW36" s="627"/>
      <c r="BX36" s="627"/>
      <c r="BY36" s="627"/>
      <c r="BZ36" s="627"/>
      <c r="CA36" s="627"/>
      <c r="CB36" s="699"/>
      <c r="CD36" s="634" t="s">
        <v>317</v>
      </c>
      <c r="CE36" s="635"/>
      <c r="CF36" s="635"/>
      <c r="CG36" s="635"/>
      <c r="CH36" s="635"/>
      <c r="CI36" s="635"/>
      <c r="CJ36" s="635"/>
      <c r="CK36" s="635"/>
      <c r="CL36" s="635"/>
      <c r="CM36" s="635"/>
      <c r="CN36" s="635"/>
      <c r="CO36" s="635"/>
      <c r="CP36" s="635"/>
      <c r="CQ36" s="636"/>
      <c r="CR36" s="637">
        <v>8333752</v>
      </c>
      <c r="CS36" s="638"/>
      <c r="CT36" s="638"/>
      <c r="CU36" s="638"/>
      <c r="CV36" s="638"/>
      <c r="CW36" s="638"/>
      <c r="CX36" s="638"/>
      <c r="CY36" s="639"/>
      <c r="CZ36" s="642">
        <v>11.1</v>
      </c>
      <c r="DA36" s="667"/>
      <c r="DB36" s="667"/>
      <c r="DC36" s="671"/>
      <c r="DD36" s="646">
        <v>5766718</v>
      </c>
      <c r="DE36" s="638"/>
      <c r="DF36" s="638"/>
      <c r="DG36" s="638"/>
      <c r="DH36" s="638"/>
      <c r="DI36" s="638"/>
      <c r="DJ36" s="638"/>
      <c r="DK36" s="639"/>
      <c r="DL36" s="646">
        <v>4787988</v>
      </c>
      <c r="DM36" s="638"/>
      <c r="DN36" s="638"/>
      <c r="DO36" s="638"/>
      <c r="DP36" s="638"/>
      <c r="DQ36" s="638"/>
      <c r="DR36" s="638"/>
      <c r="DS36" s="638"/>
      <c r="DT36" s="638"/>
      <c r="DU36" s="638"/>
      <c r="DV36" s="639"/>
      <c r="DW36" s="642">
        <v>12.6</v>
      </c>
      <c r="DX36" s="667"/>
      <c r="DY36" s="667"/>
      <c r="DZ36" s="667"/>
      <c r="EA36" s="667"/>
      <c r="EB36" s="667"/>
      <c r="EC36" s="668"/>
    </row>
    <row r="37" spans="2:133" ht="11.25" customHeight="1" x14ac:dyDescent="0.2">
      <c r="B37" s="634" t="s">
        <v>318</v>
      </c>
      <c r="C37" s="635"/>
      <c r="D37" s="635"/>
      <c r="E37" s="635"/>
      <c r="F37" s="635"/>
      <c r="G37" s="635"/>
      <c r="H37" s="635"/>
      <c r="I37" s="635"/>
      <c r="J37" s="635"/>
      <c r="K37" s="635"/>
      <c r="L37" s="635"/>
      <c r="M37" s="635"/>
      <c r="N37" s="635"/>
      <c r="O37" s="635"/>
      <c r="P37" s="635"/>
      <c r="Q37" s="636"/>
      <c r="R37" s="637">
        <v>1959480</v>
      </c>
      <c r="S37" s="638"/>
      <c r="T37" s="638"/>
      <c r="U37" s="638"/>
      <c r="V37" s="638"/>
      <c r="W37" s="638"/>
      <c r="X37" s="638"/>
      <c r="Y37" s="639"/>
      <c r="Z37" s="640">
        <v>2.5</v>
      </c>
      <c r="AA37" s="640"/>
      <c r="AB37" s="640"/>
      <c r="AC37" s="640"/>
      <c r="AD37" s="641">
        <v>229</v>
      </c>
      <c r="AE37" s="641"/>
      <c r="AF37" s="641"/>
      <c r="AG37" s="641"/>
      <c r="AH37" s="641"/>
      <c r="AI37" s="641"/>
      <c r="AJ37" s="641"/>
      <c r="AK37" s="641"/>
      <c r="AL37" s="642">
        <v>0</v>
      </c>
      <c r="AM37" s="643"/>
      <c r="AN37" s="643"/>
      <c r="AO37" s="644"/>
      <c r="AQ37" s="700" t="s">
        <v>319</v>
      </c>
      <c r="AR37" s="701"/>
      <c r="AS37" s="701"/>
      <c r="AT37" s="701"/>
      <c r="AU37" s="701"/>
      <c r="AV37" s="701"/>
      <c r="AW37" s="701"/>
      <c r="AX37" s="701"/>
      <c r="AY37" s="702"/>
      <c r="AZ37" s="637">
        <v>988824</v>
      </c>
      <c r="BA37" s="638"/>
      <c r="BB37" s="638"/>
      <c r="BC37" s="638"/>
      <c r="BD37" s="669"/>
      <c r="BE37" s="669"/>
      <c r="BF37" s="692"/>
      <c r="BG37" s="634" t="s">
        <v>320</v>
      </c>
      <c r="BH37" s="635"/>
      <c r="BI37" s="635"/>
      <c r="BJ37" s="635"/>
      <c r="BK37" s="635"/>
      <c r="BL37" s="635"/>
      <c r="BM37" s="635"/>
      <c r="BN37" s="635"/>
      <c r="BO37" s="635"/>
      <c r="BP37" s="635"/>
      <c r="BQ37" s="635"/>
      <c r="BR37" s="635"/>
      <c r="BS37" s="635"/>
      <c r="BT37" s="635"/>
      <c r="BU37" s="636"/>
      <c r="BV37" s="637">
        <v>-1281115</v>
      </c>
      <c r="BW37" s="638"/>
      <c r="BX37" s="638"/>
      <c r="BY37" s="638"/>
      <c r="BZ37" s="638"/>
      <c r="CA37" s="638"/>
      <c r="CB37" s="647"/>
      <c r="CD37" s="634" t="s">
        <v>321</v>
      </c>
      <c r="CE37" s="635"/>
      <c r="CF37" s="635"/>
      <c r="CG37" s="635"/>
      <c r="CH37" s="635"/>
      <c r="CI37" s="635"/>
      <c r="CJ37" s="635"/>
      <c r="CK37" s="635"/>
      <c r="CL37" s="635"/>
      <c r="CM37" s="635"/>
      <c r="CN37" s="635"/>
      <c r="CO37" s="635"/>
      <c r="CP37" s="635"/>
      <c r="CQ37" s="636"/>
      <c r="CR37" s="637">
        <v>917528</v>
      </c>
      <c r="CS37" s="669"/>
      <c r="CT37" s="669"/>
      <c r="CU37" s="669"/>
      <c r="CV37" s="669"/>
      <c r="CW37" s="669"/>
      <c r="CX37" s="669"/>
      <c r="CY37" s="670"/>
      <c r="CZ37" s="642">
        <v>1.2</v>
      </c>
      <c r="DA37" s="667"/>
      <c r="DB37" s="667"/>
      <c r="DC37" s="671"/>
      <c r="DD37" s="646">
        <v>835799</v>
      </c>
      <c r="DE37" s="669"/>
      <c r="DF37" s="669"/>
      <c r="DG37" s="669"/>
      <c r="DH37" s="669"/>
      <c r="DI37" s="669"/>
      <c r="DJ37" s="669"/>
      <c r="DK37" s="670"/>
      <c r="DL37" s="646">
        <v>737119</v>
      </c>
      <c r="DM37" s="669"/>
      <c r="DN37" s="669"/>
      <c r="DO37" s="669"/>
      <c r="DP37" s="669"/>
      <c r="DQ37" s="669"/>
      <c r="DR37" s="669"/>
      <c r="DS37" s="669"/>
      <c r="DT37" s="669"/>
      <c r="DU37" s="669"/>
      <c r="DV37" s="670"/>
      <c r="DW37" s="642">
        <v>1.9</v>
      </c>
      <c r="DX37" s="667"/>
      <c r="DY37" s="667"/>
      <c r="DZ37" s="667"/>
      <c r="EA37" s="667"/>
      <c r="EB37" s="667"/>
      <c r="EC37" s="668"/>
    </row>
    <row r="38" spans="2:133" ht="11.25" customHeight="1" x14ac:dyDescent="0.2">
      <c r="B38" s="634" t="s">
        <v>322</v>
      </c>
      <c r="C38" s="635"/>
      <c r="D38" s="635"/>
      <c r="E38" s="635"/>
      <c r="F38" s="635"/>
      <c r="G38" s="635"/>
      <c r="H38" s="635"/>
      <c r="I38" s="635"/>
      <c r="J38" s="635"/>
      <c r="K38" s="635"/>
      <c r="L38" s="635"/>
      <c r="M38" s="635"/>
      <c r="N38" s="635"/>
      <c r="O38" s="635"/>
      <c r="P38" s="635"/>
      <c r="Q38" s="636"/>
      <c r="R38" s="637">
        <v>1516627</v>
      </c>
      <c r="S38" s="638"/>
      <c r="T38" s="638"/>
      <c r="U38" s="638"/>
      <c r="V38" s="638"/>
      <c r="W38" s="638"/>
      <c r="X38" s="638"/>
      <c r="Y38" s="639"/>
      <c r="Z38" s="640">
        <v>1.9</v>
      </c>
      <c r="AA38" s="640"/>
      <c r="AB38" s="640"/>
      <c r="AC38" s="640"/>
      <c r="AD38" s="641" t="s">
        <v>122</v>
      </c>
      <c r="AE38" s="641"/>
      <c r="AF38" s="641"/>
      <c r="AG38" s="641"/>
      <c r="AH38" s="641"/>
      <c r="AI38" s="641"/>
      <c r="AJ38" s="641"/>
      <c r="AK38" s="641"/>
      <c r="AL38" s="642" t="s">
        <v>122</v>
      </c>
      <c r="AM38" s="643"/>
      <c r="AN38" s="643"/>
      <c r="AO38" s="644"/>
      <c r="AQ38" s="700" t="s">
        <v>323</v>
      </c>
      <c r="AR38" s="701"/>
      <c r="AS38" s="701"/>
      <c r="AT38" s="701"/>
      <c r="AU38" s="701"/>
      <c r="AV38" s="701"/>
      <c r="AW38" s="701"/>
      <c r="AX38" s="701"/>
      <c r="AY38" s="702"/>
      <c r="AZ38" s="637">
        <v>950000</v>
      </c>
      <c r="BA38" s="638"/>
      <c r="BB38" s="638"/>
      <c r="BC38" s="638"/>
      <c r="BD38" s="669"/>
      <c r="BE38" s="669"/>
      <c r="BF38" s="692"/>
      <c r="BG38" s="634" t="s">
        <v>324</v>
      </c>
      <c r="BH38" s="635"/>
      <c r="BI38" s="635"/>
      <c r="BJ38" s="635"/>
      <c r="BK38" s="635"/>
      <c r="BL38" s="635"/>
      <c r="BM38" s="635"/>
      <c r="BN38" s="635"/>
      <c r="BO38" s="635"/>
      <c r="BP38" s="635"/>
      <c r="BQ38" s="635"/>
      <c r="BR38" s="635"/>
      <c r="BS38" s="635"/>
      <c r="BT38" s="635"/>
      <c r="BU38" s="636"/>
      <c r="BV38" s="637">
        <v>22699</v>
      </c>
      <c r="BW38" s="638"/>
      <c r="BX38" s="638"/>
      <c r="BY38" s="638"/>
      <c r="BZ38" s="638"/>
      <c r="CA38" s="638"/>
      <c r="CB38" s="647"/>
      <c r="CD38" s="634" t="s">
        <v>325</v>
      </c>
      <c r="CE38" s="635"/>
      <c r="CF38" s="635"/>
      <c r="CG38" s="635"/>
      <c r="CH38" s="635"/>
      <c r="CI38" s="635"/>
      <c r="CJ38" s="635"/>
      <c r="CK38" s="635"/>
      <c r="CL38" s="635"/>
      <c r="CM38" s="635"/>
      <c r="CN38" s="635"/>
      <c r="CO38" s="635"/>
      <c r="CP38" s="635"/>
      <c r="CQ38" s="636"/>
      <c r="CR38" s="637">
        <v>7275785</v>
      </c>
      <c r="CS38" s="638"/>
      <c r="CT38" s="638"/>
      <c r="CU38" s="638"/>
      <c r="CV38" s="638"/>
      <c r="CW38" s="638"/>
      <c r="CX38" s="638"/>
      <c r="CY38" s="639"/>
      <c r="CZ38" s="642">
        <v>9.6999999999999993</v>
      </c>
      <c r="DA38" s="667"/>
      <c r="DB38" s="667"/>
      <c r="DC38" s="671"/>
      <c r="DD38" s="646">
        <v>6329478</v>
      </c>
      <c r="DE38" s="638"/>
      <c r="DF38" s="638"/>
      <c r="DG38" s="638"/>
      <c r="DH38" s="638"/>
      <c r="DI38" s="638"/>
      <c r="DJ38" s="638"/>
      <c r="DK38" s="639"/>
      <c r="DL38" s="646">
        <v>4431999</v>
      </c>
      <c r="DM38" s="638"/>
      <c r="DN38" s="638"/>
      <c r="DO38" s="638"/>
      <c r="DP38" s="638"/>
      <c r="DQ38" s="638"/>
      <c r="DR38" s="638"/>
      <c r="DS38" s="638"/>
      <c r="DT38" s="638"/>
      <c r="DU38" s="638"/>
      <c r="DV38" s="639"/>
      <c r="DW38" s="642">
        <v>11.7</v>
      </c>
      <c r="DX38" s="667"/>
      <c r="DY38" s="667"/>
      <c r="DZ38" s="667"/>
      <c r="EA38" s="667"/>
      <c r="EB38" s="667"/>
      <c r="EC38" s="668"/>
    </row>
    <row r="39" spans="2:133" ht="11.25" customHeight="1" x14ac:dyDescent="0.2">
      <c r="B39" s="634" t="s">
        <v>326</v>
      </c>
      <c r="C39" s="635"/>
      <c r="D39" s="635"/>
      <c r="E39" s="635"/>
      <c r="F39" s="635"/>
      <c r="G39" s="635"/>
      <c r="H39" s="635"/>
      <c r="I39" s="635"/>
      <c r="J39" s="635"/>
      <c r="K39" s="635"/>
      <c r="L39" s="635"/>
      <c r="M39" s="635"/>
      <c r="N39" s="635"/>
      <c r="O39" s="635"/>
      <c r="P39" s="635"/>
      <c r="Q39" s="636"/>
      <c r="R39" s="637" t="s">
        <v>122</v>
      </c>
      <c r="S39" s="638"/>
      <c r="T39" s="638"/>
      <c r="U39" s="638"/>
      <c r="V39" s="638"/>
      <c r="W39" s="638"/>
      <c r="X39" s="638"/>
      <c r="Y39" s="639"/>
      <c r="Z39" s="640" t="s">
        <v>122</v>
      </c>
      <c r="AA39" s="640"/>
      <c r="AB39" s="640"/>
      <c r="AC39" s="640"/>
      <c r="AD39" s="641" t="s">
        <v>122</v>
      </c>
      <c r="AE39" s="641"/>
      <c r="AF39" s="641"/>
      <c r="AG39" s="641"/>
      <c r="AH39" s="641"/>
      <c r="AI39" s="641"/>
      <c r="AJ39" s="641"/>
      <c r="AK39" s="641"/>
      <c r="AL39" s="642" t="s">
        <v>122</v>
      </c>
      <c r="AM39" s="643"/>
      <c r="AN39" s="643"/>
      <c r="AO39" s="644"/>
      <c r="AQ39" s="700" t="s">
        <v>327</v>
      </c>
      <c r="AR39" s="701"/>
      <c r="AS39" s="701"/>
      <c r="AT39" s="701"/>
      <c r="AU39" s="701"/>
      <c r="AV39" s="701"/>
      <c r="AW39" s="701"/>
      <c r="AX39" s="701"/>
      <c r="AY39" s="702"/>
      <c r="AZ39" s="637" t="s">
        <v>122</v>
      </c>
      <c r="BA39" s="638"/>
      <c r="BB39" s="638"/>
      <c r="BC39" s="638"/>
      <c r="BD39" s="669"/>
      <c r="BE39" s="669"/>
      <c r="BF39" s="692"/>
      <c r="BG39" s="634" t="s">
        <v>328</v>
      </c>
      <c r="BH39" s="635"/>
      <c r="BI39" s="635"/>
      <c r="BJ39" s="635"/>
      <c r="BK39" s="635"/>
      <c r="BL39" s="635"/>
      <c r="BM39" s="635"/>
      <c r="BN39" s="635"/>
      <c r="BO39" s="635"/>
      <c r="BP39" s="635"/>
      <c r="BQ39" s="635"/>
      <c r="BR39" s="635"/>
      <c r="BS39" s="635"/>
      <c r="BT39" s="635"/>
      <c r="BU39" s="636"/>
      <c r="BV39" s="637">
        <v>31361</v>
      </c>
      <c r="BW39" s="638"/>
      <c r="BX39" s="638"/>
      <c r="BY39" s="638"/>
      <c r="BZ39" s="638"/>
      <c r="CA39" s="638"/>
      <c r="CB39" s="647"/>
      <c r="CD39" s="634" t="s">
        <v>329</v>
      </c>
      <c r="CE39" s="635"/>
      <c r="CF39" s="635"/>
      <c r="CG39" s="635"/>
      <c r="CH39" s="635"/>
      <c r="CI39" s="635"/>
      <c r="CJ39" s="635"/>
      <c r="CK39" s="635"/>
      <c r="CL39" s="635"/>
      <c r="CM39" s="635"/>
      <c r="CN39" s="635"/>
      <c r="CO39" s="635"/>
      <c r="CP39" s="635"/>
      <c r="CQ39" s="636"/>
      <c r="CR39" s="637">
        <v>4119609</v>
      </c>
      <c r="CS39" s="669"/>
      <c r="CT39" s="669"/>
      <c r="CU39" s="669"/>
      <c r="CV39" s="669"/>
      <c r="CW39" s="669"/>
      <c r="CX39" s="669"/>
      <c r="CY39" s="670"/>
      <c r="CZ39" s="642">
        <v>5.5</v>
      </c>
      <c r="DA39" s="667"/>
      <c r="DB39" s="667"/>
      <c r="DC39" s="671"/>
      <c r="DD39" s="646">
        <v>1792379</v>
      </c>
      <c r="DE39" s="669"/>
      <c r="DF39" s="669"/>
      <c r="DG39" s="669"/>
      <c r="DH39" s="669"/>
      <c r="DI39" s="669"/>
      <c r="DJ39" s="669"/>
      <c r="DK39" s="670"/>
      <c r="DL39" s="646" t="s">
        <v>122</v>
      </c>
      <c r="DM39" s="669"/>
      <c r="DN39" s="669"/>
      <c r="DO39" s="669"/>
      <c r="DP39" s="669"/>
      <c r="DQ39" s="669"/>
      <c r="DR39" s="669"/>
      <c r="DS39" s="669"/>
      <c r="DT39" s="669"/>
      <c r="DU39" s="669"/>
      <c r="DV39" s="670"/>
      <c r="DW39" s="642" t="s">
        <v>122</v>
      </c>
      <c r="DX39" s="667"/>
      <c r="DY39" s="667"/>
      <c r="DZ39" s="667"/>
      <c r="EA39" s="667"/>
      <c r="EB39" s="667"/>
      <c r="EC39" s="668"/>
    </row>
    <row r="40" spans="2:133" ht="11.25" customHeight="1" x14ac:dyDescent="0.2">
      <c r="B40" s="634" t="s">
        <v>330</v>
      </c>
      <c r="C40" s="635"/>
      <c r="D40" s="635"/>
      <c r="E40" s="635"/>
      <c r="F40" s="635"/>
      <c r="G40" s="635"/>
      <c r="H40" s="635"/>
      <c r="I40" s="635"/>
      <c r="J40" s="635"/>
      <c r="K40" s="635"/>
      <c r="L40" s="635"/>
      <c r="M40" s="635"/>
      <c r="N40" s="635"/>
      <c r="O40" s="635"/>
      <c r="P40" s="635"/>
      <c r="Q40" s="636"/>
      <c r="R40" s="637">
        <v>93227</v>
      </c>
      <c r="S40" s="638"/>
      <c r="T40" s="638"/>
      <c r="U40" s="638"/>
      <c r="V40" s="638"/>
      <c r="W40" s="638"/>
      <c r="X40" s="638"/>
      <c r="Y40" s="639"/>
      <c r="Z40" s="640">
        <v>0.1</v>
      </c>
      <c r="AA40" s="640"/>
      <c r="AB40" s="640"/>
      <c r="AC40" s="640"/>
      <c r="AD40" s="641" t="s">
        <v>122</v>
      </c>
      <c r="AE40" s="641"/>
      <c r="AF40" s="641"/>
      <c r="AG40" s="641"/>
      <c r="AH40" s="641"/>
      <c r="AI40" s="641"/>
      <c r="AJ40" s="641"/>
      <c r="AK40" s="641"/>
      <c r="AL40" s="642" t="s">
        <v>122</v>
      </c>
      <c r="AM40" s="643"/>
      <c r="AN40" s="643"/>
      <c r="AO40" s="644"/>
      <c r="AQ40" s="700" t="s">
        <v>331</v>
      </c>
      <c r="AR40" s="701"/>
      <c r="AS40" s="701"/>
      <c r="AT40" s="701"/>
      <c r="AU40" s="701"/>
      <c r="AV40" s="701"/>
      <c r="AW40" s="701"/>
      <c r="AX40" s="701"/>
      <c r="AY40" s="702"/>
      <c r="AZ40" s="637" t="s">
        <v>122</v>
      </c>
      <c r="BA40" s="638"/>
      <c r="BB40" s="638"/>
      <c r="BC40" s="638"/>
      <c r="BD40" s="669"/>
      <c r="BE40" s="669"/>
      <c r="BF40" s="692"/>
      <c r="BG40" s="685" t="s">
        <v>332</v>
      </c>
      <c r="BH40" s="686"/>
      <c r="BI40" s="686"/>
      <c r="BJ40" s="686"/>
      <c r="BK40" s="686"/>
      <c r="BL40" s="217"/>
      <c r="BM40" s="635" t="s">
        <v>333</v>
      </c>
      <c r="BN40" s="635"/>
      <c r="BO40" s="635"/>
      <c r="BP40" s="635"/>
      <c r="BQ40" s="635"/>
      <c r="BR40" s="635"/>
      <c r="BS40" s="635"/>
      <c r="BT40" s="635"/>
      <c r="BU40" s="636"/>
      <c r="BV40" s="637">
        <v>101</v>
      </c>
      <c r="BW40" s="638"/>
      <c r="BX40" s="638"/>
      <c r="BY40" s="638"/>
      <c r="BZ40" s="638"/>
      <c r="CA40" s="638"/>
      <c r="CB40" s="647"/>
      <c r="CD40" s="634" t="s">
        <v>334</v>
      </c>
      <c r="CE40" s="635"/>
      <c r="CF40" s="635"/>
      <c r="CG40" s="635"/>
      <c r="CH40" s="635"/>
      <c r="CI40" s="635"/>
      <c r="CJ40" s="635"/>
      <c r="CK40" s="635"/>
      <c r="CL40" s="635"/>
      <c r="CM40" s="635"/>
      <c r="CN40" s="635"/>
      <c r="CO40" s="635"/>
      <c r="CP40" s="635"/>
      <c r="CQ40" s="636"/>
      <c r="CR40" s="637">
        <v>349095</v>
      </c>
      <c r="CS40" s="638"/>
      <c r="CT40" s="638"/>
      <c r="CU40" s="638"/>
      <c r="CV40" s="638"/>
      <c r="CW40" s="638"/>
      <c r="CX40" s="638"/>
      <c r="CY40" s="639"/>
      <c r="CZ40" s="642">
        <v>0.5</v>
      </c>
      <c r="DA40" s="667"/>
      <c r="DB40" s="667"/>
      <c r="DC40" s="671"/>
      <c r="DD40" s="646">
        <v>349095</v>
      </c>
      <c r="DE40" s="638"/>
      <c r="DF40" s="638"/>
      <c r="DG40" s="638"/>
      <c r="DH40" s="638"/>
      <c r="DI40" s="638"/>
      <c r="DJ40" s="638"/>
      <c r="DK40" s="639"/>
      <c r="DL40" s="646">
        <v>312000</v>
      </c>
      <c r="DM40" s="638"/>
      <c r="DN40" s="638"/>
      <c r="DO40" s="638"/>
      <c r="DP40" s="638"/>
      <c r="DQ40" s="638"/>
      <c r="DR40" s="638"/>
      <c r="DS40" s="638"/>
      <c r="DT40" s="638"/>
      <c r="DU40" s="638"/>
      <c r="DV40" s="639"/>
      <c r="DW40" s="642">
        <v>0.8</v>
      </c>
      <c r="DX40" s="667"/>
      <c r="DY40" s="667"/>
      <c r="DZ40" s="667"/>
      <c r="EA40" s="667"/>
      <c r="EB40" s="667"/>
      <c r="EC40" s="668"/>
    </row>
    <row r="41" spans="2:133" ht="11.25" customHeight="1" x14ac:dyDescent="0.2">
      <c r="B41" s="658" t="s">
        <v>335</v>
      </c>
      <c r="C41" s="659"/>
      <c r="D41" s="659"/>
      <c r="E41" s="659"/>
      <c r="F41" s="659"/>
      <c r="G41" s="659"/>
      <c r="H41" s="659"/>
      <c r="I41" s="659"/>
      <c r="J41" s="659"/>
      <c r="K41" s="659"/>
      <c r="L41" s="659"/>
      <c r="M41" s="659"/>
      <c r="N41" s="659"/>
      <c r="O41" s="659"/>
      <c r="P41" s="659"/>
      <c r="Q41" s="660"/>
      <c r="R41" s="709">
        <v>79153859</v>
      </c>
      <c r="S41" s="710"/>
      <c r="T41" s="710"/>
      <c r="U41" s="710"/>
      <c r="V41" s="710"/>
      <c r="W41" s="710"/>
      <c r="X41" s="710"/>
      <c r="Y41" s="714"/>
      <c r="Z41" s="715">
        <v>100</v>
      </c>
      <c r="AA41" s="715"/>
      <c r="AB41" s="715"/>
      <c r="AC41" s="715"/>
      <c r="AD41" s="716">
        <v>37910689</v>
      </c>
      <c r="AE41" s="716"/>
      <c r="AF41" s="716"/>
      <c r="AG41" s="716"/>
      <c r="AH41" s="716"/>
      <c r="AI41" s="716"/>
      <c r="AJ41" s="716"/>
      <c r="AK41" s="716"/>
      <c r="AL41" s="717">
        <v>100</v>
      </c>
      <c r="AM41" s="697"/>
      <c r="AN41" s="697"/>
      <c r="AO41" s="718"/>
      <c r="AQ41" s="700" t="s">
        <v>336</v>
      </c>
      <c r="AR41" s="701"/>
      <c r="AS41" s="701"/>
      <c r="AT41" s="701"/>
      <c r="AU41" s="701"/>
      <c r="AV41" s="701"/>
      <c r="AW41" s="701"/>
      <c r="AX41" s="701"/>
      <c r="AY41" s="702"/>
      <c r="AZ41" s="637">
        <v>2426868</v>
      </c>
      <c r="BA41" s="638"/>
      <c r="BB41" s="638"/>
      <c r="BC41" s="638"/>
      <c r="BD41" s="669"/>
      <c r="BE41" s="669"/>
      <c r="BF41" s="692"/>
      <c r="BG41" s="685"/>
      <c r="BH41" s="686"/>
      <c r="BI41" s="686"/>
      <c r="BJ41" s="686"/>
      <c r="BK41" s="686"/>
      <c r="BL41" s="217"/>
      <c r="BM41" s="635" t="s">
        <v>337</v>
      </c>
      <c r="BN41" s="635"/>
      <c r="BO41" s="635"/>
      <c r="BP41" s="635"/>
      <c r="BQ41" s="635"/>
      <c r="BR41" s="635"/>
      <c r="BS41" s="635"/>
      <c r="BT41" s="635"/>
      <c r="BU41" s="636"/>
      <c r="BV41" s="637" t="s">
        <v>122</v>
      </c>
      <c r="BW41" s="638"/>
      <c r="BX41" s="638"/>
      <c r="BY41" s="638"/>
      <c r="BZ41" s="638"/>
      <c r="CA41" s="638"/>
      <c r="CB41" s="647"/>
      <c r="CD41" s="634" t="s">
        <v>338</v>
      </c>
      <c r="CE41" s="635"/>
      <c r="CF41" s="635"/>
      <c r="CG41" s="635"/>
      <c r="CH41" s="635"/>
      <c r="CI41" s="635"/>
      <c r="CJ41" s="635"/>
      <c r="CK41" s="635"/>
      <c r="CL41" s="635"/>
      <c r="CM41" s="635"/>
      <c r="CN41" s="635"/>
      <c r="CO41" s="635"/>
      <c r="CP41" s="635"/>
      <c r="CQ41" s="636"/>
      <c r="CR41" s="637" t="s">
        <v>122</v>
      </c>
      <c r="CS41" s="669"/>
      <c r="CT41" s="669"/>
      <c r="CU41" s="669"/>
      <c r="CV41" s="669"/>
      <c r="CW41" s="669"/>
      <c r="CX41" s="669"/>
      <c r="CY41" s="670"/>
      <c r="CZ41" s="642" t="s">
        <v>122</v>
      </c>
      <c r="DA41" s="667"/>
      <c r="DB41" s="667"/>
      <c r="DC41" s="671"/>
      <c r="DD41" s="646" t="s">
        <v>122</v>
      </c>
      <c r="DE41" s="669"/>
      <c r="DF41" s="669"/>
      <c r="DG41" s="669"/>
      <c r="DH41" s="669"/>
      <c r="DI41" s="669"/>
      <c r="DJ41" s="669"/>
      <c r="DK41" s="670"/>
      <c r="DL41" s="720"/>
      <c r="DM41" s="721"/>
      <c r="DN41" s="721"/>
      <c r="DO41" s="721"/>
      <c r="DP41" s="721"/>
      <c r="DQ41" s="721"/>
      <c r="DR41" s="721"/>
      <c r="DS41" s="721"/>
      <c r="DT41" s="721"/>
      <c r="DU41" s="721"/>
      <c r="DV41" s="722"/>
      <c r="DW41" s="711"/>
      <c r="DX41" s="712"/>
      <c r="DY41" s="712"/>
      <c r="DZ41" s="712"/>
      <c r="EA41" s="712"/>
      <c r="EB41" s="712"/>
      <c r="EC41" s="713"/>
    </row>
    <row r="42" spans="2:133" ht="11.25" customHeight="1" x14ac:dyDescent="0.2">
      <c r="AQ42" s="706" t="s">
        <v>339</v>
      </c>
      <c r="AR42" s="707"/>
      <c r="AS42" s="707"/>
      <c r="AT42" s="707"/>
      <c r="AU42" s="707"/>
      <c r="AV42" s="707"/>
      <c r="AW42" s="707"/>
      <c r="AX42" s="707"/>
      <c r="AY42" s="708"/>
      <c r="AZ42" s="709">
        <v>4848917</v>
      </c>
      <c r="BA42" s="710"/>
      <c r="BB42" s="710"/>
      <c r="BC42" s="710"/>
      <c r="BD42" s="696"/>
      <c r="BE42" s="696"/>
      <c r="BF42" s="698"/>
      <c r="BG42" s="687"/>
      <c r="BH42" s="688"/>
      <c r="BI42" s="688"/>
      <c r="BJ42" s="688"/>
      <c r="BK42" s="688"/>
      <c r="BL42" s="218"/>
      <c r="BM42" s="659" t="s">
        <v>340</v>
      </c>
      <c r="BN42" s="659"/>
      <c r="BO42" s="659"/>
      <c r="BP42" s="659"/>
      <c r="BQ42" s="659"/>
      <c r="BR42" s="659"/>
      <c r="BS42" s="659"/>
      <c r="BT42" s="659"/>
      <c r="BU42" s="660"/>
      <c r="BV42" s="709">
        <v>358</v>
      </c>
      <c r="BW42" s="710"/>
      <c r="BX42" s="710"/>
      <c r="BY42" s="710"/>
      <c r="BZ42" s="710"/>
      <c r="CA42" s="710"/>
      <c r="CB42" s="719"/>
      <c r="CD42" s="634" t="s">
        <v>341</v>
      </c>
      <c r="CE42" s="635"/>
      <c r="CF42" s="635"/>
      <c r="CG42" s="635"/>
      <c r="CH42" s="635"/>
      <c r="CI42" s="635"/>
      <c r="CJ42" s="635"/>
      <c r="CK42" s="635"/>
      <c r="CL42" s="635"/>
      <c r="CM42" s="635"/>
      <c r="CN42" s="635"/>
      <c r="CO42" s="635"/>
      <c r="CP42" s="635"/>
      <c r="CQ42" s="636"/>
      <c r="CR42" s="637">
        <v>4228115</v>
      </c>
      <c r="CS42" s="669"/>
      <c r="CT42" s="669"/>
      <c r="CU42" s="669"/>
      <c r="CV42" s="669"/>
      <c r="CW42" s="669"/>
      <c r="CX42" s="669"/>
      <c r="CY42" s="670"/>
      <c r="CZ42" s="642">
        <v>5.6</v>
      </c>
      <c r="DA42" s="667"/>
      <c r="DB42" s="667"/>
      <c r="DC42" s="671"/>
      <c r="DD42" s="646">
        <v>804810</v>
      </c>
      <c r="DE42" s="669"/>
      <c r="DF42" s="669"/>
      <c r="DG42" s="669"/>
      <c r="DH42" s="669"/>
      <c r="DI42" s="669"/>
      <c r="DJ42" s="669"/>
      <c r="DK42" s="670"/>
      <c r="DL42" s="720"/>
      <c r="DM42" s="721"/>
      <c r="DN42" s="721"/>
      <c r="DO42" s="721"/>
      <c r="DP42" s="721"/>
      <c r="DQ42" s="721"/>
      <c r="DR42" s="721"/>
      <c r="DS42" s="721"/>
      <c r="DT42" s="721"/>
      <c r="DU42" s="721"/>
      <c r="DV42" s="722"/>
      <c r="DW42" s="711"/>
      <c r="DX42" s="712"/>
      <c r="DY42" s="712"/>
      <c r="DZ42" s="712"/>
      <c r="EA42" s="712"/>
      <c r="EB42" s="712"/>
      <c r="EC42" s="713"/>
    </row>
    <row r="43" spans="2:133" ht="11.25" customHeight="1" x14ac:dyDescent="0.2">
      <c r="B43" s="208" t="s">
        <v>342</v>
      </c>
      <c r="CD43" s="634" t="s">
        <v>343</v>
      </c>
      <c r="CE43" s="635"/>
      <c r="CF43" s="635"/>
      <c r="CG43" s="635"/>
      <c r="CH43" s="635"/>
      <c r="CI43" s="635"/>
      <c r="CJ43" s="635"/>
      <c r="CK43" s="635"/>
      <c r="CL43" s="635"/>
      <c r="CM43" s="635"/>
      <c r="CN43" s="635"/>
      <c r="CO43" s="635"/>
      <c r="CP43" s="635"/>
      <c r="CQ43" s="636"/>
      <c r="CR43" s="637">
        <v>88420</v>
      </c>
      <c r="CS43" s="669"/>
      <c r="CT43" s="669"/>
      <c r="CU43" s="669"/>
      <c r="CV43" s="669"/>
      <c r="CW43" s="669"/>
      <c r="CX43" s="669"/>
      <c r="CY43" s="670"/>
      <c r="CZ43" s="642">
        <v>0.1</v>
      </c>
      <c r="DA43" s="667"/>
      <c r="DB43" s="667"/>
      <c r="DC43" s="671"/>
      <c r="DD43" s="646">
        <v>88420</v>
      </c>
      <c r="DE43" s="669"/>
      <c r="DF43" s="669"/>
      <c r="DG43" s="669"/>
      <c r="DH43" s="669"/>
      <c r="DI43" s="669"/>
      <c r="DJ43" s="669"/>
      <c r="DK43" s="670"/>
      <c r="DL43" s="720"/>
      <c r="DM43" s="721"/>
      <c r="DN43" s="721"/>
      <c r="DO43" s="721"/>
      <c r="DP43" s="721"/>
      <c r="DQ43" s="721"/>
      <c r="DR43" s="721"/>
      <c r="DS43" s="721"/>
      <c r="DT43" s="721"/>
      <c r="DU43" s="721"/>
      <c r="DV43" s="722"/>
      <c r="DW43" s="711"/>
      <c r="DX43" s="712"/>
      <c r="DY43" s="712"/>
      <c r="DZ43" s="712"/>
      <c r="EA43" s="712"/>
      <c r="EB43" s="712"/>
      <c r="EC43" s="713"/>
    </row>
    <row r="44" spans="2:133" ht="11.25" customHeight="1" x14ac:dyDescent="0.2">
      <c r="B44" s="723" t="s">
        <v>344</v>
      </c>
      <c r="C44" s="723"/>
      <c r="D44" s="723"/>
      <c r="E44" s="723"/>
      <c r="F44" s="723"/>
      <c r="G44" s="723"/>
      <c r="H44" s="723"/>
      <c r="I44" s="723"/>
      <c r="J44" s="723"/>
      <c r="K44" s="723"/>
      <c r="L44" s="723"/>
      <c r="M44" s="723"/>
      <c r="N44" s="723"/>
      <c r="O44" s="723"/>
      <c r="P44" s="723"/>
      <c r="Q44" s="723"/>
      <c r="R44" s="723"/>
      <c r="S44" s="723"/>
      <c r="T44" s="723"/>
      <c r="U44" s="723"/>
      <c r="V44" s="723"/>
      <c r="W44" s="723"/>
      <c r="X44" s="723"/>
      <c r="Y44" s="723"/>
      <c r="Z44" s="723"/>
      <c r="AA44" s="723"/>
      <c r="AB44" s="723"/>
      <c r="AC44" s="723"/>
      <c r="AD44" s="723"/>
      <c r="AE44" s="723"/>
      <c r="AF44" s="723"/>
      <c r="AG44" s="723"/>
      <c r="AH44" s="723"/>
      <c r="AI44" s="723"/>
      <c r="AJ44" s="723"/>
      <c r="AK44" s="723"/>
      <c r="AL44" s="723"/>
      <c r="AM44" s="723"/>
      <c r="AN44" s="723"/>
      <c r="AO44" s="723"/>
      <c r="AP44" s="723"/>
      <c r="AQ44" s="723"/>
      <c r="AR44" s="723"/>
      <c r="AS44" s="723"/>
      <c r="AT44" s="723"/>
      <c r="AU44" s="723"/>
      <c r="AV44" s="723"/>
      <c r="AW44" s="723"/>
      <c r="AX44" s="723"/>
      <c r="AY44" s="723"/>
      <c r="AZ44" s="723"/>
      <c r="BA44" s="723"/>
      <c r="BB44" s="723"/>
      <c r="BC44" s="723"/>
      <c r="BD44" s="723"/>
      <c r="BE44" s="723"/>
      <c r="BF44" s="723"/>
      <c r="BG44" s="723"/>
      <c r="BH44" s="723"/>
      <c r="BI44" s="723"/>
      <c r="BJ44" s="723"/>
      <c r="BK44" s="723"/>
      <c r="BL44" s="723"/>
      <c r="BM44" s="723"/>
      <c r="BN44" s="723"/>
      <c r="BO44" s="723"/>
      <c r="BP44" s="723"/>
      <c r="BQ44" s="723"/>
      <c r="BR44" s="723"/>
      <c r="BS44" s="723"/>
      <c r="BT44" s="723"/>
      <c r="BU44" s="723"/>
      <c r="BV44" s="723"/>
      <c r="BW44" s="723"/>
      <c r="BX44" s="723"/>
      <c r="BY44" s="723"/>
      <c r="BZ44" s="723"/>
      <c r="CA44" s="723"/>
      <c r="CB44" s="723"/>
      <c r="CC44" s="724"/>
      <c r="CD44" s="673" t="s">
        <v>292</v>
      </c>
      <c r="CE44" s="674"/>
      <c r="CF44" s="634" t="s">
        <v>345</v>
      </c>
      <c r="CG44" s="635"/>
      <c r="CH44" s="635"/>
      <c r="CI44" s="635"/>
      <c r="CJ44" s="635"/>
      <c r="CK44" s="635"/>
      <c r="CL44" s="635"/>
      <c r="CM44" s="635"/>
      <c r="CN44" s="635"/>
      <c r="CO44" s="635"/>
      <c r="CP44" s="635"/>
      <c r="CQ44" s="636"/>
      <c r="CR44" s="637">
        <v>4221329</v>
      </c>
      <c r="CS44" s="638"/>
      <c r="CT44" s="638"/>
      <c r="CU44" s="638"/>
      <c r="CV44" s="638"/>
      <c r="CW44" s="638"/>
      <c r="CX44" s="638"/>
      <c r="CY44" s="639"/>
      <c r="CZ44" s="642">
        <v>5.6</v>
      </c>
      <c r="DA44" s="643"/>
      <c r="DB44" s="643"/>
      <c r="DC44" s="649"/>
      <c r="DD44" s="646">
        <v>804810</v>
      </c>
      <c r="DE44" s="638"/>
      <c r="DF44" s="638"/>
      <c r="DG44" s="638"/>
      <c r="DH44" s="638"/>
      <c r="DI44" s="638"/>
      <c r="DJ44" s="638"/>
      <c r="DK44" s="639"/>
      <c r="DL44" s="720"/>
      <c r="DM44" s="721"/>
      <c r="DN44" s="721"/>
      <c r="DO44" s="721"/>
      <c r="DP44" s="721"/>
      <c r="DQ44" s="721"/>
      <c r="DR44" s="721"/>
      <c r="DS44" s="721"/>
      <c r="DT44" s="721"/>
      <c r="DU44" s="721"/>
      <c r="DV44" s="722"/>
      <c r="DW44" s="711"/>
      <c r="DX44" s="712"/>
      <c r="DY44" s="712"/>
      <c r="DZ44" s="712"/>
      <c r="EA44" s="712"/>
      <c r="EB44" s="712"/>
      <c r="EC44" s="713"/>
    </row>
    <row r="45" spans="2:133" ht="11.25" customHeight="1" x14ac:dyDescent="0.2">
      <c r="B45" s="723" t="s">
        <v>346</v>
      </c>
      <c r="C45" s="723"/>
      <c r="D45" s="723"/>
      <c r="E45" s="723"/>
      <c r="F45" s="723"/>
      <c r="G45" s="723"/>
      <c r="H45" s="723"/>
      <c r="I45" s="723"/>
      <c r="J45" s="723"/>
      <c r="K45" s="723"/>
      <c r="L45" s="723"/>
      <c r="M45" s="723"/>
      <c r="N45" s="723"/>
      <c r="O45" s="723"/>
      <c r="P45" s="723"/>
      <c r="Q45" s="723"/>
      <c r="R45" s="723"/>
      <c r="S45" s="723"/>
      <c r="T45" s="723"/>
      <c r="U45" s="723"/>
      <c r="V45" s="723"/>
      <c r="W45" s="723"/>
      <c r="X45" s="723"/>
      <c r="Y45" s="723"/>
      <c r="Z45" s="723"/>
      <c r="AA45" s="723"/>
      <c r="AB45" s="723"/>
      <c r="AC45" s="723"/>
      <c r="AD45" s="723"/>
      <c r="AE45" s="723"/>
      <c r="AF45" s="723"/>
      <c r="AG45" s="723"/>
      <c r="AH45" s="723"/>
      <c r="AI45" s="723"/>
      <c r="AJ45" s="723"/>
      <c r="AK45" s="723"/>
      <c r="AL45" s="723"/>
      <c r="AM45" s="723"/>
      <c r="AN45" s="723"/>
      <c r="AO45" s="723"/>
      <c r="AP45" s="723"/>
      <c r="AQ45" s="723"/>
      <c r="AR45" s="723"/>
      <c r="AS45" s="723"/>
      <c r="AT45" s="723"/>
      <c r="AU45" s="723"/>
      <c r="AV45" s="723"/>
      <c r="AW45" s="723"/>
      <c r="AX45" s="723"/>
      <c r="AY45" s="723"/>
      <c r="AZ45" s="723"/>
      <c r="BA45" s="723"/>
      <c r="BB45" s="723"/>
      <c r="BC45" s="723"/>
      <c r="BD45" s="723"/>
      <c r="BE45" s="723"/>
      <c r="BF45" s="723"/>
      <c r="BG45" s="723"/>
      <c r="BH45" s="723"/>
      <c r="BI45" s="723"/>
      <c r="BJ45" s="723"/>
      <c r="BK45" s="723"/>
      <c r="BL45" s="723"/>
      <c r="BM45" s="723"/>
      <c r="BN45" s="723"/>
      <c r="BO45" s="723"/>
      <c r="BP45" s="723"/>
      <c r="BQ45" s="723"/>
      <c r="BR45" s="723"/>
      <c r="BS45" s="723"/>
      <c r="BT45" s="723"/>
      <c r="BU45" s="723"/>
      <c r="BV45" s="723"/>
      <c r="BW45" s="723"/>
      <c r="BX45" s="723"/>
      <c r="BY45" s="723"/>
      <c r="BZ45" s="723"/>
      <c r="CA45" s="723"/>
      <c r="CB45" s="723"/>
      <c r="CC45" s="724"/>
      <c r="CD45" s="675"/>
      <c r="CE45" s="676"/>
      <c r="CF45" s="634" t="s">
        <v>347</v>
      </c>
      <c r="CG45" s="635"/>
      <c r="CH45" s="635"/>
      <c r="CI45" s="635"/>
      <c r="CJ45" s="635"/>
      <c r="CK45" s="635"/>
      <c r="CL45" s="635"/>
      <c r="CM45" s="635"/>
      <c r="CN45" s="635"/>
      <c r="CO45" s="635"/>
      <c r="CP45" s="635"/>
      <c r="CQ45" s="636"/>
      <c r="CR45" s="637">
        <v>2139790</v>
      </c>
      <c r="CS45" s="669"/>
      <c r="CT45" s="669"/>
      <c r="CU45" s="669"/>
      <c r="CV45" s="669"/>
      <c r="CW45" s="669"/>
      <c r="CX45" s="669"/>
      <c r="CY45" s="670"/>
      <c r="CZ45" s="642">
        <v>2.9</v>
      </c>
      <c r="DA45" s="667"/>
      <c r="DB45" s="667"/>
      <c r="DC45" s="671"/>
      <c r="DD45" s="646">
        <v>266251</v>
      </c>
      <c r="DE45" s="669"/>
      <c r="DF45" s="669"/>
      <c r="DG45" s="669"/>
      <c r="DH45" s="669"/>
      <c r="DI45" s="669"/>
      <c r="DJ45" s="669"/>
      <c r="DK45" s="670"/>
      <c r="DL45" s="720"/>
      <c r="DM45" s="721"/>
      <c r="DN45" s="721"/>
      <c r="DO45" s="721"/>
      <c r="DP45" s="721"/>
      <c r="DQ45" s="721"/>
      <c r="DR45" s="721"/>
      <c r="DS45" s="721"/>
      <c r="DT45" s="721"/>
      <c r="DU45" s="721"/>
      <c r="DV45" s="722"/>
      <c r="DW45" s="711"/>
      <c r="DX45" s="712"/>
      <c r="DY45" s="712"/>
      <c r="DZ45" s="712"/>
      <c r="EA45" s="712"/>
      <c r="EB45" s="712"/>
      <c r="EC45" s="713"/>
    </row>
    <row r="46" spans="2:133" ht="11.25" customHeight="1" x14ac:dyDescent="0.2">
      <c r="B46" s="219"/>
      <c r="CD46" s="675"/>
      <c r="CE46" s="676"/>
      <c r="CF46" s="634" t="s">
        <v>348</v>
      </c>
      <c r="CG46" s="635"/>
      <c r="CH46" s="635"/>
      <c r="CI46" s="635"/>
      <c r="CJ46" s="635"/>
      <c r="CK46" s="635"/>
      <c r="CL46" s="635"/>
      <c r="CM46" s="635"/>
      <c r="CN46" s="635"/>
      <c r="CO46" s="635"/>
      <c r="CP46" s="635"/>
      <c r="CQ46" s="636"/>
      <c r="CR46" s="637">
        <v>2081539</v>
      </c>
      <c r="CS46" s="638"/>
      <c r="CT46" s="638"/>
      <c r="CU46" s="638"/>
      <c r="CV46" s="638"/>
      <c r="CW46" s="638"/>
      <c r="CX46" s="638"/>
      <c r="CY46" s="639"/>
      <c r="CZ46" s="642">
        <v>2.8</v>
      </c>
      <c r="DA46" s="643"/>
      <c r="DB46" s="643"/>
      <c r="DC46" s="649"/>
      <c r="DD46" s="646">
        <v>538559</v>
      </c>
      <c r="DE46" s="638"/>
      <c r="DF46" s="638"/>
      <c r="DG46" s="638"/>
      <c r="DH46" s="638"/>
      <c r="DI46" s="638"/>
      <c r="DJ46" s="638"/>
      <c r="DK46" s="639"/>
      <c r="DL46" s="720"/>
      <c r="DM46" s="721"/>
      <c r="DN46" s="721"/>
      <c r="DO46" s="721"/>
      <c r="DP46" s="721"/>
      <c r="DQ46" s="721"/>
      <c r="DR46" s="721"/>
      <c r="DS46" s="721"/>
      <c r="DT46" s="721"/>
      <c r="DU46" s="721"/>
      <c r="DV46" s="722"/>
      <c r="DW46" s="711"/>
      <c r="DX46" s="712"/>
      <c r="DY46" s="712"/>
      <c r="DZ46" s="712"/>
      <c r="EA46" s="712"/>
      <c r="EB46" s="712"/>
      <c r="EC46" s="713"/>
    </row>
    <row r="47" spans="2:133" ht="11.25" customHeight="1" x14ac:dyDescent="0.2">
      <c r="B47" s="219"/>
      <c r="CD47" s="675"/>
      <c r="CE47" s="676"/>
      <c r="CF47" s="634" t="s">
        <v>349</v>
      </c>
      <c r="CG47" s="635"/>
      <c r="CH47" s="635"/>
      <c r="CI47" s="635"/>
      <c r="CJ47" s="635"/>
      <c r="CK47" s="635"/>
      <c r="CL47" s="635"/>
      <c r="CM47" s="635"/>
      <c r="CN47" s="635"/>
      <c r="CO47" s="635"/>
      <c r="CP47" s="635"/>
      <c r="CQ47" s="636"/>
      <c r="CR47" s="637">
        <v>6786</v>
      </c>
      <c r="CS47" s="669"/>
      <c r="CT47" s="669"/>
      <c r="CU47" s="669"/>
      <c r="CV47" s="669"/>
      <c r="CW47" s="669"/>
      <c r="CX47" s="669"/>
      <c r="CY47" s="670"/>
      <c r="CZ47" s="642">
        <v>0</v>
      </c>
      <c r="DA47" s="667"/>
      <c r="DB47" s="667"/>
      <c r="DC47" s="671"/>
      <c r="DD47" s="646" t="s">
        <v>122</v>
      </c>
      <c r="DE47" s="669"/>
      <c r="DF47" s="669"/>
      <c r="DG47" s="669"/>
      <c r="DH47" s="669"/>
      <c r="DI47" s="669"/>
      <c r="DJ47" s="669"/>
      <c r="DK47" s="670"/>
      <c r="DL47" s="720"/>
      <c r="DM47" s="721"/>
      <c r="DN47" s="721"/>
      <c r="DO47" s="721"/>
      <c r="DP47" s="721"/>
      <c r="DQ47" s="721"/>
      <c r="DR47" s="721"/>
      <c r="DS47" s="721"/>
      <c r="DT47" s="721"/>
      <c r="DU47" s="721"/>
      <c r="DV47" s="722"/>
      <c r="DW47" s="711"/>
      <c r="DX47" s="712"/>
      <c r="DY47" s="712"/>
      <c r="DZ47" s="712"/>
      <c r="EA47" s="712"/>
      <c r="EB47" s="712"/>
      <c r="EC47" s="713"/>
    </row>
    <row r="48" spans="2:133" ht="10.8" x14ac:dyDescent="0.2">
      <c r="B48" s="219"/>
      <c r="CD48" s="677"/>
      <c r="CE48" s="678"/>
      <c r="CF48" s="634" t="s">
        <v>350</v>
      </c>
      <c r="CG48" s="635"/>
      <c r="CH48" s="635"/>
      <c r="CI48" s="635"/>
      <c r="CJ48" s="635"/>
      <c r="CK48" s="635"/>
      <c r="CL48" s="635"/>
      <c r="CM48" s="635"/>
      <c r="CN48" s="635"/>
      <c r="CO48" s="635"/>
      <c r="CP48" s="635"/>
      <c r="CQ48" s="636"/>
      <c r="CR48" s="637" t="s">
        <v>122</v>
      </c>
      <c r="CS48" s="638"/>
      <c r="CT48" s="638"/>
      <c r="CU48" s="638"/>
      <c r="CV48" s="638"/>
      <c r="CW48" s="638"/>
      <c r="CX48" s="638"/>
      <c r="CY48" s="639"/>
      <c r="CZ48" s="642" t="s">
        <v>122</v>
      </c>
      <c r="DA48" s="643"/>
      <c r="DB48" s="643"/>
      <c r="DC48" s="649"/>
      <c r="DD48" s="646" t="s">
        <v>122</v>
      </c>
      <c r="DE48" s="638"/>
      <c r="DF48" s="638"/>
      <c r="DG48" s="638"/>
      <c r="DH48" s="638"/>
      <c r="DI48" s="638"/>
      <c r="DJ48" s="638"/>
      <c r="DK48" s="639"/>
      <c r="DL48" s="720"/>
      <c r="DM48" s="721"/>
      <c r="DN48" s="721"/>
      <c r="DO48" s="721"/>
      <c r="DP48" s="721"/>
      <c r="DQ48" s="721"/>
      <c r="DR48" s="721"/>
      <c r="DS48" s="721"/>
      <c r="DT48" s="721"/>
      <c r="DU48" s="721"/>
      <c r="DV48" s="722"/>
      <c r="DW48" s="711"/>
      <c r="DX48" s="712"/>
      <c r="DY48" s="712"/>
      <c r="DZ48" s="712"/>
      <c r="EA48" s="712"/>
      <c r="EB48" s="712"/>
      <c r="EC48" s="713"/>
    </row>
    <row r="49" spans="2:133" ht="11.25" customHeight="1" x14ac:dyDescent="0.2">
      <c r="B49" s="219"/>
      <c r="CD49" s="658" t="s">
        <v>351</v>
      </c>
      <c r="CE49" s="659"/>
      <c r="CF49" s="659"/>
      <c r="CG49" s="659"/>
      <c r="CH49" s="659"/>
      <c r="CI49" s="659"/>
      <c r="CJ49" s="659"/>
      <c r="CK49" s="659"/>
      <c r="CL49" s="659"/>
      <c r="CM49" s="659"/>
      <c r="CN49" s="659"/>
      <c r="CO49" s="659"/>
      <c r="CP49" s="659"/>
      <c r="CQ49" s="660"/>
      <c r="CR49" s="709">
        <v>74935183</v>
      </c>
      <c r="CS49" s="696"/>
      <c r="CT49" s="696"/>
      <c r="CU49" s="696"/>
      <c r="CV49" s="696"/>
      <c r="CW49" s="696"/>
      <c r="CX49" s="696"/>
      <c r="CY49" s="725"/>
      <c r="CZ49" s="717">
        <v>100</v>
      </c>
      <c r="DA49" s="726"/>
      <c r="DB49" s="726"/>
      <c r="DC49" s="727"/>
      <c r="DD49" s="728">
        <v>44740493</v>
      </c>
      <c r="DE49" s="696"/>
      <c r="DF49" s="696"/>
      <c r="DG49" s="696"/>
      <c r="DH49" s="696"/>
      <c r="DI49" s="696"/>
      <c r="DJ49" s="696"/>
      <c r="DK49" s="725"/>
      <c r="DL49" s="729"/>
      <c r="DM49" s="730"/>
      <c r="DN49" s="730"/>
      <c r="DO49" s="730"/>
      <c r="DP49" s="730"/>
      <c r="DQ49" s="730"/>
      <c r="DR49" s="730"/>
      <c r="DS49" s="730"/>
      <c r="DT49" s="730"/>
      <c r="DU49" s="730"/>
      <c r="DV49" s="731"/>
      <c r="DW49" s="732"/>
      <c r="DX49" s="733"/>
      <c r="DY49" s="733"/>
      <c r="DZ49" s="733"/>
      <c r="EA49" s="733"/>
      <c r="EB49" s="733"/>
      <c r="EC49" s="734"/>
    </row>
  </sheetData>
  <sheetProtection algorithmName="SHA-512" hashValue="3puV8VLGO2Siybu16JjjOXIRVq/8x8H0VxeSTlzrIjanwWcWc5Tyk0C1r2/vLoGkuLm1CGsShE901xtyivQDdw==" saltValue="bNBSfGzoQIeWXbemHgbVV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735" t="s">
        <v>352</v>
      </c>
      <c r="B2" s="735"/>
      <c r="C2" s="735"/>
      <c r="D2" s="735"/>
      <c r="E2" s="735"/>
      <c r="F2" s="735"/>
      <c r="G2" s="735"/>
      <c r="H2" s="735"/>
      <c r="I2" s="735"/>
      <c r="J2" s="735"/>
      <c r="K2" s="735"/>
      <c r="L2" s="735"/>
      <c r="M2" s="735"/>
      <c r="N2" s="735"/>
      <c r="O2" s="735"/>
      <c r="P2" s="735"/>
      <c r="Q2" s="735"/>
      <c r="R2" s="735"/>
      <c r="S2" s="735"/>
      <c r="T2" s="735"/>
      <c r="U2" s="735"/>
      <c r="V2" s="735"/>
      <c r="W2" s="735"/>
      <c r="X2" s="735"/>
      <c r="Y2" s="735"/>
      <c r="Z2" s="735"/>
      <c r="AA2" s="735"/>
      <c r="AB2" s="735"/>
      <c r="AC2" s="735"/>
      <c r="AD2" s="735"/>
      <c r="AE2" s="735"/>
      <c r="AF2" s="735"/>
      <c r="AG2" s="735"/>
      <c r="AH2" s="735"/>
      <c r="AI2" s="735"/>
      <c r="AJ2" s="735"/>
      <c r="AK2" s="735"/>
      <c r="AL2" s="735"/>
      <c r="AM2" s="735"/>
      <c r="AN2" s="735"/>
      <c r="AO2" s="735"/>
      <c r="AP2" s="735"/>
      <c r="AQ2" s="735"/>
      <c r="AR2" s="735"/>
      <c r="AS2" s="735"/>
      <c r="AT2" s="735"/>
      <c r="AU2" s="735"/>
      <c r="AV2" s="735"/>
      <c r="AW2" s="735"/>
      <c r="AX2" s="735"/>
      <c r="AY2" s="735"/>
      <c r="AZ2" s="735"/>
      <c r="BA2" s="735"/>
      <c r="BB2" s="735"/>
      <c r="BC2" s="735"/>
      <c r="BD2" s="735"/>
      <c r="BE2" s="735"/>
      <c r="BF2" s="735"/>
      <c r="BG2" s="735"/>
      <c r="BH2" s="735"/>
      <c r="BI2" s="735"/>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36" t="s">
        <v>353</v>
      </c>
      <c r="DK2" s="737"/>
      <c r="DL2" s="737"/>
      <c r="DM2" s="737"/>
      <c r="DN2" s="737"/>
      <c r="DO2" s="738"/>
      <c r="DP2" s="222"/>
      <c r="DQ2" s="736" t="s">
        <v>354</v>
      </c>
      <c r="DR2" s="737"/>
      <c r="DS2" s="737"/>
      <c r="DT2" s="737"/>
      <c r="DU2" s="737"/>
      <c r="DV2" s="737"/>
      <c r="DW2" s="737"/>
      <c r="DX2" s="737"/>
      <c r="DY2" s="737"/>
      <c r="DZ2" s="738"/>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739" t="s">
        <v>355</v>
      </c>
      <c r="B4" s="739"/>
      <c r="C4" s="739"/>
      <c r="D4" s="739"/>
      <c r="E4" s="739"/>
      <c r="F4" s="739"/>
      <c r="G4" s="739"/>
      <c r="H4" s="739"/>
      <c r="I4" s="739"/>
      <c r="J4" s="739"/>
      <c r="K4" s="739"/>
      <c r="L4" s="739"/>
      <c r="M4" s="739"/>
      <c r="N4" s="739"/>
      <c r="O4" s="739"/>
      <c r="P4" s="739"/>
      <c r="Q4" s="739"/>
      <c r="R4" s="739"/>
      <c r="S4" s="739"/>
      <c r="T4" s="739"/>
      <c r="U4" s="739"/>
      <c r="V4" s="739"/>
      <c r="W4" s="739"/>
      <c r="X4" s="739"/>
      <c r="Y4" s="739"/>
      <c r="Z4" s="739"/>
      <c r="AA4" s="739"/>
      <c r="AB4" s="739"/>
      <c r="AC4" s="739"/>
      <c r="AD4" s="739"/>
      <c r="AE4" s="739"/>
      <c r="AF4" s="739"/>
      <c r="AG4" s="739"/>
      <c r="AH4" s="739"/>
      <c r="AI4" s="739"/>
      <c r="AJ4" s="739"/>
      <c r="AK4" s="739"/>
      <c r="AL4" s="739"/>
      <c r="AM4" s="739"/>
      <c r="AN4" s="739"/>
      <c r="AO4" s="739"/>
      <c r="AP4" s="739"/>
      <c r="AQ4" s="739"/>
      <c r="AR4" s="739"/>
      <c r="AS4" s="739"/>
      <c r="AT4" s="739"/>
      <c r="AU4" s="739"/>
      <c r="AV4" s="739"/>
      <c r="AW4" s="739"/>
      <c r="AX4" s="739"/>
      <c r="AY4" s="739"/>
      <c r="AZ4" s="226"/>
      <c r="BA4" s="226"/>
      <c r="BB4" s="226"/>
      <c r="BC4" s="226"/>
      <c r="BD4" s="226"/>
      <c r="BE4" s="227"/>
      <c r="BF4" s="227"/>
      <c r="BG4" s="227"/>
      <c r="BH4" s="227"/>
      <c r="BI4" s="227"/>
      <c r="BJ4" s="227"/>
      <c r="BK4" s="227"/>
      <c r="BL4" s="227"/>
      <c r="BM4" s="227"/>
      <c r="BN4" s="227"/>
      <c r="BO4" s="227"/>
      <c r="BP4" s="227"/>
      <c r="BQ4" s="740" t="s">
        <v>356</v>
      </c>
      <c r="BR4" s="740"/>
      <c r="BS4" s="740"/>
      <c r="BT4" s="740"/>
      <c r="BU4" s="740"/>
      <c r="BV4" s="740"/>
      <c r="BW4" s="740"/>
      <c r="BX4" s="740"/>
      <c r="BY4" s="740"/>
      <c r="BZ4" s="740"/>
      <c r="CA4" s="740"/>
      <c r="CB4" s="740"/>
      <c r="CC4" s="740"/>
      <c r="CD4" s="740"/>
      <c r="CE4" s="740"/>
      <c r="CF4" s="740"/>
      <c r="CG4" s="740"/>
      <c r="CH4" s="740"/>
      <c r="CI4" s="740"/>
      <c r="CJ4" s="740"/>
      <c r="CK4" s="740"/>
      <c r="CL4" s="740"/>
      <c r="CM4" s="740"/>
      <c r="CN4" s="740"/>
      <c r="CO4" s="740"/>
      <c r="CP4" s="740"/>
      <c r="CQ4" s="740"/>
      <c r="CR4" s="740"/>
      <c r="CS4" s="740"/>
      <c r="CT4" s="740"/>
      <c r="CU4" s="740"/>
      <c r="CV4" s="740"/>
      <c r="CW4" s="740"/>
      <c r="CX4" s="740"/>
      <c r="CY4" s="740"/>
      <c r="CZ4" s="740"/>
      <c r="DA4" s="740"/>
      <c r="DB4" s="740"/>
      <c r="DC4" s="740"/>
      <c r="DD4" s="740"/>
      <c r="DE4" s="740"/>
      <c r="DF4" s="740"/>
      <c r="DG4" s="740"/>
      <c r="DH4" s="740"/>
      <c r="DI4" s="740"/>
      <c r="DJ4" s="740"/>
      <c r="DK4" s="740"/>
      <c r="DL4" s="740"/>
      <c r="DM4" s="740"/>
      <c r="DN4" s="740"/>
      <c r="DO4" s="740"/>
      <c r="DP4" s="740"/>
      <c r="DQ4" s="740"/>
      <c r="DR4" s="740"/>
      <c r="DS4" s="740"/>
      <c r="DT4" s="740"/>
      <c r="DU4" s="740"/>
      <c r="DV4" s="740"/>
      <c r="DW4" s="740"/>
      <c r="DX4" s="740"/>
      <c r="DY4" s="740"/>
      <c r="DZ4" s="740"/>
      <c r="EA4" s="228"/>
    </row>
    <row r="5" spans="1:131" s="229" customFormat="1" ht="26.25" customHeight="1" x14ac:dyDescent="0.2">
      <c r="A5" s="741" t="s">
        <v>357</v>
      </c>
      <c r="B5" s="742"/>
      <c r="C5" s="742"/>
      <c r="D5" s="742"/>
      <c r="E5" s="742"/>
      <c r="F5" s="742"/>
      <c r="G5" s="742"/>
      <c r="H5" s="742"/>
      <c r="I5" s="742"/>
      <c r="J5" s="742"/>
      <c r="K5" s="742"/>
      <c r="L5" s="742"/>
      <c r="M5" s="742"/>
      <c r="N5" s="742"/>
      <c r="O5" s="742"/>
      <c r="P5" s="743"/>
      <c r="Q5" s="747" t="s">
        <v>358</v>
      </c>
      <c r="R5" s="748"/>
      <c r="S5" s="748"/>
      <c r="T5" s="748"/>
      <c r="U5" s="749"/>
      <c r="V5" s="747" t="s">
        <v>359</v>
      </c>
      <c r="W5" s="748"/>
      <c r="X5" s="748"/>
      <c r="Y5" s="748"/>
      <c r="Z5" s="749"/>
      <c r="AA5" s="747" t="s">
        <v>360</v>
      </c>
      <c r="AB5" s="748"/>
      <c r="AC5" s="748"/>
      <c r="AD5" s="748"/>
      <c r="AE5" s="748"/>
      <c r="AF5" s="753" t="s">
        <v>361</v>
      </c>
      <c r="AG5" s="748"/>
      <c r="AH5" s="748"/>
      <c r="AI5" s="748"/>
      <c r="AJ5" s="754"/>
      <c r="AK5" s="748" t="s">
        <v>362</v>
      </c>
      <c r="AL5" s="748"/>
      <c r="AM5" s="748"/>
      <c r="AN5" s="748"/>
      <c r="AO5" s="749"/>
      <c r="AP5" s="747" t="s">
        <v>363</v>
      </c>
      <c r="AQ5" s="748"/>
      <c r="AR5" s="748"/>
      <c r="AS5" s="748"/>
      <c r="AT5" s="749"/>
      <c r="AU5" s="747" t="s">
        <v>364</v>
      </c>
      <c r="AV5" s="748"/>
      <c r="AW5" s="748"/>
      <c r="AX5" s="748"/>
      <c r="AY5" s="754"/>
      <c r="AZ5" s="226"/>
      <c r="BA5" s="226"/>
      <c r="BB5" s="226"/>
      <c r="BC5" s="226"/>
      <c r="BD5" s="226"/>
      <c r="BE5" s="227"/>
      <c r="BF5" s="227"/>
      <c r="BG5" s="227"/>
      <c r="BH5" s="227"/>
      <c r="BI5" s="227"/>
      <c r="BJ5" s="227"/>
      <c r="BK5" s="227"/>
      <c r="BL5" s="227"/>
      <c r="BM5" s="227"/>
      <c r="BN5" s="227"/>
      <c r="BO5" s="227"/>
      <c r="BP5" s="227"/>
      <c r="BQ5" s="741" t="s">
        <v>365</v>
      </c>
      <c r="BR5" s="742"/>
      <c r="BS5" s="742"/>
      <c r="BT5" s="742"/>
      <c r="BU5" s="742"/>
      <c r="BV5" s="742"/>
      <c r="BW5" s="742"/>
      <c r="BX5" s="742"/>
      <c r="BY5" s="742"/>
      <c r="BZ5" s="742"/>
      <c r="CA5" s="742"/>
      <c r="CB5" s="742"/>
      <c r="CC5" s="742"/>
      <c r="CD5" s="742"/>
      <c r="CE5" s="742"/>
      <c r="CF5" s="742"/>
      <c r="CG5" s="743"/>
      <c r="CH5" s="747" t="s">
        <v>366</v>
      </c>
      <c r="CI5" s="748"/>
      <c r="CJ5" s="748"/>
      <c r="CK5" s="748"/>
      <c r="CL5" s="749"/>
      <c r="CM5" s="747" t="s">
        <v>367</v>
      </c>
      <c r="CN5" s="748"/>
      <c r="CO5" s="748"/>
      <c r="CP5" s="748"/>
      <c r="CQ5" s="749"/>
      <c r="CR5" s="747" t="s">
        <v>368</v>
      </c>
      <c r="CS5" s="748"/>
      <c r="CT5" s="748"/>
      <c r="CU5" s="748"/>
      <c r="CV5" s="749"/>
      <c r="CW5" s="747" t="s">
        <v>369</v>
      </c>
      <c r="CX5" s="748"/>
      <c r="CY5" s="748"/>
      <c r="CZ5" s="748"/>
      <c r="DA5" s="749"/>
      <c r="DB5" s="747" t="s">
        <v>370</v>
      </c>
      <c r="DC5" s="748"/>
      <c r="DD5" s="748"/>
      <c r="DE5" s="748"/>
      <c r="DF5" s="749"/>
      <c r="DG5" s="777" t="s">
        <v>371</v>
      </c>
      <c r="DH5" s="778"/>
      <c r="DI5" s="778"/>
      <c r="DJ5" s="778"/>
      <c r="DK5" s="779"/>
      <c r="DL5" s="777" t="s">
        <v>372</v>
      </c>
      <c r="DM5" s="778"/>
      <c r="DN5" s="778"/>
      <c r="DO5" s="778"/>
      <c r="DP5" s="779"/>
      <c r="DQ5" s="747" t="s">
        <v>373</v>
      </c>
      <c r="DR5" s="748"/>
      <c r="DS5" s="748"/>
      <c r="DT5" s="748"/>
      <c r="DU5" s="749"/>
      <c r="DV5" s="747" t="s">
        <v>364</v>
      </c>
      <c r="DW5" s="748"/>
      <c r="DX5" s="748"/>
      <c r="DY5" s="748"/>
      <c r="DZ5" s="754"/>
      <c r="EA5" s="228"/>
    </row>
    <row r="6" spans="1:131" s="229" customFormat="1" ht="26.25" customHeight="1" thickBot="1" x14ac:dyDescent="0.25">
      <c r="A6" s="744"/>
      <c r="B6" s="745"/>
      <c r="C6" s="745"/>
      <c r="D6" s="745"/>
      <c r="E6" s="745"/>
      <c r="F6" s="745"/>
      <c r="G6" s="745"/>
      <c r="H6" s="745"/>
      <c r="I6" s="745"/>
      <c r="J6" s="745"/>
      <c r="K6" s="745"/>
      <c r="L6" s="745"/>
      <c r="M6" s="745"/>
      <c r="N6" s="745"/>
      <c r="O6" s="745"/>
      <c r="P6" s="746"/>
      <c r="Q6" s="750"/>
      <c r="R6" s="751"/>
      <c r="S6" s="751"/>
      <c r="T6" s="751"/>
      <c r="U6" s="752"/>
      <c r="V6" s="750"/>
      <c r="W6" s="751"/>
      <c r="X6" s="751"/>
      <c r="Y6" s="751"/>
      <c r="Z6" s="752"/>
      <c r="AA6" s="750"/>
      <c r="AB6" s="751"/>
      <c r="AC6" s="751"/>
      <c r="AD6" s="751"/>
      <c r="AE6" s="751"/>
      <c r="AF6" s="755"/>
      <c r="AG6" s="751"/>
      <c r="AH6" s="751"/>
      <c r="AI6" s="751"/>
      <c r="AJ6" s="756"/>
      <c r="AK6" s="751"/>
      <c r="AL6" s="751"/>
      <c r="AM6" s="751"/>
      <c r="AN6" s="751"/>
      <c r="AO6" s="752"/>
      <c r="AP6" s="750"/>
      <c r="AQ6" s="751"/>
      <c r="AR6" s="751"/>
      <c r="AS6" s="751"/>
      <c r="AT6" s="752"/>
      <c r="AU6" s="750"/>
      <c r="AV6" s="751"/>
      <c r="AW6" s="751"/>
      <c r="AX6" s="751"/>
      <c r="AY6" s="756"/>
      <c r="AZ6" s="226"/>
      <c r="BA6" s="226"/>
      <c r="BB6" s="226"/>
      <c r="BC6" s="226"/>
      <c r="BD6" s="226"/>
      <c r="BE6" s="227"/>
      <c r="BF6" s="227"/>
      <c r="BG6" s="227"/>
      <c r="BH6" s="227"/>
      <c r="BI6" s="227"/>
      <c r="BJ6" s="227"/>
      <c r="BK6" s="227"/>
      <c r="BL6" s="227"/>
      <c r="BM6" s="227"/>
      <c r="BN6" s="227"/>
      <c r="BO6" s="227"/>
      <c r="BP6" s="227"/>
      <c r="BQ6" s="744"/>
      <c r="BR6" s="745"/>
      <c r="BS6" s="745"/>
      <c r="BT6" s="745"/>
      <c r="BU6" s="745"/>
      <c r="BV6" s="745"/>
      <c r="BW6" s="745"/>
      <c r="BX6" s="745"/>
      <c r="BY6" s="745"/>
      <c r="BZ6" s="745"/>
      <c r="CA6" s="745"/>
      <c r="CB6" s="745"/>
      <c r="CC6" s="745"/>
      <c r="CD6" s="745"/>
      <c r="CE6" s="745"/>
      <c r="CF6" s="745"/>
      <c r="CG6" s="746"/>
      <c r="CH6" s="750"/>
      <c r="CI6" s="751"/>
      <c r="CJ6" s="751"/>
      <c r="CK6" s="751"/>
      <c r="CL6" s="752"/>
      <c r="CM6" s="750"/>
      <c r="CN6" s="751"/>
      <c r="CO6" s="751"/>
      <c r="CP6" s="751"/>
      <c r="CQ6" s="752"/>
      <c r="CR6" s="750"/>
      <c r="CS6" s="751"/>
      <c r="CT6" s="751"/>
      <c r="CU6" s="751"/>
      <c r="CV6" s="752"/>
      <c r="CW6" s="750"/>
      <c r="CX6" s="751"/>
      <c r="CY6" s="751"/>
      <c r="CZ6" s="751"/>
      <c r="DA6" s="752"/>
      <c r="DB6" s="750"/>
      <c r="DC6" s="751"/>
      <c r="DD6" s="751"/>
      <c r="DE6" s="751"/>
      <c r="DF6" s="752"/>
      <c r="DG6" s="780"/>
      <c r="DH6" s="781"/>
      <c r="DI6" s="781"/>
      <c r="DJ6" s="781"/>
      <c r="DK6" s="782"/>
      <c r="DL6" s="780"/>
      <c r="DM6" s="781"/>
      <c r="DN6" s="781"/>
      <c r="DO6" s="781"/>
      <c r="DP6" s="782"/>
      <c r="DQ6" s="750"/>
      <c r="DR6" s="751"/>
      <c r="DS6" s="751"/>
      <c r="DT6" s="751"/>
      <c r="DU6" s="752"/>
      <c r="DV6" s="750"/>
      <c r="DW6" s="751"/>
      <c r="DX6" s="751"/>
      <c r="DY6" s="751"/>
      <c r="DZ6" s="756"/>
      <c r="EA6" s="228"/>
    </row>
    <row r="7" spans="1:131" s="229" customFormat="1" ht="26.25" customHeight="1" thickTop="1" x14ac:dyDescent="0.2">
      <c r="A7" s="230">
        <v>1</v>
      </c>
      <c r="B7" s="763" t="s">
        <v>374</v>
      </c>
      <c r="C7" s="764"/>
      <c r="D7" s="764"/>
      <c r="E7" s="764"/>
      <c r="F7" s="764"/>
      <c r="G7" s="764"/>
      <c r="H7" s="764"/>
      <c r="I7" s="764"/>
      <c r="J7" s="764"/>
      <c r="K7" s="764"/>
      <c r="L7" s="764"/>
      <c r="M7" s="764"/>
      <c r="N7" s="764"/>
      <c r="O7" s="764"/>
      <c r="P7" s="765"/>
      <c r="Q7" s="766">
        <v>78212</v>
      </c>
      <c r="R7" s="767"/>
      <c r="S7" s="767"/>
      <c r="T7" s="767"/>
      <c r="U7" s="767"/>
      <c r="V7" s="767">
        <v>74322</v>
      </c>
      <c r="W7" s="767"/>
      <c r="X7" s="767"/>
      <c r="Y7" s="767"/>
      <c r="Z7" s="767"/>
      <c r="AA7" s="767">
        <v>3890</v>
      </c>
      <c r="AB7" s="767"/>
      <c r="AC7" s="767"/>
      <c r="AD7" s="767"/>
      <c r="AE7" s="768"/>
      <c r="AF7" s="769">
        <v>3751</v>
      </c>
      <c r="AG7" s="770"/>
      <c r="AH7" s="770"/>
      <c r="AI7" s="770"/>
      <c r="AJ7" s="771"/>
      <c r="AK7" s="772">
        <v>48</v>
      </c>
      <c r="AL7" s="773"/>
      <c r="AM7" s="773"/>
      <c r="AN7" s="773"/>
      <c r="AO7" s="773"/>
      <c r="AP7" s="773">
        <v>31831</v>
      </c>
      <c r="AQ7" s="773"/>
      <c r="AR7" s="773"/>
      <c r="AS7" s="773"/>
      <c r="AT7" s="773"/>
      <c r="AU7" s="774"/>
      <c r="AV7" s="774"/>
      <c r="AW7" s="774"/>
      <c r="AX7" s="774"/>
      <c r="AY7" s="775"/>
      <c r="AZ7" s="226"/>
      <c r="BA7" s="226"/>
      <c r="BB7" s="226"/>
      <c r="BC7" s="226"/>
      <c r="BD7" s="226"/>
      <c r="BE7" s="227"/>
      <c r="BF7" s="227"/>
      <c r="BG7" s="227"/>
      <c r="BH7" s="227"/>
      <c r="BI7" s="227"/>
      <c r="BJ7" s="227"/>
      <c r="BK7" s="227"/>
      <c r="BL7" s="227"/>
      <c r="BM7" s="227"/>
      <c r="BN7" s="227"/>
      <c r="BO7" s="227"/>
      <c r="BP7" s="227"/>
      <c r="BQ7" s="230">
        <v>1</v>
      </c>
      <c r="BR7" s="231" t="s">
        <v>556</v>
      </c>
      <c r="BS7" s="760" t="s">
        <v>557</v>
      </c>
      <c r="BT7" s="761"/>
      <c r="BU7" s="761"/>
      <c r="BV7" s="761"/>
      <c r="BW7" s="761"/>
      <c r="BX7" s="761"/>
      <c r="BY7" s="761"/>
      <c r="BZ7" s="761"/>
      <c r="CA7" s="761"/>
      <c r="CB7" s="761"/>
      <c r="CC7" s="761"/>
      <c r="CD7" s="761"/>
      <c r="CE7" s="761"/>
      <c r="CF7" s="761"/>
      <c r="CG7" s="776"/>
      <c r="CH7" s="757">
        <v>53</v>
      </c>
      <c r="CI7" s="758"/>
      <c r="CJ7" s="758"/>
      <c r="CK7" s="758"/>
      <c r="CL7" s="759"/>
      <c r="CM7" s="757">
        <v>-713</v>
      </c>
      <c r="CN7" s="758"/>
      <c r="CO7" s="758"/>
      <c r="CP7" s="758"/>
      <c r="CQ7" s="759"/>
      <c r="CR7" s="757">
        <v>5</v>
      </c>
      <c r="CS7" s="758"/>
      <c r="CT7" s="758"/>
      <c r="CU7" s="758"/>
      <c r="CV7" s="759"/>
      <c r="CW7" s="757">
        <v>98</v>
      </c>
      <c r="CX7" s="758"/>
      <c r="CY7" s="758"/>
      <c r="CZ7" s="758"/>
      <c r="DA7" s="759"/>
      <c r="DB7" s="757" t="s">
        <v>558</v>
      </c>
      <c r="DC7" s="758"/>
      <c r="DD7" s="758"/>
      <c r="DE7" s="758"/>
      <c r="DF7" s="759"/>
      <c r="DG7" s="757">
        <v>6505</v>
      </c>
      <c r="DH7" s="758"/>
      <c r="DI7" s="758"/>
      <c r="DJ7" s="758"/>
      <c r="DK7" s="759"/>
      <c r="DL7" s="757" t="s">
        <v>558</v>
      </c>
      <c r="DM7" s="758"/>
      <c r="DN7" s="758"/>
      <c r="DO7" s="758"/>
      <c r="DP7" s="759"/>
      <c r="DQ7" s="757">
        <f>+CM7*-1</f>
        <v>713</v>
      </c>
      <c r="DR7" s="758"/>
      <c r="DS7" s="758"/>
      <c r="DT7" s="758"/>
      <c r="DU7" s="759"/>
      <c r="DV7" s="760"/>
      <c r="DW7" s="761"/>
      <c r="DX7" s="761"/>
      <c r="DY7" s="761"/>
      <c r="DZ7" s="762"/>
      <c r="EA7" s="228"/>
    </row>
    <row r="8" spans="1:131" s="229" customFormat="1" ht="26.25" customHeight="1" x14ac:dyDescent="0.2">
      <c r="A8" s="232">
        <v>2</v>
      </c>
      <c r="B8" s="794" t="s">
        <v>375</v>
      </c>
      <c r="C8" s="795"/>
      <c r="D8" s="795"/>
      <c r="E8" s="795"/>
      <c r="F8" s="795"/>
      <c r="G8" s="795"/>
      <c r="H8" s="795"/>
      <c r="I8" s="795"/>
      <c r="J8" s="795"/>
      <c r="K8" s="795"/>
      <c r="L8" s="795"/>
      <c r="M8" s="795"/>
      <c r="N8" s="795"/>
      <c r="O8" s="795"/>
      <c r="P8" s="796"/>
      <c r="Q8" s="797">
        <v>2242</v>
      </c>
      <c r="R8" s="798"/>
      <c r="S8" s="798"/>
      <c r="T8" s="798"/>
      <c r="U8" s="798"/>
      <c r="V8" s="798">
        <v>1914</v>
      </c>
      <c r="W8" s="798"/>
      <c r="X8" s="798"/>
      <c r="Y8" s="798"/>
      <c r="Z8" s="798"/>
      <c r="AA8" s="798">
        <v>329</v>
      </c>
      <c r="AB8" s="798"/>
      <c r="AC8" s="798"/>
      <c r="AD8" s="798"/>
      <c r="AE8" s="799"/>
      <c r="AF8" s="800">
        <v>329</v>
      </c>
      <c r="AG8" s="801"/>
      <c r="AH8" s="801"/>
      <c r="AI8" s="801"/>
      <c r="AJ8" s="802"/>
      <c r="AK8" s="783">
        <v>1300</v>
      </c>
      <c r="AL8" s="784"/>
      <c r="AM8" s="784"/>
      <c r="AN8" s="784"/>
      <c r="AO8" s="784"/>
      <c r="AP8" s="784">
        <v>385</v>
      </c>
      <c r="AQ8" s="784"/>
      <c r="AR8" s="784"/>
      <c r="AS8" s="784"/>
      <c r="AT8" s="784"/>
      <c r="AU8" s="785"/>
      <c r="AV8" s="785"/>
      <c r="AW8" s="785"/>
      <c r="AX8" s="785"/>
      <c r="AY8" s="786"/>
      <c r="AZ8" s="226"/>
      <c r="BA8" s="226"/>
      <c r="BB8" s="226"/>
      <c r="BC8" s="226"/>
      <c r="BD8" s="226"/>
      <c r="BE8" s="227"/>
      <c r="BF8" s="227"/>
      <c r="BG8" s="227"/>
      <c r="BH8" s="227"/>
      <c r="BI8" s="227"/>
      <c r="BJ8" s="227"/>
      <c r="BK8" s="227"/>
      <c r="BL8" s="227"/>
      <c r="BM8" s="227"/>
      <c r="BN8" s="227"/>
      <c r="BO8" s="227"/>
      <c r="BP8" s="227"/>
      <c r="BQ8" s="232">
        <v>2</v>
      </c>
      <c r="BR8" s="233"/>
      <c r="BS8" s="787" t="s">
        <v>559</v>
      </c>
      <c r="BT8" s="788"/>
      <c r="BU8" s="788"/>
      <c r="BV8" s="788"/>
      <c r="BW8" s="788"/>
      <c r="BX8" s="788"/>
      <c r="BY8" s="788"/>
      <c r="BZ8" s="788"/>
      <c r="CA8" s="788"/>
      <c r="CB8" s="788"/>
      <c r="CC8" s="788"/>
      <c r="CD8" s="788"/>
      <c r="CE8" s="788"/>
      <c r="CF8" s="788"/>
      <c r="CG8" s="789"/>
      <c r="CH8" s="790">
        <v>-17</v>
      </c>
      <c r="CI8" s="791"/>
      <c r="CJ8" s="791"/>
      <c r="CK8" s="791"/>
      <c r="CL8" s="792"/>
      <c r="CM8" s="790">
        <v>110</v>
      </c>
      <c r="CN8" s="791"/>
      <c r="CO8" s="791"/>
      <c r="CP8" s="791"/>
      <c r="CQ8" s="792"/>
      <c r="CR8" s="790">
        <v>30</v>
      </c>
      <c r="CS8" s="791"/>
      <c r="CT8" s="791"/>
      <c r="CU8" s="791"/>
      <c r="CV8" s="792"/>
      <c r="CW8" s="790" t="s">
        <v>558</v>
      </c>
      <c r="CX8" s="791"/>
      <c r="CY8" s="791"/>
      <c r="CZ8" s="791"/>
      <c r="DA8" s="792"/>
      <c r="DB8" s="790" t="s">
        <v>558</v>
      </c>
      <c r="DC8" s="791"/>
      <c r="DD8" s="791"/>
      <c r="DE8" s="791"/>
      <c r="DF8" s="792"/>
      <c r="DG8" s="790" t="s">
        <v>558</v>
      </c>
      <c r="DH8" s="791"/>
      <c r="DI8" s="791"/>
      <c r="DJ8" s="791"/>
      <c r="DK8" s="792"/>
      <c r="DL8" s="790" t="s">
        <v>558</v>
      </c>
      <c r="DM8" s="791"/>
      <c r="DN8" s="791"/>
      <c r="DO8" s="791"/>
      <c r="DP8" s="792"/>
      <c r="DQ8" s="790" t="s">
        <v>558</v>
      </c>
      <c r="DR8" s="791"/>
      <c r="DS8" s="791"/>
      <c r="DT8" s="791"/>
      <c r="DU8" s="792"/>
      <c r="DV8" s="787"/>
      <c r="DW8" s="788"/>
      <c r="DX8" s="788"/>
      <c r="DY8" s="788"/>
      <c r="DZ8" s="793"/>
      <c r="EA8" s="228"/>
    </row>
    <row r="9" spans="1:131" s="229" customFormat="1" ht="26.25" customHeight="1" x14ac:dyDescent="0.2">
      <c r="A9" s="232">
        <v>3</v>
      </c>
      <c r="B9" s="794"/>
      <c r="C9" s="795"/>
      <c r="D9" s="795"/>
      <c r="E9" s="795"/>
      <c r="F9" s="795"/>
      <c r="G9" s="795"/>
      <c r="H9" s="795"/>
      <c r="I9" s="795"/>
      <c r="J9" s="795"/>
      <c r="K9" s="795"/>
      <c r="L9" s="795"/>
      <c r="M9" s="795"/>
      <c r="N9" s="795"/>
      <c r="O9" s="795"/>
      <c r="P9" s="796"/>
      <c r="Q9" s="797"/>
      <c r="R9" s="798"/>
      <c r="S9" s="798"/>
      <c r="T9" s="798"/>
      <c r="U9" s="798"/>
      <c r="V9" s="798"/>
      <c r="W9" s="798"/>
      <c r="X9" s="798"/>
      <c r="Y9" s="798"/>
      <c r="Z9" s="798"/>
      <c r="AA9" s="798"/>
      <c r="AB9" s="798"/>
      <c r="AC9" s="798"/>
      <c r="AD9" s="798"/>
      <c r="AE9" s="799"/>
      <c r="AF9" s="800"/>
      <c r="AG9" s="801"/>
      <c r="AH9" s="801"/>
      <c r="AI9" s="801"/>
      <c r="AJ9" s="802"/>
      <c r="AK9" s="783"/>
      <c r="AL9" s="784"/>
      <c r="AM9" s="784"/>
      <c r="AN9" s="784"/>
      <c r="AO9" s="784"/>
      <c r="AP9" s="784"/>
      <c r="AQ9" s="784"/>
      <c r="AR9" s="784"/>
      <c r="AS9" s="784"/>
      <c r="AT9" s="784"/>
      <c r="AU9" s="785"/>
      <c r="AV9" s="785"/>
      <c r="AW9" s="785"/>
      <c r="AX9" s="785"/>
      <c r="AY9" s="786"/>
      <c r="AZ9" s="226"/>
      <c r="BA9" s="226"/>
      <c r="BB9" s="226"/>
      <c r="BC9" s="226"/>
      <c r="BD9" s="226"/>
      <c r="BE9" s="227"/>
      <c r="BF9" s="227"/>
      <c r="BG9" s="227"/>
      <c r="BH9" s="227"/>
      <c r="BI9" s="227"/>
      <c r="BJ9" s="227"/>
      <c r="BK9" s="227"/>
      <c r="BL9" s="227"/>
      <c r="BM9" s="227"/>
      <c r="BN9" s="227"/>
      <c r="BO9" s="227"/>
      <c r="BP9" s="227"/>
      <c r="BQ9" s="232">
        <v>3</v>
      </c>
      <c r="BR9" s="233"/>
      <c r="BS9" s="787" t="s">
        <v>560</v>
      </c>
      <c r="BT9" s="788"/>
      <c r="BU9" s="788"/>
      <c r="BV9" s="788"/>
      <c r="BW9" s="788"/>
      <c r="BX9" s="788"/>
      <c r="BY9" s="788"/>
      <c r="BZ9" s="788"/>
      <c r="CA9" s="788"/>
      <c r="CB9" s="788"/>
      <c r="CC9" s="788"/>
      <c r="CD9" s="788"/>
      <c r="CE9" s="788"/>
      <c r="CF9" s="788"/>
      <c r="CG9" s="789"/>
      <c r="CH9" s="790">
        <v>0</v>
      </c>
      <c r="CI9" s="791"/>
      <c r="CJ9" s="791"/>
      <c r="CK9" s="791"/>
      <c r="CL9" s="792"/>
      <c r="CM9" s="790">
        <v>1</v>
      </c>
      <c r="CN9" s="791"/>
      <c r="CO9" s="791"/>
      <c r="CP9" s="791"/>
      <c r="CQ9" s="792"/>
      <c r="CR9" s="790">
        <v>304</v>
      </c>
      <c r="CS9" s="791"/>
      <c r="CT9" s="791"/>
      <c r="CU9" s="791"/>
      <c r="CV9" s="792"/>
      <c r="CW9" s="790">
        <v>23</v>
      </c>
      <c r="CX9" s="791"/>
      <c r="CY9" s="791"/>
      <c r="CZ9" s="791"/>
      <c r="DA9" s="792"/>
      <c r="DB9" s="790" t="s">
        <v>558</v>
      </c>
      <c r="DC9" s="791"/>
      <c r="DD9" s="791"/>
      <c r="DE9" s="791"/>
      <c r="DF9" s="792"/>
      <c r="DG9" s="790" t="s">
        <v>558</v>
      </c>
      <c r="DH9" s="791"/>
      <c r="DI9" s="791"/>
      <c r="DJ9" s="791"/>
      <c r="DK9" s="792"/>
      <c r="DL9" s="790" t="s">
        <v>558</v>
      </c>
      <c r="DM9" s="791"/>
      <c r="DN9" s="791"/>
      <c r="DO9" s="791"/>
      <c r="DP9" s="792"/>
      <c r="DQ9" s="790" t="s">
        <v>558</v>
      </c>
      <c r="DR9" s="791"/>
      <c r="DS9" s="791"/>
      <c r="DT9" s="791"/>
      <c r="DU9" s="792"/>
      <c r="DV9" s="787"/>
      <c r="DW9" s="788"/>
      <c r="DX9" s="788"/>
      <c r="DY9" s="788"/>
      <c r="DZ9" s="793"/>
      <c r="EA9" s="228"/>
    </row>
    <row r="10" spans="1:131" s="229" customFormat="1" ht="26.25" customHeight="1" x14ac:dyDescent="0.2">
      <c r="A10" s="232">
        <v>4</v>
      </c>
      <c r="B10" s="794"/>
      <c r="C10" s="795"/>
      <c r="D10" s="795"/>
      <c r="E10" s="795"/>
      <c r="F10" s="795"/>
      <c r="G10" s="795"/>
      <c r="H10" s="795"/>
      <c r="I10" s="795"/>
      <c r="J10" s="795"/>
      <c r="K10" s="795"/>
      <c r="L10" s="795"/>
      <c r="M10" s="795"/>
      <c r="N10" s="795"/>
      <c r="O10" s="795"/>
      <c r="P10" s="796"/>
      <c r="Q10" s="797"/>
      <c r="R10" s="798"/>
      <c r="S10" s="798"/>
      <c r="T10" s="798"/>
      <c r="U10" s="798"/>
      <c r="V10" s="798"/>
      <c r="W10" s="798"/>
      <c r="X10" s="798"/>
      <c r="Y10" s="798"/>
      <c r="Z10" s="798"/>
      <c r="AA10" s="798"/>
      <c r="AB10" s="798"/>
      <c r="AC10" s="798"/>
      <c r="AD10" s="798"/>
      <c r="AE10" s="799"/>
      <c r="AF10" s="800"/>
      <c r="AG10" s="801"/>
      <c r="AH10" s="801"/>
      <c r="AI10" s="801"/>
      <c r="AJ10" s="802"/>
      <c r="AK10" s="783"/>
      <c r="AL10" s="784"/>
      <c r="AM10" s="784"/>
      <c r="AN10" s="784"/>
      <c r="AO10" s="784"/>
      <c r="AP10" s="784"/>
      <c r="AQ10" s="784"/>
      <c r="AR10" s="784"/>
      <c r="AS10" s="784"/>
      <c r="AT10" s="784"/>
      <c r="AU10" s="785"/>
      <c r="AV10" s="785"/>
      <c r="AW10" s="785"/>
      <c r="AX10" s="785"/>
      <c r="AY10" s="786"/>
      <c r="AZ10" s="226"/>
      <c r="BA10" s="226"/>
      <c r="BB10" s="226"/>
      <c r="BC10" s="226"/>
      <c r="BD10" s="226"/>
      <c r="BE10" s="227"/>
      <c r="BF10" s="227"/>
      <c r="BG10" s="227"/>
      <c r="BH10" s="227"/>
      <c r="BI10" s="227"/>
      <c r="BJ10" s="227"/>
      <c r="BK10" s="227"/>
      <c r="BL10" s="227"/>
      <c r="BM10" s="227"/>
      <c r="BN10" s="227"/>
      <c r="BO10" s="227"/>
      <c r="BP10" s="227"/>
      <c r="BQ10" s="232">
        <v>4</v>
      </c>
      <c r="BR10" s="233"/>
      <c r="BS10" s="787" t="s">
        <v>561</v>
      </c>
      <c r="BT10" s="788"/>
      <c r="BU10" s="788"/>
      <c r="BV10" s="788"/>
      <c r="BW10" s="788"/>
      <c r="BX10" s="788"/>
      <c r="BY10" s="788"/>
      <c r="BZ10" s="788"/>
      <c r="CA10" s="788"/>
      <c r="CB10" s="788"/>
      <c r="CC10" s="788"/>
      <c r="CD10" s="788"/>
      <c r="CE10" s="788"/>
      <c r="CF10" s="788"/>
      <c r="CG10" s="789"/>
      <c r="CH10" s="790">
        <v>1473</v>
      </c>
      <c r="CI10" s="791"/>
      <c r="CJ10" s="791"/>
      <c r="CK10" s="791"/>
      <c r="CL10" s="792"/>
      <c r="CM10" s="790">
        <v>34181</v>
      </c>
      <c r="CN10" s="791"/>
      <c r="CO10" s="791"/>
      <c r="CP10" s="791"/>
      <c r="CQ10" s="792"/>
      <c r="CR10" s="790">
        <v>35</v>
      </c>
      <c r="CS10" s="791"/>
      <c r="CT10" s="791"/>
      <c r="CU10" s="791"/>
      <c r="CV10" s="792"/>
      <c r="CW10" s="790" t="s">
        <v>558</v>
      </c>
      <c r="CX10" s="791"/>
      <c r="CY10" s="791"/>
      <c r="CZ10" s="791"/>
      <c r="DA10" s="792"/>
      <c r="DB10" s="790">
        <v>1300</v>
      </c>
      <c r="DC10" s="791"/>
      <c r="DD10" s="791"/>
      <c r="DE10" s="791"/>
      <c r="DF10" s="792"/>
      <c r="DG10" s="790" t="s">
        <v>558</v>
      </c>
      <c r="DH10" s="791"/>
      <c r="DI10" s="791"/>
      <c r="DJ10" s="791"/>
      <c r="DK10" s="792"/>
      <c r="DL10" s="790" t="s">
        <v>558</v>
      </c>
      <c r="DM10" s="791"/>
      <c r="DN10" s="791"/>
      <c r="DO10" s="791"/>
      <c r="DP10" s="792"/>
      <c r="DQ10" s="790" t="s">
        <v>558</v>
      </c>
      <c r="DR10" s="791"/>
      <c r="DS10" s="791"/>
      <c r="DT10" s="791"/>
      <c r="DU10" s="792"/>
      <c r="DV10" s="787"/>
      <c r="DW10" s="788"/>
      <c r="DX10" s="788"/>
      <c r="DY10" s="788"/>
      <c r="DZ10" s="793"/>
      <c r="EA10" s="228"/>
    </row>
    <row r="11" spans="1:131" s="229" customFormat="1" ht="26.25" customHeight="1" x14ac:dyDescent="0.2">
      <c r="A11" s="232">
        <v>5</v>
      </c>
      <c r="B11" s="794"/>
      <c r="C11" s="795"/>
      <c r="D11" s="795"/>
      <c r="E11" s="795"/>
      <c r="F11" s="795"/>
      <c r="G11" s="795"/>
      <c r="H11" s="795"/>
      <c r="I11" s="795"/>
      <c r="J11" s="795"/>
      <c r="K11" s="795"/>
      <c r="L11" s="795"/>
      <c r="M11" s="795"/>
      <c r="N11" s="795"/>
      <c r="O11" s="795"/>
      <c r="P11" s="796"/>
      <c r="Q11" s="797"/>
      <c r="R11" s="798"/>
      <c r="S11" s="798"/>
      <c r="T11" s="798"/>
      <c r="U11" s="798"/>
      <c r="V11" s="798"/>
      <c r="W11" s="798"/>
      <c r="X11" s="798"/>
      <c r="Y11" s="798"/>
      <c r="Z11" s="798"/>
      <c r="AA11" s="798"/>
      <c r="AB11" s="798"/>
      <c r="AC11" s="798"/>
      <c r="AD11" s="798"/>
      <c r="AE11" s="799"/>
      <c r="AF11" s="800"/>
      <c r="AG11" s="801"/>
      <c r="AH11" s="801"/>
      <c r="AI11" s="801"/>
      <c r="AJ11" s="802"/>
      <c r="AK11" s="783"/>
      <c r="AL11" s="784"/>
      <c r="AM11" s="784"/>
      <c r="AN11" s="784"/>
      <c r="AO11" s="784"/>
      <c r="AP11" s="784"/>
      <c r="AQ11" s="784"/>
      <c r="AR11" s="784"/>
      <c r="AS11" s="784"/>
      <c r="AT11" s="784"/>
      <c r="AU11" s="785"/>
      <c r="AV11" s="785"/>
      <c r="AW11" s="785"/>
      <c r="AX11" s="785"/>
      <c r="AY11" s="786"/>
      <c r="AZ11" s="226"/>
      <c r="BA11" s="226"/>
      <c r="BB11" s="226"/>
      <c r="BC11" s="226"/>
      <c r="BD11" s="226"/>
      <c r="BE11" s="227"/>
      <c r="BF11" s="227"/>
      <c r="BG11" s="227"/>
      <c r="BH11" s="227"/>
      <c r="BI11" s="227"/>
      <c r="BJ11" s="227"/>
      <c r="BK11" s="227"/>
      <c r="BL11" s="227"/>
      <c r="BM11" s="227"/>
      <c r="BN11" s="227"/>
      <c r="BO11" s="227"/>
      <c r="BP11" s="227"/>
      <c r="BQ11" s="232">
        <v>5</v>
      </c>
      <c r="BR11" s="233"/>
      <c r="BS11" s="787"/>
      <c r="BT11" s="788"/>
      <c r="BU11" s="788"/>
      <c r="BV11" s="788"/>
      <c r="BW11" s="788"/>
      <c r="BX11" s="788"/>
      <c r="BY11" s="788"/>
      <c r="BZ11" s="788"/>
      <c r="CA11" s="788"/>
      <c r="CB11" s="788"/>
      <c r="CC11" s="788"/>
      <c r="CD11" s="788"/>
      <c r="CE11" s="788"/>
      <c r="CF11" s="788"/>
      <c r="CG11" s="789"/>
      <c r="CH11" s="790"/>
      <c r="CI11" s="791"/>
      <c r="CJ11" s="791"/>
      <c r="CK11" s="791"/>
      <c r="CL11" s="792"/>
      <c r="CM11" s="790"/>
      <c r="CN11" s="791"/>
      <c r="CO11" s="791"/>
      <c r="CP11" s="791"/>
      <c r="CQ11" s="792"/>
      <c r="CR11" s="790"/>
      <c r="CS11" s="791"/>
      <c r="CT11" s="791"/>
      <c r="CU11" s="791"/>
      <c r="CV11" s="792"/>
      <c r="CW11" s="790"/>
      <c r="CX11" s="791"/>
      <c r="CY11" s="791"/>
      <c r="CZ11" s="791"/>
      <c r="DA11" s="792"/>
      <c r="DB11" s="790"/>
      <c r="DC11" s="791"/>
      <c r="DD11" s="791"/>
      <c r="DE11" s="791"/>
      <c r="DF11" s="792"/>
      <c r="DG11" s="790"/>
      <c r="DH11" s="791"/>
      <c r="DI11" s="791"/>
      <c r="DJ11" s="791"/>
      <c r="DK11" s="792"/>
      <c r="DL11" s="790"/>
      <c r="DM11" s="791"/>
      <c r="DN11" s="791"/>
      <c r="DO11" s="791"/>
      <c r="DP11" s="792"/>
      <c r="DQ11" s="790"/>
      <c r="DR11" s="791"/>
      <c r="DS11" s="791"/>
      <c r="DT11" s="791"/>
      <c r="DU11" s="792"/>
      <c r="DV11" s="787"/>
      <c r="DW11" s="788"/>
      <c r="DX11" s="788"/>
      <c r="DY11" s="788"/>
      <c r="DZ11" s="793"/>
      <c r="EA11" s="228"/>
    </row>
    <row r="12" spans="1:131" s="229" customFormat="1" ht="26.25" customHeight="1" x14ac:dyDescent="0.2">
      <c r="A12" s="232">
        <v>6</v>
      </c>
      <c r="B12" s="794"/>
      <c r="C12" s="795"/>
      <c r="D12" s="795"/>
      <c r="E12" s="795"/>
      <c r="F12" s="795"/>
      <c r="G12" s="795"/>
      <c r="H12" s="795"/>
      <c r="I12" s="795"/>
      <c r="J12" s="795"/>
      <c r="K12" s="795"/>
      <c r="L12" s="795"/>
      <c r="M12" s="795"/>
      <c r="N12" s="795"/>
      <c r="O12" s="795"/>
      <c r="P12" s="796"/>
      <c r="Q12" s="797"/>
      <c r="R12" s="798"/>
      <c r="S12" s="798"/>
      <c r="T12" s="798"/>
      <c r="U12" s="798"/>
      <c r="V12" s="798"/>
      <c r="W12" s="798"/>
      <c r="X12" s="798"/>
      <c r="Y12" s="798"/>
      <c r="Z12" s="798"/>
      <c r="AA12" s="798"/>
      <c r="AB12" s="798"/>
      <c r="AC12" s="798"/>
      <c r="AD12" s="798"/>
      <c r="AE12" s="799"/>
      <c r="AF12" s="800"/>
      <c r="AG12" s="801"/>
      <c r="AH12" s="801"/>
      <c r="AI12" s="801"/>
      <c r="AJ12" s="802"/>
      <c r="AK12" s="783"/>
      <c r="AL12" s="784"/>
      <c r="AM12" s="784"/>
      <c r="AN12" s="784"/>
      <c r="AO12" s="784"/>
      <c r="AP12" s="784"/>
      <c r="AQ12" s="784"/>
      <c r="AR12" s="784"/>
      <c r="AS12" s="784"/>
      <c r="AT12" s="784"/>
      <c r="AU12" s="785"/>
      <c r="AV12" s="785"/>
      <c r="AW12" s="785"/>
      <c r="AX12" s="785"/>
      <c r="AY12" s="786"/>
      <c r="AZ12" s="226"/>
      <c r="BA12" s="226"/>
      <c r="BB12" s="226"/>
      <c r="BC12" s="226"/>
      <c r="BD12" s="226"/>
      <c r="BE12" s="227"/>
      <c r="BF12" s="227"/>
      <c r="BG12" s="227"/>
      <c r="BH12" s="227"/>
      <c r="BI12" s="227"/>
      <c r="BJ12" s="227"/>
      <c r="BK12" s="227"/>
      <c r="BL12" s="227"/>
      <c r="BM12" s="227"/>
      <c r="BN12" s="227"/>
      <c r="BO12" s="227"/>
      <c r="BP12" s="227"/>
      <c r="BQ12" s="232">
        <v>6</v>
      </c>
      <c r="BR12" s="233"/>
      <c r="BS12" s="787"/>
      <c r="BT12" s="788"/>
      <c r="BU12" s="788"/>
      <c r="BV12" s="788"/>
      <c r="BW12" s="788"/>
      <c r="BX12" s="788"/>
      <c r="BY12" s="788"/>
      <c r="BZ12" s="788"/>
      <c r="CA12" s="788"/>
      <c r="CB12" s="788"/>
      <c r="CC12" s="788"/>
      <c r="CD12" s="788"/>
      <c r="CE12" s="788"/>
      <c r="CF12" s="788"/>
      <c r="CG12" s="789"/>
      <c r="CH12" s="790"/>
      <c r="CI12" s="791"/>
      <c r="CJ12" s="791"/>
      <c r="CK12" s="791"/>
      <c r="CL12" s="792"/>
      <c r="CM12" s="790"/>
      <c r="CN12" s="791"/>
      <c r="CO12" s="791"/>
      <c r="CP12" s="791"/>
      <c r="CQ12" s="792"/>
      <c r="CR12" s="790"/>
      <c r="CS12" s="791"/>
      <c r="CT12" s="791"/>
      <c r="CU12" s="791"/>
      <c r="CV12" s="792"/>
      <c r="CW12" s="790"/>
      <c r="CX12" s="791"/>
      <c r="CY12" s="791"/>
      <c r="CZ12" s="791"/>
      <c r="DA12" s="792"/>
      <c r="DB12" s="790"/>
      <c r="DC12" s="791"/>
      <c r="DD12" s="791"/>
      <c r="DE12" s="791"/>
      <c r="DF12" s="792"/>
      <c r="DG12" s="790"/>
      <c r="DH12" s="791"/>
      <c r="DI12" s="791"/>
      <c r="DJ12" s="791"/>
      <c r="DK12" s="792"/>
      <c r="DL12" s="790"/>
      <c r="DM12" s="791"/>
      <c r="DN12" s="791"/>
      <c r="DO12" s="791"/>
      <c r="DP12" s="792"/>
      <c r="DQ12" s="790"/>
      <c r="DR12" s="791"/>
      <c r="DS12" s="791"/>
      <c r="DT12" s="791"/>
      <c r="DU12" s="792"/>
      <c r="DV12" s="787"/>
      <c r="DW12" s="788"/>
      <c r="DX12" s="788"/>
      <c r="DY12" s="788"/>
      <c r="DZ12" s="793"/>
      <c r="EA12" s="228"/>
    </row>
    <row r="13" spans="1:131" s="229" customFormat="1" ht="26.25" customHeight="1" x14ac:dyDescent="0.2">
      <c r="A13" s="232">
        <v>7</v>
      </c>
      <c r="B13" s="794"/>
      <c r="C13" s="795"/>
      <c r="D13" s="795"/>
      <c r="E13" s="795"/>
      <c r="F13" s="795"/>
      <c r="G13" s="795"/>
      <c r="H13" s="795"/>
      <c r="I13" s="795"/>
      <c r="J13" s="795"/>
      <c r="K13" s="795"/>
      <c r="L13" s="795"/>
      <c r="M13" s="795"/>
      <c r="N13" s="795"/>
      <c r="O13" s="795"/>
      <c r="P13" s="796"/>
      <c r="Q13" s="797"/>
      <c r="R13" s="798"/>
      <c r="S13" s="798"/>
      <c r="T13" s="798"/>
      <c r="U13" s="798"/>
      <c r="V13" s="798"/>
      <c r="W13" s="798"/>
      <c r="X13" s="798"/>
      <c r="Y13" s="798"/>
      <c r="Z13" s="798"/>
      <c r="AA13" s="798"/>
      <c r="AB13" s="798"/>
      <c r="AC13" s="798"/>
      <c r="AD13" s="798"/>
      <c r="AE13" s="799"/>
      <c r="AF13" s="800"/>
      <c r="AG13" s="801"/>
      <c r="AH13" s="801"/>
      <c r="AI13" s="801"/>
      <c r="AJ13" s="802"/>
      <c r="AK13" s="783"/>
      <c r="AL13" s="784"/>
      <c r="AM13" s="784"/>
      <c r="AN13" s="784"/>
      <c r="AO13" s="784"/>
      <c r="AP13" s="784"/>
      <c r="AQ13" s="784"/>
      <c r="AR13" s="784"/>
      <c r="AS13" s="784"/>
      <c r="AT13" s="784"/>
      <c r="AU13" s="785"/>
      <c r="AV13" s="785"/>
      <c r="AW13" s="785"/>
      <c r="AX13" s="785"/>
      <c r="AY13" s="786"/>
      <c r="AZ13" s="226"/>
      <c r="BA13" s="226"/>
      <c r="BB13" s="226"/>
      <c r="BC13" s="226"/>
      <c r="BD13" s="226"/>
      <c r="BE13" s="227"/>
      <c r="BF13" s="227"/>
      <c r="BG13" s="227"/>
      <c r="BH13" s="227"/>
      <c r="BI13" s="227"/>
      <c r="BJ13" s="227"/>
      <c r="BK13" s="227"/>
      <c r="BL13" s="227"/>
      <c r="BM13" s="227"/>
      <c r="BN13" s="227"/>
      <c r="BO13" s="227"/>
      <c r="BP13" s="227"/>
      <c r="BQ13" s="232">
        <v>7</v>
      </c>
      <c r="BR13" s="233"/>
      <c r="BS13" s="787"/>
      <c r="BT13" s="788"/>
      <c r="BU13" s="788"/>
      <c r="BV13" s="788"/>
      <c r="BW13" s="788"/>
      <c r="BX13" s="788"/>
      <c r="BY13" s="788"/>
      <c r="BZ13" s="788"/>
      <c r="CA13" s="788"/>
      <c r="CB13" s="788"/>
      <c r="CC13" s="788"/>
      <c r="CD13" s="788"/>
      <c r="CE13" s="788"/>
      <c r="CF13" s="788"/>
      <c r="CG13" s="789"/>
      <c r="CH13" s="790"/>
      <c r="CI13" s="791"/>
      <c r="CJ13" s="791"/>
      <c r="CK13" s="791"/>
      <c r="CL13" s="792"/>
      <c r="CM13" s="790"/>
      <c r="CN13" s="791"/>
      <c r="CO13" s="791"/>
      <c r="CP13" s="791"/>
      <c r="CQ13" s="792"/>
      <c r="CR13" s="790"/>
      <c r="CS13" s="791"/>
      <c r="CT13" s="791"/>
      <c r="CU13" s="791"/>
      <c r="CV13" s="792"/>
      <c r="CW13" s="790"/>
      <c r="CX13" s="791"/>
      <c r="CY13" s="791"/>
      <c r="CZ13" s="791"/>
      <c r="DA13" s="792"/>
      <c r="DB13" s="790"/>
      <c r="DC13" s="791"/>
      <c r="DD13" s="791"/>
      <c r="DE13" s="791"/>
      <c r="DF13" s="792"/>
      <c r="DG13" s="790"/>
      <c r="DH13" s="791"/>
      <c r="DI13" s="791"/>
      <c r="DJ13" s="791"/>
      <c r="DK13" s="792"/>
      <c r="DL13" s="790"/>
      <c r="DM13" s="791"/>
      <c r="DN13" s="791"/>
      <c r="DO13" s="791"/>
      <c r="DP13" s="792"/>
      <c r="DQ13" s="790"/>
      <c r="DR13" s="791"/>
      <c r="DS13" s="791"/>
      <c r="DT13" s="791"/>
      <c r="DU13" s="792"/>
      <c r="DV13" s="787"/>
      <c r="DW13" s="788"/>
      <c r="DX13" s="788"/>
      <c r="DY13" s="788"/>
      <c r="DZ13" s="793"/>
      <c r="EA13" s="228"/>
    </row>
    <row r="14" spans="1:131" s="229" customFormat="1" ht="26.25" customHeight="1" x14ac:dyDescent="0.2">
      <c r="A14" s="232">
        <v>8</v>
      </c>
      <c r="B14" s="794"/>
      <c r="C14" s="795"/>
      <c r="D14" s="795"/>
      <c r="E14" s="795"/>
      <c r="F14" s="795"/>
      <c r="G14" s="795"/>
      <c r="H14" s="795"/>
      <c r="I14" s="795"/>
      <c r="J14" s="795"/>
      <c r="K14" s="795"/>
      <c r="L14" s="795"/>
      <c r="M14" s="795"/>
      <c r="N14" s="795"/>
      <c r="O14" s="795"/>
      <c r="P14" s="796"/>
      <c r="Q14" s="797"/>
      <c r="R14" s="798"/>
      <c r="S14" s="798"/>
      <c r="T14" s="798"/>
      <c r="U14" s="798"/>
      <c r="V14" s="798"/>
      <c r="W14" s="798"/>
      <c r="X14" s="798"/>
      <c r="Y14" s="798"/>
      <c r="Z14" s="798"/>
      <c r="AA14" s="798"/>
      <c r="AB14" s="798"/>
      <c r="AC14" s="798"/>
      <c r="AD14" s="798"/>
      <c r="AE14" s="799"/>
      <c r="AF14" s="800"/>
      <c r="AG14" s="801"/>
      <c r="AH14" s="801"/>
      <c r="AI14" s="801"/>
      <c r="AJ14" s="802"/>
      <c r="AK14" s="783"/>
      <c r="AL14" s="784"/>
      <c r="AM14" s="784"/>
      <c r="AN14" s="784"/>
      <c r="AO14" s="784"/>
      <c r="AP14" s="784"/>
      <c r="AQ14" s="784"/>
      <c r="AR14" s="784"/>
      <c r="AS14" s="784"/>
      <c r="AT14" s="784"/>
      <c r="AU14" s="785"/>
      <c r="AV14" s="785"/>
      <c r="AW14" s="785"/>
      <c r="AX14" s="785"/>
      <c r="AY14" s="786"/>
      <c r="AZ14" s="226"/>
      <c r="BA14" s="226"/>
      <c r="BB14" s="226"/>
      <c r="BC14" s="226"/>
      <c r="BD14" s="226"/>
      <c r="BE14" s="227"/>
      <c r="BF14" s="227"/>
      <c r="BG14" s="227"/>
      <c r="BH14" s="227"/>
      <c r="BI14" s="227"/>
      <c r="BJ14" s="227"/>
      <c r="BK14" s="227"/>
      <c r="BL14" s="227"/>
      <c r="BM14" s="227"/>
      <c r="BN14" s="227"/>
      <c r="BO14" s="227"/>
      <c r="BP14" s="227"/>
      <c r="BQ14" s="232">
        <v>8</v>
      </c>
      <c r="BR14" s="233"/>
      <c r="BS14" s="787"/>
      <c r="BT14" s="788"/>
      <c r="BU14" s="788"/>
      <c r="BV14" s="788"/>
      <c r="BW14" s="788"/>
      <c r="BX14" s="788"/>
      <c r="BY14" s="788"/>
      <c r="BZ14" s="788"/>
      <c r="CA14" s="788"/>
      <c r="CB14" s="788"/>
      <c r="CC14" s="788"/>
      <c r="CD14" s="788"/>
      <c r="CE14" s="788"/>
      <c r="CF14" s="788"/>
      <c r="CG14" s="789"/>
      <c r="CH14" s="790"/>
      <c r="CI14" s="791"/>
      <c r="CJ14" s="791"/>
      <c r="CK14" s="791"/>
      <c r="CL14" s="792"/>
      <c r="CM14" s="790"/>
      <c r="CN14" s="791"/>
      <c r="CO14" s="791"/>
      <c r="CP14" s="791"/>
      <c r="CQ14" s="792"/>
      <c r="CR14" s="790"/>
      <c r="CS14" s="791"/>
      <c r="CT14" s="791"/>
      <c r="CU14" s="791"/>
      <c r="CV14" s="792"/>
      <c r="CW14" s="790"/>
      <c r="CX14" s="791"/>
      <c r="CY14" s="791"/>
      <c r="CZ14" s="791"/>
      <c r="DA14" s="792"/>
      <c r="DB14" s="790"/>
      <c r="DC14" s="791"/>
      <c r="DD14" s="791"/>
      <c r="DE14" s="791"/>
      <c r="DF14" s="792"/>
      <c r="DG14" s="790"/>
      <c r="DH14" s="791"/>
      <c r="DI14" s="791"/>
      <c r="DJ14" s="791"/>
      <c r="DK14" s="792"/>
      <c r="DL14" s="790"/>
      <c r="DM14" s="791"/>
      <c r="DN14" s="791"/>
      <c r="DO14" s="791"/>
      <c r="DP14" s="792"/>
      <c r="DQ14" s="790"/>
      <c r="DR14" s="791"/>
      <c r="DS14" s="791"/>
      <c r="DT14" s="791"/>
      <c r="DU14" s="792"/>
      <c r="DV14" s="787"/>
      <c r="DW14" s="788"/>
      <c r="DX14" s="788"/>
      <c r="DY14" s="788"/>
      <c r="DZ14" s="793"/>
      <c r="EA14" s="228"/>
    </row>
    <row r="15" spans="1:131" s="229" customFormat="1" ht="26.25" customHeight="1" x14ac:dyDescent="0.2">
      <c r="A15" s="232">
        <v>9</v>
      </c>
      <c r="B15" s="794"/>
      <c r="C15" s="795"/>
      <c r="D15" s="795"/>
      <c r="E15" s="795"/>
      <c r="F15" s="795"/>
      <c r="G15" s="795"/>
      <c r="H15" s="795"/>
      <c r="I15" s="795"/>
      <c r="J15" s="795"/>
      <c r="K15" s="795"/>
      <c r="L15" s="795"/>
      <c r="M15" s="795"/>
      <c r="N15" s="795"/>
      <c r="O15" s="795"/>
      <c r="P15" s="796"/>
      <c r="Q15" s="797"/>
      <c r="R15" s="798"/>
      <c r="S15" s="798"/>
      <c r="T15" s="798"/>
      <c r="U15" s="798"/>
      <c r="V15" s="798"/>
      <c r="W15" s="798"/>
      <c r="X15" s="798"/>
      <c r="Y15" s="798"/>
      <c r="Z15" s="798"/>
      <c r="AA15" s="798"/>
      <c r="AB15" s="798"/>
      <c r="AC15" s="798"/>
      <c r="AD15" s="798"/>
      <c r="AE15" s="799"/>
      <c r="AF15" s="800"/>
      <c r="AG15" s="801"/>
      <c r="AH15" s="801"/>
      <c r="AI15" s="801"/>
      <c r="AJ15" s="802"/>
      <c r="AK15" s="783"/>
      <c r="AL15" s="784"/>
      <c r="AM15" s="784"/>
      <c r="AN15" s="784"/>
      <c r="AO15" s="784"/>
      <c r="AP15" s="784"/>
      <c r="AQ15" s="784"/>
      <c r="AR15" s="784"/>
      <c r="AS15" s="784"/>
      <c r="AT15" s="784"/>
      <c r="AU15" s="785"/>
      <c r="AV15" s="785"/>
      <c r="AW15" s="785"/>
      <c r="AX15" s="785"/>
      <c r="AY15" s="786"/>
      <c r="AZ15" s="226"/>
      <c r="BA15" s="226"/>
      <c r="BB15" s="226"/>
      <c r="BC15" s="226"/>
      <c r="BD15" s="226"/>
      <c r="BE15" s="227"/>
      <c r="BF15" s="227"/>
      <c r="BG15" s="227"/>
      <c r="BH15" s="227"/>
      <c r="BI15" s="227"/>
      <c r="BJ15" s="227"/>
      <c r="BK15" s="227"/>
      <c r="BL15" s="227"/>
      <c r="BM15" s="227"/>
      <c r="BN15" s="227"/>
      <c r="BO15" s="227"/>
      <c r="BP15" s="227"/>
      <c r="BQ15" s="232">
        <v>9</v>
      </c>
      <c r="BR15" s="233"/>
      <c r="BS15" s="787"/>
      <c r="BT15" s="788"/>
      <c r="BU15" s="788"/>
      <c r="BV15" s="788"/>
      <c r="BW15" s="788"/>
      <c r="BX15" s="788"/>
      <c r="BY15" s="788"/>
      <c r="BZ15" s="788"/>
      <c r="CA15" s="788"/>
      <c r="CB15" s="788"/>
      <c r="CC15" s="788"/>
      <c r="CD15" s="788"/>
      <c r="CE15" s="788"/>
      <c r="CF15" s="788"/>
      <c r="CG15" s="789"/>
      <c r="CH15" s="790"/>
      <c r="CI15" s="791"/>
      <c r="CJ15" s="791"/>
      <c r="CK15" s="791"/>
      <c r="CL15" s="792"/>
      <c r="CM15" s="790"/>
      <c r="CN15" s="791"/>
      <c r="CO15" s="791"/>
      <c r="CP15" s="791"/>
      <c r="CQ15" s="792"/>
      <c r="CR15" s="790"/>
      <c r="CS15" s="791"/>
      <c r="CT15" s="791"/>
      <c r="CU15" s="791"/>
      <c r="CV15" s="792"/>
      <c r="CW15" s="790"/>
      <c r="CX15" s="791"/>
      <c r="CY15" s="791"/>
      <c r="CZ15" s="791"/>
      <c r="DA15" s="792"/>
      <c r="DB15" s="790"/>
      <c r="DC15" s="791"/>
      <c r="DD15" s="791"/>
      <c r="DE15" s="791"/>
      <c r="DF15" s="792"/>
      <c r="DG15" s="790"/>
      <c r="DH15" s="791"/>
      <c r="DI15" s="791"/>
      <c r="DJ15" s="791"/>
      <c r="DK15" s="792"/>
      <c r="DL15" s="790"/>
      <c r="DM15" s="791"/>
      <c r="DN15" s="791"/>
      <c r="DO15" s="791"/>
      <c r="DP15" s="792"/>
      <c r="DQ15" s="790"/>
      <c r="DR15" s="791"/>
      <c r="DS15" s="791"/>
      <c r="DT15" s="791"/>
      <c r="DU15" s="792"/>
      <c r="DV15" s="787"/>
      <c r="DW15" s="788"/>
      <c r="DX15" s="788"/>
      <c r="DY15" s="788"/>
      <c r="DZ15" s="793"/>
      <c r="EA15" s="228"/>
    </row>
    <row r="16" spans="1:131" s="229" customFormat="1" ht="26.25" customHeight="1" x14ac:dyDescent="0.2">
      <c r="A16" s="232">
        <v>10</v>
      </c>
      <c r="B16" s="794"/>
      <c r="C16" s="795"/>
      <c r="D16" s="795"/>
      <c r="E16" s="795"/>
      <c r="F16" s="795"/>
      <c r="G16" s="795"/>
      <c r="H16" s="795"/>
      <c r="I16" s="795"/>
      <c r="J16" s="795"/>
      <c r="K16" s="795"/>
      <c r="L16" s="795"/>
      <c r="M16" s="795"/>
      <c r="N16" s="795"/>
      <c r="O16" s="795"/>
      <c r="P16" s="796"/>
      <c r="Q16" s="797"/>
      <c r="R16" s="798"/>
      <c r="S16" s="798"/>
      <c r="T16" s="798"/>
      <c r="U16" s="798"/>
      <c r="V16" s="798"/>
      <c r="W16" s="798"/>
      <c r="X16" s="798"/>
      <c r="Y16" s="798"/>
      <c r="Z16" s="798"/>
      <c r="AA16" s="798"/>
      <c r="AB16" s="798"/>
      <c r="AC16" s="798"/>
      <c r="AD16" s="798"/>
      <c r="AE16" s="799"/>
      <c r="AF16" s="800"/>
      <c r="AG16" s="801"/>
      <c r="AH16" s="801"/>
      <c r="AI16" s="801"/>
      <c r="AJ16" s="802"/>
      <c r="AK16" s="783"/>
      <c r="AL16" s="784"/>
      <c r="AM16" s="784"/>
      <c r="AN16" s="784"/>
      <c r="AO16" s="784"/>
      <c r="AP16" s="784"/>
      <c r="AQ16" s="784"/>
      <c r="AR16" s="784"/>
      <c r="AS16" s="784"/>
      <c r="AT16" s="784"/>
      <c r="AU16" s="785"/>
      <c r="AV16" s="785"/>
      <c r="AW16" s="785"/>
      <c r="AX16" s="785"/>
      <c r="AY16" s="786"/>
      <c r="AZ16" s="226"/>
      <c r="BA16" s="226"/>
      <c r="BB16" s="226"/>
      <c r="BC16" s="226"/>
      <c r="BD16" s="226"/>
      <c r="BE16" s="227"/>
      <c r="BF16" s="227"/>
      <c r="BG16" s="227"/>
      <c r="BH16" s="227"/>
      <c r="BI16" s="227"/>
      <c r="BJ16" s="227"/>
      <c r="BK16" s="227"/>
      <c r="BL16" s="227"/>
      <c r="BM16" s="227"/>
      <c r="BN16" s="227"/>
      <c r="BO16" s="227"/>
      <c r="BP16" s="227"/>
      <c r="BQ16" s="232">
        <v>10</v>
      </c>
      <c r="BR16" s="233"/>
      <c r="BS16" s="787"/>
      <c r="BT16" s="788"/>
      <c r="BU16" s="788"/>
      <c r="BV16" s="788"/>
      <c r="BW16" s="788"/>
      <c r="BX16" s="788"/>
      <c r="BY16" s="788"/>
      <c r="BZ16" s="788"/>
      <c r="CA16" s="788"/>
      <c r="CB16" s="788"/>
      <c r="CC16" s="788"/>
      <c r="CD16" s="788"/>
      <c r="CE16" s="788"/>
      <c r="CF16" s="788"/>
      <c r="CG16" s="789"/>
      <c r="CH16" s="790"/>
      <c r="CI16" s="791"/>
      <c r="CJ16" s="791"/>
      <c r="CK16" s="791"/>
      <c r="CL16" s="792"/>
      <c r="CM16" s="790"/>
      <c r="CN16" s="791"/>
      <c r="CO16" s="791"/>
      <c r="CP16" s="791"/>
      <c r="CQ16" s="792"/>
      <c r="CR16" s="790"/>
      <c r="CS16" s="791"/>
      <c r="CT16" s="791"/>
      <c r="CU16" s="791"/>
      <c r="CV16" s="792"/>
      <c r="CW16" s="790"/>
      <c r="CX16" s="791"/>
      <c r="CY16" s="791"/>
      <c r="CZ16" s="791"/>
      <c r="DA16" s="792"/>
      <c r="DB16" s="790"/>
      <c r="DC16" s="791"/>
      <c r="DD16" s="791"/>
      <c r="DE16" s="791"/>
      <c r="DF16" s="792"/>
      <c r="DG16" s="790"/>
      <c r="DH16" s="791"/>
      <c r="DI16" s="791"/>
      <c r="DJ16" s="791"/>
      <c r="DK16" s="792"/>
      <c r="DL16" s="790"/>
      <c r="DM16" s="791"/>
      <c r="DN16" s="791"/>
      <c r="DO16" s="791"/>
      <c r="DP16" s="792"/>
      <c r="DQ16" s="790"/>
      <c r="DR16" s="791"/>
      <c r="DS16" s="791"/>
      <c r="DT16" s="791"/>
      <c r="DU16" s="792"/>
      <c r="DV16" s="787"/>
      <c r="DW16" s="788"/>
      <c r="DX16" s="788"/>
      <c r="DY16" s="788"/>
      <c r="DZ16" s="793"/>
      <c r="EA16" s="228"/>
    </row>
    <row r="17" spans="1:131" s="229" customFormat="1" ht="26.25" customHeight="1" x14ac:dyDescent="0.2">
      <c r="A17" s="232">
        <v>11</v>
      </c>
      <c r="B17" s="794"/>
      <c r="C17" s="795"/>
      <c r="D17" s="795"/>
      <c r="E17" s="795"/>
      <c r="F17" s="795"/>
      <c r="G17" s="795"/>
      <c r="H17" s="795"/>
      <c r="I17" s="795"/>
      <c r="J17" s="795"/>
      <c r="K17" s="795"/>
      <c r="L17" s="795"/>
      <c r="M17" s="795"/>
      <c r="N17" s="795"/>
      <c r="O17" s="795"/>
      <c r="P17" s="796"/>
      <c r="Q17" s="797"/>
      <c r="R17" s="798"/>
      <c r="S17" s="798"/>
      <c r="T17" s="798"/>
      <c r="U17" s="798"/>
      <c r="V17" s="798"/>
      <c r="W17" s="798"/>
      <c r="X17" s="798"/>
      <c r="Y17" s="798"/>
      <c r="Z17" s="798"/>
      <c r="AA17" s="798"/>
      <c r="AB17" s="798"/>
      <c r="AC17" s="798"/>
      <c r="AD17" s="798"/>
      <c r="AE17" s="799"/>
      <c r="AF17" s="800"/>
      <c r="AG17" s="801"/>
      <c r="AH17" s="801"/>
      <c r="AI17" s="801"/>
      <c r="AJ17" s="802"/>
      <c r="AK17" s="783"/>
      <c r="AL17" s="784"/>
      <c r="AM17" s="784"/>
      <c r="AN17" s="784"/>
      <c r="AO17" s="784"/>
      <c r="AP17" s="784"/>
      <c r="AQ17" s="784"/>
      <c r="AR17" s="784"/>
      <c r="AS17" s="784"/>
      <c r="AT17" s="784"/>
      <c r="AU17" s="785"/>
      <c r="AV17" s="785"/>
      <c r="AW17" s="785"/>
      <c r="AX17" s="785"/>
      <c r="AY17" s="786"/>
      <c r="AZ17" s="226"/>
      <c r="BA17" s="226"/>
      <c r="BB17" s="226"/>
      <c r="BC17" s="226"/>
      <c r="BD17" s="226"/>
      <c r="BE17" s="227"/>
      <c r="BF17" s="227"/>
      <c r="BG17" s="227"/>
      <c r="BH17" s="227"/>
      <c r="BI17" s="227"/>
      <c r="BJ17" s="227"/>
      <c r="BK17" s="227"/>
      <c r="BL17" s="227"/>
      <c r="BM17" s="227"/>
      <c r="BN17" s="227"/>
      <c r="BO17" s="227"/>
      <c r="BP17" s="227"/>
      <c r="BQ17" s="232">
        <v>11</v>
      </c>
      <c r="BR17" s="233"/>
      <c r="BS17" s="787"/>
      <c r="BT17" s="788"/>
      <c r="BU17" s="788"/>
      <c r="BV17" s="788"/>
      <c r="BW17" s="788"/>
      <c r="BX17" s="788"/>
      <c r="BY17" s="788"/>
      <c r="BZ17" s="788"/>
      <c r="CA17" s="788"/>
      <c r="CB17" s="788"/>
      <c r="CC17" s="788"/>
      <c r="CD17" s="788"/>
      <c r="CE17" s="788"/>
      <c r="CF17" s="788"/>
      <c r="CG17" s="789"/>
      <c r="CH17" s="790"/>
      <c r="CI17" s="791"/>
      <c r="CJ17" s="791"/>
      <c r="CK17" s="791"/>
      <c r="CL17" s="792"/>
      <c r="CM17" s="790"/>
      <c r="CN17" s="791"/>
      <c r="CO17" s="791"/>
      <c r="CP17" s="791"/>
      <c r="CQ17" s="792"/>
      <c r="CR17" s="790"/>
      <c r="CS17" s="791"/>
      <c r="CT17" s="791"/>
      <c r="CU17" s="791"/>
      <c r="CV17" s="792"/>
      <c r="CW17" s="790"/>
      <c r="CX17" s="791"/>
      <c r="CY17" s="791"/>
      <c r="CZ17" s="791"/>
      <c r="DA17" s="792"/>
      <c r="DB17" s="790"/>
      <c r="DC17" s="791"/>
      <c r="DD17" s="791"/>
      <c r="DE17" s="791"/>
      <c r="DF17" s="792"/>
      <c r="DG17" s="790"/>
      <c r="DH17" s="791"/>
      <c r="DI17" s="791"/>
      <c r="DJ17" s="791"/>
      <c r="DK17" s="792"/>
      <c r="DL17" s="790"/>
      <c r="DM17" s="791"/>
      <c r="DN17" s="791"/>
      <c r="DO17" s="791"/>
      <c r="DP17" s="792"/>
      <c r="DQ17" s="790"/>
      <c r="DR17" s="791"/>
      <c r="DS17" s="791"/>
      <c r="DT17" s="791"/>
      <c r="DU17" s="792"/>
      <c r="DV17" s="787"/>
      <c r="DW17" s="788"/>
      <c r="DX17" s="788"/>
      <c r="DY17" s="788"/>
      <c r="DZ17" s="793"/>
      <c r="EA17" s="228"/>
    </row>
    <row r="18" spans="1:131" s="229" customFormat="1" ht="26.25" customHeight="1" x14ac:dyDescent="0.2">
      <c r="A18" s="232">
        <v>12</v>
      </c>
      <c r="B18" s="794"/>
      <c r="C18" s="795"/>
      <c r="D18" s="795"/>
      <c r="E18" s="795"/>
      <c r="F18" s="795"/>
      <c r="G18" s="795"/>
      <c r="H18" s="795"/>
      <c r="I18" s="795"/>
      <c r="J18" s="795"/>
      <c r="K18" s="795"/>
      <c r="L18" s="795"/>
      <c r="M18" s="795"/>
      <c r="N18" s="795"/>
      <c r="O18" s="795"/>
      <c r="P18" s="796"/>
      <c r="Q18" s="797"/>
      <c r="R18" s="798"/>
      <c r="S18" s="798"/>
      <c r="T18" s="798"/>
      <c r="U18" s="798"/>
      <c r="V18" s="798"/>
      <c r="W18" s="798"/>
      <c r="X18" s="798"/>
      <c r="Y18" s="798"/>
      <c r="Z18" s="798"/>
      <c r="AA18" s="798"/>
      <c r="AB18" s="798"/>
      <c r="AC18" s="798"/>
      <c r="AD18" s="798"/>
      <c r="AE18" s="799"/>
      <c r="AF18" s="800"/>
      <c r="AG18" s="801"/>
      <c r="AH18" s="801"/>
      <c r="AI18" s="801"/>
      <c r="AJ18" s="802"/>
      <c r="AK18" s="783"/>
      <c r="AL18" s="784"/>
      <c r="AM18" s="784"/>
      <c r="AN18" s="784"/>
      <c r="AO18" s="784"/>
      <c r="AP18" s="784"/>
      <c r="AQ18" s="784"/>
      <c r="AR18" s="784"/>
      <c r="AS18" s="784"/>
      <c r="AT18" s="784"/>
      <c r="AU18" s="785"/>
      <c r="AV18" s="785"/>
      <c r="AW18" s="785"/>
      <c r="AX18" s="785"/>
      <c r="AY18" s="786"/>
      <c r="AZ18" s="226"/>
      <c r="BA18" s="226"/>
      <c r="BB18" s="226"/>
      <c r="BC18" s="226"/>
      <c r="BD18" s="226"/>
      <c r="BE18" s="227"/>
      <c r="BF18" s="227"/>
      <c r="BG18" s="227"/>
      <c r="BH18" s="227"/>
      <c r="BI18" s="227"/>
      <c r="BJ18" s="227"/>
      <c r="BK18" s="227"/>
      <c r="BL18" s="227"/>
      <c r="BM18" s="227"/>
      <c r="BN18" s="227"/>
      <c r="BO18" s="227"/>
      <c r="BP18" s="227"/>
      <c r="BQ18" s="232">
        <v>12</v>
      </c>
      <c r="BR18" s="233"/>
      <c r="BS18" s="787"/>
      <c r="BT18" s="788"/>
      <c r="BU18" s="788"/>
      <c r="BV18" s="788"/>
      <c r="BW18" s="788"/>
      <c r="BX18" s="788"/>
      <c r="BY18" s="788"/>
      <c r="BZ18" s="788"/>
      <c r="CA18" s="788"/>
      <c r="CB18" s="788"/>
      <c r="CC18" s="788"/>
      <c r="CD18" s="788"/>
      <c r="CE18" s="788"/>
      <c r="CF18" s="788"/>
      <c r="CG18" s="789"/>
      <c r="CH18" s="790"/>
      <c r="CI18" s="791"/>
      <c r="CJ18" s="791"/>
      <c r="CK18" s="791"/>
      <c r="CL18" s="792"/>
      <c r="CM18" s="790"/>
      <c r="CN18" s="791"/>
      <c r="CO18" s="791"/>
      <c r="CP18" s="791"/>
      <c r="CQ18" s="792"/>
      <c r="CR18" s="790"/>
      <c r="CS18" s="791"/>
      <c r="CT18" s="791"/>
      <c r="CU18" s="791"/>
      <c r="CV18" s="792"/>
      <c r="CW18" s="790"/>
      <c r="CX18" s="791"/>
      <c r="CY18" s="791"/>
      <c r="CZ18" s="791"/>
      <c r="DA18" s="792"/>
      <c r="DB18" s="790"/>
      <c r="DC18" s="791"/>
      <c r="DD18" s="791"/>
      <c r="DE18" s="791"/>
      <c r="DF18" s="792"/>
      <c r="DG18" s="790"/>
      <c r="DH18" s="791"/>
      <c r="DI18" s="791"/>
      <c r="DJ18" s="791"/>
      <c r="DK18" s="792"/>
      <c r="DL18" s="790"/>
      <c r="DM18" s="791"/>
      <c r="DN18" s="791"/>
      <c r="DO18" s="791"/>
      <c r="DP18" s="792"/>
      <c r="DQ18" s="790"/>
      <c r="DR18" s="791"/>
      <c r="DS18" s="791"/>
      <c r="DT18" s="791"/>
      <c r="DU18" s="792"/>
      <c r="DV18" s="787"/>
      <c r="DW18" s="788"/>
      <c r="DX18" s="788"/>
      <c r="DY18" s="788"/>
      <c r="DZ18" s="793"/>
      <c r="EA18" s="228"/>
    </row>
    <row r="19" spans="1:131" s="229" customFormat="1" ht="26.25" customHeight="1" x14ac:dyDescent="0.2">
      <c r="A19" s="232">
        <v>13</v>
      </c>
      <c r="B19" s="794"/>
      <c r="C19" s="795"/>
      <c r="D19" s="795"/>
      <c r="E19" s="795"/>
      <c r="F19" s="795"/>
      <c r="G19" s="795"/>
      <c r="H19" s="795"/>
      <c r="I19" s="795"/>
      <c r="J19" s="795"/>
      <c r="K19" s="795"/>
      <c r="L19" s="795"/>
      <c r="M19" s="795"/>
      <c r="N19" s="795"/>
      <c r="O19" s="795"/>
      <c r="P19" s="796"/>
      <c r="Q19" s="797"/>
      <c r="R19" s="798"/>
      <c r="S19" s="798"/>
      <c r="T19" s="798"/>
      <c r="U19" s="798"/>
      <c r="V19" s="798"/>
      <c r="W19" s="798"/>
      <c r="X19" s="798"/>
      <c r="Y19" s="798"/>
      <c r="Z19" s="798"/>
      <c r="AA19" s="798"/>
      <c r="AB19" s="798"/>
      <c r="AC19" s="798"/>
      <c r="AD19" s="798"/>
      <c r="AE19" s="799"/>
      <c r="AF19" s="800"/>
      <c r="AG19" s="801"/>
      <c r="AH19" s="801"/>
      <c r="AI19" s="801"/>
      <c r="AJ19" s="802"/>
      <c r="AK19" s="783"/>
      <c r="AL19" s="784"/>
      <c r="AM19" s="784"/>
      <c r="AN19" s="784"/>
      <c r="AO19" s="784"/>
      <c r="AP19" s="784"/>
      <c r="AQ19" s="784"/>
      <c r="AR19" s="784"/>
      <c r="AS19" s="784"/>
      <c r="AT19" s="784"/>
      <c r="AU19" s="785"/>
      <c r="AV19" s="785"/>
      <c r="AW19" s="785"/>
      <c r="AX19" s="785"/>
      <c r="AY19" s="786"/>
      <c r="AZ19" s="226"/>
      <c r="BA19" s="226"/>
      <c r="BB19" s="226"/>
      <c r="BC19" s="226"/>
      <c r="BD19" s="226"/>
      <c r="BE19" s="227"/>
      <c r="BF19" s="227"/>
      <c r="BG19" s="227"/>
      <c r="BH19" s="227"/>
      <c r="BI19" s="227"/>
      <c r="BJ19" s="227"/>
      <c r="BK19" s="227"/>
      <c r="BL19" s="227"/>
      <c r="BM19" s="227"/>
      <c r="BN19" s="227"/>
      <c r="BO19" s="227"/>
      <c r="BP19" s="227"/>
      <c r="BQ19" s="232">
        <v>13</v>
      </c>
      <c r="BR19" s="233"/>
      <c r="BS19" s="787"/>
      <c r="BT19" s="788"/>
      <c r="BU19" s="788"/>
      <c r="BV19" s="788"/>
      <c r="BW19" s="788"/>
      <c r="BX19" s="788"/>
      <c r="BY19" s="788"/>
      <c r="BZ19" s="788"/>
      <c r="CA19" s="788"/>
      <c r="CB19" s="788"/>
      <c r="CC19" s="788"/>
      <c r="CD19" s="788"/>
      <c r="CE19" s="788"/>
      <c r="CF19" s="788"/>
      <c r="CG19" s="789"/>
      <c r="CH19" s="790"/>
      <c r="CI19" s="791"/>
      <c r="CJ19" s="791"/>
      <c r="CK19" s="791"/>
      <c r="CL19" s="792"/>
      <c r="CM19" s="790"/>
      <c r="CN19" s="791"/>
      <c r="CO19" s="791"/>
      <c r="CP19" s="791"/>
      <c r="CQ19" s="792"/>
      <c r="CR19" s="790"/>
      <c r="CS19" s="791"/>
      <c r="CT19" s="791"/>
      <c r="CU19" s="791"/>
      <c r="CV19" s="792"/>
      <c r="CW19" s="790"/>
      <c r="CX19" s="791"/>
      <c r="CY19" s="791"/>
      <c r="CZ19" s="791"/>
      <c r="DA19" s="792"/>
      <c r="DB19" s="790"/>
      <c r="DC19" s="791"/>
      <c r="DD19" s="791"/>
      <c r="DE19" s="791"/>
      <c r="DF19" s="792"/>
      <c r="DG19" s="790"/>
      <c r="DH19" s="791"/>
      <c r="DI19" s="791"/>
      <c r="DJ19" s="791"/>
      <c r="DK19" s="792"/>
      <c r="DL19" s="790"/>
      <c r="DM19" s="791"/>
      <c r="DN19" s="791"/>
      <c r="DO19" s="791"/>
      <c r="DP19" s="792"/>
      <c r="DQ19" s="790"/>
      <c r="DR19" s="791"/>
      <c r="DS19" s="791"/>
      <c r="DT19" s="791"/>
      <c r="DU19" s="792"/>
      <c r="DV19" s="787"/>
      <c r="DW19" s="788"/>
      <c r="DX19" s="788"/>
      <c r="DY19" s="788"/>
      <c r="DZ19" s="793"/>
      <c r="EA19" s="228"/>
    </row>
    <row r="20" spans="1:131" s="229" customFormat="1" ht="26.25" customHeight="1" x14ac:dyDescent="0.2">
      <c r="A20" s="232">
        <v>14</v>
      </c>
      <c r="B20" s="794"/>
      <c r="C20" s="795"/>
      <c r="D20" s="795"/>
      <c r="E20" s="795"/>
      <c r="F20" s="795"/>
      <c r="G20" s="795"/>
      <c r="H20" s="795"/>
      <c r="I20" s="795"/>
      <c r="J20" s="795"/>
      <c r="K20" s="795"/>
      <c r="L20" s="795"/>
      <c r="M20" s="795"/>
      <c r="N20" s="795"/>
      <c r="O20" s="795"/>
      <c r="P20" s="796"/>
      <c r="Q20" s="797"/>
      <c r="R20" s="798"/>
      <c r="S20" s="798"/>
      <c r="T20" s="798"/>
      <c r="U20" s="798"/>
      <c r="V20" s="798"/>
      <c r="W20" s="798"/>
      <c r="X20" s="798"/>
      <c r="Y20" s="798"/>
      <c r="Z20" s="798"/>
      <c r="AA20" s="798"/>
      <c r="AB20" s="798"/>
      <c r="AC20" s="798"/>
      <c r="AD20" s="798"/>
      <c r="AE20" s="799"/>
      <c r="AF20" s="800"/>
      <c r="AG20" s="801"/>
      <c r="AH20" s="801"/>
      <c r="AI20" s="801"/>
      <c r="AJ20" s="802"/>
      <c r="AK20" s="783"/>
      <c r="AL20" s="784"/>
      <c r="AM20" s="784"/>
      <c r="AN20" s="784"/>
      <c r="AO20" s="784"/>
      <c r="AP20" s="784"/>
      <c r="AQ20" s="784"/>
      <c r="AR20" s="784"/>
      <c r="AS20" s="784"/>
      <c r="AT20" s="784"/>
      <c r="AU20" s="785"/>
      <c r="AV20" s="785"/>
      <c r="AW20" s="785"/>
      <c r="AX20" s="785"/>
      <c r="AY20" s="786"/>
      <c r="AZ20" s="226"/>
      <c r="BA20" s="226"/>
      <c r="BB20" s="226"/>
      <c r="BC20" s="226"/>
      <c r="BD20" s="226"/>
      <c r="BE20" s="227"/>
      <c r="BF20" s="227"/>
      <c r="BG20" s="227"/>
      <c r="BH20" s="227"/>
      <c r="BI20" s="227"/>
      <c r="BJ20" s="227"/>
      <c r="BK20" s="227"/>
      <c r="BL20" s="227"/>
      <c r="BM20" s="227"/>
      <c r="BN20" s="227"/>
      <c r="BO20" s="227"/>
      <c r="BP20" s="227"/>
      <c r="BQ20" s="232">
        <v>14</v>
      </c>
      <c r="BR20" s="233"/>
      <c r="BS20" s="787"/>
      <c r="BT20" s="788"/>
      <c r="BU20" s="788"/>
      <c r="BV20" s="788"/>
      <c r="BW20" s="788"/>
      <c r="BX20" s="788"/>
      <c r="BY20" s="788"/>
      <c r="BZ20" s="788"/>
      <c r="CA20" s="788"/>
      <c r="CB20" s="788"/>
      <c r="CC20" s="788"/>
      <c r="CD20" s="788"/>
      <c r="CE20" s="788"/>
      <c r="CF20" s="788"/>
      <c r="CG20" s="789"/>
      <c r="CH20" s="790"/>
      <c r="CI20" s="791"/>
      <c r="CJ20" s="791"/>
      <c r="CK20" s="791"/>
      <c r="CL20" s="792"/>
      <c r="CM20" s="790"/>
      <c r="CN20" s="791"/>
      <c r="CO20" s="791"/>
      <c r="CP20" s="791"/>
      <c r="CQ20" s="792"/>
      <c r="CR20" s="790"/>
      <c r="CS20" s="791"/>
      <c r="CT20" s="791"/>
      <c r="CU20" s="791"/>
      <c r="CV20" s="792"/>
      <c r="CW20" s="790"/>
      <c r="CX20" s="791"/>
      <c r="CY20" s="791"/>
      <c r="CZ20" s="791"/>
      <c r="DA20" s="792"/>
      <c r="DB20" s="790"/>
      <c r="DC20" s="791"/>
      <c r="DD20" s="791"/>
      <c r="DE20" s="791"/>
      <c r="DF20" s="792"/>
      <c r="DG20" s="790"/>
      <c r="DH20" s="791"/>
      <c r="DI20" s="791"/>
      <c r="DJ20" s="791"/>
      <c r="DK20" s="792"/>
      <c r="DL20" s="790"/>
      <c r="DM20" s="791"/>
      <c r="DN20" s="791"/>
      <c r="DO20" s="791"/>
      <c r="DP20" s="792"/>
      <c r="DQ20" s="790"/>
      <c r="DR20" s="791"/>
      <c r="DS20" s="791"/>
      <c r="DT20" s="791"/>
      <c r="DU20" s="792"/>
      <c r="DV20" s="787"/>
      <c r="DW20" s="788"/>
      <c r="DX20" s="788"/>
      <c r="DY20" s="788"/>
      <c r="DZ20" s="793"/>
      <c r="EA20" s="228"/>
    </row>
    <row r="21" spans="1:131" s="229" customFormat="1" ht="26.25" customHeight="1" thickBot="1" x14ac:dyDescent="0.25">
      <c r="A21" s="232">
        <v>15</v>
      </c>
      <c r="B21" s="794"/>
      <c r="C21" s="795"/>
      <c r="D21" s="795"/>
      <c r="E21" s="795"/>
      <c r="F21" s="795"/>
      <c r="G21" s="795"/>
      <c r="H21" s="795"/>
      <c r="I21" s="795"/>
      <c r="J21" s="795"/>
      <c r="K21" s="795"/>
      <c r="L21" s="795"/>
      <c r="M21" s="795"/>
      <c r="N21" s="795"/>
      <c r="O21" s="795"/>
      <c r="P21" s="796"/>
      <c r="Q21" s="797"/>
      <c r="R21" s="798"/>
      <c r="S21" s="798"/>
      <c r="T21" s="798"/>
      <c r="U21" s="798"/>
      <c r="V21" s="798"/>
      <c r="W21" s="798"/>
      <c r="X21" s="798"/>
      <c r="Y21" s="798"/>
      <c r="Z21" s="798"/>
      <c r="AA21" s="798"/>
      <c r="AB21" s="798"/>
      <c r="AC21" s="798"/>
      <c r="AD21" s="798"/>
      <c r="AE21" s="799"/>
      <c r="AF21" s="800"/>
      <c r="AG21" s="801"/>
      <c r="AH21" s="801"/>
      <c r="AI21" s="801"/>
      <c r="AJ21" s="802"/>
      <c r="AK21" s="783"/>
      <c r="AL21" s="784"/>
      <c r="AM21" s="784"/>
      <c r="AN21" s="784"/>
      <c r="AO21" s="784"/>
      <c r="AP21" s="784"/>
      <c r="AQ21" s="784"/>
      <c r="AR21" s="784"/>
      <c r="AS21" s="784"/>
      <c r="AT21" s="784"/>
      <c r="AU21" s="785"/>
      <c r="AV21" s="785"/>
      <c r="AW21" s="785"/>
      <c r="AX21" s="785"/>
      <c r="AY21" s="786"/>
      <c r="AZ21" s="226"/>
      <c r="BA21" s="226"/>
      <c r="BB21" s="226"/>
      <c r="BC21" s="226"/>
      <c r="BD21" s="226"/>
      <c r="BE21" s="227"/>
      <c r="BF21" s="227"/>
      <c r="BG21" s="227"/>
      <c r="BH21" s="227"/>
      <c r="BI21" s="227"/>
      <c r="BJ21" s="227"/>
      <c r="BK21" s="227"/>
      <c r="BL21" s="227"/>
      <c r="BM21" s="227"/>
      <c r="BN21" s="227"/>
      <c r="BO21" s="227"/>
      <c r="BP21" s="227"/>
      <c r="BQ21" s="232">
        <v>15</v>
      </c>
      <c r="BR21" s="233"/>
      <c r="BS21" s="787"/>
      <c r="BT21" s="788"/>
      <c r="BU21" s="788"/>
      <c r="BV21" s="788"/>
      <c r="BW21" s="788"/>
      <c r="BX21" s="788"/>
      <c r="BY21" s="788"/>
      <c r="BZ21" s="788"/>
      <c r="CA21" s="788"/>
      <c r="CB21" s="788"/>
      <c r="CC21" s="788"/>
      <c r="CD21" s="788"/>
      <c r="CE21" s="788"/>
      <c r="CF21" s="788"/>
      <c r="CG21" s="789"/>
      <c r="CH21" s="790"/>
      <c r="CI21" s="791"/>
      <c r="CJ21" s="791"/>
      <c r="CK21" s="791"/>
      <c r="CL21" s="792"/>
      <c r="CM21" s="790"/>
      <c r="CN21" s="791"/>
      <c r="CO21" s="791"/>
      <c r="CP21" s="791"/>
      <c r="CQ21" s="792"/>
      <c r="CR21" s="790"/>
      <c r="CS21" s="791"/>
      <c r="CT21" s="791"/>
      <c r="CU21" s="791"/>
      <c r="CV21" s="792"/>
      <c r="CW21" s="790"/>
      <c r="CX21" s="791"/>
      <c r="CY21" s="791"/>
      <c r="CZ21" s="791"/>
      <c r="DA21" s="792"/>
      <c r="DB21" s="790"/>
      <c r="DC21" s="791"/>
      <c r="DD21" s="791"/>
      <c r="DE21" s="791"/>
      <c r="DF21" s="792"/>
      <c r="DG21" s="790"/>
      <c r="DH21" s="791"/>
      <c r="DI21" s="791"/>
      <c r="DJ21" s="791"/>
      <c r="DK21" s="792"/>
      <c r="DL21" s="790"/>
      <c r="DM21" s="791"/>
      <c r="DN21" s="791"/>
      <c r="DO21" s="791"/>
      <c r="DP21" s="792"/>
      <c r="DQ21" s="790"/>
      <c r="DR21" s="791"/>
      <c r="DS21" s="791"/>
      <c r="DT21" s="791"/>
      <c r="DU21" s="792"/>
      <c r="DV21" s="787"/>
      <c r="DW21" s="788"/>
      <c r="DX21" s="788"/>
      <c r="DY21" s="788"/>
      <c r="DZ21" s="793"/>
      <c r="EA21" s="228"/>
    </row>
    <row r="22" spans="1:131" s="229" customFormat="1" ht="26.25" customHeight="1" x14ac:dyDescent="0.2">
      <c r="A22" s="232">
        <v>16</v>
      </c>
      <c r="B22" s="794"/>
      <c r="C22" s="795"/>
      <c r="D22" s="795"/>
      <c r="E22" s="795"/>
      <c r="F22" s="795"/>
      <c r="G22" s="795"/>
      <c r="H22" s="795"/>
      <c r="I22" s="795"/>
      <c r="J22" s="795"/>
      <c r="K22" s="795"/>
      <c r="L22" s="795"/>
      <c r="M22" s="795"/>
      <c r="N22" s="795"/>
      <c r="O22" s="795"/>
      <c r="P22" s="796"/>
      <c r="Q22" s="813"/>
      <c r="R22" s="814"/>
      <c r="S22" s="814"/>
      <c r="T22" s="814"/>
      <c r="U22" s="814"/>
      <c r="V22" s="814"/>
      <c r="W22" s="814"/>
      <c r="X22" s="814"/>
      <c r="Y22" s="814"/>
      <c r="Z22" s="814"/>
      <c r="AA22" s="814"/>
      <c r="AB22" s="814"/>
      <c r="AC22" s="814"/>
      <c r="AD22" s="814"/>
      <c r="AE22" s="815"/>
      <c r="AF22" s="800"/>
      <c r="AG22" s="801"/>
      <c r="AH22" s="801"/>
      <c r="AI22" s="801"/>
      <c r="AJ22" s="802"/>
      <c r="AK22" s="816"/>
      <c r="AL22" s="817"/>
      <c r="AM22" s="817"/>
      <c r="AN22" s="817"/>
      <c r="AO22" s="817"/>
      <c r="AP22" s="817"/>
      <c r="AQ22" s="817"/>
      <c r="AR22" s="817"/>
      <c r="AS22" s="817"/>
      <c r="AT22" s="817"/>
      <c r="AU22" s="818"/>
      <c r="AV22" s="818"/>
      <c r="AW22" s="818"/>
      <c r="AX22" s="818"/>
      <c r="AY22" s="819"/>
      <c r="AZ22" s="820" t="s">
        <v>376</v>
      </c>
      <c r="BA22" s="820"/>
      <c r="BB22" s="820"/>
      <c r="BC22" s="820"/>
      <c r="BD22" s="821"/>
      <c r="BE22" s="227"/>
      <c r="BF22" s="227"/>
      <c r="BG22" s="227"/>
      <c r="BH22" s="227"/>
      <c r="BI22" s="227"/>
      <c r="BJ22" s="227"/>
      <c r="BK22" s="227"/>
      <c r="BL22" s="227"/>
      <c r="BM22" s="227"/>
      <c r="BN22" s="227"/>
      <c r="BO22" s="227"/>
      <c r="BP22" s="227"/>
      <c r="BQ22" s="232">
        <v>16</v>
      </c>
      <c r="BR22" s="233"/>
      <c r="BS22" s="787"/>
      <c r="BT22" s="788"/>
      <c r="BU22" s="788"/>
      <c r="BV22" s="788"/>
      <c r="BW22" s="788"/>
      <c r="BX22" s="788"/>
      <c r="BY22" s="788"/>
      <c r="BZ22" s="788"/>
      <c r="CA22" s="788"/>
      <c r="CB22" s="788"/>
      <c r="CC22" s="788"/>
      <c r="CD22" s="788"/>
      <c r="CE22" s="788"/>
      <c r="CF22" s="788"/>
      <c r="CG22" s="789"/>
      <c r="CH22" s="790"/>
      <c r="CI22" s="791"/>
      <c r="CJ22" s="791"/>
      <c r="CK22" s="791"/>
      <c r="CL22" s="792"/>
      <c r="CM22" s="790"/>
      <c r="CN22" s="791"/>
      <c r="CO22" s="791"/>
      <c r="CP22" s="791"/>
      <c r="CQ22" s="792"/>
      <c r="CR22" s="790"/>
      <c r="CS22" s="791"/>
      <c r="CT22" s="791"/>
      <c r="CU22" s="791"/>
      <c r="CV22" s="792"/>
      <c r="CW22" s="790"/>
      <c r="CX22" s="791"/>
      <c r="CY22" s="791"/>
      <c r="CZ22" s="791"/>
      <c r="DA22" s="792"/>
      <c r="DB22" s="790"/>
      <c r="DC22" s="791"/>
      <c r="DD22" s="791"/>
      <c r="DE22" s="791"/>
      <c r="DF22" s="792"/>
      <c r="DG22" s="790"/>
      <c r="DH22" s="791"/>
      <c r="DI22" s="791"/>
      <c r="DJ22" s="791"/>
      <c r="DK22" s="792"/>
      <c r="DL22" s="790"/>
      <c r="DM22" s="791"/>
      <c r="DN22" s="791"/>
      <c r="DO22" s="791"/>
      <c r="DP22" s="792"/>
      <c r="DQ22" s="790"/>
      <c r="DR22" s="791"/>
      <c r="DS22" s="791"/>
      <c r="DT22" s="791"/>
      <c r="DU22" s="792"/>
      <c r="DV22" s="787"/>
      <c r="DW22" s="788"/>
      <c r="DX22" s="788"/>
      <c r="DY22" s="788"/>
      <c r="DZ22" s="793"/>
      <c r="EA22" s="228"/>
    </row>
    <row r="23" spans="1:131" s="229" customFormat="1" ht="26.25" customHeight="1" thickBot="1" x14ac:dyDescent="0.25">
      <c r="A23" s="234" t="s">
        <v>377</v>
      </c>
      <c r="B23" s="803" t="s">
        <v>378</v>
      </c>
      <c r="C23" s="804"/>
      <c r="D23" s="804"/>
      <c r="E23" s="804"/>
      <c r="F23" s="804"/>
      <c r="G23" s="804"/>
      <c r="H23" s="804"/>
      <c r="I23" s="804"/>
      <c r="J23" s="804"/>
      <c r="K23" s="804"/>
      <c r="L23" s="804"/>
      <c r="M23" s="804"/>
      <c r="N23" s="804"/>
      <c r="O23" s="804"/>
      <c r="P23" s="805"/>
      <c r="Q23" s="806">
        <v>79154</v>
      </c>
      <c r="R23" s="807"/>
      <c r="S23" s="807"/>
      <c r="T23" s="807"/>
      <c r="U23" s="807"/>
      <c r="V23" s="807">
        <v>74935</v>
      </c>
      <c r="W23" s="807"/>
      <c r="X23" s="807"/>
      <c r="Y23" s="807"/>
      <c r="Z23" s="807"/>
      <c r="AA23" s="807">
        <v>4219</v>
      </c>
      <c r="AB23" s="807"/>
      <c r="AC23" s="807"/>
      <c r="AD23" s="807"/>
      <c r="AE23" s="808"/>
      <c r="AF23" s="809">
        <v>4080</v>
      </c>
      <c r="AG23" s="807"/>
      <c r="AH23" s="807"/>
      <c r="AI23" s="807"/>
      <c r="AJ23" s="810"/>
      <c r="AK23" s="811"/>
      <c r="AL23" s="812"/>
      <c r="AM23" s="812"/>
      <c r="AN23" s="812"/>
      <c r="AO23" s="812"/>
      <c r="AP23" s="807">
        <v>32216</v>
      </c>
      <c r="AQ23" s="807"/>
      <c r="AR23" s="807"/>
      <c r="AS23" s="807"/>
      <c r="AT23" s="807"/>
      <c r="AU23" s="823"/>
      <c r="AV23" s="823"/>
      <c r="AW23" s="823"/>
      <c r="AX23" s="823"/>
      <c r="AY23" s="824"/>
      <c r="AZ23" s="825" t="s">
        <v>122</v>
      </c>
      <c r="BA23" s="826"/>
      <c r="BB23" s="826"/>
      <c r="BC23" s="826"/>
      <c r="BD23" s="827"/>
      <c r="BE23" s="227"/>
      <c r="BF23" s="227"/>
      <c r="BG23" s="227"/>
      <c r="BH23" s="227"/>
      <c r="BI23" s="227"/>
      <c r="BJ23" s="227"/>
      <c r="BK23" s="227"/>
      <c r="BL23" s="227"/>
      <c r="BM23" s="227"/>
      <c r="BN23" s="227"/>
      <c r="BO23" s="227"/>
      <c r="BP23" s="227"/>
      <c r="BQ23" s="232">
        <v>17</v>
      </c>
      <c r="BR23" s="233"/>
      <c r="BS23" s="787"/>
      <c r="BT23" s="788"/>
      <c r="BU23" s="788"/>
      <c r="BV23" s="788"/>
      <c r="BW23" s="788"/>
      <c r="BX23" s="788"/>
      <c r="BY23" s="788"/>
      <c r="BZ23" s="788"/>
      <c r="CA23" s="788"/>
      <c r="CB23" s="788"/>
      <c r="CC23" s="788"/>
      <c r="CD23" s="788"/>
      <c r="CE23" s="788"/>
      <c r="CF23" s="788"/>
      <c r="CG23" s="789"/>
      <c r="CH23" s="790"/>
      <c r="CI23" s="791"/>
      <c r="CJ23" s="791"/>
      <c r="CK23" s="791"/>
      <c r="CL23" s="792"/>
      <c r="CM23" s="790"/>
      <c r="CN23" s="791"/>
      <c r="CO23" s="791"/>
      <c r="CP23" s="791"/>
      <c r="CQ23" s="792"/>
      <c r="CR23" s="790"/>
      <c r="CS23" s="791"/>
      <c r="CT23" s="791"/>
      <c r="CU23" s="791"/>
      <c r="CV23" s="792"/>
      <c r="CW23" s="790"/>
      <c r="CX23" s="791"/>
      <c r="CY23" s="791"/>
      <c r="CZ23" s="791"/>
      <c r="DA23" s="792"/>
      <c r="DB23" s="790"/>
      <c r="DC23" s="791"/>
      <c r="DD23" s="791"/>
      <c r="DE23" s="791"/>
      <c r="DF23" s="792"/>
      <c r="DG23" s="790"/>
      <c r="DH23" s="791"/>
      <c r="DI23" s="791"/>
      <c r="DJ23" s="791"/>
      <c r="DK23" s="792"/>
      <c r="DL23" s="790"/>
      <c r="DM23" s="791"/>
      <c r="DN23" s="791"/>
      <c r="DO23" s="791"/>
      <c r="DP23" s="792"/>
      <c r="DQ23" s="790"/>
      <c r="DR23" s="791"/>
      <c r="DS23" s="791"/>
      <c r="DT23" s="791"/>
      <c r="DU23" s="792"/>
      <c r="DV23" s="787"/>
      <c r="DW23" s="788"/>
      <c r="DX23" s="788"/>
      <c r="DY23" s="788"/>
      <c r="DZ23" s="793"/>
      <c r="EA23" s="228"/>
    </row>
    <row r="24" spans="1:131" s="229" customFormat="1" ht="26.25" customHeight="1" x14ac:dyDescent="0.2">
      <c r="A24" s="822" t="s">
        <v>379</v>
      </c>
      <c r="B24" s="822"/>
      <c r="C24" s="822"/>
      <c r="D24" s="822"/>
      <c r="E24" s="822"/>
      <c r="F24" s="822"/>
      <c r="G24" s="822"/>
      <c r="H24" s="822"/>
      <c r="I24" s="822"/>
      <c r="J24" s="822"/>
      <c r="K24" s="822"/>
      <c r="L24" s="822"/>
      <c r="M24" s="822"/>
      <c r="N24" s="822"/>
      <c r="O24" s="822"/>
      <c r="P24" s="822"/>
      <c r="Q24" s="822"/>
      <c r="R24" s="822"/>
      <c r="S24" s="822"/>
      <c r="T24" s="822"/>
      <c r="U24" s="822"/>
      <c r="V24" s="822"/>
      <c r="W24" s="822"/>
      <c r="X24" s="822"/>
      <c r="Y24" s="822"/>
      <c r="Z24" s="822"/>
      <c r="AA24" s="822"/>
      <c r="AB24" s="822"/>
      <c r="AC24" s="822"/>
      <c r="AD24" s="822"/>
      <c r="AE24" s="822"/>
      <c r="AF24" s="822"/>
      <c r="AG24" s="822"/>
      <c r="AH24" s="822"/>
      <c r="AI24" s="822"/>
      <c r="AJ24" s="822"/>
      <c r="AK24" s="822"/>
      <c r="AL24" s="822"/>
      <c r="AM24" s="822"/>
      <c r="AN24" s="822"/>
      <c r="AO24" s="822"/>
      <c r="AP24" s="822"/>
      <c r="AQ24" s="822"/>
      <c r="AR24" s="822"/>
      <c r="AS24" s="822"/>
      <c r="AT24" s="822"/>
      <c r="AU24" s="822"/>
      <c r="AV24" s="822"/>
      <c r="AW24" s="822"/>
      <c r="AX24" s="822"/>
      <c r="AY24" s="822"/>
      <c r="AZ24" s="226"/>
      <c r="BA24" s="226"/>
      <c r="BB24" s="226"/>
      <c r="BC24" s="226"/>
      <c r="BD24" s="226"/>
      <c r="BE24" s="227"/>
      <c r="BF24" s="227"/>
      <c r="BG24" s="227"/>
      <c r="BH24" s="227"/>
      <c r="BI24" s="227"/>
      <c r="BJ24" s="227"/>
      <c r="BK24" s="227"/>
      <c r="BL24" s="227"/>
      <c r="BM24" s="227"/>
      <c r="BN24" s="227"/>
      <c r="BO24" s="227"/>
      <c r="BP24" s="227"/>
      <c r="BQ24" s="232">
        <v>18</v>
      </c>
      <c r="BR24" s="233"/>
      <c r="BS24" s="787"/>
      <c r="BT24" s="788"/>
      <c r="BU24" s="788"/>
      <c r="BV24" s="788"/>
      <c r="BW24" s="788"/>
      <c r="BX24" s="788"/>
      <c r="BY24" s="788"/>
      <c r="BZ24" s="788"/>
      <c r="CA24" s="788"/>
      <c r="CB24" s="788"/>
      <c r="CC24" s="788"/>
      <c r="CD24" s="788"/>
      <c r="CE24" s="788"/>
      <c r="CF24" s="788"/>
      <c r="CG24" s="789"/>
      <c r="CH24" s="790"/>
      <c r="CI24" s="791"/>
      <c r="CJ24" s="791"/>
      <c r="CK24" s="791"/>
      <c r="CL24" s="792"/>
      <c r="CM24" s="790"/>
      <c r="CN24" s="791"/>
      <c r="CO24" s="791"/>
      <c r="CP24" s="791"/>
      <c r="CQ24" s="792"/>
      <c r="CR24" s="790"/>
      <c r="CS24" s="791"/>
      <c r="CT24" s="791"/>
      <c r="CU24" s="791"/>
      <c r="CV24" s="792"/>
      <c r="CW24" s="790"/>
      <c r="CX24" s="791"/>
      <c r="CY24" s="791"/>
      <c r="CZ24" s="791"/>
      <c r="DA24" s="792"/>
      <c r="DB24" s="790"/>
      <c r="DC24" s="791"/>
      <c r="DD24" s="791"/>
      <c r="DE24" s="791"/>
      <c r="DF24" s="792"/>
      <c r="DG24" s="790"/>
      <c r="DH24" s="791"/>
      <c r="DI24" s="791"/>
      <c r="DJ24" s="791"/>
      <c r="DK24" s="792"/>
      <c r="DL24" s="790"/>
      <c r="DM24" s="791"/>
      <c r="DN24" s="791"/>
      <c r="DO24" s="791"/>
      <c r="DP24" s="792"/>
      <c r="DQ24" s="790"/>
      <c r="DR24" s="791"/>
      <c r="DS24" s="791"/>
      <c r="DT24" s="791"/>
      <c r="DU24" s="792"/>
      <c r="DV24" s="787"/>
      <c r="DW24" s="788"/>
      <c r="DX24" s="788"/>
      <c r="DY24" s="788"/>
      <c r="DZ24" s="793"/>
      <c r="EA24" s="228"/>
    </row>
    <row r="25" spans="1:131" ht="26.25" customHeight="1" thickBot="1" x14ac:dyDescent="0.25">
      <c r="A25" s="739" t="s">
        <v>380</v>
      </c>
      <c r="B25" s="739"/>
      <c r="C25" s="739"/>
      <c r="D25" s="739"/>
      <c r="E25" s="739"/>
      <c r="F25" s="739"/>
      <c r="G25" s="739"/>
      <c r="H25" s="739"/>
      <c r="I25" s="739"/>
      <c r="J25" s="739"/>
      <c r="K25" s="739"/>
      <c r="L25" s="739"/>
      <c r="M25" s="739"/>
      <c r="N25" s="739"/>
      <c r="O25" s="739"/>
      <c r="P25" s="739"/>
      <c r="Q25" s="739"/>
      <c r="R25" s="739"/>
      <c r="S25" s="739"/>
      <c r="T25" s="739"/>
      <c r="U25" s="739"/>
      <c r="V25" s="739"/>
      <c r="W25" s="739"/>
      <c r="X25" s="739"/>
      <c r="Y25" s="739"/>
      <c r="Z25" s="739"/>
      <c r="AA25" s="739"/>
      <c r="AB25" s="739"/>
      <c r="AC25" s="739"/>
      <c r="AD25" s="739"/>
      <c r="AE25" s="739"/>
      <c r="AF25" s="739"/>
      <c r="AG25" s="739"/>
      <c r="AH25" s="739"/>
      <c r="AI25" s="739"/>
      <c r="AJ25" s="739"/>
      <c r="AK25" s="739"/>
      <c r="AL25" s="739"/>
      <c r="AM25" s="739"/>
      <c r="AN25" s="739"/>
      <c r="AO25" s="739"/>
      <c r="AP25" s="739"/>
      <c r="AQ25" s="739"/>
      <c r="AR25" s="739"/>
      <c r="AS25" s="739"/>
      <c r="AT25" s="739"/>
      <c r="AU25" s="739"/>
      <c r="AV25" s="739"/>
      <c r="AW25" s="739"/>
      <c r="AX25" s="739"/>
      <c r="AY25" s="739"/>
      <c r="AZ25" s="739"/>
      <c r="BA25" s="739"/>
      <c r="BB25" s="739"/>
      <c r="BC25" s="739"/>
      <c r="BD25" s="739"/>
      <c r="BE25" s="739"/>
      <c r="BF25" s="739"/>
      <c r="BG25" s="739"/>
      <c r="BH25" s="739"/>
      <c r="BI25" s="739"/>
      <c r="BJ25" s="226"/>
      <c r="BK25" s="226"/>
      <c r="BL25" s="226"/>
      <c r="BM25" s="226"/>
      <c r="BN25" s="226"/>
      <c r="BO25" s="235"/>
      <c r="BP25" s="235"/>
      <c r="BQ25" s="232">
        <v>19</v>
      </c>
      <c r="BR25" s="233"/>
      <c r="BS25" s="787"/>
      <c r="BT25" s="788"/>
      <c r="BU25" s="788"/>
      <c r="BV25" s="788"/>
      <c r="BW25" s="788"/>
      <c r="BX25" s="788"/>
      <c r="BY25" s="788"/>
      <c r="BZ25" s="788"/>
      <c r="CA25" s="788"/>
      <c r="CB25" s="788"/>
      <c r="CC25" s="788"/>
      <c r="CD25" s="788"/>
      <c r="CE25" s="788"/>
      <c r="CF25" s="788"/>
      <c r="CG25" s="789"/>
      <c r="CH25" s="790"/>
      <c r="CI25" s="791"/>
      <c r="CJ25" s="791"/>
      <c r="CK25" s="791"/>
      <c r="CL25" s="792"/>
      <c r="CM25" s="790"/>
      <c r="CN25" s="791"/>
      <c r="CO25" s="791"/>
      <c r="CP25" s="791"/>
      <c r="CQ25" s="792"/>
      <c r="CR25" s="790"/>
      <c r="CS25" s="791"/>
      <c r="CT25" s="791"/>
      <c r="CU25" s="791"/>
      <c r="CV25" s="792"/>
      <c r="CW25" s="790"/>
      <c r="CX25" s="791"/>
      <c r="CY25" s="791"/>
      <c r="CZ25" s="791"/>
      <c r="DA25" s="792"/>
      <c r="DB25" s="790"/>
      <c r="DC25" s="791"/>
      <c r="DD25" s="791"/>
      <c r="DE25" s="791"/>
      <c r="DF25" s="792"/>
      <c r="DG25" s="790"/>
      <c r="DH25" s="791"/>
      <c r="DI25" s="791"/>
      <c r="DJ25" s="791"/>
      <c r="DK25" s="792"/>
      <c r="DL25" s="790"/>
      <c r="DM25" s="791"/>
      <c r="DN25" s="791"/>
      <c r="DO25" s="791"/>
      <c r="DP25" s="792"/>
      <c r="DQ25" s="790"/>
      <c r="DR25" s="791"/>
      <c r="DS25" s="791"/>
      <c r="DT25" s="791"/>
      <c r="DU25" s="792"/>
      <c r="DV25" s="787"/>
      <c r="DW25" s="788"/>
      <c r="DX25" s="788"/>
      <c r="DY25" s="788"/>
      <c r="DZ25" s="793"/>
      <c r="EA25" s="224"/>
    </row>
    <row r="26" spans="1:131" ht="26.25" customHeight="1" x14ac:dyDescent="0.2">
      <c r="A26" s="741" t="s">
        <v>357</v>
      </c>
      <c r="B26" s="742"/>
      <c r="C26" s="742"/>
      <c r="D26" s="742"/>
      <c r="E26" s="742"/>
      <c r="F26" s="742"/>
      <c r="G26" s="742"/>
      <c r="H26" s="742"/>
      <c r="I26" s="742"/>
      <c r="J26" s="742"/>
      <c r="K26" s="742"/>
      <c r="L26" s="742"/>
      <c r="M26" s="742"/>
      <c r="N26" s="742"/>
      <c r="O26" s="742"/>
      <c r="P26" s="743"/>
      <c r="Q26" s="747" t="s">
        <v>381</v>
      </c>
      <c r="R26" s="748"/>
      <c r="S26" s="748"/>
      <c r="T26" s="748"/>
      <c r="U26" s="749"/>
      <c r="V26" s="747" t="s">
        <v>382</v>
      </c>
      <c r="W26" s="748"/>
      <c r="X26" s="748"/>
      <c r="Y26" s="748"/>
      <c r="Z26" s="749"/>
      <c r="AA26" s="747" t="s">
        <v>383</v>
      </c>
      <c r="AB26" s="748"/>
      <c r="AC26" s="748"/>
      <c r="AD26" s="748"/>
      <c r="AE26" s="748"/>
      <c r="AF26" s="828" t="s">
        <v>384</v>
      </c>
      <c r="AG26" s="829"/>
      <c r="AH26" s="829"/>
      <c r="AI26" s="829"/>
      <c r="AJ26" s="830"/>
      <c r="AK26" s="748" t="s">
        <v>385</v>
      </c>
      <c r="AL26" s="748"/>
      <c r="AM26" s="748"/>
      <c r="AN26" s="748"/>
      <c r="AO26" s="749"/>
      <c r="AP26" s="747" t="s">
        <v>386</v>
      </c>
      <c r="AQ26" s="748"/>
      <c r="AR26" s="748"/>
      <c r="AS26" s="748"/>
      <c r="AT26" s="749"/>
      <c r="AU26" s="747" t="s">
        <v>387</v>
      </c>
      <c r="AV26" s="748"/>
      <c r="AW26" s="748"/>
      <c r="AX26" s="748"/>
      <c r="AY26" s="749"/>
      <c r="AZ26" s="747" t="s">
        <v>388</v>
      </c>
      <c r="BA26" s="748"/>
      <c r="BB26" s="748"/>
      <c r="BC26" s="748"/>
      <c r="BD26" s="749"/>
      <c r="BE26" s="747" t="s">
        <v>364</v>
      </c>
      <c r="BF26" s="748"/>
      <c r="BG26" s="748"/>
      <c r="BH26" s="748"/>
      <c r="BI26" s="754"/>
      <c r="BJ26" s="226"/>
      <c r="BK26" s="226"/>
      <c r="BL26" s="226"/>
      <c r="BM26" s="226"/>
      <c r="BN26" s="226"/>
      <c r="BO26" s="235"/>
      <c r="BP26" s="235"/>
      <c r="BQ26" s="232">
        <v>20</v>
      </c>
      <c r="BR26" s="233"/>
      <c r="BS26" s="787"/>
      <c r="BT26" s="788"/>
      <c r="BU26" s="788"/>
      <c r="BV26" s="788"/>
      <c r="BW26" s="788"/>
      <c r="BX26" s="788"/>
      <c r="BY26" s="788"/>
      <c r="BZ26" s="788"/>
      <c r="CA26" s="788"/>
      <c r="CB26" s="788"/>
      <c r="CC26" s="788"/>
      <c r="CD26" s="788"/>
      <c r="CE26" s="788"/>
      <c r="CF26" s="788"/>
      <c r="CG26" s="789"/>
      <c r="CH26" s="790"/>
      <c r="CI26" s="791"/>
      <c r="CJ26" s="791"/>
      <c r="CK26" s="791"/>
      <c r="CL26" s="792"/>
      <c r="CM26" s="790"/>
      <c r="CN26" s="791"/>
      <c r="CO26" s="791"/>
      <c r="CP26" s="791"/>
      <c r="CQ26" s="792"/>
      <c r="CR26" s="790"/>
      <c r="CS26" s="791"/>
      <c r="CT26" s="791"/>
      <c r="CU26" s="791"/>
      <c r="CV26" s="792"/>
      <c r="CW26" s="790"/>
      <c r="CX26" s="791"/>
      <c r="CY26" s="791"/>
      <c r="CZ26" s="791"/>
      <c r="DA26" s="792"/>
      <c r="DB26" s="790"/>
      <c r="DC26" s="791"/>
      <c r="DD26" s="791"/>
      <c r="DE26" s="791"/>
      <c r="DF26" s="792"/>
      <c r="DG26" s="790"/>
      <c r="DH26" s="791"/>
      <c r="DI26" s="791"/>
      <c r="DJ26" s="791"/>
      <c r="DK26" s="792"/>
      <c r="DL26" s="790"/>
      <c r="DM26" s="791"/>
      <c r="DN26" s="791"/>
      <c r="DO26" s="791"/>
      <c r="DP26" s="792"/>
      <c r="DQ26" s="790"/>
      <c r="DR26" s="791"/>
      <c r="DS26" s="791"/>
      <c r="DT26" s="791"/>
      <c r="DU26" s="792"/>
      <c r="DV26" s="787"/>
      <c r="DW26" s="788"/>
      <c r="DX26" s="788"/>
      <c r="DY26" s="788"/>
      <c r="DZ26" s="793"/>
      <c r="EA26" s="224"/>
    </row>
    <row r="27" spans="1:131" ht="26.25" customHeight="1" thickBot="1" x14ac:dyDescent="0.25">
      <c r="A27" s="744"/>
      <c r="B27" s="745"/>
      <c r="C27" s="745"/>
      <c r="D27" s="745"/>
      <c r="E27" s="745"/>
      <c r="F27" s="745"/>
      <c r="G27" s="745"/>
      <c r="H27" s="745"/>
      <c r="I27" s="745"/>
      <c r="J27" s="745"/>
      <c r="K27" s="745"/>
      <c r="L27" s="745"/>
      <c r="M27" s="745"/>
      <c r="N27" s="745"/>
      <c r="O27" s="745"/>
      <c r="P27" s="746"/>
      <c r="Q27" s="750"/>
      <c r="R27" s="751"/>
      <c r="S27" s="751"/>
      <c r="T27" s="751"/>
      <c r="U27" s="752"/>
      <c r="V27" s="750"/>
      <c r="W27" s="751"/>
      <c r="X27" s="751"/>
      <c r="Y27" s="751"/>
      <c r="Z27" s="752"/>
      <c r="AA27" s="750"/>
      <c r="AB27" s="751"/>
      <c r="AC27" s="751"/>
      <c r="AD27" s="751"/>
      <c r="AE27" s="751"/>
      <c r="AF27" s="831"/>
      <c r="AG27" s="832"/>
      <c r="AH27" s="832"/>
      <c r="AI27" s="832"/>
      <c r="AJ27" s="833"/>
      <c r="AK27" s="751"/>
      <c r="AL27" s="751"/>
      <c r="AM27" s="751"/>
      <c r="AN27" s="751"/>
      <c r="AO27" s="752"/>
      <c r="AP27" s="750"/>
      <c r="AQ27" s="751"/>
      <c r="AR27" s="751"/>
      <c r="AS27" s="751"/>
      <c r="AT27" s="752"/>
      <c r="AU27" s="750"/>
      <c r="AV27" s="751"/>
      <c r="AW27" s="751"/>
      <c r="AX27" s="751"/>
      <c r="AY27" s="752"/>
      <c r="AZ27" s="750"/>
      <c r="BA27" s="751"/>
      <c r="BB27" s="751"/>
      <c r="BC27" s="751"/>
      <c r="BD27" s="752"/>
      <c r="BE27" s="750"/>
      <c r="BF27" s="751"/>
      <c r="BG27" s="751"/>
      <c r="BH27" s="751"/>
      <c r="BI27" s="756"/>
      <c r="BJ27" s="226"/>
      <c r="BK27" s="226"/>
      <c r="BL27" s="226"/>
      <c r="BM27" s="226"/>
      <c r="BN27" s="226"/>
      <c r="BO27" s="235"/>
      <c r="BP27" s="235"/>
      <c r="BQ27" s="232">
        <v>21</v>
      </c>
      <c r="BR27" s="233"/>
      <c r="BS27" s="787"/>
      <c r="BT27" s="788"/>
      <c r="BU27" s="788"/>
      <c r="BV27" s="788"/>
      <c r="BW27" s="788"/>
      <c r="BX27" s="788"/>
      <c r="BY27" s="788"/>
      <c r="BZ27" s="788"/>
      <c r="CA27" s="788"/>
      <c r="CB27" s="788"/>
      <c r="CC27" s="788"/>
      <c r="CD27" s="788"/>
      <c r="CE27" s="788"/>
      <c r="CF27" s="788"/>
      <c r="CG27" s="789"/>
      <c r="CH27" s="790"/>
      <c r="CI27" s="791"/>
      <c r="CJ27" s="791"/>
      <c r="CK27" s="791"/>
      <c r="CL27" s="792"/>
      <c r="CM27" s="790"/>
      <c r="CN27" s="791"/>
      <c r="CO27" s="791"/>
      <c r="CP27" s="791"/>
      <c r="CQ27" s="792"/>
      <c r="CR27" s="790"/>
      <c r="CS27" s="791"/>
      <c r="CT27" s="791"/>
      <c r="CU27" s="791"/>
      <c r="CV27" s="792"/>
      <c r="CW27" s="790"/>
      <c r="CX27" s="791"/>
      <c r="CY27" s="791"/>
      <c r="CZ27" s="791"/>
      <c r="DA27" s="792"/>
      <c r="DB27" s="790"/>
      <c r="DC27" s="791"/>
      <c r="DD27" s="791"/>
      <c r="DE27" s="791"/>
      <c r="DF27" s="792"/>
      <c r="DG27" s="790"/>
      <c r="DH27" s="791"/>
      <c r="DI27" s="791"/>
      <c r="DJ27" s="791"/>
      <c r="DK27" s="792"/>
      <c r="DL27" s="790"/>
      <c r="DM27" s="791"/>
      <c r="DN27" s="791"/>
      <c r="DO27" s="791"/>
      <c r="DP27" s="792"/>
      <c r="DQ27" s="790"/>
      <c r="DR27" s="791"/>
      <c r="DS27" s="791"/>
      <c r="DT27" s="791"/>
      <c r="DU27" s="792"/>
      <c r="DV27" s="787"/>
      <c r="DW27" s="788"/>
      <c r="DX27" s="788"/>
      <c r="DY27" s="788"/>
      <c r="DZ27" s="793"/>
      <c r="EA27" s="224"/>
    </row>
    <row r="28" spans="1:131" ht="26.25" customHeight="1" thickTop="1" x14ac:dyDescent="0.2">
      <c r="A28" s="236">
        <v>1</v>
      </c>
      <c r="B28" s="763" t="s">
        <v>389</v>
      </c>
      <c r="C28" s="764"/>
      <c r="D28" s="764"/>
      <c r="E28" s="764"/>
      <c r="F28" s="764"/>
      <c r="G28" s="764"/>
      <c r="H28" s="764"/>
      <c r="I28" s="764"/>
      <c r="J28" s="764"/>
      <c r="K28" s="764"/>
      <c r="L28" s="764"/>
      <c r="M28" s="764"/>
      <c r="N28" s="764"/>
      <c r="O28" s="764"/>
      <c r="P28" s="765"/>
      <c r="Q28" s="836">
        <v>17212</v>
      </c>
      <c r="R28" s="837"/>
      <c r="S28" s="837"/>
      <c r="T28" s="837"/>
      <c r="U28" s="837"/>
      <c r="V28" s="837">
        <v>17010</v>
      </c>
      <c r="W28" s="837"/>
      <c r="X28" s="837"/>
      <c r="Y28" s="837"/>
      <c r="Z28" s="837"/>
      <c r="AA28" s="837">
        <v>202</v>
      </c>
      <c r="AB28" s="837"/>
      <c r="AC28" s="837"/>
      <c r="AD28" s="837"/>
      <c r="AE28" s="838"/>
      <c r="AF28" s="839">
        <v>202</v>
      </c>
      <c r="AG28" s="837"/>
      <c r="AH28" s="837"/>
      <c r="AI28" s="837"/>
      <c r="AJ28" s="840"/>
      <c r="AK28" s="841">
        <v>2427</v>
      </c>
      <c r="AL28" s="842"/>
      <c r="AM28" s="842"/>
      <c r="AN28" s="842"/>
      <c r="AO28" s="842"/>
      <c r="AP28" s="842" t="s">
        <v>546</v>
      </c>
      <c r="AQ28" s="842"/>
      <c r="AR28" s="842"/>
      <c r="AS28" s="842"/>
      <c r="AT28" s="842"/>
      <c r="AU28" s="842" t="s">
        <v>546</v>
      </c>
      <c r="AV28" s="842"/>
      <c r="AW28" s="842"/>
      <c r="AX28" s="842"/>
      <c r="AY28" s="842"/>
      <c r="AZ28" s="843" t="s">
        <v>546</v>
      </c>
      <c r="BA28" s="843"/>
      <c r="BB28" s="843"/>
      <c r="BC28" s="843"/>
      <c r="BD28" s="843"/>
      <c r="BE28" s="834"/>
      <c r="BF28" s="834"/>
      <c r="BG28" s="834"/>
      <c r="BH28" s="834"/>
      <c r="BI28" s="835"/>
      <c r="BJ28" s="226"/>
      <c r="BK28" s="226"/>
      <c r="BL28" s="226"/>
      <c r="BM28" s="226"/>
      <c r="BN28" s="226"/>
      <c r="BO28" s="235"/>
      <c r="BP28" s="235"/>
      <c r="BQ28" s="232">
        <v>22</v>
      </c>
      <c r="BR28" s="233"/>
      <c r="BS28" s="787"/>
      <c r="BT28" s="788"/>
      <c r="BU28" s="788"/>
      <c r="BV28" s="788"/>
      <c r="BW28" s="788"/>
      <c r="BX28" s="788"/>
      <c r="BY28" s="788"/>
      <c r="BZ28" s="788"/>
      <c r="CA28" s="788"/>
      <c r="CB28" s="788"/>
      <c r="CC28" s="788"/>
      <c r="CD28" s="788"/>
      <c r="CE28" s="788"/>
      <c r="CF28" s="788"/>
      <c r="CG28" s="789"/>
      <c r="CH28" s="790"/>
      <c r="CI28" s="791"/>
      <c r="CJ28" s="791"/>
      <c r="CK28" s="791"/>
      <c r="CL28" s="792"/>
      <c r="CM28" s="790"/>
      <c r="CN28" s="791"/>
      <c r="CO28" s="791"/>
      <c r="CP28" s="791"/>
      <c r="CQ28" s="792"/>
      <c r="CR28" s="790"/>
      <c r="CS28" s="791"/>
      <c r="CT28" s="791"/>
      <c r="CU28" s="791"/>
      <c r="CV28" s="792"/>
      <c r="CW28" s="790"/>
      <c r="CX28" s="791"/>
      <c r="CY28" s="791"/>
      <c r="CZ28" s="791"/>
      <c r="DA28" s="792"/>
      <c r="DB28" s="790"/>
      <c r="DC28" s="791"/>
      <c r="DD28" s="791"/>
      <c r="DE28" s="791"/>
      <c r="DF28" s="792"/>
      <c r="DG28" s="790"/>
      <c r="DH28" s="791"/>
      <c r="DI28" s="791"/>
      <c r="DJ28" s="791"/>
      <c r="DK28" s="792"/>
      <c r="DL28" s="790"/>
      <c r="DM28" s="791"/>
      <c r="DN28" s="791"/>
      <c r="DO28" s="791"/>
      <c r="DP28" s="792"/>
      <c r="DQ28" s="790"/>
      <c r="DR28" s="791"/>
      <c r="DS28" s="791"/>
      <c r="DT28" s="791"/>
      <c r="DU28" s="792"/>
      <c r="DV28" s="787"/>
      <c r="DW28" s="788"/>
      <c r="DX28" s="788"/>
      <c r="DY28" s="788"/>
      <c r="DZ28" s="793"/>
      <c r="EA28" s="224"/>
    </row>
    <row r="29" spans="1:131" ht="26.25" customHeight="1" x14ac:dyDescent="0.2">
      <c r="A29" s="236">
        <v>2</v>
      </c>
      <c r="B29" s="794" t="s">
        <v>390</v>
      </c>
      <c r="C29" s="795"/>
      <c r="D29" s="795"/>
      <c r="E29" s="795"/>
      <c r="F29" s="795"/>
      <c r="G29" s="795"/>
      <c r="H29" s="795"/>
      <c r="I29" s="795"/>
      <c r="J29" s="795"/>
      <c r="K29" s="795"/>
      <c r="L29" s="795"/>
      <c r="M29" s="795"/>
      <c r="N29" s="795"/>
      <c r="O29" s="795"/>
      <c r="P29" s="796"/>
      <c r="Q29" s="797">
        <v>16021</v>
      </c>
      <c r="R29" s="798"/>
      <c r="S29" s="798"/>
      <c r="T29" s="798"/>
      <c r="U29" s="798"/>
      <c r="V29" s="798">
        <v>15851</v>
      </c>
      <c r="W29" s="798"/>
      <c r="X29" s="798"/>
      <c r="Y29" s="798"/>
      <c r="Z29" s="798"/>
      <c r="AA29" s="798">
        <f>+Q29-V29</f>
        <v>170</v>
      </c>
      <c r="AB29" s="798"/>
      <c r="AC29" s="798"/>
      <c r="AD29" s="798"/>
      <c r="AE29" s="799"/>
      <c r="AF29" s="800">
        <v>170</v>
      </c>
      <c r="AG29" s="801"/>
      <c r="AH29" s="801"/>
      <c r="AI29" s="801"/>
      <c r="AJ29" s="802"/>
      <c r="AK29" s="848">
        <v>2380</v>
      </c>
      <c r="AL29" s="844"/>
      <c r="AM29" s="844"/>
      <c r="AN29" s="844"/>
      <c r="AO29" s="844"/>
      <c r="AP29" s="844" t="s">
        <v>546</v>
      </c>
      <c r="AQ29" s="844"/>
      <c r="AR29" s="844"/>
      <c r="AS29" s="844"/>
      <c r="AT29" s="844"/>
      <c r="AU29" s="844" t="s">
        <v>546</v>
      </c>
      <c r="AV29" s="844"/>
      <c r="AW29" s="844"/>
      <c r="AX29" s="844"/>
      <c r="AY29" s="844"/>
      <c r="AZ29" s="845" t="s">
        <v>546</v>
      </c>
      <c r="BA29" s="845"/>
      <c r="BB29" s="845"/>
      <c r="BC29" s="845"/>
      <c r="BD29" s="845"/>
      <c r="BE29" s="846"/>
      <c r="BF29" s="846"/>
      <c r="BG29" s="846"/>
      <c r="BH29" s="846"/>
      <c r="BI29" s="847"/>
      <c r="BJ29" s="226"/>
      <c r="BK29" s="226"/>
      <c r="BL29" s="226"/>
      <c r="BM29" s="226"/>
      <c r="BN29" s="226"/>
      <c r="BO29" s="235"/>
      <c r="BP29" s="235"/>
      <c r="BQ29" s="232">
        <v>23</v>
      </c>
      <c r="BR29" s="233"/>
      <c r="BS29" s="787"/>
      <c r="BT29" s="788"/>
      <c r="BU29" s="788"/>
      <c r="BV29" s="788"/>
      <c r="BW29" s="788"/>
      <c r="BX29" s="788"/>
      <c r="BY29" s="788"/>
      <c r="BZ29" s="788"/>
      <c r="CA29" s="788"/>
      <c r="CB29" s="788"/>
      <c r="CC29" s="788"/>
      <c r="CD29" s="788"/>
      <c r="CE29" s="788"/>
      <c r="CF29" s="788"/>
      <c r="CG29" s="789"/>
      <c r="CH29" s="790"/>
      <c r="CI29" s="791"/>
      <c r="CJ29" s="791"/>
      <c r="CK29" s="791"/>
      <c r="CL29" s="792"/>
      <c r="CM29" s="790"/>
      <c r="CN29" s="791"/>
      <c r="CO29" s="791"/>
      <c r="CP29" s="791"/>
      <c r="CQ29" s="792"/>
      <c r="CR29" s="790"/>
      <c r="CS29" s="791"/>
      <c r="CT29" s="791"/>
      <c r="CU29" s="791"/>
      <c r="CV29" s="792"/>
      <c r="CW29" s="790"/>
      <c r="CX29" s="791"/>
      <c r="CY29" s="791"/>
      <c r="CZ29" s="791"/>
      <c r="DA29" s="792"/>
      <c r="DB29" s="790"/>
      <c r="DC29" s="791"/>
      <c r="DD29" s="791"/>
      <c r="DE29" s="791"/>
      <c r="DF29" s="792"/>
      <c r="DG29" s="790"/>
      <c r="DH29" s="791"/>
      <c r="DI29" s="791"/>
      <c r="DJ29" s="791"/>
      <c r="DK29" s="792"/>
      <c r="DL29" s="790"/>
      <c r="DM29" s="791"/>
      <c r="DN29" s="791"/>
      <c r="DO29" s="791"/>
      <c r="DP29" s="792"/>
      <c r="DQ29" s="790"/>
      <c r="DR29" s="791"/>
      <c r="DS29" s="791"/>
      <c r="DT29" s="791"/>
      <c r="DU29" s="792"/>
      <c r="DV29" s="787"/>
      <c r="DW29" s="788"/>
      <c r="DX29" s="788"/>
      <c r="DY29" s="788"/>
      <c r="DZ29" s="793"/>
      <c r="EA29" s="224"/>
    </row>
    <row r="30" spans="1:131" ht="26.25" customHeight="1" x14ac:dyDescent="0.2">
      <c r="A30" s="236">
        <v>3</v>
      </c>
      <c r="B30" s="794" t="s">
        <v>391</v>
      </c>
      <c r="C30" s="795"/>
      <c r="D30" s="795"/>
      <c r="E30" s="795"/>
      <c r="F30" s="795"/>
      <c r="G30" s="795"/>
      <c r="H30" s="795"/>
      <c r="I30" s="795"/>
      <c r="J30" s="795"/>
      <c r="K30" s="795"/>
      <c r="L30" s="795"/>
      <c r="M30" s="795"/>
      <c r="N30" s="795"/>
      <c r="O30" s="795"/>
      <c r="P30" s="796"/>
      <c r="Q30" s="797">
        <v>3362</v>
      </c>
      <c r="R30" s="798"/>
      <c r="S30" s="798"/>
      <c r="T30" s="798"/>
      <c r="U30" s="798"/>
      <c r="V30" s="798">
        <v>3330</v>
      </c>
      <c r="W30" s="798"/>
      <c r="X30" s="798"/>
      <c r="Y30" s="798"/>
      <c r="Z30" s="798"/>
      <c r="AA30" s="798">
        <f>+Q30-V30</f>
        <v>32</v>
      </c>
      <c r="AB30" s="798"/>
      <c r="AC30" s="798"/>
      <c r="AD30" s="798"/>
      <c r="AE30" s="799"/>
      <c r="AF30" s="800">
        <v>32</v>
      </c>
      <c r="AG30" s="801"/>
      <c r="AH30" s="801"/>
      <c r="AI30" s="801"/>
      <c r="AJ30" s="802"/>
      <c r="AK30" s="848">
        <v>380</v>
      </c>
      <c r="AL30" s="844"/>
      <c r="AM30" s="844"/>
      <c r="AN30" s="844"/>
      <c r="AO30" s="844"/>
      <c r="AP30" s="844" t="s">
        <v>546</v>
      </c>
      <c r="AQ30" s="844"/>
      <c r="AR30" s="844"/>
      <c r="AS30" s="844"/>
      <c r="AT30" s="844"/>
      <c r="AU30" s="844" t="s">
        <v>546</v>
      </c>
      <c r="AV30" s="844"/>
      <c r="AW30" s="844"/>
      <c r="AX30" s="844"/>
      <c r="AY30" s="844"/>
      <c r="AZ30" s="845" t="s">
        <v>546</v>
      </c>
      <c r="BA30" s="845"/>
      <c r="BB30" s="845"/>
      <c r="BC30" s="845"/>
      <c r="BD30" s="845"/>
      <c r="BE30" s="846"/>
      <c r="BF30" s="846"/>
      <c r="BG30" s="846"/>
      <c r="BH30" s="846"/>
      <c r="BI30" s="847"/>
      <c r="BJ30" s="226"/>
      <c r="BK30" s="226"/>
      <c r="BL30" s="226"/>
      <c r="BM30" s="226"/>
      <c r="BN30" s="226"/>
      <c r="BO30" s="235"/>
      <c r="BP30" s="235"/>
      <c r="BQ30" s="232">
        <v>24</v>
      </c>
      <c r="BR30" s="233"/>
      <c r="BS30" s="787"/>
      <c r="BT30" s="788"/>
      <c r="BU30" s="788"/>
      <c r="BV30" s="788"/>
      <c r="BW30" s="788"/>
      <c r="BX30" s="788"/>
      <c r="BY30" s="788"/>
      <c r="BZ30" s="788"/>
      <c r="CA30" s="788"/>
      <c r="CB30" s="788"/>
      <c r="CC30" s="788"/>
      <c r="CD30" s="788"/>
      <c r="CE30" s="788"/>
      <c r="CF30" s="788"/>
      <c r="CG30" s="789"/>
      <c r="CH30" s="790"/>
      <c r="CI30" s="791"/>
      <c r="CJ30" s="791"/>
      <c r="CK30" s="791"/>
      <c r="CL30" s="792"/>
      <c r="CM30" s="790"/>
      <c r="CN30" s="791"/>
      <c r="CO30" s="791"/>
      <c r="CP30" s="791"/>
      <c r="CQ30" s="792"/>
      <c r="CR30" s="790"/>
      <c r="CS30" s="791"/>
      <c r="CT30" s="791"/>
      <c r="CU30" s="791"/>
      <c r="CV30" s="792"/>
      <c r="CW30" s="790"/>
      <c r="CX30" s="791"/>
      <c r="CY30" s="791"/>
      <c r="CZ30" s="791"/>
      <c r="DA30" s="792"/>
      <c r="DB30" s="790"/>
      <c r="DC30" s="791"/>
      <c r="DD30" s="791"/>
      <c r="DE30" s="791"/>
      <c r="DF30" s="792"/>
      <c r="DG30" s="790"/>
      <c r="DH30" s="791"/>
      <c r="DI30" s="791"/>
      <c r="DJ30" s="791"/>
      <c r="DK30" s="792"/>
      <c r="DL30" s="790"/>
      <c r="DM30" s="791"/>
      <c r="DN30" s="791"/>
      <c r="DO30" s="791"/>
      <c r="DP30" s="792"/>
      <c r="DQ30" s="790"/>
      <c r="DR30" s="791"/>
      <c r="DS30" s="791"/>
      <c r="DT30" s="791"/>
      <c r="DU30" s="792"/>
      <c r="DV30" s="787"/>
      <c r="DW30" s="788"/>
      <c r="DX30" s="788"/>
      <c r="DY30" s="788"/>
      <c r="DZ30" s="793"/>
      <c r="EA30" s="224"/>
    </row>
    <row r="31" spans="1:131" ht="26.25" customHeight="1" x14ac:dyDescent="0.2">
      <c r="A31" s="236">
        <v>4</v>
      </c>
      <c r="B31" s="794" t="s">
        <v>392</v>
      </c>
      <c r="C31" s="795"/>
      <c r="D31" s="795"/>
      <c r="E31" s="795"/>
      <c r="F31" s="795"/>
      <c r="G31" s="795"/>
      <c r="H31" s="795"/>
      <c r="I31" s="795"/>
      <c r="J31" s="795"/>
      <c r="K31" s="795"/>
      <c r="L31" s="795"/>
      <c r="M31" s="795"/>
      <c r="N31" s="795"/>
      <c r="O31" s="795"/>
      <c r="P31" s="796"/>
      <c r="Q31" s="797">
        <v>3905</v>
      </c>
      <c r="R31" s="798"/>
      <c r="S31" s="798"/>
      <c r="T31" s="798"/>
      <c r="U31" s="798"/>
      <c r="V31" s="798">
        <v>3512</v>
      </c>
      <c r="W31" s="798"/>
      <c r="X31" s="798"/>
      <c r="Y31" s="798"/>
      <c r="Z31" s="798"/>
      <c r="AA31" s="798">
        <f>+Q31-V31</f>
        <v>393</v>
      </c>
      <c r="AB31" s="798"/>
      <c r="AC31" s="798"/>
      <c r="AD31" s="798"/>
      <c r="AE31" s="799"/>
      <c r="AF31" s="800">
        <v>755</v>
      </c>
      <c r="AG31" s="801"/>
      <c r="AH31" s="801"/>
      <c r="AI31" s="801"/>
      <c r="AJ31" s="802"/>
      <c r="AK31" s="848">
        <v>899</v>
      </c>
      <c r="AL31" s="844"/>
      <c r="AM31" s="844"/>
      <c r="AN31" s="844"/>
      <c r="AO31" s="844"/>
      <c r="AP31" s="844">
        <v>12469</v>
      </c>
      <c r="AQ31" s="844"/>
      <c r="AR31" s="844"/>
      <c r="AS31" s="844"/>
      <c r="AT31" s="844"/>
      <c r="AU31" s="844">
        <v>5823</v>
      </c>
      <c r="AV31" s="844"/>
      <c r="AW31" s="844"/>
      <c r="AX31" s="844"/>
      <c r="AY31" s="844"/>
      <c r="AZ31" s="845" t="s">
        <v>546</v>
      </c>
      <c r="BA31" s="845"/>
      <c r="BB31" s="845"/>
      <c r="BC31" s="845"/>
      <c r="BD31" s="845"/>
      <c r="BE31" s="846" t="s">
        <v>393</v>
      </c>
      <c r="BF31" s="846"/>
      <c r="BG31" s="846"/>
      <c r="BH31" s="846"/>
      <c r="BI31" s="847"/>
      <c r="BJ31" s="226"/>
      <c r="BK31" s="226"/>
      <c r="BL31" s="226"/>
      <c r="BM31" s="226"/>
      <c r="BN31" s="226"/>
      <c r="BO31" s="235"/>
      <c r="BP31" s="235"/>
      <c r="BQ31" s="232">
        <v>25</v>
      </c>
      <c r="BR31" s="233"/>
      <c r="BS31" s="787"/>
      <c r="BT31" s="788"/>
      <c r="BU31" s="788"/>
      <c r="BV31" s="788"/>
      <c r="BW31" s="788"/>
      <c r="BX31" s="788"/>
      <c r="BY31" s="788"/>
      <c r="BZ31" s="788"/>
      <c r="CA31" s="788"/>
      <c r="CB31" s="788"/>
      <c r="CC31" s="788"/>
      <c r="CD31" s="788"/>
      <c r="CE31" s="788"/>
      <c r="CF31" s="788"/>
      <c r="CG31" s="789"/>
      <c r="CH31" s="790"/>
      <c r="CI31" s="791"/>
      <c r="CJ31" s="791"/>
      <c r="CK31" s="791"/>
      <c r="CL31" s="792"/>
      <c r="CM31" s="790"/>
      <c r="CN31" s="791"/>
      <c r="CO31" s="791"/>
      <c r="CP31" s="791"/>
      <c r="CQ31" s="792"/>
      <c r="CR31" s="790"/>
      <c r="CS31" s="791"/>
      <c r="CT31" s="791"/>
      <c r="CU31" s="791"/>
      <c r="CV31" s="792"/>
      <c r="CW31" s="790"/>
      <c r="CX31" s="791"/>
      <c r="CY31" s="791"/>
      <c r="CZ31" s="791"/>
      <c r="DA31" s="792"/>
      <c r="DB31" s="790"/>
      <c r="DC31" s="791"/>
      <c r="DD31" s="791"/>
      <c r="DE31" s="791"/>
      <c r="DF31" s="792"/>
      <c r="DG31" s="790"/>
      <c r="DH31" s="791"/>
      <c r="DI31" s="791"/>
      <c r="DJ31" s="791"/>
      <c r="DK31" s="792"/>
      <c r="DL31" s="790"/>
      <c r="DM31" s="791"/>
      <c r="DN31" s="791"/>
      <c r="DO31" s="791"/>
      <c r="DP31" s="792"/>
      <c r="DQ31" s="790"/>
      <c r="DR31" s="791"/>
      <c r="DS31" s="791"/>
      <c r="DT31" s="791"/>
      <c r="DU31" s="792"/>
      <c r="DV31" s="787"/>
      <c r="DW31" s="788"/>
      <c r="DX31" s="788"/>
      <c r="DY31" s="788"/>
      <c r="DZ31" s="793"/>
      <c r="EA31" s="224"/>
    </row>
    <row r="32" spans="1:131" ht="26.25" customHeight="1" x14ac:dyDescent="0.2">
      <c r="A32" s="236">
        <v>5</v>
      </c>
      <c r="B32" s="794" t="s">
        <v>394</v>
      </c>
      <c r="C32" s="795"/>
      <c r="D32" s="795"/>
      <c r="E32" s="795"/>
      <c r="F32" s="795"/>
      <c r="G32" s="795"/>
      <c r="H32" s="795"/>
      <c r="I32" s="795"/>
      <c r="J32" s="795"/>
      <c r="K32" s="795"/>
      <c r="L32" s="795"/>
      <c r="M32" s="795"/>
      <c r="N32" s="795"/>
      <c r="O32" s="795"/>
      <c r="P32" s="796"/>
      <c r="Q32" s="797">
        <v>7419</v>
      </c>
      <c r="R32" s="798"/>
      <c r="S32" s="798"/>
      <c r="T32" s="798"/>
      <c r="U32" s="798"/>
      <c r="V32" s="798">
        <v>8537</v>
      </c>
      <c r="W32" s="798"/>
      <c r="X32" s="798"/>
      <c r="Y32" s="798"/>
      <c r="Z32" s="798"/>
      <c r="AA32" s="798">
        <f>+Q32-V32</f>
        <v>-1118</v>
      </c>
      <c r="AB32" s="798"/>
      <c r="AC32" s="798"/>
      <c r="AD32" s="798"/>
      <c r="AE32" s="799"/>
      <c r="AF32" s="800">
        <v>1801</v>
      </c>
      <c r="AG32" s="801"/>
      <c r="AH32" s="801"/>
      <c r="AI32" s="801"/>
      <c r="AJ32" s="802"/>
      <c r="AK32" s="848">
        <v>638</v>
      </c>
      <c r="AL32" s="844"/>
      <c r="AM32" s="844"/>
      <c r="AN32" s="844"/>
      <c r="AO32" s="844"/>
      <c r="AP32" s="844">
        <v>4528</v>
      </c>
      <c r="AQ32" s="844"/>
      <c r="AR32" s="844"/>
      <c r="AS32" s="844"/>
      <c r="AT32" s="844"/>
      <c r="AU32" s="844">
        <v>634</v>
      </c>
      <c r="AV32" s="844"/>
      <c r="AW32" s="844"/>
      <c r="AX32" s="844"/>
      <c r="AY32" s="844"/>
      <c r="AZ32" s="845" t="s">
        <v>546</v>
      </c>
      <c r="BA32" s="845"/>
      <c r="BB32" s="845"/>
      <c r="BC32" s="845"/>
      <c r="BD32" s="845"/>
      <c r="BE32" s="846" t="s">
        <v>393</v>
      </c>
      <c r="BF32" s="846"/>
      <c r="BG32" s="846"/>
      <c r="BH32" s="846"/>
      <c r="BI32" s="847"/>
      <c r="BJ32" s="226"/>
      <c r="BK32" s="226"/>
      <c r="BL32" s="226"/>
      <c r="BM32" s="226"/>
      <c r="BN32" s="226"/>
      <c r="BO32" s="235"/>
      <c r="BP32" s="235"/>
      <c r="BQ32" s="232">
        <v>26</v>
      </c>
      <c r="BR32" s="233"/>
      <c r="BS32" s="787"/>
      <c r="BT32" s="788"/>
      <c r="BU32" s="788"/>
      <c r="BV32" s="788"/>
      <c r="BW32" s="788"/>
      <c r="BX32" s="788"/>
      <c r="BY32" s="788"/>
      <c r="BZ32" s="788"/>
      <c r="CA32" s="788"/>
      <c r="CB32" s="788"/>
      <c r="CC32" s="788"/>
      <c r="CD32" s="788"/>
      <c r="CE32" s="788"/>
      <c r="CF32" s="788"/>
      <c r="CG32" s="789"/>
      <c r="CH32" s="790"/>
      <c r="CI32" s="791"/>
      <c r="CJ32" s="791"/>
      <c r="CK32" s="791"/>
      <c r="CL32" s="792"/>
      <c r="CM32" s="790"/>
      <c r="CN32" s="791"/>
      <c r="CO32" s="791"/>
      <c r="CP32" s="791"/>
      <c r="CQ32" s="792"/>
      <c r="CR32" s="790"/>
      <c r="CS32" s="791"/>
      <c r="CT32" s="791"/>
      <c r="CU32" s="791"/>
      <c r="CV32" s="792"/>
      <c r="CW32" s="790"/>
      <c r="CX32" s="791"/>
      <c r="CY32" s="791"/>
      <c r="CZ32" s="791"/>
      <c r="DA32" s="792"/>
      <c r="DB32" s="790"/>
      <c r="DC32" s="791"/>
      <c r="DD32" s="791"/>
      <c r="DE32" s="791"/>
      <c r="DF32" s="792"/>
      <c r="DG32" s="790"/>
      <c r="DH32" s="791"/>
      <c r="DI32" s="791"/>
      <c r="DJ32" s="791"/>
      <c r="DK32" s="792"/>
      <c r="DL32" s="790"/>
      <c r="DM32" s="791"/>
      <c r="DN32" s="791"/>
      <c r="DO32" s="791"/>
      <c r="DP32" s="792"/>
      <c r="DQ32" s="790"/>
      <c r="DR32" s="791"/>
      <c r="DS32" s="791"/>
      <c r="DT32" s="791"/>
      <c r="DU32" s="792"/>
      <c r="DV32" s="787"/>
      <c r="DW32" s="788"/>
      <c r="DX32" s="788"/>
      <c r="DY32" s="788"/>
      <c r="DZ32" s="793"/>
      <c r="EA32" s="224"/>
    </row>
    <row r="33" spans="1:131" ht="26.25" customHeight="1" x14ac:dyDescent="0.2">
      <c r="A33" s="236">
        <v>6</v>
      </c>
      <c r="B33" s="794"/>
      <c r="C33" s="795"/>
      <c r="D33" s="795"/>
      <c r="E33" s="795"/>
      <c r="F33" s="795"/>
      <c r="G33" s="795"/>
      <c r="H33" s="795"/>
      <c r="I33" s="795"/>
      <c r="J33" s="795"/>
      <c r="K33" s="795"/>
      <c r="L33" s="795"/>
      <c r="M33" s="795"/>
      <c r="N33" s="795"/>
      <c r="O33" s="795"/>
      <c r="P33" s="796"/>
      <c r="Q33" s="797"/>
      <c r="R33" s="798"/>
      <c r="S33" s="798"/>
      <c r="T33" s="798"/>
      <c r="U33" s="798"/>
      <c r="V33" s="798"/>
      <c r="W33" s="798"/>
      <c r="X33" s="798"/>
      <c r="Y33" s="798"/>
      <c r="Z33" s="798"/>
      <c r="AA33" s="798"/>
      <c r="AB33" s="798"/>
      <c r="AC33" s="798"/>
      <c r="AD33" s="798"/>
      <c r="AE33" s="799"/>
      <c r="AF33" s="800"/>
      <c r="AG33" s="801"/>
      <c r="AH33" s="801"/>
      <c r="AI33" s="801"/>
      <c r="AJ33" s="802"/>
      <c r="AK33" s="848"/>
      <c r="AL33" s="844"/>
      <c r="AM33" s="844"/>
      <c r="AN33" s="844"/>
      <c r="AO33" s="844"/>
      <c r="AP33" s="844"/>
      <c r="AQ33" s="844"/>
      <c r="AR33" s="844"/>
      <c r="AS33" s="844"/>
      <c r="AT33" s="844"/>
      <c r="AU33" s="844"/>
      <c r="AV33" s="844"/>
      <c r="AW33" s="844"/>
      <c r="AX33" s="844"/>
      <c r="AY33" s="844"/>
      <c r="AZ33" s="845"/>
      <c r="BA33" s="845"/>
      <c r="BB33" s="845"/>
      <c r="BC33" s="845"/>
      <c r="BD33" s="845"/>
      <c r="BE33" s="846"/>
      <c r="BF33" s="846"/>
      <c r="BG33" s="846"/>
      <c r="BH33" s="846"/>
      <c r="BI33" s="847"/>
      <c r="BJ33" s="226"/>
      <c r="BK33" s="226"/>
      <c r="BL33" s="226"/>
      <c r="BM33" s="226"/>
      <c r="BN33" s="226"/>
      <c r="BO33" s="235"/>
      <c r="BP33" s="235"/>
      <c r="BQ33" s="232">
        <v>27</v>
      </c>
      <c r="BR33" s="233"/>
      <c r="BS33" s="787"/>
      <c r="BT33" s="788"/>
      <c r="BU33" s="788"/>
      <c r="BV33" s="788"/>
      <c r="BW33" s="788"/>
      <c r="BX33" s="788"/>
      <c r="BY33" s="788"/>
      <c r="BZ33" s="788"/>
      <c r="CA33" s="788"/>
      <c r="CB33" s="788"/>
      <c r="CC33" s="788"/>
      <c r="CD33" s="788"/>
      <c r="CE33" s="788"/>
      <c r="CF33" s="788"/>
      <c r="CG33" s="789"/>
      <c r="CH33" s="790"/>
      <c r="CI33" s="791"/>
      <c r="CJ33" s="791"/>
      <c r="CK33" s="791"/>
      <c r="CL33" s="792"/>
      <c r="CM33" s="790"/>
      <c r="CN33" s="791"/>
      <c r="CO33" s="791"/>
      <c r="CP33" s="791"/>
      <c r="CQ33" s="792"/>
      <c r="CR33" s="790"/>
      <c r="CS33" s="791"/>
      <c r="CT33" s="791"/>
      <c r="CU33" s="791"/>
      <c r="CV33" s="792"/>
      <c r="CW33" s="790"/>
      <c r="CX33" s="791"/>
      <c r="CY33" s="791"/>
      <c r="CZ33" s="791"/>
      <c r="DA33" s="792"/>
      <c r="DB33" s="790"/>
      <c r="DC33" s="791"/>
      <c r="DD33" s="791"/>
      <c r="DE33" s="791"/>
      <c r="DF33" s="792"/>
      <c r="DG33" s="790"/>
      <c r="DH33" s="791"/>
      <c r="DI33" s="791"/>
      <c r="DJ33" s="791"/>
      <c r="DK33" s="792"/>
      <c r="DL33" s="790"/>
      <c r="DM33" s="791"/>
      <c r="DN33" s="791"/>
      <c r="DO33" s="791"/>
      <c r="DP33" s="792"/>
      <c r="DQ33" s="790"/>
      <c r="DR33" s="791"/>
      <c r="DS33" s="791"/>
      <c r="DT33" s="791"/>
      <c r="DU33" s="792"/>
      <c r="DV33" s="787"/>
      <c r="DW33" s="788"/>
      <c r="DX33" s="788"/>
      <c r="DY33" s="788"/>
      <c r="DZ33" s="793"/>
      <c r="EA33" s="224"/>
    </row>
    <row r="34" spans="1:131" ht="26.25" customHeight="1" x14ac:dyDescent="0.2">
      <c r="A34" s="236">
        <v>7</v>
      </c>
      <c r="B34" s="794"/>
      <c r="C34" s="795"/>
      <c r="D34" s="795"/>
      <c r="E34" s="795"/>
      <c r="F34" s="795"/>
      <c r="G34" s="795"/>
      <c r="H34" s="795"/>
      <c r="I34" s="795"/>
      <c r="J34" s="795"/>
      <c r="K34" s="795"/>
      <c r="L34" s="795"/>
      <c r="M34" s="795"/>
      <c r="N34" s="795"/>
      <c r="O34" s="795"/>
      <c r="P34" s="796"/>
      <c r="Q34" s="797"/>
      <c r="R34" s="798"/>
      <c r="S34" s="798"/>
      <c r="T34" s="798"/>
      <c r="U34" s="798"/>
      <c r="V34" s="798"/>
      <c r="W34" s="798"/>
      <c r="X34" s="798"/>
      <c r="Y34" s="798"/>
      <c r="Z34" s="798"/>
      <c r="AA34" s="798"/>
      <c r="AB34" s="798"/>
      <c r="AC34" s="798"/>
      <c r="AD34" s="798"/>
      <c r="AE34" s="799"/>
      <c r="AF34" s="800"/>
      <c r="AG34" s="801"/>
      <c r="AH34" s="801"/>
      <c r="AI34" s="801"/>
      <c r="AJ34" s="802"/>
      <c r="AK34" s="848"/>
      <c r="AL34" s="844"/>
      <c r="AM34" s="844"/>
      <c r="AN34" s="844"/>
      <c r="AO34" s="844"/>
      <c r="AP34" s="351"/>
      <c r="AQ34" s="351"/>
      <c r="AR34" s="351"/>
      <c r="AS34" s="351"/>
      <c r="AT34" s="351"/>
      <c r="AU34" s="844"/>
      <c r="AV34" s="844"/>
      <c r="AW34" s="844"/>
      <c r="AX34" s="844"/>
      <c r="AY34" s="844"/>
      <c r="AZ34" s="845"/>
      <c r="BA34" s="845"/>
      <c r="BB34" s="845"/>
      <c r="BC34" s="845"/>
      <c r="BD34" s="845"/>
      <c r="BE34" s="846"/>
      <c r="BF34" s="846"/>
      <c r="BG34" s="846"/>
      <c r="BH34" s="846"/>
      <c r="BI34" s="847"/>
      <c r="BJ34" s="226"/>
      <c r="BK34" s="226"/>
      <c r="BL34" s="226"/>
      <c r="BM34" s="226"/>
      <c r="BN34" s="226"/>
      <c r="BO34" s="235"/>
      <c r="BP34" s="235"/>
      <c r="BQ34" s="232">
        <v>28</v>
      </c>
      <c r="BR34" s="233"/>
      <c r="BS34" s="787"/>
      <c r="BT34" s="788"/>
      <c r="BU34" s="788"/>
      <c r="BV34" s="788"/>
      <c r="BW34" s="788"/>
      <c r="BX34" s="788"/>
      <c r="BY34" s="788"/>
      <c r="BZ34" s="788"/>
      <c r="CA34" s="788"/>
      <c r="CB34" s="788"/>
      <c r="CC34" s="788"/>
      <c r="CD34" s="788"/>
      <c r="CE34" s="788"/>
      <c r="CF34" s="788"/>
      <c r="CG34" s="789"/>
      <c r="CH34" s="790"/>
      <c r="CI34" s="791"/>
      <c r="CJ34" s="791"/>
      <c r="CK34" s="791"/>
      <c r="CL34" s="792"/>
      <c r="CM34" s="790"/>
      <c r="CN34" s="791"/>
      <c r="CO34" s="791"/>
      <c r="CP34" s="791"/>
      <c r="CQ34" s="792"/>
      <c r="CR34" s="790"/>
      <c r="CS34" s="791"/>
      <c r="CT34" s="791"/>
      <c r="CU34" s="791"/>
      <c r="CV34" s="792"/>
      <c r="CW34" s="790"/>
      <c r="CX34" s="791"/>
      <c r="CY34" s="791"/>
      <c r="CZ34" s="791"/>
      <c r="DA34" s="792"/>
      <c r="DB34" s="790"/>
      <c r="DC34" s="791"/>
      <c r="DD34" s="791"/>
      <c r="DE34" s="791"/>
      <c r="DF34" s="792"/>
      <c r="DG34" s="790"/>
      <c r="DH34" s="791"/>
      <c r="DI34" s="791"/>
      <c r="DJ34" s="791"/>
      <c r="DK34" s="792"/>
      <c r="DL34" s="790"/>
      <c r="DM34" s="791"/>
      <c r="DN34" s="791"/>
      <c r="DO34" s="791"/>
      <c r="DP34" s="792"/>
      <c r="DQ34" s="790"/>
      <c r="DR34" s="791"/>
      <c r="DS34" s="791"/>
      <c r="DT34" s="791"/>
      <c r="DU34" s="792"/>
      <c r="DV34" s="787"/>
      <c r="DW34" s="788"/>
      <c r="DX34" s="788"/>
      <c r="DY34" s="788"/>
      <c r="DZ34" s="793"/>
      <c r="EA34" s="224"/>
    </row>
    <row r="35" spans="1:131" ht="26.25" customHeight="1" x14ac:dyDescent="0.2">
      <c r="A35" s="236">
        <v>8</v>
      </c>
      <c r="B35" s="794"/>
      <c r="C35" s="795"/>
      <c r="D35" s="795"/>
      <c r="E35" s="795"/>
      <c r="F35" s="795"/>
      <c r="G35" s="795"/>
      <c r="H35" s="795"/>
      <c r="I35" s="795"/>
      <c r="J35" s="795"/>
      <c r="K35" s="795"/>
      <c r="L35" s="795"/>
      <c r="M35" s="795"/>
      <c r="N35" s="795"/>
      <c r="O35" s="795"/>
      <c r="P35" s="796"/>
      <c r="Q35" s="797"/>
      <c r="R35" s="798"/>
      <c r="S35" s="798"/>
      <c r="T35" s="798"/>
      <c r="U35" s="798"/>
      <c r="V35" s="798"/>
      <c r="W35" s="798"/>
      <c r="X35" s="798"/>
      <c r="Y35" s="798"/>
      <c r="Z35" s="798"/>
      <c r="AA35" s="798"/>
      <c r="AB35" s="798"/>
      <c r="AC35" s="798"/>
      <c r="AD35" s="798"/>
      <c r="AE35" s="799"/>
      <c r="AF35" s="800"/>
      <c r="AG35" s="801"/>
      <c r="AH35" s="801"/>
      <c r="AI35" s="801"/>
      <c r="AJ35" s="802"/>
      <c r="AK35" s="848"/>
      <c r="AL35" s="844"/>
      <c r="AM35" s="844"/>
      <c r="AN35" s="844"/>
      <c r="AO35" s="844"/>
      <c r="AP35" s="844"/>
      <c r="AQ35" s="844"/>
      <c r="AR35" s="844"/>
      <c r="AS35" s="844"/>
      <c r="AT35" s="844"/>
      <c r="AU35" s="844"/>
      <c r="AV35" s="844"/>
      <c r="AW35" s="844"/>
      <c r="AX35" s="844"/>
      <c r="AY35" s="844"/>
      <c r="AZ35" s="845"/>
      <c r="BA35" s="845"/>
      <c r="BB35" s="845"/>
      <c r="BC35" s="845"/>
      <c r="BD35" s="845"/>
      <c r="BE35" s="846"/>
      <c r="BF35" s="846"/>
      <c r="BG35" s="846"/>
      <c r="BH35" s="846"/>
      <c r="BI35" s="847"/>
      <c r="BJ35" s="226"/>
      <c r="BK35" s="226"/>
      <c r="BL35" s="226"/>
      <c r="BM35" s="226"/>
      <c r="BN35" s="226"/>
      <c r="BO35" s="235"/>
      <c r="BP35" s="235"/>
      <c r="BQ35" s="232">
        <v>29</v>
      </c>
      <c r="BR35" s="233"/>
      <c r="BS35" s="787"/>
      <c r="BT35" s="788"/>
      <c r="BU35" s="788"/>
      <c r="BV35" s="788"/>
      <c r="BW35" s="788"/>
      <c r="BX35" s="788"/>
      <c r="BY35" s="788"/>
      <c r="BZ35" s="788"/>
      <c r="CA35" s="788"/>
      <c r="CB35" s="788"/>
      <c r="CC35" s="788"/>
      <c r="CD35" s="788"/>
      <c r="CE35" s="788"/>
      <c r="CF35" s="788"/>
      <c r="CG35" s="789"/>
      <c r="CH35" s="790"/>
      <c r="CI35" s="791"/>
      <c r="CJ35" s="791"/>
      <c r="CK35" s="791"/>
      <c r="CL35" s="792"/>
      <c r="CM35" s="790"/>
      <c r="CN35" s="791"/>
      <c r="CO35" s="791"/>
      <c r="CP35" s="791"/>
      <c r="CQ35" s="792"/>
      <c r="CR35" s="790"/>
      <c r="CS35" s="791"/>
      <c r="CT35" s="791"/>
      <c r="CU35" s="791"/>
      <c r="CV35" s="792"/>
      <c r="CW35" s="790"/>
      <c r="CX35" s="791"/>
      <c r="CY35" s="791"/>
      <c r="CZ35" s="791"/>
      <c r="DA35" s="792"/>
      <c r="DB35" s="790"/>
      <c r="DC35" s="791"/>
      <c r="DD35" s="791"/>
      <c r="DE35" s="791"/>
      <c r="DF35" s="792"/>
      <c r="DG35" s="790"/>
      <c r="DH35" s="791"/>
      <c r="DI35" s="791"/>
      <c r="DJ35" s="791"/>
      <c r="DK35" s="792"/>
      <c r="DL35" s="790"/>
      <c r="DM35" s="791"/>
      <c r="DN35" s="791"/>
      <c r="DO35" s="791"/>
      <c r="DP35" s="792"/>
      <c r="DQ35" s="790"/>
      <c r="DR35" s="791"/>
      <c r="DS35" s="791"/>
      <c r="DT35" s="791"/>
      <c r="DU35" s="792"/>
      <c r="DV35" s="787"/>
      <c r="DW35" s="788"/>
      <c r="DX35" s="788"/>
      <c r="DY35" s="788"/>
      <c r="DZ35" s="793"/>
      <c r="EA35" s="224"/>
    </row>
    <row r="36" spans="1:131" ht="26.25" customHeight="1" x14ac:dyDescent="0.2">
      <c r="A36" s="236">
        <v>9</v>
      </c>
      <c r="B36" s="794"/>
      <c r="C36" s="795"/>
      <c r="D36" s="795"/>
      <c r="E36" s="795"/>
      <c r="F36" s="795"/>
      <c r="G36" s="795"/>
      <c r="H36" s="795"/>
      <c r="I36" s="795"/>
      <c r="J36" s="795"/>
      <c r="K36" s="795"/>
      <c r="L36" s="795"/>
      <c r="M36" s="795"/>
      <c r="N36" s="795"/>
      <c r="O36" s="795"/>
      <c r="P36" s="796"/>
      <c r="Q36" s="797"/>
      <c r="R36" s="798"/>
      <c r="S36" s="798"/>
      <c r="T36" s="798"/>
      <c r="U36" s="798"/>
      <c r="V36" s="798"/>
      <c r="W36" s="798"/>
      <c r="X36" s="798"/>
      <c r="Y36" s="798"/>
      <c r="Z36" s="798"/>
      <c r="AA36" s="798"/>
      <c r="AB36" s="798"/>
      <c r="AC36" s="798"/>
      <c r="AD36" s="798"/>
      <c r="AE36" s="799"/>
      <c r="AF36" s="800"/>
      <c r="AG36" s="801"/>
      <c r="AH36" s="801"/>
      <c r="AI36" s="801"/>
      <c r="AJ36" s="802"/>
      <c r="AK36" s="848"/>
      <c r="AL36" s="844"/>
      <c r="AM36" s="844"/>
      <c r="AN36" s="844"/>
      <c r="AO36" s="844"/>
      <c r="AP36" s="844"/>
      <c r="AQ36" s="844"/>
      <c r="AR36" s="844"/>
      <c r="AS36" s="844"/>
      <c r="AT36" s="844"/>
      <c r="AU36" s="844"/>
      <c r="AV36" s="844"/>
      <c r="AW36" s="844"/>
      <c r="AX36" s="844"/>
      <c r="AY36" s="844"/>
      <c r="AZ36" s="845"/>
      <c r="BA36" s="845"/>
      <c r="BB36" s="845"/>
      <c r="BC36" s="845"/>
      <c r="BD36" s="845"/>
      <c r="BE36" s="846"/>
      <c r="BF36" s="846"/>
      <c r="BG36" s="846"/>
      <c r="BH36" s="846"/>
      <c r="BI36" s="847"/>
      <c r="BJ36" s="226"/>
      <c r="BK36" s="226"/>
      <c r="BL36" s="226"/>
      <c r="BM36" s="226"/>
      <c r="BN36" s="226"/>
      <c r="BO36" s="235"/>
      <c r="BP36" s="235"/>
      <c r="BQ36" s="232">
        <v>30</v>
      </c>
      <c r="BR36" s="233"/>
      <c r="BS36" s="787"/>
      <c r="BT36" s="788"/>
      <c r="BU36" s="788"/>
      <c r="BV36" s="788"/>
      <c r="BW36" s="788"/>
      <c r="BX36" s="788"/>
      <c r="BY36" s="788"/>
      <c r="BZ36" s="788"/>
      <c r="CA36" s="788"/>
      <c r="CB36" s="788"/>
      <c r="CC36" s="788"/>
      <c r="CD36" s="788"/>
      <c r="CE36" s="788"/>
      <c r="CF36" s="788"/>
      <c r="CG36" s="789"/>
      <c r="CH36" s="790"/>
      <c r="CI36" s="791"/>
      <c r="CJ36" s="791"/>
      <c r="CK36" s="791"/>
      <c r="CL36" s="792"/>
      <c r="CM36" s="790"/>
      <c r="CN36" s="791"/>
      <c r="CO36" s="791"/>
      <c r="CP36" s="791"/>
      <c r="CQ36" s="792"/>
      <c r="CR36" s="790"/>
      <c r="CS36" s="791"/>
      <c r="CT36" s="791"/>
      <c r="CU36" s="791"/>
      <c r="CV36" s="792"/>
      <c r="CW36" s="790"/>
      <c r="CX36" s="791"/>
      <c r="CY36" s="791"/>
      <c r="CZ36" s="791"/>
      <c r="DA36" s="792"/>
      <c r="DB36" s="790"/>
      <c r="DC36" s="791"/>
      <c r="DD36" s="791"/>
      <c r="DE36" s="791"/>
      <c r="DF36" s="792"/>
      <c r="DG36" s="790"/>
      <c r="DH36" s="791"/>
      <c r="DI36" s="791"/>
      <c r="DJ36" s="791"/>
      <c r="DK36" s="792"/>
      <c r="DL36" s="790"/>
      <c r="DM36" s="791"/>
      <c r="DN36" s="791"/>
      <c r="DO36" s="791"/>
      <c r="DP36" s="792"/>
      <c r="DQ36" s="790"/>
      <c r="DR36" s="791"/>
      <c r="DS36" s="791"/>
      <c r="DT36" s="791"/>
      <c r="DU36" s="792"/>
      <c r="DV36" s="787"/>
      <c r="DW36" s="788"/>
      <c r="DX36" s="788"/>
      <c r="DY36" s="788"/>
      <c r="DZ36" s="793"/>
      <c r="EA36" s="224"/>
    </row>
    <row r="37" spans="1:131" ht="26.25" customHeight="1" x14ac:dyDescent="0.2">
      <c r="A37" s="236">
        <v>10</v>
      </c>
      <c r="B37" s="794"/>
      <c r="C37" s="795"/>
      <c r="D37" s="795"/>
      <c r="E37" s="795"/>
      <c r="F37" s="795"/>
      <c r="G37" s="795"/>
      <c r="H37" s="795"/>
      <c r="I37" s="795"/>
      <c r="J37" s="795"/>
      <c r="K37" s="795"/>
      <c r="L37" s="795"/>
      <c r="M37" s="795"/>
      <c r="N37" s="795"/>
      <c r="O37" s="795"/>
      <c r="P37" s="796"/>
      <c r="Q37" s="797"/>
      <c r="R37" s="798"/>
      <c r="S37" s="798"/>
      <c r="T37" s="798"/>
      <c r="U37" s="798"/>
      <c r="V37" s="798"/>
      <c r="W37" s="798"/>
      <c r="X37" s="798"/>
      <c r="Y37" s="798"/>
      <c r="Z37" s="798"/>
      <c r="AA37" s="798"/>
      <c r="AB37" s="798"/>
      <c r="AC37" s="798"/>
      <c r="AD37" s="798"/>
      <c r="AE37" s="799"/>
      <c r="AF37" s="800"/>
      <c r="AG37" s="801"/>
      <c r="AH37" s="801"/>
      <c r="AI37" s="801"/>
      <c r="AJ37" s="802"/>
      <c r="AK37" s="848"/>
      <c r="AL37" s="844"/>
      <c r="AM37" s="844"/>
      <c r="AN37" s="844"/>
      <c r="AO37" s="844"/>
      <c r="AP37" s="844"/>
      <c r="AQ37" s="844"/>
      <c r="AR37" s="844"/>
      <c r="AS37" s="844"/>
      <c r="AT37" s="844"/>
      <c r="AU37" s="844"/>
      <c r="AV37" s="844"/>
      <c r="AW37" s="844"/>
      <c r="AX37" s="844"/>
      <c r="AY37" s="844"/>
      <c r="AZ37" s="845"/>
      <c r="BA37" s="845"/>
      <c r="BB37" s="845"/>
      <c r="BC37" s="845"/>
      <c r="BD37" s="845"/>
      <c r="BE37" s="846"/>
      <c r="BF37" s="846"/>
      <c r="BG37" s="846"/>
      <c r="BH37" s="846"/>
      <c r="BI37" s="847"/>
      <c r="BJ37" s="226"/>
      <c r="BK37" s="226"/>
      <c r="BL37" s="226"/>
      <c r="BM37" s="226"/>
      <c r="BN37" s="226"/>
      <c r="BO37" s="235"/>
      <c r="BP37" s="235"/>
      <c r="BQ37" s="232">
        <v>31</v>
      </c>
      <c r="BR37" s="233"/>
      <c r="BS37" s="787"/>
      <c r="BT37" s="788"/>
      <c r="BU37" s="788"/>
      <c r="BV37" s="788"/>
      <c r="BW37" s="788"/>
      <c r="BX37" s="788"/>
      <c r="BY37" s="788"/>
      <c r="BZ37" s="788"/>
      <c r="CA37" s="788"/>
      <c r="CB37" s="788"/>
      <c r="CC37" s="788"/>
      <c r="CD37" s="788"/>
      <c r="CE37" s="788"/>
      <c r="CF37" s="788"/>
      <c r="CG37" s="789"/>
      <c r="CH37" s="790"/>
      <c r="CI37" s="791"/>
      <c r="CJ37" s="791"/>
      <c r="CK37" s="791"/>
      <c r="CL37" s="792"/>
      <c r="CM37" s="790"/>
      <c r="CN37" s="791"/>
      <c r="CO37" s="791"/>
      <c r="CP37" s="791"/>
      <c r="CQ37" s="792"/>
      <c r="CR37" s="790"/>
      <c r="CS37" s="791"/>
      <c r="CT37" s="791"/>
      <c r="CU37" s="791"/>
      <c r="CV37" s="792"/>
      <c r="CW37" s="790"/>
      <c r="CX37" s="791"/>
      <c r="CY37" s="791"/>
      <c r="CZ37" s="791"/>
      <c r="DA37" s="792"/>
      <c r="DB37" s="790"/>
      <c r="DC37" s="791"/>
      <c r="DD37" s="791"/>
      <c r="DE37" s="791"/>
      <c r="DF37" s="792"/>
      <c r="DG37" s="790"/>
      <c r="DH37" s="791"/>
      <c r="DI37" s="791"/>
      <c r="DJ37" s="791"/>
      <c r="DK37" s="792"/>
      <c r="DL37" s="790"/>
      <c r="DM37" s="791"/>
      <c r="DN37" s="791"/>
      <c r="DO37" s="791"/>
      <c r="DP37" s="792"/>
      <c r="DQ37" s="790"/>
      <c r="DR37" s="791"/>
      <c r="DS37" s="791"/>
      <c r="DT37" s="791"/>
      <c r="DU37" s="792"/>
      <c r="DV37" s="787"/>
      <c r="DW37" s="788"/>
      <c r="DX37" s="788"/>
      <c r="DY37" s="788"/>
      <c r="DZ37" s="793"/>
      <c r="EA37" s="224"/>
    </row>
    <row r="38" spans="1:131" ht="26.25" customHeight="1" x14ac:dyDescent="0.2">
      <c r="A38" s="236">
        <v>11</v>
      </c>
      <c r="B38" s="794"/>
      <c r="C38" s="795"/>
      <c r="D38" s="795"/>
      <c r="E38" s="795"/>
      <c r="F38" s="795"/>
      <c r="G38" s="795"/>
      <c r="H38" s="795"/>
      <c r="I38" s="795"/>
      <c r="J38" s="795"/>
      <c r="K38" s="795"/>
      <c r="L38" s="795"/>
      <c r="M38" s="795"/>
      <c r="N38" s="795"/>
      <c r="O38" s="795"/>
      <c r="P38" s="796"/>
      <c r="Q38" s="797"/>
      <c r="R38" s="798"/>
      <c r="S38" s="798"/>
      <c r="T38" s="798"/>
      <c r="U38" s="798"/>
      <c r="V38" s="798"/>
      <c r="W38" s="798"/>
      <c r="X38" s="798"/>
      <c r="Y38" s="798"/>
      <c r="Z38" s="798"/>
      <c r="AA38" s="798"/>
      <c r="AB38" s="798"/>
      <c r="AC38" s="798"/>
      <c r="AD38" s="798"/>
      <c r="AE38" s="799"/>
      <c r="AF38" s="800"/>
      <c r="AG38" s="801"/>
      <c r="AH38" s="801"/>
      <c r="AI38" s="801"/>
      <c r="AJ38" s="802"/>
      <c r="AK38" s="848"/>
      <c r="AL38" s="844"/>
      <c r="AM38" s="844"/>
      <c r="AN38" s="844"/>
      <c r="AO38" s="844"/>
      <c r="AP38" s="844"/>
      <c r="AQ38" s="844"/>
      <c r="AR38" s="844"/>
      <c r="AS38" s="844"/>
      <c r="AT38" s="844"/>
      <c r="AU38" s="844"/>
      <c r="AV38" s="844"/>
      <c r="AW38" s="844"/>
      <c r="AX38" s="844"/>
      <c r="AY38" s="844"/>
      <c r="AZ38" s="845"/>
      <c r="BA38" s="845"/>
      <c r="BB38" s="845"/>
      <c r="BC38" s="845"/>
      <c r="BD38" s="845"/>
      <c r="BE38" s="846"/>
      <c r="BF38" s="846"/>
      <c r="BG38" s="846"/>
      <c r="BH38" s="846"/>
      <c r="BI38" s="847"/>
      <c r="BJ38" s="226"/>
      <c r="BK38" s="226"/>
      <c r="BL38" s="226"/>
      <c r="BM38" s="226"/>
      <c r="BN38" s="226"/>
      <c r="BO38" s="235"/>
      <c r="BP38" s="235"/>
      <c r="BQ38" s="232">
        <v>32</v>
      </c>
      <c r="BR38" s="233"/>
      <c r="BS38" s="787"/>
      <c r="BT38" s="788"/>
      <c r="BU38" s="788"/>
      <c r="BV38" s="788"/>
      <c r="BW38" s="788"/>
      <c r="BX38" s="788"/>
      <c r="BY38" s="788"/>
      <c r="BZ38" s="788"/>
      <c r="CA38" s="788"/>
      <c r="CB38" s="788"/>
      <c r="CC38" s="788"/>
      <c r="CD38" s="788"/>
      <c r="CE38" s="788"/>
      <c r="CF38" s="788"/>
      <c r="CG38" s="789"/>
      <c r="CH38" s="790"/>
      <c r="CI38" s="791"/>
      <c r="CJ38" s="791"/>
      <c r="CK38" s="791"/>
      <c r="CL38" s="792"/>
      <c r="CM38" s="790"/>
      <c r="CN38" s="791"/>
      <c r="CO38" s="791"/>
      <c r="CP38" s="791"/>
      <c r="CQ38" s="792"/>
      <c r="CR38" s="790"/>
      <c r="CS38" s="791"/>
      <c r="CT38" s="791"/>
      <c r="CU38" s="791"/>
      <c r="CV38" s="792"/>
      <c r="CW38" s="790"/>
      <c r="CX38" s="791"/>
      <c r="CY38" s="791"/>
      <c r="CZ38" s="791"/>
      <c r="DA38" s="792"/>
      <c r="DB38" s="790"/>
      <c r="DC38" s="791"/>
      <c r="DD38" s="791"/>
      <c r="DE38" s="791"/>
      <c r="DF38" s="792"/>
      <c r="DG38" s="790"/>
      <c r="DH38" s="791"/>
      <c r="DI38" s="791"/>
      <c r="DJ38" s="791"/>
      <c r="DK38" s="792"/>
      <c r="DL38" s="790"/>
      <c r="DM38" s="791"/>
      <c r="DN38" s="791"/>
      <c r="DO38" s="791"/>
      <c r="DP38" s="792"/>
      <c r="DQ38" s="790"/>
      <c r="DR38" s="791"/>
      <c r="DS38" s="791"/>
      <c r="DT38" s="791"/>
      <c r="DU38" s="792"/>
      <c r="DV38" s="787"/>
      <c r="DW38" s="788"/>
      <c r="DX38" s="788"/>
      <c r="DY38" s="788"/>
      <c r="DZ38" s="793"/>
      <c r="EA38" s="224"/>
    </row>
    <row r="39" spans="1:131" ht="26.25" customHeight="1" x14ac:dyDescent="0.2">
      <c r="A39" s="236">
        <v>12</v>
      </c>
      <c r="B39" s="794"/>
      <c r="C39" s="795"/>
      <c r="D39" s="795"/>
      <c r="E39" s="795"/>
      <c r="F39" s="795"/>
      <c r="G39" s="795"/>
      <c r="H39" s="795"/>
      <c r="I39" s="795"/>
      <c r="J39" s="795"/>
      <c r="K39" s="795"/>
      <c r="L39" s="795"/>
      <c r="M39" s="795"/>
      <c r="N39" s="795"/>
      <c r="O39" s="795"/>
      <c r="P39" s="796"/>
      <c r="Q39" s="797"/>
      <c r="R39" s="798"/>
      <c r="S39" s="798"/>
      <c r="T39" s="798"/>
      <c r="U39" s="798"/>
      <c r="V39" s="798"/>
      <c r="W39" s="798"/>
      <c r="X39" s="798"/>
      <c r="Y39" s="798"/>
      <c r="Z39" s="798"/>
      <c r="AA39" s="798"/>
      <c r="AB39" s="798"/>
      <c r="AC39" s="798"/>
      <c r="AD39" s="798"/>
      <c r="AE39" s="799"/>
      <c r="AF39" s="800"/>
      <c r="AG39" s="801"/>
      <c r="AH39" s="801"/>
      <c r="AI39" s="801"/>
      <c r="AJ39" s="802"/>
      <c r="AK39" s="848"/>
      <c r="AL39" s="844"/>
      <c r="AM39" s="844"/>
      <c r="AN39" s="844"/>
      <c r="AO39" s="844"/>
      <c r="AP39" s="844"/>
      <c r="AQ39" s="844"/>
      <c r="AR39" s="844"/>
      <c r="AS39" s="844"/>
      <c r="AT39" s="844"/>
      <c r="AU39" s="844"/>
      <c r="AV39" s="844"/>
      <c r="AW39" s="844"/>
      <c r="AX39" s="844"/>
      <c r="AY39" s="844"/>
      <c r="AZ39" s="845"/>
      <c r="BA39" s="845"/>
      <c r="BB39" s="845"/>
      <c r="BC39" s="845"/>
      <c r="BD39" s="845"/>
      <c r="BE39" s="846"/>
      <c r="BF39" s="846"/>
      <c r="BG39" s="846"/>
      <c r="BH39" s="846"/>
      <c r="BI39" s="847"/>
      <c r="BJ39" s="226"/>
      <c r="BK39" s="226"/>
      <c r="BL39" s="226"/>
      <c r="BM39" s="226"/>
      <c r="BN39" s="226"/>
      <c r="BO39" s="235"/>
      <c r="BP39" s="235"/>
      <c r="BQ39" s="232">
        <v>33</v>
      </c>
      <c r="BR39" s="233"/>
      <c r="BS39" s="787"/>
      <c r="BT39" s="788"/>
      <c r="BU39" s="788"/>
      <c r="BV39" s="788"/>
      <c r="BW39" s="788"/>
      <c r="BX39" s="788"/>
      <c r="BY39" s="788"/>
      <c r="BZ39" s="788"/>
      <c r="CA39" s="788"/>
      <c r="CB39" s="788"/>
      <c r="CC39" s="788"/>
      <c r="CD39" s="788"/>
      <c r="CE39" s="788"/>
      <c r="CF39" s="788"/>
      <c r="CG39" s="789"/>
      <c r="CH39" s="790"/>
      <c r="CI39" s="791"/>
      <c r="CJ39" s="791"/>
      <c r="CK39" s="791"/>
      <c r="CL39" s="792"/>
      <c r="CM39" s="790"/>
      <c r="CN39" s="791"/>
      <c r="CO39" s="791"/>
      <c r="CP39" s="791"/>
      <c r="CQ39" s="792"/>
      <c r="CR39" s="790"/>
      <c r="CS39" s="791"/>
      <c r="CT39" s="791"/>
      <c r="CU39" s="791"/>
      <c r="CV39" s="792"/>
      <c r="CW39" s="790"/>
      <c r="CX39" s="791"/>
      <c r="CY39" s="791"/>
      <c r="CZ39" s="791"/>
      <c r="DA39" s="792"/>
      <c r="DB39" s="790"/>
      <c r="DC39" s="791"/>
      <c r="DD39" s="791"/>
      <c r="DE39" s="791"/>
      <c r="DF39" s="792"/>
      <c r="DG39" s="790"/>
      <c r="DH39" s="791"/>
      <c r="DI39" s="791"/>
      <c r="DJ39" s="791"/>
      <c r="DK39" s="792"/>
      <c r="DL39" s="790"/>
      <c r="DM39" s="791"/>
      <c r="DN39" s="791"/>
      <c r="DO39" s="791"/>
      <c r="DP39" s="792"/>
      <c r="DQ39" s="790"/>
      <c r="DR39" s="791"/>
      <c r="DS39" s="791"/>
      <c r="DT39" s="791"/>
      <c r="DU39" s="792"/>
      <c r="DV39" s="787"/>
      <c r="DW39" s="788"/>
      <c r="DX39" s="788"/>
      <c r="DY39" s="788"/>
      <c r="DZ39" s="793"/>
      <c r="EA39" s="224"/>
    </row>
    <row r="40" spans="1:131" ht="26.25" customHeight="1" x14ac:dyDescent="0.2">
      <c r="A40" s="232">
        <v>13</v>
      </c>
      <c r="B40" s="794"/>
      <c r="C40" s="795"/>
      <c r="D40" s="795"/>
      <c r="E40" s="795"/>
      <c r="F40" s="795"/>
      <c r="G40" s="795"/>
      <c r="H40" s="795"/>
      <c r="I40" s="795"/>
      <c r="J40" s="795"/>
      <c r="K40" s="795"/>
      <c r="L40" s="795"/>
      <c r="M40" s="795"/>
      <c r="N40" s="795"/>
      <c r="O40" s="795"/>
      <c r="P40" s="796"/>
      <c r="Q40" s="797"/>
      <c r="R40" s="798"/>
      <c r="S40" s="798"/>
      <c r="T40" s="798"/>
      <c r="U40" s="798"/>
      <c r="V40" s="798"/>
      <c r="W40" s="798"/>
      <c r="X40" s="798"/>
      <c r="Y40" s="798"/>
      <c r="Z40" s="798"/>
      <c r="AA40" s="798"/>
      <c r="AB40" s="798"/>
      <c r="AC40" s="798"/>
      <c r="AD40" s="798"/>
      <c r="AE40" s="799"/>
      <c r="AF40" s="800"/>
      <c r="AG40" s="801"/>
      <c r="AH40" s="801"/>
      <c r="AI40" s="801"/>
      <c r="AJ40" s="802"/>
      <c r="AK40" s="848"/>
      <c r="AL40" s="844"/>
      <c r="AM40" s="844"/>
      <c r="AN40" s="844"/>
      <c r="AO40" s="844"/>
      <c r="AP40" s="844"/>
      <c r="AQ40" s="844"/>
      <c r="AR40" s="844"/>
      <c r="AS40" s="844"/>
      <c r="AT40" s="844"/>
      <c r="AU40" s="844"/>
      <c r="AV40" s="844"/>
      <c r="AW40" s="844"/>
      <c r="AX40" s="844"/>
      <c r="AY40" s="844"/>
      <c r="AZ40" s="845"/>
      <c r="BA40" s="845"/>
      <c r="BB40" s="845"/>
      <c r="BC40" s="845"/>
      <c r="BD40" s="845"/>
      <c r="BE40" s="846"/>
      <c r="BF40" s="846"/>
      <c r="BG40" s="846"/>
      <c r="BH40" s="846"/>
      <c r="BI40" s="847"/>
      <c r="BJ40" s="226"/>
      <c r="BK40" s="226"/>
      <c r="BL40" s="226"/>
      <c r="BM40" s="226"/>
      <c r="BN40" s="226"/>
      <c r="BO40" s="235"/>
      <c r="BP40" s="235"/>
      <c r="BQ40" s="232">
        <v>34</v>
      </c>
      <c r="BR40" s="233"/>
      <c r="BS40" s="787"/>
      <c r="BT40" s="788"/>
      <c r="BU40" s="788"/>
      <c r="BV40" s="788"/>
      <c r="BW40" s="788"/>
      <c r="BX40" s="788"/>
      <c r="BY40" s="788"/>
      <c r="BZ40" s="788"/>
      <c r="CA40" s="788"/>
      <c r="CB40" s="788"/>
      <c r="CC40" s="788"/>
      <c r="CD40" s="788"/>
      <c r="CE40" s="788"/>
      <c r="CF40" s="788"/>
      <c r="CG40" s="789"/>
      <c r="CH40" s="790"/>
      <c r="CI40" s="791"/>
      <c r="CJ40" s="791"/>
      <c r="CK40" s="791"/>
      <c r="CL40" s="792"/>
      <c r="CM40" s="790"/>
      <c r="CN40" s="791"/>
      <c r="CO40" s="791"/>
      <c r="CP40" s="791"/>
      <c r="CQ40" s="792"/>
      <c r="CR40" s="790"/>
      <c r="CS40" s="791"/>
      <c r="CT40" s="791"/>
      <c r="CU40" s="791"/>
      <c r="CV40" s="792"/>
      <c r="CW40" s="790"/>
      <c r="CX40" s="791"/>
      <c r="CY40" s="791"/>
      <c r="CZ40" s="791"/>
      <c r="DA40" s="792"/>
      <c r="DB40" s="790"/>
      <c r="DC40" s="791"/>
      <c r="DD40" s="791"/>
      <c r="DE40" s="791"/>
      <c r="DF40" s="792"/>
      <c r="DG40" s="790"/>
      <c r="DH40" s="791"/>
      <c r="DI40" s="791"/>
      <c r="DJ40" s="791"/>
      <c r="DK40" s="792"/>
      <c r="DL40" s="790"/>
      <c r="DM40" s="791"/>
      <c r="DN40" s="791"/>
      <c r="DO40" s="791"/>
      <c r="DP40" s="792"/>
      <c r="DQ40" s="790"/>
      <c r="DR40" s="791"/>
      <c r="DS40" s="791"/>
      <c r="DT40" s="791"/>
      <c r="DU40" s="792"/>
      <c r="DV40" s="787"/>
      <c r="DW40" s="788"/>
      <c r="DX40" s="788"/>
      <c r="DY40" s="788"/>
      <c r="DZ40" s="793"/>
      <c r="EA40" s="224"/>
    </row>
    <row r="41" spans="1:131" ht="26.25" customHeight="1" x14ac:dyDescent="0.2">
      <c r="A41" s="232">
        <v>14</v>
      </c>
      <c r="B41" s="794"/>
      <c r="C41" s="795"/>
      <c r="D41" s="795"/>
      <c r="E41" s="795"/>
      <c r="F41" s="795"/>
      <c r="G41" s="795"/>
      <c r="H41" s="795"/>
      <c r="I41" s="795"/>
      <c r="J41" s="795"/>
      <c r="K41" s="795"/>
      <c r="L41" s="795"/>
      <c r="M41" s="795"/>
      <c r="N41" s="795"/>
      <c r="O41" s="795"/>
      <c r="P41" s="796"/>
      <c r="Q41" s="797"/>
      <c r="R41" s="798"/>
      <c r="S41" s="798"/>
      <c r="T41" s="798"/>
      <c r="U41" s="798"/>
      <c r="V41" s="798"/>
      <c r="W41" s="798"/>
      <c r="X41" s="798"/>
      <c r="Y41" s="798"/>
      <c r="Z41" s="798"/>
      <c r="AA41" s="798"/>
      <c r="AB41" s="798"/>
      <c r="AC41" s="798"/>
      <c r="AD41" s="798"/>
      <c r="AE41" s="799"/>
      <c r="AF41" s="800"/>
      <c r="AG41" s="801"/>
      <c r="AH41" s="801"/>
      <c r="AI41" s="801"/>
      <c r="AJ41" s="802"/>
      <c r="AK41" s="848"/>
      <c r="AL41" s="844"/>
      <c r="AM41" s="844"/>
      <c r="AN41" s="844"/>
      <c r="AO41" s="844"/>
      <c r="AP41" s="844"/>
      <c r="AQ41" s="844"/>
      <c r="AR41" s="844"/>
      <c r="AS41" s="844"/>
      <c r="AT41" s="844"/>
      <c r="AU41" s="844"/>
      <c r="AV41" s="844"/>
      <c r="AW41" s="844"/>
      <c r="AX41" s="844"/>
      <c r="AY41" s="844"/>
      <c r="AZ41" s="845"/>
      <c r="BA41" s="845"/>
      <c r="BB41" s="845"/>
      <c r="BC41" s="845"/>
      <c r="BD41" s="845"/>
      <c r="BE41" s="846"/>
      <c r="BF41" s="846"/>
      <c r="BG41" s="846"/>
      <c r="BH41" s="846"/>
      <c r="BI41" s="847"/>
      <c r="BJ41" s="226"/>
      <c r="BK41" s="226"/>
      <c r="BL41" s="226"/>
      <c r="BM41" s="226"/>
      <c r="BN41" s="226"/>
      <c r="BO41" s="235"/>
      <c r="BP41" s="235"/>
      <c r="BQ41" s="232">
        <v>35</v>
      </c>
      <c r="BR41" s="233"/>
      <c r="BS41" s="787"/>
      <c r="BT41" s="788"/>
      <c r="BU41" s="788"/>
      <c r="BV41" s="788"/>
      <c r="BW41" s="788"/>
      <c r="BX41" s="788"/>
      <c r="BY41" s="788"/>
      <c r="BZ41" s="788"/>
      <c r="CA41" s="788"/>
      <c r="CB41" s="788"/>
      <c r="CC41" s="788"/>
      <c r="CD41" s="788"/>
      <c r="CE41" s="788"/>
      <c r="CF41" s="788"/>
      <c r="CG41" s="789"/>
      <c r="CH41" s="790"/>
      <c r="CI41" s="791"/>
      <c r="CJ41" s="791"/>
      <c r="CK41" s="791"/>
      <c r="CL41" s="792"/>
      <c r="CM41" s="790"/>
      <c r="CN41" s="791"/>
      <c r="CO41" s="791"/>
      <c r="CP41" s="791"/>
      <c r="CQ41" s="792"/>
      <c r="CR41" s="790"/>
      <c r="CS41" s="791"/>
      <c r="CT41" s="791"/>
      <c r="CU41" s="791"/>
      <c r="CV41" s="792"/>
      <c r="CW41" s="790"/>
      <c r="CX41" s="791"/>
      <c r="CY41" s="791"/>
      <c r="CZ41" s="791"/>
      <c r="DA41" s="792"/>
      <c r="DB41" s="790"/>
      <c r="DC41" s="791"/>
      <c r="DD41" s="791"/>
      <c r="DE41" s="791"/>
      <c r="DF41" s="792"/>
      <c r="DG41" s="790"/>
      <c r="DH41" s="791"/>
      <c r="DI41" s="791"/>
      <c r="DJ41" s="791"/>
      <c r="DK41" s="792"/>
      <c r="DL41" s="790"/>
      <c r="DM41" s="791"/>
      <c r="DN41" s="791"/>
      <c r="DO41" s="791"/>
      <c r="DP41" s="792"/>
      <c r="DQ41" s="790"/>
      <c r="DR41" s="791"/>
      <c r="DS41" s="791"/>
      <c r="DT41" s="791"/>
      <c r="DU41" s="792"/>
      <c r="DV41" s="787"/>
      <c r="DW41" s="788"/>
      <c r="DX41" s="788"/>
      <c r="DY41" s="788"/>
      <c r="DZ41" s="793"/>
      <c r="EA41" s="224"/>
    </row>
    <row r="42" spans="1:131" ht="26.25" customHeight="1" x14ac:dyDescent="0.2">
      <c r="A42" s="232">
        <v>15</v>
      </c>
      <c r="B42" s="794"/>
      <c r="C42" s="795"/>
      <c r="D42" s="795"/>
      <c r="E42" s="795"/>
      <c r="F42" s="795"/>
      <c r="G42" s="795"/>
      <c r="H42" s="795"/>
      <c r="I42" s="795"/>
      <c r="J42" s="795"/>
      <c r="K42" s="795"/>
      <c r="L42" s="795"/>
      <c r="M42" s="795"/>
      <c r="N42" s="795"/>
      <c r="O42" s="795"/>
      <c r="P42" s="796"/>
      <c r="Q42" s="797"/>
      <c r="R42" s="798"/>
      <c r="S42" s="798"/>
      <c r="T42" s="798"/>
      <c r="U42" s="798"/>
      <c r="V42" s="798"/>
      <c r="W42" s="798"/>
      <c r="X42" s="798"/>
      <c r="Y42" s="798"/>
      <c r="Z42" s="798"/>
      <c r="AA42" s="798"/>
      <c r="AB42" s="798"/>
      <c r="AC42" s="798"/>
      <c r="AD42" s="798"/>
      <c r="AE42" s="799"/>
      <c r="AF42" s="800"/>
      <c r="AG42" s="801"/>
      <c r="AH42" s="801"/>
      <c r="AI42" s="801"/>
      <c r="AJ42" s="802"/>
      <c r="AK42" s="848"/>
      <c r="AL42" s="844"/>
      <c r="AM42" s="844"/>
      <c r="AN42" s="844"/>
      <c r="AO42" s="844"/>
      <c r="AP42" s="844"/>
      <c r="AQ42" s="844"/>
      <c r="AR42" s="844"/>
      <c r="AS42" s="844"/>
      <c r="AT42" s="844"/>
      <c r="AU42" s="844"/>
      <c r="AV42" s="844"/>
      <c r="AW42" s="844"/>
      <c r="AX42" s="844"/>
      <c r="AY42" s="844"/>
      <c r="AZ42" s="845"/>
      <c r="BA42" s="845"/>
      <c r="BB42" s="845"/>
      <c r="BC42" s="845"/>
      <c r="BD42" s="845"/>
      <c r="BE42" s="846"/>
      <c r="BF42" s="846"/>
      <c r="BG42" s="846"/>
      <c r="BH42" s="846"/>
      <c r="BI42" s="847"/>
      <c r="BJ42" s="226"/>
      <c r="BK42" s="226"/>
      <c r="BL42" s="226"/>
      <c r="BM42" s="226"/>
      <c r="BN42" s="226"/>
      <c r="BO42" s="235"/>
      <c r="BP42" s="235"/>
      <c r="BQ42" s="232">
        <v>36</v>
      </c>
      <c r="BR42" s="233"/>
      <c r="BS42" s="787"/>
      <c r="BT42" s="788"/>
      <c r="BU42" s="788"/>
      <c r="BV42" s="788"/>
      <c r="BW42" s="788"/>
      <c r="BX42" s="788"/>
      <c r="BY42" s="788"/>
      <c r="BZ42" s="788"/>
      <c r="CA42" s="788"/>
      <c r="CB42" s="788"/>
      <c r="CC42" s="788"/>
      <c r="CD42" s="788"/>
      <c r="CE42" s="788"/>
      <c r="CF42" s="788"/>
      <c r="CG42" s="789"/>
      <c r="CH42" s="790"/>
      <c r="CI42" s="791"/>
      <c r="CJ42" s="791"/>
      <c r="CK42" s="791"/>
      <c r="CL42" s="792"/>
      <c r="CM42" s="790"/>
      <c r="CN42" s="791"/>
      <c r="CO42" s="791"/>
      <c r="CP42" s="791"/>
      <c r="CQ42" s="792"/>
      <c r="CR42" s="790"/>
      <c r="CS42" s="791"/>
      <c r="CT42" s="791"/>
      <c r="CU42" s="791"/>
      <c r="CV42" s="792"/>
      <c r="CW42" s="790"/>
      <c r="CX42" s="791"/>
      <c r="CY42" s="791"/>
      <c r="CZ42" s="791"/>
      <c r="DA42" s="792"/>
      <c r="DB42" s="790"/>
      <c r="DC42" s="791"/>
      <c r="DD42" s="791"/>
      <c r="DE42" s="791"/>
      <c r="DF42" s="792"/>
      <c r="DG42" s="790"/>
      <c r="DH42" s="791"/>
      <c r="DI42" s="791"/>
      <c r="DJ42" s="791"/>
      <c r="DK42" s="792"/>
      <c r="DL42" s="790"/>
      <c r="DM42" s="791"/>
      <c r="DN42" s="791"/>
      <c r="DO42" s="791"/>
      <c r="DP42" s="792"/>
      <c r="DQ42" s="790"/>
      <c r="DR42" s="791"/>
      <c r="DS42" s="791"/>
      <c r="DT42" s="791"/>
      <c r="DU42" s="792"/>
      <c r="DV42" s="787"/>
      <c r="DW42" s="788"/>
      <c r="DX42" s="788"/>
      <c r="DY42" s="788"/>
      <c r="DZ42" s="793"/>
      <c r="EA42" s="224"/>
    </row>
    <row r="43" spans="1:131" ht="26.25" customHeight="1" x14ac:dyDescent="0.2">
      <c r="A43" s="232">
        <v>16</v>
      </c>
      <c r="B43" s="794"/>
      <c r="C43" s="795"/>
      <c r="D43" s="795"/>
      <c r="E43" s="795"/>
      <c r="F43" s="795"/>
      <c r="G43" s="795"/>
      <c r="H43" s="795"/>
      <c r="I43" s="795"/>
      <c r="J43" s="795"/>
      <c r="K43" s="795"/>
      <c r="L43" s="795"/>
      <c r="M43" s="795"/>
      <c r="N43" s="795"/>
      <c r="O43" s="795"/>
      <c r="P43" s="796"/>
      <c r="Q43" s="797"/>
      <c r="R43" s="798"/>
      <c r="S43" s="798"/>
      <c r="T43" s="798"/>
      <c r="U43" s="798"/>
      <c r="V43" s="798"/>
      <c r="W43" s="798"/>
      <c r="X43" s="798"/>
      <c r="Y43" s="798"/>
      <c r="Z43" s="798"/>
      <c r="AA43" s="798"/>
      <c r="AB43" s="798"/>
      <c r="AC43" s="798"/>
      <c r="AD43" s="798"/>
      <c r="AE43" s="799"/>
      <c r="AF43" s="800"/>
      <c r="AG43" s="801"/>
      <c r="AH43" s="801"/>
      <c r="AI43" s="801"/>
      <c r="AJ43" s="802"/>
      <c r="AK43" s="848"/>
      <c r="AL43" s="844"/>
      <c r="AM43" s="844"/>
      <c r="AN43" s="844"/>
      <c r="AO43" s="844"/>
      <c r="AP43" s="844"/>
      <c r="AQ43" s="844"/>
      <c r="AR43" s="844"/>
      <c r="AS43" s="844"/>
      <c r="AT43" s="844"/>
      <c r="AU43" s="844"/>
      <c r="AV43" s="844"/>
      <c r="AW43" s="844"/>
      <c r="AX43" s="844"/>
      <c r="AY43" s="844"/>
      <c r="AZ43" s="845"/>
      <c r="BA43" s="845"/>
      <c r="BB43" s="845"/>
      <c r="BC43" s="845"/>
      <c r="BD43" s="845"/>
      <c r="BE43" s="846"/>
      <c r="BF43" s="846"/>
      <c r="BG43" s="846"/>
      <c r="BH43" s="846"/>
      <c r="BI43" s="847"/>
      <c r="BJ43" s="226"/>
      <c r="BK43" s="226"/>
      <c r="BL43" s="226"/>
      <c r="BM43" s="226"/>
      <c r="BN43" s="226"/>
      <c r="BO43" s="235"/>
      <c r="BP43" s="235"/>
      <c r="BQ43" s="232">
        <v>37</v>
      </c>
      <c r="BR43" s="233"/>
      <c r="BS43" s="787"/>
      <c r="BT43" s="788"/>
      <c r="BU43" s="788"/>
      <c r="BV43" s="788"/>
      <c r="BW43" s="788"/>
      <c r="BX43" s="788"/>
      <c r="BY43" s="788"/>
      <c r="BZ43" s="788"/>
      <c r="CA43" s="788"/>
      <c r="CB43" s="788"/>
      <c r="CC43" s="788"/>
      <c r="CD43" s="788"/>
      <c r="CE43" s="788"/>
      <c r="CF43" s="788"/>
      <c r="CG43" s="789"/>
      <c r="CH43" s="790"/>
      <c r="CI43" s="791"/>
      <c r="CJ43" s="791"/>
      <c r="CK43" s="791"/>
      <c r="CL43" s="792"/>
      <c r="CM43" s="790"/>
      <c r="CN43" s="791"/>
      <c r="CO43" s="791"/>
      <c r="CP43" s="791"/>
      <c r="CQ43" s="792"/>
      <c r="CR43" s="790"/>
      <c r="CS43" s="791"/>
      <c r="CT43" s="791"/>
      <c r="CU43" s="791"/>
      <c r="CV43" s="792"/>
      <c r="CW43" s="790"/>
      <c r="CX43" s="791"/>
      <c r="CY43" s="791"/>
      <c r="CZ43" s="791"/>
      <c r="DA43" s="792"/>
      <c r="DB43" s="790"/>
      <c r="DC43" s="791"/>
      <c r="DD43" s="791"/>
      <c r="DE43" s="791"/>
      <c r="DF43" s="792"/>
      <c r="DG43" s="790"/>
      <c r="DH43" s="791"/>
      <c r="DI43" s="791"/>
      <c r="DJ43" s="791"/>
      <c r="DK43" s="792"/>
      <c r="DL43" s="790"/>
      <c r="DM43" s="791"/>
      <c r="DN43" s="791"/>
      <c r="DO43" s="791"/>
      <c r="DP43" s="792"/>
      <c r="DQ43" s="790"/>
      <c r="DR43" s="791"/>
      <c r="DS43" s="791"/>
      <c r="DT43" s="791"/>
      <c r="DU43" s="792"/>
      <c r="DV43" s="787"/>
      <c r="DW43" s="788"/>
      <c r="DX43" s="788"/>
      <c r="DY43" s="788"/>
      <c r="DZ43" s="793"/>
      <c r="EA43" s="224"/>
    </row>
    <row r="44" spans="1:131" ht="26.25" customHeight="1" x14ac:dyDescent="0.2">
      <c r="A44" s="232">
        <v>17</v>
      </c>
      <c r="B44" s="794"/>
      <c r="C44" s="795"/>
      <c r="D44" s="795"/>
      <c r="E44" s="795"/>
      <c r="F44" s="795"/>
      <c r="G44" s="795"/>
      <c r="H44" s="795"/>
      <c r="I44" s="795"/>
      <c r="J44" s="795"/>
      <c r="K44" s="795"/>
      <c r="L44" s="795"/>
      <c r="M44" s="795"/>
      <c r="N44" s="795"/>
      <c r="O44" s="795"/>
      <c r="P44" s="796"/>
      <c r="Q44" s="797"/>
      <c r="R44" s="798"/>
      <c r="S44" s="798"/>
      <c r="T44" s="798"/>
      <c r="U44" s="798"/>
      <c r="V44" s="798"/>
      <c r="W44" s="798"/>
      <c r="X44" s="798"/>
      <c r="Y44" s="798"/>
      <c r="Z44" s="798"/>
      <c r="AA44" s="798"/>
      <c r="AB44" s="798"/>
      <c r="AC44" s="798"/>
      <c r="AD44" s="798"/>
      <c r="AE44" s="799"/>
      <c r="AF44" s="800"/>
      <c r="AG44" s="801"/>
      <c r="AH44" s="801"/>
      <c r="AI44" s="801"/>
      <c r="AJ44" s="802"/>
      <c r="AK44" s="848"/>
      <c r="AL44" s="844"/>
      <c r="AM44" s="844"/>
      <c r="AN44" s="844"/>
      <c r="AO44" s="844"/>
      <c r="AP44" s="844"/>
      <c r="AQ44" s="844"/>
      <c r="AR44" s="844"/>
      <c r="AS44" s="844"/>
      <c r="AT44" s="844"/>
      <c r="AU44" s="844"/>
      <c r="AV44" s="844"/>
      <c r="AW44" s="844"/>
      <c r="AX44" s="844"/>
      <c r="AY44" s="844"/>
      <c r="AZ44" s="845"/>
      <c r="BA44" s="845"/>
      <c r="BB44" s="845"/>
      <c r="BC44" s="845"/>
      <c r="BD44" s="845"/>
      <c r="BE44" s="846"/>
      <c r="BF44" s="846"/>
      <c r="BG44" s="846"/>
      <c r="BH44" s="846"/>
      <c r="BI44" s="847"/>
      <c r="BJ44" s="226"/>
      <c r="BK44" s="226"/>
      <c r="BL44" s="226"/>
      <c r="BM44" s="226"/>
      <c r="BN44" s="226"/>
      <c r="BO44" s="235"/>
      <c r="BP44" s="235"/>
      <c r="BQ44" s="232">
        <v>38</v>
      </c>
      <c r="BR44" s="233"/>
      <c r="BS44" s="787"/>
      <c r="BT44" s="788"/>
      <c r="BU44" s="788"/>
      <c r="BV44" s="788"/>
      <c r="BW44" s="788"/>
      <c r="BX44" s="788"/>
      <c r="BY44" s="788"/>
      <c r="BZ44" s="788"/>
      <c r="CA44" s="788"/>
      <c r="CB44" s="788"/>
      <c r="CC44" s="788"/>
      <c r="CD44" s="788"/>
      <c r="CE44" s="788"/>
      <c r="CF44" s="788"/>
      <c r="CG44" s="789"/>
      <c r="CH44" s="790"/>
      <c r="CI44" s="791"/>
      <c r="CJ44" s="791"/>
      <c r="CK44" s="791"/>
      <c r="CL44" s="792"/>
      <c r="CM44" s="790"/>
      <c r="CN44" s="791"/>
      <c r="CO44" s="791"/>
      <c r="CP44" s="791"/>
      <c r="CQ44" s="792"/>
      <c r="CR44" s="790"/>
      <c r="CS44" s="791"/>
      <c r="CT44" s="791"/>
      <c r="CU44" s="791"/>
      <c r="CV44" s="792"/>
      <c r="CW44" s="790"/>
      <c r="CX44" s="791"/>
      <c r="CY44" s="791"/>
      <c r="CZ44" s="791"/>
      <c r="DA44" s="792"/>
      <c r="DB44" s="790"/>
      <c r="DC44" s="791"/>
      <c r="DD44" s="791"/>
      <c r="DE44" s="791"/>
      <c r="DF44" s="792"/>
      <c r="DG44" s="790"/>
      <c r="DH44" s="791"/>
      <c r="DI44" s="791"/>
      <c r="DJ44" s="791"/>
      <c r="DK44" s="792"/>
      <c r="DL44" s="790"/>
      <c r="DM44" s="791"/>
      <c r="DN44" s="791"/>
      <c r="DO44" s="791"/>
      <c r="DP44" s="792"/>
      <c r="DQ44" s="790"/>
      <c r="DR44" s="791"/>
      <c r="DS44" s="791"/>
      <c r="DT44" s="791"/>
      <c r="DU44" s="792"/>
      <c r="DV44" s="787"/>
      <c r="DW44" s="788"/>
      <c r="DX44" s="788"/>
      <c r="DY44" s="788"/>
      <c r="DZ44" s="793"/>
      <c r="EA44" s="224"/>
    </row>
    <row r="45" spans="1:131" ht="26.25" customHeight="1" x14ac:dyDescent="0.2">
      <c r="A45" s="232">
        <v>18</v>
      </c>
      <c r="B45" s="794"/>
      <c r="C45" s="795"/>
      <c r="D45" s="795"/>
      <c r="E45" s="795"/>
      <c r="F45" s="795"/>
      <c r="G45" s="795"/>
      <c r="H45" s="795"/>
      <c r="I45" s="795"/>
      <c r="J45" s="795"/>
      <c r="K45" s="795"/>
      <c r="L45" s="795"/>
      <c r="M45" s="795"/>
      <c r="N45" s="795"/>
      <c r="O45" s="795"/>
      <c r="P45" s="796"/>
      <c r="Q45" s="797"/>
      <c r="R45" s="798"/>
      <c r="S45" s="798"/>
      <c r="T45" s="798"/>
      <c r="U45" s="798"/>
      <c r="V45" s="798"/>
      <c r="W45" s="798"/>
      <c r="X45" s="798"/>
      <c r="Y45" s="798"/>
      <c r="Z45" s="798"/>
      <c r="AA45" s="798"/>
      <c r="AB45" s="798"/>
      <c r="AC45" s="798"/>
      <c r="AD45" s="798"/>
      <c r="AE45" s="799"/>
      <c r="AF45" s="800"/>
      <c r="AG45" s="801"/>
      <c r="AH45" s="801"/>
      <c r="AI45" s="801"/>
      <c r="AJ45" s="802"/>
      <c r="AK45" s="848"/>
      <c r="AL45" s="844"/>
      <c r="AM45" s="844"/>
      <c r="AN45" s="844"/>
      <c r="AO45" s="844"/>
      <c r="AP45" s="844"/>
      <c r="AQ45" s="844"/>
      <c r="AR45" s="844"/>
      <c r="AS45" s="844"/>
      <c r="AT45" s="844"/>
      <c r="AU45" s="844"/>
      <c r="AV45" s="844"/>
      <c r="AW45" s="844"/>
      <c r="AX45" s="844"/>
      <c r="AY45" s="844"/>
      <c r="AZ45" s="845"/>
      <c r="BA45" s="845"/>
      <c r="BB45" s="845"/>
      <c r="BC45" s="845"/>
      <c r="BD45" s="845"/>
      <c r="BE45" s="846"/>
      <c r="BF45" s="846"/>
      <c r="BG45" s="846"/>
      <c r="BH45" s="846"/>
      <c r="BI45" s="847"/>
      <c r="BJ45" s="226"/>
      <c r="BK45" s="226"/>
      <c r="BL45" s="226"/>
      <c r="BM45" s="226"/>
      <c r="BN45" s="226"/>
      <c r="BO45" s="235"/>
      <c r="BP45" s="235"/>
      <c r="BQ45" s="232">
        <v>39</v>
      </c>
      <c r="BR45" s="233"/>
      <c r="BS45" s="787"/>
      <c r="BT45" s="788"/>
      <c r="BU45" s="788"/>
      <c r="BV45" s="788"/>
      <c r="BW45" s="788"/>
      <c r="BX45" s="788"/>
      <c r="BY45" s="788"/>
      <c r="BZ45" s="788"/>
      <c r="CA45" s="788"/>
      <c r="CB45" s="788"/>
      <c r="CC45" s="788"/>
      <c r="CD45" s="788"/>
      <c r="CE45" s="788"/>
      <c r="CF45" s="788"/>
      <c r="CG45" s="789"/>
      <c r="CH45" s="790"/>
      <c r="CI45" s="791"/>
      <c r="CJ45" s="791"/>
      <c r="CK45" s="791"/>
      <c r="CL45" s="792"/>
      <c r="CM45" s="790"/>
      <c r="CN45" s="791"/>
      <c r="CO45" s="791"/>
      <c r="CP45" s="791"/>
      <c r="CQ45" s="792"/>
      <c r="CR45" s="790"/>
      <c r="CS45" s="791"/>
      <c r="CT45" s="791"/>
      <c r="CU45" s="791"/>
      <c r="CV45" s="792"/>
      <c r="CW45" s="790"/>
      <c r="CX45" s="791"/>
      <c r="CY45" s="791"/>
      <c r="CZ45" s="791"/>
      <c r="DA45" s="792"/>
      <c r="DB45" s="790"/>
      <c r="DC45" s="791"/>
      <c r="DD45" s="791"/>
      <c r="DE45" s="791"/>
      <c r="DF45" s="792"/>
      <c r="DG45" s="790"/>
      <c r="DH45" s="791"/>
      <c r="DI45" s="791"/>
      <c r="DJ45" s="791"/>
      <c r="DK45" s="792"/>
      <c r="DL45" s="790"/>
      <c r="DM45" s="791"/>
      <c r="DN45" s="791"/>
      <c r="DO45" s="791"/>
      <c r="DP45" s="792"/>
      <c r="DQ45" s="790"/>
      <c r="DR45" s="791"/>
      <c r="DS45" s="791"/>
      <c r="DT45" s="791"/>
      <c r="DU45" s="792"/>
      <c r="DV45" s="787"/>
      <c r="DW45" s="788"/>
      <c r="DX45" s="788"/>
      <c r="DY45" s="788"/>
      <c r="DZ45" s="793"/>
      <c r="EA45" s="224"/>
    </row>
    <row r="46" spans="1:131" ht="26.25" customHeight="1" x14ac:dyDescent="0.2">
      <c r="A46" s="232">
        <v>19</v>
      </c>
      <c r="B46" s="794"/>
      <c r="C46" s="795"/>
      <c r="D46" s="795"/>
      <c r="E46" s="795"/>
      <c r="F46" s="795"/>
      <c r="G46" s="795"/>
      <c r="H46" s="795"/>
      <c r="I46" s="795"/>
      <c r="J46" s="795"/>
      <c r="K46" s="795"/>
      <c r="L46" s="795"/>
      <c r="M46" s="795"/>
      <c r="N46" s="795"/>
      <c r="O46" s="795"/>
      <c r="P46" s="796"/>
      <c r="Q46" s="797"/>
      <c r="R46" s="798"/>
      <c r="S46" s="798"/>
      <c r="T46" s="798"/>
      <c r="U46" s="798"/>
      <c r="V46" s="798"/>
      <c r="W46" s="798"/>
      <c r="X46" s="798"/>
      <c r="Y46" s="798"/>
      <c r="Z46" s="798"/>
      <c r="AA46" s="798"/>
      <c r="AB46" s="798"/>
      <c r="AC46" s="798"/>
      <c r="AD46" s="798"/>
      <c r="AE46" s="799"/>
      <c r="AF46" s="800"/>
      <c r="AG46" s="801"/>
      <c r="AH46" s="801"/>
      <c r="AI46" s="801"/>
      <c r="AJ46" s="802"/>
      <c r="AK46" s="848"/>
      <c r="AL46" s="844"/>
      <c r="AM46" s="844"/>
      <c r="AN46" s="844"/>
      <c r="AO46" s="844"/>
      <c r="AP46" s="844"/>
      <c r="AQ46" s="844"/>
      <c r="AR46" s="844"/>
      <c r="AS46" s="844"/>
      <c r="AT46" s="844"/>
      <c r="AU46" s="844"/>
      <c r="AV46" s="844"/>
      <c r="AW46" s="844"/>
      <c r="AX46" s="844"/>
      <c r="AY46" s="844"/>
      <c r="AZ46" s="845"/>
      <c r="BA46" s="845"/>
      <c r="BB46" s="845"/>
      <c r="BC46" s="845"/>
      <c r="BD46" s="845"/>
      <c r="BE46" s="846"/>
      <c r="BF46" s="846"/>
      <c r="BG46" s="846"/>
      <c r="BH46" s="846"/>
      <c r="BI46" s="847"/>
      <c r="BJ46" s="226"/>
      <c r="BK46" s="226"/>
      <c r="BL46" s="226"/>
      <c r="BM46" s="226"/>
      <c r="BN46" s="226"/>
      <c r="BO46" s="235"/>
      <c r="BP46" s="235"/>
      <c r="BQ46" s="232">
        <v>40</v>
      </c>
      <c r="BR46" s="233"/>
      <c r="BS46" s="787"/>
      <c r="BT46" s="788"/>
      <c r="BU46" s="788"/>
      <c r="BV46" s="788"/>
      <c r="BW46" s="788"/>
      <c r="BX46" s="788"/>
      <c r="BY46" s="788"/>
      <c r="BZ46" s="788"/>
      <c r="CA46" s="788"/>
      <c r="CB46" s="788"/>
      <c r="CC46" s="788"/>
      <c r="CD46" s="788"/>
      <c r="CE46" s="788"/>
      <c r="CF46" s="788"/>
      <c r="CG46" s="789"/>
      <c r="CH46" s="790"/>
      <c r="CI46" s="791"/>
      <c r="CJ46" s="791"/>
      <c r="CK46" s="791"/>
      <c r="CL46" s="792"/>
      <c r="CM46" s="790"/>
      <c r="CN46" s="791"/>
      <c r="CO46" s="791"/>
      <c r="CP46" s="791"/>
      <c r="CQ46" s="792"/>
      <c r="CR46" s="790"/>
      <c r="CS46" s="791"/>
      <c r="CT46" s="791"/>
      <c r="CU46" s="791"/>
      <c r="CV46" s="792"/>
      <c r="CW46" s="790"/>
      <c r="CX46" s="791"/>
      <c r="CY46" s="791"/>
      <c r="CZ46" s="791"/>
      <c r="DA46" s="792"/>
      <c r="DB46" s="790"/>
      <c r="DC46" s="791"/>
      <c r="DD46" s="791"/>
      <c r="DE46" s="791"/>
      <c r="DF46" s="792"/>
      <c r="DG46" s="790"/>
      <c r="DH46" s="791"/>
      <c r="DI46" s="791"/>
      <c r="DJ46" s="791"/>
      <c r="DK46" s="792"/>
      <c r="DL46" s="790"/>
      <c r="DM46" s="791"/>
      <c r="DN46" s="791"/>
      <c r="DO46" s="791"/>
      <c r="DP46" s="792"/>
      <c r="DQ46" s="790"/>
      <c r="DR46" s="791"/>
      <c r="DS46" s="791"/>
      <c r="DT46" s="791"/>
      <c r="DU46" s="792"/>
      <c r="DV46" s="787"/>
      <c r="DW46" s="788"/>
      <c r="DX46" s="788"/>
      <c r="DY46" s="788"/>
      <c r="DZ46" s="793"/>
      <c r="EA46" s="224"/>
    </row>
    <row r="47" spans="1:131" ht="26.25" customHeight="1" x14ac:dyDescent="0.2">
      <c r="A47" s="232">
        <v>20</v>
      </c>
      <c r="B47" s="794"/>
      <c r="C47" s="795"/>
      <c r="D47" s="795"/>
      <c r="E47" s="795"/>
      <c r="F47" s="795"/>
      <c r="G47" s="795"/>
      <c r="H47" s="795"/>
      <c r="I47" s="795"/>
      <c r="J47" s="795"/>
      <c r="K47" s="795"/>
      <c r="L47" s="795"/>
      <c r="M47" s="795"/>
      <c r="N47" s="795"/>
      <c r="O47" s="795"/>
      <c r="P47" s="796"/>
      <c r="Q47" s="797"/>
      <c r="R47" s="798"/>
      <c r="S47" s="798"/>
      <c r="T47" s="798"/>
      <c r="U47" s="798"/>
      <c r="V47" s="798"/>
      <c r="W47" s="798"/>
      <c r="X47" s="798"/>
      <c r="Y47" s="798"/>
      <c r="Z47" s="798"/>
      <c r="AA47" s="798"/>
      <c r="AB47" s="798"/>
      <c r="AC47" s="798"/>
      <c r="AD47" s="798"/>
      <c r="AE47" s="799"/>
      <c r="AF47" s="800"/>
      <c r="AG47" s="801"/>
      <c r="AH47" s="801"/>
      <c r="AI47" s="801"/>
      <c r="AJ47" s="802"/>
      <c r="AK47" s="848"/>
      <c r="AL47" s="844"/>
      <c r="AM47" s="844"/>
      <c r="AN47" s="844"/>
      <c r="AO47" s="844"/>
      <c r="AP47" s="844"/>
      <c r="AQ47" s="844"/>
      <c r="AR47" s="844"/>
      <c r="AS47" s="844"/>
      <c r="AT47" s="844"/>
      <c r="AU47" s="844"/>
      <c r="AV47" s="844"/>
      <c r="AW47" s="844"/>
      <c r="AX47" s="844"/>
      <c r="AY47" s="844"/>
      <c r="AZ47" s="845"/>
      <c r="BA47" s="845"/>
      <c r="BB47" s="845"/>
      <c r="BC47" s="845"/>
      <c r="BD47" s="845"/>
      <c r="BE47" s="846"/>
      <c r="BF47" s="846"/>
      <c r="BG47" s="846"/>
      <c r="BH47" s="846"/>
      <c r="BI47" s="847"/>
      <c r="BJ47" s="226"/>
      <c r="BK47" s="226"/>
      <c r="BL47" s="226"/>
      <c r="BM47" s="226"/>
      <c r="BN47" s="226"/>
      <c r="BO47" s="235"/>
      <c r="BP47" s="235"/>
      <c r="BQ47" s="232">
        <v>41</v>
      </c>
      <c r="BR47" s="233"/>
      <c r="BS47" s="787"/>
      <c r="BT47" s="788"/>
      <c r="BU47" s="788"/>
      <c r="BV47" s="788"/>
      <c r="BW47" s="788"/>
      <c r="BX47" s="788"/>
      <c r="BY47" s="788"/>
      <c r="BZ47" s="788"/>
      <c r="CA47" s="788"/>
      <c r="CB47" s="788"/>
      <c r="CC47" s="788"/>
      <c r="CD47" s="788"/>
      <c r="CE47" s="788"/>
      <c r="CF47" s="788"/>
      <c r="CG47" s="789"/>
      <c r="CH47" s="790"/>
      <c r="CI47" s="791"/>
      <c r="CJ47" s="791"/>
      <c r="CK47" s="791"/>
      <c r="CL47" s="792"/>
      <c r="CM47" s="790"/>
      <c r="CN47" s="791"/>
      <c r="CO47" s="791"/>
      <c r="CP47" s="791"/>
      <c r="CQ47" s="792"/>
      <c r="CR47" s="790"/>
      <c r="CS47" s="791"/>
      <c r="CT47" s="791"/>
      <c r="CU47" s="791"/>
      <c r="CV47" s="792"/>
      <c r="CW47" s="790"/>
      <c r="CX47" s="791"/>
      <c r="CY47" s="791"/>
      <c r="CZ47" s="791"/>
      <c r="DA47" s="792"/>
      <c r="DB47" s="790"/>
      <c r="DC47" s="791"/>
      <c r="DD47" s="791"/>
      <c r="DE47" s="791"/>
      <c r="DF47" s="792"/>
      <c r="DG47" s="790"/>
      <c r="DH47" s="791"/>
      <c r="DI47" s="791"/>
      <c r="DJ47" s="791"/>
      <c r="DK47" s="792"/>
      <c r="DL47" s="790"/>
      <c r="DM47" s="791"/>
      <c r="DN47" s="791"/>
      <c r="DO47" s="791"/>
      <c r="DP47" s="792"/>
      <c r="DQ47" s="790"/>
      <c r="DR47" s="791"/>
      <c r="DS47" s="791"/>
      <c r="DT47" s="791"/>
      <c r="DU47" s="792"/>
      <c r="DV47" s="787"/>
      <c r="DW47" s="788"/>
      <c r="DX47" s="788"/>
      <c r="DY47" s="788"/>
      <c r="DZ47" s="793"/>
      <c r="EA47" s="224"/>
    </row>
    <row r="48" spans="1:131" ht="26.25" customHeight="1" x14ac:dyDescent="0.2">
      <c r="A48" s="232">
        <v>21</v>
      </c>
      <c r="B48" s="794"/>
      <c r="C48" s="795"/>
      <c r="D48" s="795"/>
      <c r="E48" s="795"/>
      <c r="F48" s="795"/>
      <c r="G48" s="795"/>
      <c r="H48" s="795"/>
      <c r="I48" s="795"/>
      <c r="J48" s="795"/>
      <c r="K48" s="795"/>
      <c r="L48" s="795"/>
      <c r="M48" s="795"/>
      <c r="N48" s="795"/>
      <c r="O48" s="795"/>
      <c r="P48" s="796"/>
      <c r="Q48" s="797"/>
      <c r="R48" s="798"/>
      <c r="S48" s="798"/>
      <c r="T48" s="798"/>
      <c r="U48" s="798"/>
      <c r="V48" s="798"/>
      <c r="W48" s="798"/>
      <c r="X48" s="798"/>
      <c r="Y48" s="798"/>
      <c r="Z48" s="798"/>
      <c r="AA48" s="798"/>
      <c r="AB48" s="798"/>
      <c r="AC48" s="798"/>
      <c r="AD48" s="798"/>
      <c r="AE48" s="799"/>
      <c r="AF48" s="800"/>
      <c r="AG48" s="801"/>
      <c r="AH48" s="801"/>
      <c r="AI48" s="801"/>
      <c r="AJ48" s="802"/>
      <c r="AK48" s="848"/>
      <c r="AL48" s="844"/>
      <c r="AM48" s="844"/>
      <c r="AN48" s="844"/>
      <c r="AO48" s="844"/>
      <c r="AP48" s="844"/>
      <c r="AQ48" s="844"/>
      <c r="AR48" s="844"/>
      <c r="AS48" s="844"/>
      <c r="AT48" s="844"/>
      <c r="AU48" s="844"/>
      <c r="AV48" s="844"/>
      <c r="AW48" s="844"/>
      <c r="AX48" s="844"/>
      <c r="AY48" s="844"/>
      <c r="AZ48" s="845"/>
      <c r="BA48" s="845"/>
      <c r="BB48" s="845"/>
      <c r="BC48" s="845"/>
      <c r="BD48" s="845"/>
      <c r="BE48" s="846"/>
      <c r="BF48" s="846"/>
      <c r="BG48" s="846"/>
      <c r="BH48" s="846"/>
      <c r="BI48" s="847"/>
      <c r="BJ48" s="226"/>
      <c r="BK48" s="226"/>
      <c r="BL48" s="226"/>
      <c r="BM48" s="226"/>
      <c r="BN48" s="226"/>
      <c r="BO48" s="235"/>
      <c r="BP48" s="235"/>
      <c r="BQ48" s="232">
        <v>42</v>
      </c>
      <c r="BR48" s="233"/>
      <c r="BS48" s="787"/>
      <c r="BT48" s="788"/>
      <c r="BU48" s="788"/>
      <c r="BV48" s="788"/>
      <c r="BW48" s="788"/>
      <c r="BX48" s="788"/>
      <c r="BY48" s="788"/>
      <c r="BZ48" s="788"/>
      <c r="CA48" s="788"/>
      <c r="CB48" s="788"/>
      <c r="CC48" s="788"/>
      <c r="CD48" s="788"/>
      <c r="CE48" s="788"/>
      <c r="CF48" s="788"/>
      <c r="CG48" s="789"/>
      <c r="CH48" s="790"/>
      <c r="CI48" s="791"/>
      <c r="CJ48" s="791"/>
      <c r="CK48" s="791"/>
      <c r="CL48" s="792"/>
      <c r="CM48" s="790"/>
      <c r="CN48" s="791"/>
      <c r="CO48" s="791"/>
      <c r="CP48" s="791"/>
      <c r="CQ48" s="792"/>
      <c r="CR48" s="790"/>
      <c r="CS48" s="791"/>
      <c r="CT48" s="791"/>
      <c r="CU48" s="791"/>
      <c r="CV48" s="792"/>
      <c r="CW48" s="790"/>
      <c r="CX48" s="791"/>
      <c r="CY48" s="791"/>
      <c r="CZ48" s="791"/>
      <c r="DA48" s="792"/>
      <c r="DB48" s="790"/>
      <c r="DC48" s="791"/>
      <c r="DD48" s="791"/>
      <c r="DE48" s="791"/>
      <c r="DF48" s="792"/>
      <c r="DG48" s="790"/>
      <c r="DH48" s="791"/>
      <c r="DI48" s="791"/>
      <c r="DJ48" s="791"/>
      <c r="DK48" s="792"/>
      <c r="DL48" s="790"/>
      <c r="DM48" s="791"/>
      <c r="DN48" s="791"/>
      <c r="DO48" s="791"/>
      <c r="DP48" s="792"/>
      <c r="DQ48" s="790"/>
      <c r="DR48" s="791"/>
      <c r="DS48" s="791"/>
      <c r="DT48" s="791"/>
      <c r="DU48" s="792"/>
      <c r="DV48" s="787"/>
      <c r="DW48" s="788"/>
      <c r="DX48" s="788"/>
      <c r="DY48" s="788"/>
      <c r="DZ48" s="793"/>
      <c r="EA48" s="224"/>
    </row>
    <row r="49" spans="1:131" ht="26.25" customHeight="1" x14ac:dyDescent="0.2">
      <c r="A49" s="232">
        <v>22</v>
      </c>
      <c r="B49" s="794"/>
      <c r="C49" s="795"/>
      <c r="D49" s="795"/>
      <c r="E49" s="795"/>
      <c r="F49" s="795"/>
      <c r="G49" s="795"/>
      <c r="H49" s="795"/>
      <c r="I49" s="795"/>
      <c r="J49" s="795"/>
      <c r="K49" s="795"/>
      <c r="L49" s="795"/>
      <c r="M49" s="795"/>
      <c r="N49" s="795"/>
      <c r="O49" s="795"/>
      <c r="P49" s="796"/>
      <c r="Q49" s="797"/>
      <c r="R49" s="798"/>
      <c r="S49" s="798"/>
      <c r="T49" s="798"/>
      <c r="U49" s="798"/>
      <c r="V49" s="798"/>
      <c r="W49" s="798"/>
      <c r="X49" s="798"/>
      <c r="Y49" s="798"/>
      <c r="Z49" s="798"/>
      <c r="AA49" s="798"/>
      <c r="AB49" s="798"/>
      <c r="AC49" s="798"/>
      <c r="AD49" s="798"/>
      <c r="AE49" s="799"/>
      <c r="AF49" s="800"/>
      <c r="AG49" s="801"/>
      <c r="AH49" s="801"/>
      <c r="AI49" s="801"/>
      <c r="AJ49" s="802"/>
      <c r="AK49" s="848"/>
      <c r="AL49" s="844"/>
      <c r="AM49" s="844"/>
      <c r="AN49" s="844"/>
      <c r="AO49" s="844"/>
      <c r="AP49" s="844"/>
      <c r="AQ49" s="844"/>
      <c r="AR49" s="844"/>
      <c r="AS49" s="844"/>
      <c r="AT49" s="844"/>
      <c r="AU49" s="844"/>
      <c r="AV49" s="844"/>
      <c r="AW49" s="844"/>
      <c r="AX49" s="844"/>
      <c r="AY49" s="844"/>
      <c r="AZ49" s="845"/>
      <c r="BA49" s="845"/>
      <c r="BB49" s="845"/>
      <c r="BC49" s="845"/>
      <c r="BD49" s="845"/>
      <c r="BE49" s="846"/>
      <c r="BF49" s="846"/>
      <c r="BG49" s="846"/>
      <c r="BH49" s="846"/>
      <c r="BI49" s="847"/>
      <c r="BJ49" s="226"/>
      <c r="BK49" s="226"/>
      <c r="BL49" s="226"/>
      <c r="BM49" s="226"/>
      <c r="BN49" s="226"/>
      <c r="BO49" s="235"/>
      <c r="BP49" s="235"/>
      <c r="BQ49" s="232">
        <v>43</v>
      </c>
      <c r="BR49" s="233"/>
      <c r="BS49" s="787"/>
      <c r="BT49" s="788"/>
      <c r="BU49" s="788"/>
      <c r="BV49" s="788"/>
      <c r="BW49" s="788"/>
      <c r="BX49" s="788"/>
      <c r="BY49" s="788"/>
      <c r="BZ49" s="788"/>
      <c r="CA49" s="788"/>
      <c r="CB49" s="788"/>
      <c r="CC49" s="788"/>
      <c r="CD49" s="788"/>
      <c r="CE49" s="788"/>
      <c r="CF49" s="788"/>
      <c r="CG49" s="789"/>
      <c r="CH49" s="790"/>
      <c r="CI49" s="791"/>
      <c r="CJ49" s="791"/>
      <c r="CK49" s="791"/>
      <c r="CL49" s="792"/>
      <c r="CM49" s="790"/>
      <c r="CN49" s="791"/>
      <c r="CO49" s="791"/>
      <c r="CP49" s="791"/>
      <c r="CQ49" s="792"/>
      <c r="CR49" s="790"/>
      <c r="CS49" s="791"/>
      <c r="CT49" s="791"/>
      <c r="CU49" s="791"/>
      <c r="CV49" s="792"/>
      <c r="CW49" s="790"/>
      <c r="CX49" s="791"/>
      <c r="CY49" s="791"/>
      <c r="CZ49" s="791"/>
      <c r="DA49" s="792"/>
      <c r="DB49" s="790"/>
      <c r="DC49" s="791"/>
      <c r="DD49" s="791"/>
      <c r="DE49" s="791"/>
      <c r="DF49" s="792"/>
      <c r="DG49" s="790"/>
      <c r="DH49" s="791"/>
      <c r="DI49" s="791"/>
      <c r="DJ49" s="791"/>
      <c r="DK49" s="792"/>
      <c r="DL49" s="790"/>
      <c r="DM49" s="791"/>
      <c r="DN49" s="791"/>
      <c r="DO49" s="791"/>
      <c r="DP49" s="792"/>
      <c r="DQ49" s="790"/>
      <c r="DR49" s="791"/>
      <c r="DS49" s="791"/>
      <c r="DT49" s="791"/>
      <c r="DU49" s="792"/>
      <c r="DV49" s="787"/>
      <c r="DW49" s="788"/>
      <c r="DX49" s="788"/>
      <c r="DY49" s="788"/>
      <c r="DZ49" s="793"/>
      <c r="EA49" s="224"/>
    </row>
    <row r="50" spans="1:131" ht="26.25" customHeight="1" x14ac:dyDescent="0.2">
      <c r="A50" s="232">
        <v>23</v>
      </c>
      <c r="B50" s="794"/>
      <c r="C50" s="795"/>
      <c r="D50" s="795"/>
      <c r="E50" s="795"/>
      <c r="F50" s="795"/>
      <c r="G50" s="795"/>
      <c r="H50" s="795"/>
      <c r="I50" s="795"/>
      <c r="J50" s="795"/>
      <c r="K50" s="795"/>
      <c r="L50" s="795"/>
      <c r="M50" s="795"/>
      <c r="N50" s="795"/>
      <c r="O50" s="795"/>
      <c r="P50" s="796"/>
      <c r="Q50" s="849"/>
      <c r="R50" s="850"/>
      <c r="S50" s="850"/>
      <c r="T50" s="850"/>
      <c r="U50" s="850"/>
      <c r="V50" s="850"/>
      <c r="W50" s="850"/>
      <c r="X50" s="850"/>
      <c r="Y50" s="850"/>
      <c r="Z50" s="850"/>
      <c r="AA50" s="850"/>
      <c r="AB50" s="850"/>
      <c r="AC50" s="850"/>
      <c r="AD50" s="850"/>
      <c r="AE50" s="851"/>
      <c r="AF50" s="800"/>
      <c r="AG50" s="801"/>
      <c r="AH50" s="801"/>
      <c r="AI50" s="801"/>
      <c r="AJ50" s="802"/>
      <c r="AK50" s="853"/>
      <c r="AL50" s="850"/>
      <c r="AM50" s="850"/>
      <c r="AN50" s="850"/>
      <c r="AO50" s="850"/>
      <c r="AP50" s="850"/>
      <c r="AQ50" s="850"/>
      <c r="AR50" s="850"/>
      <c r="AS50" s="850"/>
      <c r="AT50" s="850"/>
      <c r="AU50" s="850"/>
      <c r="AV50" s="850"/>
      <c r="AW50" s="850"/>
      <c r="AX50" s="850"/>
      <c r="AY50" s="850"/>
      <c r="AZ50" s="852"/>
      <c r="BA50" s="852"/>
      <c r="BB50" s="852"/>
      <c r="BC50" s="852"/>
      <c r="BD50" s="852"/>
      <c r="BE50" s="846"/>
      <c r="BF50" s="846"/>
      <c r="BG50" s="846"/>
      <c r="BH50" s="846"/>
      <c r="BI50" s="847"/>
      <c r="BJ50" s="226"/>
      <c r="BK50" s="226"/>
      <c r="BL50" s="226"/>
      <c r="BM50" s="226"/>
      <c r="BN50" s="226"/>
      <c r="BO50" s="235"/>
      <c r="BP50" s="235"/>
      <c r="BQ50" s="232">
        <v>44</v>
      </c>
      <c r="BR50" s="233"/>
      <c r="BS50" s="787"/>
      <c r="BT50" s="788"/>
      <c r="BU50" s="788"/>
      <c r="BV50" s="788"/>
      <c r="BW50" s="788"/>
      <c r="BX50" s="788"/>
      <c r="BY50" s="788"/>
      <c r="BZ50" s="788"/>
      <c r="CA50" s="788"/>
      <c r="CB50" s="788"/>
      <c r="CC50" s="788"/>
      <c r="CD50" s="788"/>
      <c r="CE50" s="788"/>
      <c r="CF50" s="788"/>
      <c r="CG50" s="789"/>
      <c r="CH50" s="790"/>
      <c r="CI50" s="791"/>
      <c r="CJ50" s="791"/>
      <c r="CK50" s="791"/>
      <c r="CL50" s="792"/>
      <c r="CM50" s="790"/>
      <c r="CN50" s="791"/>
      <c r="CO50" s="791"/>
      <c r="CP50" s="791"/>
      <c r="CQ50" s="792"/>
      <c r="CR50" s="790"/>
      <c r="CS50" s="791"/>
      <c r="CT50" s="791"/>
      <c r="CU50" s="791"/>
      <c r="CV50" s="792"/>
      <c r="CW50" s="790"/>
      <c r="CX50" s="791"/>
      <c r="CY50" s="791"/>
      <c r="CZ50" s="791"/>
      <c r="DA50" s="792"/>
      <c r="DB50" s="790"/>
      <c r="DC50" s="791"/>
      <c r="DD50" s="791"/>
      <c r="DE50" s="791"/>
      <c r="DF50" s="792"/>
      <c r="DG50" s="790"/>
      <c r="DH50" s="791"/>
      <c r="DI50" s="791"/>
      <c r="DJ50" s="791"/>
      <c r="DK50" s="792"/>
      <c r="DL50" s="790"/>
      <c r="DM50" s="791"/>
      <c r="DN50" s="791"/>
      <c r="DO50" s="791"/>
      <c r="DP50" s="792"/>
      <c r="DQ50" s="790"/>
      <c r="DR50" s="791"/>
      <c r="DS50" s="791"/>
      <c r="DT50" s="791"/>
      <c r="DU50" s="792"/>
      <c r="DV50" s="787"/>
      <c r="DW50" s="788"/>
      <c r="DX50" s="788"/>
      <c r="DY50" s="788"/>
      <c r="DZ50" s="793"/>
      <c r="EA50" s="224"/>
    </row>
    <row r="51" spans="1:131" ht="26.25" customHeight="1" x14ac:dyDescent="0.2">
      <c r="A51" s="232">
        <v>24</v>
      </c>
      <c r="B51" s="794"/>
      <c r="C51" s="795"/>
      <c r="D51" s="795"/>
      <c r="E51" s="795"/>
      <c r="F51" s="795"/>
      <c r="G51" s="795"/>
      <c r="H51" s="795"/>
      <c r="I51" s="795"/>
      <c r="J51" s="795"/>
      <c r="K51" s="795"/>
      <c r="L51" s="795"/>
      <c r="M51" s="795"/>
      <c r="N51" s="795"/>
      <c r="O51" s="795"/>
      <c r="P51" s="796"/>
      <c r="Q51" s="849"/>
      <c r="R51" s="850"/>
      <c r="S51" s="850"/>
      <c r="T51" s="850"/>
      <c r="U51" s="850"/>
      <c r="V51" s="850"/>
      <c r="W51" s="850"/>
      <c r="X51" s="850"/>
      <c r="Y51" s="850"/>
      <c r="Z51" s="850"/>
      <c r="AA51" s="850"/>
      <c r="AB51" s="850"/>
      <c r="AC51" s="850"/>
      <c r="AD51" s="850"/>
      <c r="AE51" s="851"/>
      <c r="AF51" s="800"/>
      <c r="AG51" s="801"/>
      <c r="AH51" s="801"/>
      <c r="AI51" s="801"/>
      <c r="AJ51" s="802"/>
      <c r="AK51" s="853"/>
      <c r="AL51" s="850"/>
      <c r="AM51" s="850"/>
      <c r="AN51" s="850"/>
      <c r="AO51" s="850"/>
      <c r="AP51" s="850"/>
      <c r="AQ51" s="850"/>
      <c r="AR51" s="850"/>
      <c r="AS51" s="850"/>
      <c r="AT51" s="850"/>
      <c r="AU51" s="850"/>
      <c r="AV51" s="850"/>
      <c r="AW51" s="850"/>
      <c r="AX51" s="850"/>
      <c r="AY51" s="850"/>
      <c r="AZ51" s="852"/>
      <c r="BA51" s="852"/>
      <c r="BB51" s="852"/>
      <c r="BC51" s="852"/>
      <c r="BD51" s="852"/>
      <c r="BE51" s="846"/>
      <c r="BF51" s="846"/>
      <c r="BG51" s="846"/>
      <c r="BH51" s="846"/>
      <c r="BI51" s="847"/>
      <c r="BJ51" s="226"/>
      <c r="BK51" s="226"/>
      <c r="BL51" s="226"/>
      <c r="BM51" s="226"/>
      <c r="BN51" s="226"/>
      <c r="BO51" s="235"/>
      <c r="BP51" s="235"/>
      <c r="BQ51" s="232">
        <v>45</v>
      </c>
      <c r="BR51" s="233"/>
      <c r="BS51" s="787"/>
      <c r="BT51" s="788"/>
      <c r="BU51" s="788"/>
      <c r="BV51" s="788"/>
      <c r="BW51" s="788"/>
      <c r="BX51" s="788"/>
      <c r="BY51" s="788"/>
      <c r="BZ51" s="788"/>
      <c r="CA51" s="788"/>
      <c r="CB51" s="788"/>
      <c r="CC51" s="788"/>
      <c r="CD51" s="788"/>
      <c r="CE51" s="788"/>
      <c r="CF51" s="788"/>
      <c r="CG51" s="789"/>
      <c r="CH51" s="790"/>
      <c r="CI51" s="791"/>
      <c r="CJ51" s="791"/>
      <c r="CK51" s="791"/>
      <c r="CL51" s="792"/>
      <c r="CM51" s="790"/>
      <c r="CN51" s="791"/>
      <c r="CO51" s="791"/>
      <c r="CP51" s="791"/>
      <c r="CQ51" s="792"/>
      <c r="CR51" s="790"/>
      <c r="CS51" s="791"/>
      <c r="CT51" s="791"/>
      <c r="CU51" s="791"/>
      <c r="CV51" s="792"/>
      <c r="CW51" s="790"/>
      <c r="CX51" s="791"/>
      <c r="CY51" s="791"/>
      <c r="CZ51" s="791"/>
      <c r="DA51" s="792"/>
      <c r="DB51" s="790"/>
      <c r="DC51" s="791"/>
      <c r="DD51" s="791"/>
      <c r="DE51" s="791"/>
      <c r="DF51" s="792"/>
      <c r="DG51" s="790"/>
      <c r="DH51" s="791"/>
      <c r="DI51" s="791"/>
      <c r="DJ51" s="791"/>
      <c r="DK51" s="792"/>
      <c r="DL51" s="790"/>
      <c r="DM51" s="791"/>
      <c r="DN51" s="791"/>
      <c r="DO51" s="791"/>
      <c r="DP51" s="792"/>
      <c r="DQ51" s="790"/>
      <c r="DR51" s="791"/>
      <c r="DS51" s="791"/>
      <c r="DT51" s="791"/>
      <c r="DU51" s="792"/>
      <c r="DV51" s="787"/>
      <c r="DW51" s="788"/>
      <c r="DX51" s="788"/>
      <c r="DY51" s="788"/>
      <c r="DZ51" s="793"/>
      <c r="EA51" s="224"/>
    </row>
    <row r="52" spans="1:131" ht="26.25" customHeight="1" x14ac:dyDescent="0.2">
      <c r="A52" s="232">
        <v>25</v>
      </c>
      <c r="B52" s="794"/>
      <c r="C52" s="795"/>
      <c r="D52" s="795"/>
      <c r="E52" s="795"/>
      <c r="F52" s="795"/>
      <c r="G52" s="795"/>
      <c r="H52" s="795"/>
      <c r="I52" s="795"/>
      <c r="J52" s="795"/>
      <c r="K52" s="795"/>
      <c r="L52" s="795"/>
      <c r="M52" s="795"/>
      <c r="N52" s="795"/>
      <c r="O52" s="795"/>
      <c r="P52" s="796"/>
      <c r="Q52" s="849"/>
      <c r="R52" s="850"/>
      <c r="S52" s="850"/>
      <c r="T52" s="850"/>
      <c r="U52" s="850"/>
      <c r="V52" s="850"/>
      <c r="W52" s="850"/>
      <c r="X52" s="850"/>
      <c r="Y52" s="850"/>
      <c r="Z52" s="850"/>
      <c r="AA52" s="850"/>
      <c r="AB52" s="850"/>
      <c r="AC52" s="850"/>
      <c r="AD52" s="850"/>
      <c r="AE52" s="851"/>
      <c r="AF52" s="800"/>
      <c r="AG52" s="801"/>
      <c r="AH52" s="801"/>
      <c r="AI52" s="801"/>
      <c r="AJ52" s="802"/>
      <c r="AK52" s="853"/>
      <c r="AL52" s="850"/>
      <c r="AM52" s="850"/>
      <c r="AN52" s="850"/>
      <c r="AO52" s="850"/>
      <c r="AP52" s="850"/>
      <c r="AQ52" s="850"/>
      <c r="AR52" s="850"/>
      <c r="AS52" s="850"/>
      <c r="AT52" s="850"/>
      <c r="AU52" s="850"/>
      <c r="AV52" s="850"/>
      <c r="AW52" s="850"/>
      <c r="AX52" s="850"/>
      <c r="AY52" s="850"/>
      <c r="AZ52" s="852"/>
      <c r="BA52" s="852"/>
      <c r="BB52" s="852"/>
      <c r="BC52" s="852"/>
      <c r="BD52" s="852"/>
      <c r="BE52" s="846"/>
      <c r="BF52" s="846"/>
      <c r="BG52" s="846"/>
      <c r="BH52" s="846"/>
      <c r="BI52" s="847"/>
      <c r="BJ52" s="226"/>
      <c r="BK52" s="226"/>
      <c r="BL52" s="226"/>
      <c r="BM52" s="226"/>
      <c r="BN52" s="226"/>
      <c r="BO52" s="235"/>
      <c r="BP52" s="235"/>
      <c r="BQ52" s="232">
        <v>46</v>
      </c>
      <c r="BR52" s="233"/>
      <c r="BS52" s="787"/>
      <c r="BT52" s="788"/>
      <c r="BU52" s="788"/>
      <c r="BV52" s="788"/>
      <c r="BW52" s="788"/>
      <c r="BX52" s="788"/>
      <c r="BY52" s="788"/>
      <c r="BZ52" s="788"/>
      <c r="CA52" s="788"/>
      <c r="CB52" s="788"/>
      <c r="CC52" s="788"/>
      <c r="CD52" s="788"/>
      <c r="CE52" s="788"/>
      <c r="CF52" s="788"/>
      <c r="CG52" s="789"/>
      <c r="CH52" s="790"/>
      <c r="CI52" s="791"/>
      <c r="CJ52" s="791"/>
      <c r="CK52" s="791"/>
      <c r="CL52" s="792"/>
      <c r="CM52" s="790"/>
      <c r="CN52" s="791"/>
      <c r="CO52" s="791"/>
      <c r="CP52" s="791"/>
      <c r="CQ52" s="792"/>
      <c r="CR52" s="790"/>
      <c r="CS52" s="791"/>
      <c r="CT52" s="791"/>
      <c r="CU52" s="791"/>
      <c r="CV52" s="792"/>
      <c r="CW52" s="790"/>
      <c r="CX52" s="791"/>
      <c r="CY52" s="791"/>
      <c r="CZ52" s="791"/>
      <c r="DA52" s="792"/>
      <c r="DB52" s="790"/>
      <c r="DC52" s="791"/>
      <c r="DD52" s="791"/>
      <c r="DE52" s="791"/>
      <c r="DF52" s="792"/>
      <c r="DG52" s="790"/>
      <c r="DH52" s="791"/>
      <c r="DI52" s="791"/>
      <c r="DJ52" s="791"/>
      <c r="DK52" s="792"/>
      <c r="DL52" s="790"/>
      <c r="DM52" s="791"/>
      <c r="DN52" s="791"/>
      <c r="DO52" s="791"/>
      <c r="DP52" s="792"/>
      <c r="DQ52" s="790"/>
      <c r="DR52" s="791"/>
      <c r="DS52" s="791"/>
      <c r="DT52" s="791"/>
      <c r="DU52" s="792"/>
      <c r="DV52" s="787"/>
      <c r="DW52" s="788"/>
      <c r="DX52" s="788"/>
      <c r="DY52" s="788"/>
      <c r="DZ52" s="793"/>
      <c r="EA52" s="224"/>
    </row>
    <row r="53" spans="1:131" ht="26.25" customHeight="1" x14ac:dyDescent="0.2">
      <c r="A53" s="232">
        <v>26</v>
      </c>
      <c r="B53" s="794"/>
      <c r="C53" s="795"/>
      <c r="D53" s="795"/>
      <c r="E53" s="795"/>
      <c r="F53" s="795"/>
      <c r="G53" s="795"/>
      <c r="H53" s="795"/>
      <c r="I53" s="795"/>
      <c r="J53" s="795"/>
      <c r="K53" s="795"/>
      <c r="L53" s="795"/>
      <c r="M53" s="795"/>
      <c r="N53" s="795"/>
      <c r="O53" s="795"/>
      <c r="P53" s="796"/>
      <c r="Q53" s="849"/>
      <c r="R53" s="850"/>
      <c r="S53" s="850"/>
      <c r="T53" s="850"/>
      <c r="U53" s="850"/>
      <c r="V53" s="850"/>
      <c r="W53" s="850"/>
      <c r="X53" s="850"/>
      <c r="Y53" s="850"/>
      <c r="Z53" s="850"/>
      <c r="AA53" s="850"/>
      <c r="AB53" s="850"/>
      <c r="AC53" s="850"/>
      <c r="AD53" s="850"/>
      <c r="AE53" s="851"/>
      <c r="AF53" s="800"/>
      <c r="AG53" s="801"/>
      <c r="AH53" s="801"/>
      <c r="AI53" s="801"/>
      <c r="AJ53" s="802"/>
      <c r="AK53" s="853"/>
      <c r="AL53" s="850"/>
      <c r="AM53" s="850"/>
      <c r="AN53" s="850"/>
      <c r="AO53" s="850"/>
      <c r="AP53" s="850"/>
      <c r="AQ53" s="850"/>
      <c r="AR53" s="850"/>
      <c r="AS53" s="850"/>
      <c r="AT53" s="850"/>
      <c r="AU53" s="850"/>
      <c r="AV53" s="850"/>
      <c r="AW53" s="850"/>
      <c r="AX53" s="850"/>
      <c r="AY53" s="850"/>
      <c r="AZ53" s="852"/>
      <c r="BA53" s="852"/>
      <c r="BB53" s="852"/>
      <c r="BC53" s="852"/>
      <c r="BD53" s="852"/>
      <c r="BE53" s="846"/>
      <c r="BF53" s="846"/>
      <c r="BG53" s="846"/>
      <c r="BH53" s="846"/>
      <c r="BI53" s="847"/>
      <c r="BJ53" s="226"/>
      <c r="BK53" s="226"/>
      <c r="BL53" s="226"/>
      <c r="BM53" s="226"/>
      <c r="BN53" s="226"/>
      <c r="BO53" s="235"/>
      <c r="BP53" s="235"/>
      <c r="BQ53" s="232">
        <v>47</v>
      </c>
      <c r="BR53" s="233"/>
      <c r="BS53" s="787"/>
      <c r="BT53" s="788"/>
      <c r="BU53" s="788"/>
      <c r="BV53" s="788"/>
      <c r="BW53" s="788"/>
      <c r="BX53" s="788"/>
      <c r="BY53" s="788"/>
      <c r="BZ53" s="788"/>
      <c r="CA53" s="788"/>
      <c r="CB53" s="788"/>
      <c r="CC53" s="788"/>
      <c r="CD53" s="788"/>
      <c r="CE53" s="788"/>
      <c r="CF53" s="788"/>
      <c r="CG53" s="789"/>
      <c r="CH53" s="790"/>
      <c r="CI53" s="791"/>
      <c r="CJ53" s="791"/>
      <c r="CK53" s="791"/>
      <c r="CL53" s="792"/>
      <c r="CM53" s="790"/>
      <c r="CN53" s="791"/>
      <c r="CO53" s="791"/>
      <c r="CP53" s="791"/>
      <c r="CQ53" s="792"/>
      <c r="CR53" s="790"/>
      <c r="CS53" s="791"/>
      <c r="CT53" s="791"/>
      <c r="CU53" s="791"/>
      <c r="CV53" s="792"/>
      <c r="CW53" s="790"/>
      <c r="CX53" s="791"/>
      <c r="CY53" s="791"/>
      <c r="CZ53" s="791"/>
      <c r="DA53" s="792"/>
      <c r="DB53" s="790"/>
      <c r="DC53" s="791"/>
      <c r="DD53" s="791"/>
      <c r="DE53" s="791"/>
      <c r="DF53" s="792"/>
      <c r="DG53" s="790"/>
      <c r="DH53" s="791"/>
      <c r="DI53" s="791"/>
      <c r="DJ53" s="791"/>
      <c r="DK53" s="792"/>
      <c r="DL53" s="790"/>
      <c r="DM53" s="791"/>
      <c r="DN53" s="791"/>
      <c r="DO53" s="791"/>
      <c r="DP53" s="792"/>
      <c r="DQ53" s="790"/>
      <c r="DR53" s="791"/>
      <c r="DS53" s="791"/>
      <c r="DT53" s="791"/>
      <c r="DU53" s="792"/>
      <c r="DV53" s="787"/>
      <c r="DW53" s="788"/>
      <c r="DX53" s="788"/>
      <c r="DY53" s="788"/>
      <c r="DZ53" s="793"/>
      <c r="EA53" s="224"/>
    </row>
    <row r="54" spans="1:131" ht="26.25" customHeight="1" x14ac:dyDescent="0.2">
      <c r="A54" s="232">
        <v>27</v>
      </c>
      <c r="B54" s="794"/>
      <c r="C54" s="795"/>
      <c r="D54" s="795"/>
      <c r="E54" s="795"/>
      <c r="F54" s="795"/>
      <c r="G54" s="795"/>
      <c r="H54" s="795"/>
      <c r="I54" s="795"/>
      <c r="J54" s="795"/>
      <c r="K54" s="795"/>
      <c r="L54" s="795"/>
      <c r="M54" s="795"/>
      <c r="N54" s="795"/>
      <c r="O54" s="795"/>
      <c r="P54" s="796"/>
      <c r="Q54" s="849"/>
      <c r="R54" s="850"/>
      <c r="S54" s="850"/>
      <c r="T54" s="850"/>
      <c r="U54" s="850"/>
      <c r="V54" s="850"/>
      <c r="W54" s="850"/>
      <c r="X54" s="850"/>
      <c r="Y54" s="850"/>
      <c r="Z54" s="850"/>
      <c r="AA54" s="850"/>
      <c r="AB54" s="850"/>
      <c r="AC54" s="850"/>
      <c r="AD54" s="850"/>
      <c r="AE54" s="851"/>
      <c r="AF54" s="800"/>
      <c r="AG54" s="801"/>
      <c r="AH54" s="801"/>
      <c r="AI54" s="801"/>
      <c r="AJ54" s="802"/>
      <c r="AK54" s="853"/>
      <c r="AL54" s="850"/>
      <c r="AM54" s="850"/>
      <c r="AN54" s="850"/>
      <c r="AO54" s="850"/>
      <c r="AP54" s="850"/>
      <c r="AQ54" s="850"/>
      <c r="AR54" s="850"/>
      <c r="AS54" s="850"/>
      <c r="AT54" s="850"/>
      <c r="AU54" s="850"/>
      <c r="AV54" s="850"/>
      <c r="AW54" s="850"/>
      <c r="AX54" s="850"/>
      <c r="AY54" s="850"/>
      <c r="AZ54" s="852"/>
      <c r="BA54" s="852"/>
      <c r="BB54" s="852"/>
      <c r="BC54" s="852"/>
      <c r="BD54" s="852"/>
      <c r="BE54" s="846"/>
      <c r="BF54" s="846"/>
      <c r="BG54" s="846"/>
      <c r="BH54" s="846"/>
      <c r="BI54" s="847"/>
      <c r="BJ54" s="226"/>
      <c r="BK54" s="226"/>
      <c r="BL54" s="226"/>
      <c r="BM54" s="226"/>
      <c r="BN54" s="226"/>
      <c r="BO54" s="235"/>
      <c r="BP54" s="235"/>
      <c r="BQ54" s="232">
        <v>48</v>
      </c>
      <c r="BR54" s="233"/>
      <c r="BS54" s="787"/>
      <c r="BT54" s="788"/>
      <c r="BU54" s="788"/>
      <c r="BV54" s="788"/>
      <c r="BW54" s="788"/>
      <c r="BX54" s="788"/>
      <c r="BY54" s="788"/>
      <c r="BZ54" s="788"/>
      <c r="CA54" s="788"/>
      <c r="CB54" s="788"/>
      <c r="CC54" s="788"/>
      <c r="CD54" s="788"/>
      <c r="CE54" s="788"/>
      <c r="CF54" s="788"/>
      <c r="CG54" s="789"/>
      <c r="CH54" s="790"/>
      <c r="CI54" s="791"/>
      <c r="CJ54" s="791"/>
      <c r="CK54" s="791"/>
      <c r="CL54" s="792"/>
      <c r="CM54" s="790"/>
      <c r="CN54" s="791"/>
      <c r="CO54" s="791"/>
      <c r="CP54" s="791"/>
      <c r="CQ54" s="792"/>
      <c r="CR54" s="790"/>
      <c r="CS54" s="791"/>
      <c r="CT54" s="791"/>
      <c r="CU54" s="791"/>
      <c r="CV54" s="792"/>
      <c r="CW54" s="790"/>
      <c r="CX54" s="791"/>
      <c r="CY54" s="791"/>
      <c r="CZ54" s="791"/>
      <c r="DA54" s="792"/>
      <c r="DB54" s="790"/>
      <c r="DC54" s="791"/>
      <c r="DD54" s="791"/>
      <c r="DE54" s="791"/>
      <c r="DF54" s="792"/>
      <c r="DG54" s="790"/>
      <c r="DH54" s="791"/>
      <c r="DI54" s="791"/>
      <c r="DJ54" s="791"/>
      <c r="DK54" s="792"/>
      <c r="DL54" s="790"/>
      <c r="DM54" s="791"/>
      <c r="DN54" s="791"/>
      <c r="DO54" s="791"/>
      <c r="DP54" s="792"/>
      <c r="DQ54" s="790"/>
      <c r="DR54" s="791"/>
      <c r="DS54" s="791"/>
      <c r="DT54" s="791"/>
      <c r="DU54" s="792"/>
      <c r="DV54" s="787"/>
      <c r="DW54" s="788"/>
      <c r="DX54" s="788"/>
      <c r="DY54" s="788"/>
      <c r="DZ54" s="793"/>
      <c r="EA54" s="224"/>
    </row>
    <row r="55" spans="1:131" ht="26.25" customHeight="1" x14ac:dyDescent="0.2">
      <c r="A55" s="232">
        <v>28</v>
      </c>
      <c r="B55" s="794"/>
      <c r="C55" s="795"/>
      <c r="D55" s="795"/>
      <c r="E55" s="795"/>
      <c r="F55" s="795"/>
      <c r="G55" s="795"/>
      <c r="H55" s="795"/>
      <c r="I55" s="795"/>
      <c r="J55" s="795"/>
      <c r="K55" s="795"/>
      <c r="L55" s="795"/>
      <c r="M55" s="795"/>
      <c r="N55" s="795"/>
      <c r="O55" s="795"/>
      <c r="P55" s="796"/>
      <c r="Q55" s="849"/>
      <c r="R55" s="850"/>
      <c r="S55" s="850"/>
      <c r="T55" s="850"/>
      <c r="U55" s="850"/>
      <c r="V55" s="850"/>
      <c r="W55" s="850"/>
      <c r="X55" s="850"/>
      <c r="Y55" s="850"/>
      <c r="Z55" s="850"/>
      <c r="AA55" s="850"/>
      <c r="AB55" s="850"/>
      <c r="AC55" s="850"/>
      <c r="AD55" s="850"/>
      <c r="AE55" s="851"/>
      <c r="AF55" s="800"/>
      <c r="AG55" s="801"/>
      <c r="AH55" s="801"/>
      <c r="AI55" s="801"/>
      <c r="AJ55" s="802"/>
      <c r="AK55" s="853"/>
      <c r="AL55" s="850"/>
      <c r="AM55" s="850"/>
      <c r="AN55" s="850"/>
      <c r="AO55" s="850"/>
      <c r="AP55" s="850"/>
      <c r="AQ55" s="850"/>
      <c r="AR55" s="850"/>
      <c r="AS55" s="850"/>
      <c r="AT55" s="850"/>
      <c r="AU55" s="850"/>
      <c r="AV55" s="850"/>
      <c r="AW55" s="850"/>
      <c r="AX55" s="850"/>
      <c r="AY55" s="850"/>
      <c r="AZ55" s="852"/>
      <c r="BA55" s="852"/>
      <c r="BB55" s="852"/>
      <c r="BC55" s="852"/>
      <c r="BD55" s="852"/>
      <c r="BE55" s="846"/>
      <c r="BF55" s="846"/>
      <c r="BG55" s="846"/>
      <c r="BH55" s="846"/>
      <c r="BI55" s="847"/>
      <c r="BJ55" s="226"/>
      <c r="BK55" s="226"/>
      <c r="BL55" s="226"/>
      <c r="BM55" s="226"/>
      <c r="BN55" s="226"/>
      <c r="BO55" s="235"/>
      <c r="BP55" s="235"/>
      <c r="BQ55" s="232">
        <v>49</v>
      </c>
      <c r="BR55" s="233"/>
      <c r="BS55" s="787"/>
      <c r="BT55" s="788"/>
      <c r="BU55" s="788"/>
      <c r="BV55" s="788"/>
      <c r="BW55" s="788"/>
      <c r="BX55" s="788"/>
      <c r="BY55" s="788"/>
      <c r="BZ55" s="788"/>
      <c r="CA55" s="788"/>
      <c r="CB55" s="788"/>
      <c r="CC55" s="788"/>
      <c r="CD55" s="788"/>
      <c r="CE55" s="788"/>
      <c r="CF55" s="788"/>
      <c r="CG55" s="789"/>
      <c r="CH55" s="790"/>
      <c r="CI55" s="791"/>
      <c r="CJ55" s="791"/>
      <c r="CK55" s="791"/>
      <c r="CL55" s="792"/>
      <c r="CM55" s="790"/>
      <c r="CN55" s="791"/>
      <c r="CO55" s="791"/>
      <c r="CP55" s="791"/>
      <c r="CQ55" s="792"/>
      <c r="CR55" s="790"/>
      <c r="CS55" s="791"/>
      <c r="CT55" s="791"/>
      <c r="CU55" s="791"/>
      <c r="CV55" s="792"/>
      <c r="CW55" s="790"/>
      <c r="CX55" s="791"/>
      <c r="CY55" s="791"/>
      <c r="CZ55" s="791"/>
      <c r="DA55" s="792"/>
      <c r="DB55" s="790"/>
      <c r="DC55" s="791"/>
      <c r="DD55" s="791"/>
      <c r="DE55" s="791"/>
      <c r="DF55" s="792"/>
      <c r="DG55" s="790"/>
      <c r="DH55" s="791"/>
      <c r="DI55" s="791"/>
      <c r="DJ55" s="791"/>
      <c r="DK55" s="792"/>
      <c r="DL55" s="790"/>
      <c r="DM55" s="791"/>
      <c r="DN55" s="791"/>
      <c r="DO55" s="791"/>
      <c r="DP55" s="792"/>
      <c r="DQ55" s="790"/>
      <c r="DR55" s="791"/>
      <c r="DS55" s="791"/>
      <c r="DT55" s="791"/>
      <c r="DU55" s="792"/>
      <c r="DV55" s="787"/>
      <c r="DW55" s="788"/>
      <c r="DX55" s="788"/>
      <c r="DY55" s="788"/>
      <c r="DZ55" s="793"/>
      <c r="EA55" s="224"/>
    </row>
    <row r="56" spans="1:131" ht="26.25" customHeight="1" x14ac:dyDescent="0.2">
      <c r="A56" s="232">
        <v>29</v>
      </c>
      <c r="B56" s="794"/>
      <c r="C56" s="795"/>
      <c r="D56" s="795"/>
      <c r="E56" s="795"/>
      <c r="F56" s="795"/>
      <c r="G56" s="795"/>
      <c r="H56" s="795"/>
      <c r="I56" s="795"/>
      <c r="J56" s="795"/>
      <c r="K56" s="795"/>
      <c r="L56" s="795"/>
      <c r="M56" s="795"/>
      <c r="N56" s="795"/>
      <c r="O56" s="795"/>
      <c r="P56" s="796"/>
      <c r="Q56" s="849"/>
      <c r="R56" s="850"/>
      <c r="S56" s="850"/>
      <c r="T56" s="850"/>
      <c r="U56" s="850"/>
      <c r="V56" s="850"/>
      <c r="W56" s="850"/>
      <c r="X56" s="850"/>
      <c r="Y56" s="850"/>
      <c r="Z56" s="850"/>
      <c r="AA56" s="850"/>
      <c r="AB56" s="850"/>
      <c r="AC56" s="850"/>
      <c r="AD56" s="850"/>
      <c r="AE56" s="851"/>
      <c r="AF56" s="800"/>
      <c r="AG56" s="801"/>
      <c r="AH56" s="801"/>
      <c r="AI56" s="801"/>
      <c r="AJ56" s="802"/>
      <c r="AK56" s="853"/>
      <c r="AL56" s="850"/>
      <c r="AM56" s="850"/>
      <c r="AN56" s="850"/>
      <c r="AO56" s="850"/>
      <c r="AP56" s="850"/>
      <c r="AQ56" s="850"/>
      <c r="AR56" s="850"/>
      <c r="AS56" s="850"/>
      <c r="AT56" s="850"/>
      <c r="AU56" s="850"/>
      <c r="AV56" s="850"/>
      <c r="AW56" s="850"/>
      <c r="AX56" s="850"/>
      <c r="AY56" s="850"/>
      <c r="AZ56" s="852"/>
      <c r="BA56" s="852"/>
      <c r="BB56" s="852"/>
      <c r="BC56" s="852"/>
      <c r="BD56" s="852"/>
      <c r="BE56" s="846"/>
      <c r="BF56" s="846"/>
      <c r="BG56" s="846"/>
      <c r="BH56" s="846"/>
      <c r="BI56" s="847"/>
      <c r="BJ56" s="226"/>
      <c r="BK56" s="226"/>
      <c r="BL56" s="226"/>
      <c r="BM56" s="226"/>
      <c r="BN56" s="226"/>
      <c r="BO56" s="235"/>
      <c r="BP56" s="235"/>
      <c r="BQ56" s="232">
        <v>50</v>
      </c>
      <c r="BR56" s="233"/>
      <c r="BS56" s="787"/>
      <c r="BT56" s="788"/>
      <c r="BU56" s="788"/>
      <c r="BV56" s="788"/>
      <c r="BW56" s="788"/>
      <c r="BX56" s="788"/>
      <c r="BY56" s="788"/>
      <c r="BZ56" s="788"/>
      <c r="CA56" s="788"/>
      <c r="CB56" s="788"/>
      <c r="CC56" s="788"/>
      <c r="CD56" s="788"/>
      <c r="CE56" s="788"/>
      <c r="CF56" s="788"/>
      <c r="CG56" s="789"/>
      <c r="CH56" s="790"/>
      <c r="CI56" s="791"/>
      <c r="CJ56" s="791"/>
      <c r="CK56" s="791"/>
      <c r="CL56" s="792"/>
      <c r="CM56" s="790"/>
      <c r="CN56" s="791"/>
      <c r="CO56" s="791"/>
      <c r="CP56" s="791"/>
      <c r="CQ56" s="792"/>
      <c r="CR56" s="790"/>
      <c r="CS56" s="791"/>
      <c r="CT56" s="791"/>
      <c r="CU56" s="791"/>
      <c r="CV56" s="792"/>
      <c r="CW56" s="790"/>
      <c r="CX56" s="791"/>
      <c r="CY56" s="791"/>
      <c r="CZ56" s="791"/>
      <c r="DA56" s="792"/>
      <c r="DB56" s="790"/>
      <c r="DC56" s="791"/>
      <c r="DD56" s="791"/>
      <c r="DE56" s="791"/>
      <c r="DF56" s="792"/>
      <c r="DG56" s="790"/>
      <c r="DH56" s="791"/>
      <c r="DI56" s="791"/>
      <c r="DJ56" s="791"/>
      <c r="DK56" s="792"/>
      <c r="DL56" s="790"/>
      <c r="DM56" s="791"/>
      <c r="DN56" s="791"/>
      <c r="DO56" s="791"/>
      <c r="DP56" s="792"/>
      <c r="DQ56" s="790"/>
      <c r="DR56" s="791"/>
      <c r="DS56" s="791"/>
      <c r="DT56" s="791"/>
      <c r="DU56" s="792"/>
      <c r="DV56" s="787"/>
      <c r="DW56" s="788"/>
      <c r="DX56" s="788"/>
      <c r="DY56" s="788"/>
      <c r="DZ56" s="793"/>
      <c r="EA56" s="224"/>
    </row>
    <row r="57" spans="1:131" ht="26.25" customHeight="1" x14ac:dyDescent="0.2">
      <c r="A57" s="232">
        <v>30</v>
      </c>
      <c r="B57" s="794"/>
      <c r="C57" s="795"/>
      <c r="D57" s="795"/>
      <c r="E57" s="795"/>
      <c r="F57" s="795"/>
      <c r="G57" s="795"/>
      <c r="H57" s="795"/>
      <c r="I57" s="795"/>
      <c r="J57" s="795"/>
      <c r="K57" s="795"/>
      <c r="L57" s="795"/>
      <c r="M57" s="795"/>
      <c r="N57" s="795"/>
      <c r="O57" s="795"/>
      <c r="P57" s="796"/>
      <c r="Q57" s="849"/>
      <c r="R57" s="850"/>
      <c r="S57" s="850"/>
      <c r="T57" s="850"/>
      <c r="U57" s="850"/>
      <c r="V57" s="850"/>
      <c r="W57" s="850"/>
      <c r="X57" s="850"/>
      <c r="Y57" s="850"/>
      <c r="Z57" s="850"/>
      <c r="AA57" s="850"/>
      <c r="AB57" s="850"/>
      <c r="AC57" s="850"/>
      <c r="AD57" s="850"/>
      <c r="AE57" s="851"/>
      <c r="AF57" s="800"/>
      <c r="AG57" s="801"/>
      <c r="AH57" s="801"/>
      <c r="AI57" s="801"/>
      <c r="AJ57" s="802"/>
      <c r="AK57" s="853"/>
      <c r="AL57" s="850"/>
      <c r="AM57" s="850"/>
      <c r="AN57" s="850"/>
      <c r="AO57" s="850"/>
      <c r="AP57" s="850"/>
      <c r="AQ57" s="850"/>
      <c r="AR57" s="850"/>
      <c r="AS57" s="850"/>
      <c r="AT57" s="850"/>
      <c r="AU57" s="850"/>
      <c r="AV57" s="850"/>
      <c r="AW57" s="850"/>
      <c r="AX57" s="850"/>
      <c r="AY57" s="850"/>
      <c r="AZ57" s="852"/>
      <c r="BA57" s="852"/>
      <c r="BB57" s="852"/>
      <c r="BC57" s="852"/>
      <c r="BD57" s="852"/>
      <c r="BE57" s="846"/>
      <c r="BF57" s="846"/>
      <c r="BG57" s="846"/>
      <c r="BH57" s="846"/>
      <c r="BI57" s="847"/>
      <c r="BJ57" s="226"/>
      <c r="BK57" s="226"/>
      <c r="BL57" s="226"/>
      <c r="BM57" s="226"/>
      <c r="BN57" s="226"/>
      <c r="BO57" s="235"/>
      <c r="BP57" s="235"/>
      <c r="BQ57" s="232">
        <v>51</v>
      </c>
      <c r="BR57" s="233"/>
      <c r="BS57" s="787"/>
      <c r="BT57" s="788"/>
      <c r="BU57" s="788"/>
      <c r="BV57" s="788"/>
      <c r="BW57" s="788"/>
      <c r="BX57" s="788"/>
      <c r="BY57" s="788"/>
      <c r="BZ57" s="788"/>
      <c r="CA57" s="788"/>
      <c r="CB57" s="788"/>
      <c r="CC57" s="788"/>
      <c r="CD57" s="788"/>
      <c r="CE57" s="788"/>
      <c r="CF57" s="788"/>
      <c r="CG57" s="789"/>
      <c r="CH57" s="790"/>
      <c r="CI57" s="791"/>
      <c r="CJ57" s="791"/>
      <c r="CK57" s="791"/>
      <c r="CL57" s="792"/>
      <c r="CM57" s="790"/>
      <c r="CN57" s="791"/>
      <c r="CO57" s="791"/>
      <c r="CP57" s="791"/>
      <c r="CQ57" s="792"/>
      <c r="CR57" s="790"/>
      <c r="CS57" s="791"/>
      <c r="CT57" s="791"/>
      <c r="CU57" s="791"/>
      <c r="CV57" s="792"/>
      <c r="CW57" s="790"/>
      <c r="CX57" s="791"/>
      <c r="CY57" s="791"/>
      <c r="CZ57" s="791"/>
      <c r="DA57" s="792"/>
      <c r="DB57" s="790"/>
      <c r="DC57" s="791"/>
      <c r="DD57" s="791"/>
      <c r="DE57" s="791"/>
      <c r="DF57" s="792"/>
      <c r="DG57" s="790"/>
      <c r="DH57" s="791"/>
      <c r="DI57" s="791"/>
      <c r="DJ57" s="791"/>
      <c r="DK57" s="792"/>
      <c r="DL57" s="790"/>
      <c r="DM57" s="791"/>
      <c r="DN57" s="791"/>
      <c r="DO57" s="791"/>
      <c r="DP57" s="792"/>
      <c r="DQ57" s="790"/>
      <c r="DR57" s="791"/>
      <c r="DS57" s="791"/>
      <c r="DT57" s="791"/>
      <c r="DU57" s="792"/>
      <c r="DV57" s="787"/>
      <c r="DW57" s="788"/>
      <c r="DX57" s="788"/>
      <c r="DY57" s="788"/>
      <c r="DZ57" s="793"/>
      <c r="EA57" s="224"/>
    </row>
    <row r="58" spans="1:131" ht="26.25" customHeight="1" x14ac:dyDescent="0.2">
      <c r="A58" s="232">
        <v>31</v>
      </c>
      <c r="B58" s="794"/>
      <c r="C58" s="795"/>
      <c r="D58" s="795"/>
      <c r="E58" s="795"/>
      <c r="F58" s="795"/>
      <c r="G58" s="795"/>
      <c r="H58" s="795"/>
      <c r="I58" s="795"/>
      <c r="J58" s="795"/>
      <c r="K58" s="795"/>
      <c r="L58" s="795"/>
      <c r="M58" s="795"/>
      <c r="N58" s="795"/>
      <c r="O58" s="795"/>
      <c r="P58" s="796"/>
      <c r="Q58" s="849"/>
      <c r="R58" s="850"/>
      <c r="S58" s="850"/>
      <c r="T58" s="850"/>
      <c r="U58" s="850"/>
      <c r="V58" s="850"/>
      <c r="W58" s="850"/>
      <c r="X58" s="850"/>
      <c r="Y58" s="850"/>
      <c r="Z58" s="850"/>
      <c r="AA58" s="850"/>
      <c r="AB58" s="850"/>
      <c r="AC58" s="850"/>
      <c r="AD58" s="850"/>
      <c r="AE58" s="851"/>
      <c r="AF58" s="800"/>
      <c r="AG58" s="801"/>
      <c r="AH58" s="801"/>
      <c r="AI58" s="801"/>
      <c r="AJ58" s="802"/>
      <c r="AK58" s="853"/>
      <c r="AL58" s="850"/>
      <c r="AM58" s="850"/>
      <c r="AN58" s="850"/>
      <c r="AO58" s="850"/>
      <c r="AP58" s="850"/>
      <c r="AQ58" s="850"/>
      <c r="AR58" s="850"/>
      <c r="AS58" s="850"/>
      <c r="AT58" s="850"/>
      <c r="AU58" s="850"/>
      <c r="AV58" s="850"/>
      <c r="AW58" s="850"/>
      <c r="AX58" s="850"/>
      <c r="AY58" s="850"/>
      <c r="AZ58" s="852"/>
      <c r="BA58" s="852"/>
      <c r="BB58" s="852"/>
      <c r="BC58" s="852"/>
      <c r="BD58" s="852"/>
      <c r="BE58" s="846"/>
      <c r="BF58" s="846"/>
      <c r="BG58" s="846"/>
      <c r="BH58" s="846"/>
      <c r="BI58" s="847"/>
      <c r="BJ58" s="226"/>
      <c r="BK58" s="226"/>
      <c r="BL58" s="226"/>
      <c r="BM58" s="226"/>
      <c r="BN58" s="226"/>
      <c r="BO58" s="235"/>
      <c r="BP58" s="235"/>
      <c r="BQ58" s="232">
        <v>52</v>
      </c>
      <c r="BR58" s="233"/>
      <c r="BS58" s="787"/>
      <c r="BT58" s="788"/>
      <c r="BU58" s="788"/>
      <c r="BV58" s="788"/>
      <c r="BW58" s="788"/>
      <c r="BX58" s="788"/>
      <c r="BY58" s="788"/>
      <c r="BZ58" s="788"/>
      <c r="CA58" s="788"/>
      <c r="CB58" s="788"/>
      <c r="CC58" s="788"/>
      <c r="CD58" s="788"/>
      <c r="CE58" s="788"/>
      <c r="CF58" s="788"/>
      <c r="CG58" s="789"/>
      <c r="CH58" s="790"/>
      <c r="CI58" s="791"/>
      <c r="CJ58" s="791"/>
      <c r="CK58" s="791"/>
      <c r="CL58" s="792"/>
      <c r="CM58" s="790"/>
      <c r="CN58" s="791"/>
      <c r="CO58" s="791"/>
      <c r="CP58" s="791"/>
      <c r="CQ58" s="792"/>
      <c r="CR58" s="790"/>
      <c r="CS58" s="791"/>
      <c r="CT58" s="791"/>
      <c r="CU58" s="791"/>
      <c r="CV58" s="792"/>
      <c r="CW58" s="790"/>
      <c r="CX58" s="791"/>
      <c r="CY58" s="791"/>
      <c r="CZ58" s="791"/>
      <c r="DA58" s="792"/>
      <c r="DB58" s="790"/>
      <c r="DC58" s="791"/>
      <c r="DD58" s="791"/>
      <c r="DE58" s="791"/>
      <c r="DF58" s="792"/>
      <c r="DG58" s="790"/>
      <c r="DH58" s="791"/>
      <c r="DI58" s="791"/>
      <c r="DJ58" s="791"/>
      <c r="DK58" s="792"/>
      <c r="DL58" s="790"/>
      <c r="DM58" s="791"/>
      <c r="DN58" s="791"/>
      <c r="DO58" s="791"/>
      <c r="DP58" s="792"/>
      <c r="DQ58" s="790"/>
      <c r="DR58" s="791"/>
      <c r="DS58" s="791"/>
      <c r="DT58" s="791"/>
      <c r="DU58" s="792"/>
      <c r="DV58" s="787"/>
      <c r="DW58" s="788"/>
      <c r="DX58" s="788"/>
      <c r="DY58" s="788"/>
      <c r="DZ58" s="793"/>
      <c r="EA58" s="224"/>
    </row>
    <row r="59" spans="1:131" ht="26.25" customHeight="1" x14ac:dyDescent="0.2">
      <c r="A59" s="232">
        <v>32</v>
      </c>
      <c r="B59" s="794"/>
      <c r="C59" s="795"/>
      <c r="D59" s="795"/>
      <c r="E59" s="795"/>
      <c r="F59" s="795"/>
      <c r="G59" s="795"/>
      <c r="H59" s="795"/>
      <c r="I59" s="795"/>
      <c r="J59" s="795"/>
      <c r="K59" s="795"/>
      <c r="L59" s="795"/>
      <c r="M59" s="795"/>
      <c r="N59" s="795"/>
      <c r="O59" s="795"/>
      <c r="P59" s="796"/>
      <c r="Q59" s="849"/>
      <c r="R59" s="850"/>
      <c r="S59" s="850"/>
      <c r="T59" s="850"/>
      <c r="U59" s="850"/>
      <c r="V59" s="850"/>
      <c r="W59" s="850"/>
      <c r="X59" s="850"/>
      <c r="Y59" s="850"/>
      <c r="Z59" s="850"/>
      <c r="AA59" s="850"/>
      <c r="AB59" s="850"/>
      <c r="AC59" s="850"/>
      <c r="AD59" s="850"/>
      <c r="AE59" s="851"/>
      <c r="AF59" s="800"/>
      <c r="AG59" s="801"/>
      <c r="AH59" s="801"/>
      <c r="AI59" s="801"/>
      <c r="AJ59" s="802"/>
      <c r="AK59" s="853"/>
      <c r="AL59" s="850"/>
      <c r="AM59" s="850"/>
      <c r="AN59" s="850"/>
      <c r="AO59" s="850"/>
      <c r="AP59" s="850"/>
      <c r="AQ59" s="850"/>
      <c r="AR59" s="850"/>
      <c r="AS59" s="850"/>
      <c r="AT59" s="850"/>
      <c r="AU59" s="850"/>
      <c r="AV59" s="850"/>
      <c r="AW59" s="850"/>
      <c r="AX59" s="850"/>
      <c r="AY59" s="850"/>
      <c r="AZ59" s="852"/>
      <c r="BA59" s="852"/>
      <c r="BB59" s="852"/>
      <c r="BC59" s="852"/>
      <c r="BD59" s="852"/>
      <c r="BE59" s="846"/>
      <c r="BF59" s="846"/>
      <c r="BG59" s="846"/>
      <c r="BH59" s="846"/>
      <c r="BI59" s="847"/>
      <c r="BJ59" s="226"/>
      <c r="BK59" s="226"/>
      <c r="BL59" s="226"/>
      <c r="BM59" s="226"/>
      <c r="BN59" s="226"/>
      <c r="BO59" s="235"/>
      <c r="BP59" s="235"/>
      <c r="BQ59" s="232">
        <v>53</v>
      </c>
      <c r="BR59" s="233"/>
      <c r="BS59" s="787"/>
      <c r="BT59" s="788"/>
      <c r="BU59" s="788"/>
      <c r="BV59" s="788"/>
      <c r="BW59" s="788"/>
      <c r="BX59" s="788"/>
      <c r="BY59" s="788"/>
      <c r="BZ59" s="788"/>
      <c r="CA59" s="788"/>
      <c r="CB59" s="788"/>
      <c r="CC59" s="788"/>
      <c r="CD59" s="788"/>
      <c r="CE59" s="788"/>
      <c r="CF59" s="788"/>
      <c r="CG59" s="789"/>
      <c r="CH59" s="790"/>
      <c r="CI59" s="791"/>
      <c r="CJ59" s="791"/>
      <c r="CK59" s="791"/>
      <c r="CL59" s="792"/>
      <c r="CM59" s="790"/>
      <c r="CN59" s="791"/>
      <c r="CO59" s="791"/>
      <c r="CP59" s="791"/>
      <c r="CQ59" s="792"/>
      <c r="CR59" s="790"/>
      <c r="CS59" s="791"/>
      <c r="CT59" s="791"/>
      <c r="CU59" s="791"/>
      <c r="CV59" s="792"/>
      <c r="CW59" s="790"/>
      <c r="CX59" s="791"/>
      <c r="CY59" s="791"/>
      <c r="CZ59" s="791"/>
      <c r="DA59" s="792"/>
      <c r="DB59" s="790"/>
      <c r="DC59" s="791"/>
      <c r="DD59" s="791"/>
      <c r="DE59" s="791"/>
      <c r="DF59" s="792"/>
      <c r="DG59" s="790"/>
      <c r="DH59" s="791"/>
      <c r="DI59" s="791"/>
      <c r="DJ59" s="791"/>
      <c r="DK59" s="792"/>
      <c r="DL59" s="790"/>
      <c r="DM59" s="791"/>
      <c r="DN59" s="791"/>
      <c r="DO59" s="791"/>
      <c r="DP59" s="792"/>
      <c r="DQ59" s="790"/>
      <c r="DR59" s="791"/>
      <c r="DS59" s="791"/>
      <c r="DT59" s="791"/>
      <c r="DU59" s="792"/>
      <c r="DV59" s="787"/>
      <c r="DW59" s="788"/>
      <c r="DX59" s="788"/>
      <c r="DY59" s="788"/>
      <c r="DZ59" s="793"/>
      <c r="EA59" s="224"/>
    </row>
    <row r="60" spans="1:131" ht="26.25" customHeight="1" x14ac:dyDescent="0.2">
      <c r="A60" s="232">
        <v>33</v>
      </c>
      <c r="B60" s="794"/>
      <c r="C60" s="795"/>
      <c r="D60" s="795"/>
      <c r="E60" s="795"/>
      <c r="F60" s="795"/>
      <c r="G60" s="795"/>
      <c r="H60" s="795"/>
      <c r="I60" s="795"/>
      <c r="J60" s="795"/>
      <c r="K60" s="795"/>
      <c r="L60" s="795"/>
      <c r="M60" s="795"/>
      <c r="N60" s="795"/>
      <c r="O60" s="795"/>
      <c r="P60" s="796"/>
      <c r="Q60" s="849"/>
      <c r="R60" s="850"/>
      <c r="S60" s="850"/>
      <c r="T60" s="850"/>
      <c r="U60" s="850"/>
      <c r="V60" s="850"/>
      <c r="W60" s="850"/>
      <c r="X60" s="850"/>
      <c r="Y60" s="850"/>
      <c r="Z60" s="850"/>
      <c r="AA60" s="850"/>
      <c r="AB60" s="850"/>
      <c r="AC60" s="850"/>
      <c r="AD60" s="850"/>
      <c r="AE60" s="851"/>
      <c r="AF60" s="800"/>
      <c r="AG60" s="801"/>
      <c r="AH60" s="801"/>
      <c r="AI60" s="801"/>
      <c r="AJ60" s="802"/>
      <c r="AK60" s="853"/>
      <c r="AL60" s="850"/>
      <c r="AM60" s="850"/>
      <c r="AN60" s="850"/>
      <c r="AO60" s="850"/>
      <c r="AP60" s="850"/>
      <c r="AQ60" s="850"/>
      <c r="AR60" s="850"/>
      <c r="AS60" s="850"/>
      <c r="AT60" s="850"/>
      <c r="AU60" s="850"/>
      <c r="AV60" s="850"/>
      <c r="AW60" s="850"/>
      <c r="AX60" s="850"/>
      <c r="AY60" s="850"/>
      <c r="AZ60" s="852"/>
      <c r="BA60" s="852"/>
      <c r="BB60" s="852"/>
      <c r="BC60" s="852"/>
      <c r="BD60" s="852"/>
      <c r="BE60" s="846"/>
      <c r="BF60" s="846"/>
      <c r="BG60" s="846"/>
      <c r="BH60" s="846"/>
      <c r="BI60" s="847"/>
      <c r="BJ60" s="226"/>
      <c r="BK60" s="226"/>
      <c r="BL60" s="226"/>
      <c r="BM60" s="226"/>
      <c r="BN60" s="226"/>
      <c r="BO60" s="235"/>
      <c r="BP60" s="235"/>
      <c r="BQ60" s="232">
        <v>54</v>
      </c>
      <c r="BR60" s="233"/>
      <c r="BS60" s="787"/>
      <c r="BT60" s="788"/>
      <c r="BU60" s="788"/>
      <c r="BV60" s="788"/>
      <c r="BW60" s="788"/>
      <c r="BX60" s="788"/>
      <c r="BY60" s="788"/>
      <c r="BZ60" s="788"/>
      <c r="CA60" s="788"/>
      <c r="CB60" s="788"/>
      <c r="CC60" s="788"/>
      <c r="CD60" s="788"/>
      <c r="CE60" s="788"/>
      <c r="CF60" s="788"/>
      <c r="CG60" s="789"/>
      <c r="CH60" s="790"/>
      <c r="CI60" s="791"/>
      <c r="CJ60" s="791"/>
      <c r="CK60" s="791"/>
      <c r="CL60" s="792"/>
      <c r="CM60" s="790"/>
      <c r="CN60" s="791"/>
      <c r="CO60" s="791"/>
      <c r="CP60" s="791"/>
      <c r="CQ60" s="792"/>
      <c r="CR60" s="790"/>
      <c r="CS60" s="791"/>
      <c r="CT60" s="791"/>
      <c r="CU60" s="791"/>
      <c r="CV60" s="792"/>
      <c r="CW60" s="790"/>
      <c r="CX60" s="791"/>
      <c r="CY60" s="791"/>
      <c r="CZ60" s="791"/>
      <c r="DA60" s="792"/>
      <c r="DB60" s="790"/>
      <c r="DC60" s="791"/>
      <c r="DD60" s="791"/>
      <c r="DE60" s="791"/>
      <c r="DF60" s="792"/>
      <c r="DG60" s="790"/>
      <c r="DH60" s="791"/>
      <c r="DI60" s="791"/>
      <c r="DJ60" s="791"/>
      <c r="DK60" s="792"/>
      <c r="DL60" s="790"/>
      <c r="DM60" s="791"/>
      <c r="DN60" s="791"/>
      <c r="DO60" s="791"/>
      <c r="DP60" s="792"/>
      <c r="DQ60" s="790"/>
      <c r="DR60" s="791"/>
      <c r="DS60" s="791"/>
      <c r="DT60" s="791"/>
      <c r="DU60" s="792"/>
      <c r="DV60" s="787"/>
      <c r="DW60" s="788"/>
      <c r="DX60" s="788"/>
      <c r="DY60" s="788"/>
      <c r="DZ60" s="793"/>
      <c r="EA60" s="224"/>
    </row>
    <row r="61" spans="1:131" ht="26.25" customHeight="1" thickBot="1" x14ac:dyDescent="0.25">
      <c r="A61" s="232">
        <v>34</v>
      </c>
      <c r="B61" s="794"/>
      <c r="C61" s="795"/>
      <c r="D61" s="795"/>
      <c r="E61" s="795"/>
      <c r="F61" s="795"/>
      <c r="G61" s="795"/>
      <c r="H61" s="795"/>
      <c r="I61" s="795"/>
      <c r="J61" s="795"/>
      <c r="K61" s="795"/>
      <c r="L61" s="795"/>
      <c r="M61" s="795"/>
      <c r="N61" s="795"/>
      <c r="O61" s="795"/>
      <c r="P61" s="796"/>
      <c r="Q61" s="849"/>
      <c r="R61" s="850"/>
      <c r="S61" s="850"/>
      <c r="T61" s="850"/>
      <c r="U61" s="850"/>
      <c r="V61" s="850"/>
      <c r="W61" s="850"/>
      <c r="X61" s="850"/>
      <c r="Y61" s="850"/>
      <c r="Z61" s="850"/>
      <c r="AA61" s="850"/>
      <c r="AB61" s="850"/>
      <c r="AC61" s="850"/>
      <c r="AD61" s="850"/>
      <c r="AE61" s="851"/>
      <c r="AF61" s="800"/>
      <c r="AG61" s="801"/>
      <c r="AH61" s="801"/>
      <c r="AI61" s="801"/>
      <c r="AJ61" s="802"/>
      <c r="AK61" s="853"/>
      <c r="AL61" s="850"/>
      <c r="AM61" s="850"/>
      <c r="AN61" s="850"/>
      <c r="AO61" s="850"/>
      <c r="AP61" s="850"/>
      <c r="AQ61" s="850"/>
      <c r="AR61" s="850"/>
      <c r="AS61" s="850"/>
      <c r="AT61" s="850"/>
      <c r="AU61" s="850"/>
      <c r="AV61" s="850"/>
      <c r="AW61" s="850"/>
      <c r="AX61" s="850"/>
      <c r="AY61" s="850"/>
      <c r="AZ61" s="852"/>
      <c r="BA61" s="852"/>
      <c r="BB61" s="852"/>
      <c r="BC61" s="852"/>
      <c r="BD61" s="852"/>
      <c r="BE61" s="846"/>
      <c r="BF61" s="846"/>
      <c r="BG61" s="846"/>
      <c r="BH61" s="846"/>
      <c r="BI61" s="847"/>
      <c r="BJ61" s="226"/>
      <c r="BK61" s="226"/>
      <c r="BL61" s="226"/>
      <c r="BM61" s="226"/>
      <c r="BN61" s="226"/>
      <c r="BO61" s="235"/>
      <c r="BP61" s="235"/>
      <c r="BQ61" s="232">
        <v>55</v>
      </c>
      <c r="BR61" s="233"/>
      <c r="BS61" s="787"/>
      <c r="BT61" s="788"/>
      <c r="BU61" s="788"/>
      <c r="BV61" s="788"/>
      <c r="BW61" s="788"/>
      <c r="BX61" s="788"/>
      <c r="BY61" s="788"/>
      <c r="BZ61" s="788"/>
      <c r="CA61" s="788"/>
      <c r="CB61" s="788"/>
      <c r="CC61" s="788"/>
      <c r="CD61" s="788"/>
      <c r="CE61" s="788"/>
      <c r="CF61" s="788"/>
      <c r="CG61" s="789"/>
      <c r="CH61" s="790"/>
      <c r="CI61" s="791"/>
      <c r="CJ61" s="791"/>
      <c r="CK61" s="791"/>
      <c r="CL61" s="792"/>
      <c r="CM61" s="790"/>
      <c r="CN61" s="791"/>
      <c r="CO61" s="791"/>
      <c r="CP61" s="791"/>
      <c r="CQ61" s="792"/>
      <c r="CR61" s="790"/>
      <c r="CS61" s="791"/>
      <c r="CT61" s="791"/>
      <c r="CU61" s="791"/>
      <c r="CV61" s="792"/>
      <c r="CW61" s="790"/>
      <c r="CX61" s="791"/>
      <c r="CY61" s="791"/>
      <c r="CZ61" s="791"/>
      <c r="DA61" s="792"/>
      <c r="DB61" s="790"/>
      <c r="DC61" s="791"/>
      <c r="DD61" s="791"/>
      <c r="DE61" s="791"/>
      <c r="DF61" s="792"/>
      <c r="DG61" s="790"/>
      <c r="DH61" s="791"/>
      <c r="DI61" s="791"/>
      <c r="DJ61" s="791"/>
      <c r="DK61" s="792"/>
      <c r="DL61" s="790"/>
      <c r="DM61" s="791"/>
      <c r="DN61" s="791"/>
      <c r="DO61" s="791"/>
      <c r="DP61" s="792"/>
      <c r="DQ61" s="790"/>
      <c r="DR61" s="791"/>
      <c r="DS61" s="791"/>
      <c r="DT61" s="791"/>
      <c r="DU61" s="792"/>
      <c r="DV61" s="787"/>
      <c r="DW61" s="788"/>
      <c r="DX61" s="788"/>
      <c r="DY61" s="788"/>
      <c r="DZ61" s="793"/>
      <c r="EA61" s="224"/>
    </row>
    <row r="62" spans="1:131" ht="26.25" customHeight="1" x14ac:dyDescent="0.2">
      <c r="A62" s="232">
        <v>35</v>
      </c>
      <c r="B62" s="794"/>
      <c r="C62" s="795"/>
      <c r="D62" s="795"/>
      <c r="E62" s="795"/>
      <c r="F62" s="795"/>
      <c r="G62" s="795"/>
      <c r="H62" s="795"/>
      <c r="I62" s="795"/>
      <c r="J62" s="795"/>
      <c r="K62" s="795"/>
      <c r="L62" s="795"/>
      <c r="M62" s="795"/>
      <c r="N62" s="795"/>
      <c r="O62" s="795"/>
      <c r="P62" s="796"/>
      <c r="Q62" s="849"/>
      <c r="R62" s="850"/>
      <c r="S62" s="850"/>
      <c r="T62" s="850"/>
      <c r="U62" s="850"/>
      <c r="V62" s="850"/>
      <c r="W62" s="850"/>
      <c r="X62" s="850"/>
      <c r="Y62" s="850"/>
      <c r="Z62" s="850"/>
      <c r="AA62" s="850"/>
      <c r="AB62" s="850"/>
      <c r="AC62" s="850"/>
      <c r="AD62" s="850"/>
      <c r="AE62" s="851"/>
      <c r="AF62" s="800"/>
      <c r="AG62" s="801"/>
      <c r="AH62" s="801"/>
      <c r="AI62" s="801"/>
      <c r="AJ62" s="802"/>
      <c r="AK62" s="853"/>
      <c r="AL62" s="850"/>
      <c r="AM62" s="850"/>
      <c r="AN62" s="850"/>
      <c r="AO62" s="850"/>
      <c r="AP62" s="850"/>
      <c r="AQ62" s="850"/>
      <c r="AR62" s="850"/>
      <c r="AS62" s="850"/>
      <c r="AT62" s="850"/>
      <c r="AU62" s="850"/>
      <c r="AV62" s="850"/>
      <c r="AW62" s="850"/>
      <c r="AX62" s="850"/>
      <c r="AY62" s="850"/>
      <c r="AZ62" s="852"/>
      <c r="BA62" s="852"/>
      <c r="BB62" s="852"/>
      <c r="BC62" s="852"/>
      <c r="BD62" s="852"/>
      <c r="BE62" s="846"/>
      <c r="BF62" s="846"/>
      <c r="BG62" s="846"/>
      <c r="BH62" s="846"/>
      <c r="BI62" s="847"/>
      <c r="BJ62" s="861" t="s">
        <v>395</v>
      </c>
      <c r="BK62" s="820"/>
      <c r="BL62" s="820"/>
      <c r="BM62" s="820"/>
      <c r="BN62" s="821"/>
      <c r="BO62" s="235"/>
      <c r="BP62" s="235"/>
      <c r="BQ62" s="232">
        <v>56</v>
      </c>
      <c r="BR62" s="233"/>
      <c r="BS62" s="787"/>
      <c r="BT62" s="788"/>
      <c r="BU62" s="788"/>
      <c r="BV62" s="788"/>
      <c r="BW62" s="788"/>
      <c r="BX62" s="788"/>
      <c r="BY62" s="788"/>
      <c r="BZ62" s="788"/>
      <c r="CA62" s="788"/>
      <c r="CB62" s="788"/>
      <c r="CC62" s="788"/>
      <c r="CD62" s="788"/>
      <c r="CE62" s="788"/>
      <c r="CF62" s="788"/>
      <c r="CG62" s="789"/>
      <c r="CH62" s="790"/>
      <c r="CI62" s="791"/>
      <c r="CJ62" s="791"/>
      <c r="CK62" s="791"/>
      <c r="CL62" s="792"/>
      <c r="CM62" s="790"/>
      <c r="CN62" s="791"/>
      <c r="CO62" s="791"/>
      <c r="CP62" s="791"/>
      <c r="CQ62" s="792"/>
      <c r="CR62" s="790"/>
      <c r="CS62" s="791"/>
      <c r="CT62" s="791"/>
      <c r="CU62" s="791"/>
      <c r="CV62" s="792"/>
      <c r="CW62" s="790"/>
      <c r="CX62" s="791"/>
      <c r="CY62" s="791"/>
      <c r="CZ62" s="791"/>
      <c r="DA62" s="792"/>
      <c r="DB62" s="790"/>
      <c r="DC62" s="791"/>
      <c r="DD62" s="791"/>
      <c r="DE62" s="791"/>
      <c r="DF62" s="792"/>
      <c r="DG62" s="790"/>
      <c r="DH62" s="791"/>
      <c r="DI62" s="791"/>
      <c r="DJ62" s="791"/>
      <c r="DK62" s="792"/>
      <c r="DL62" s="790"/>
      <c r="DM62" s="791"/>
      <c r="DN62" s="791"/>
      <c r="DO62" s="791"/>
      <c r="DP62" s="792"/>
      <c r="DQ62" s="790"/>
      <c r="DR62" s="791"/>
      <c r="DS62" s="791"/>
      <c r="DT62" s="791"/>
      <c r="DU62" s="792"/>
      <c r="DV62" s="787"/>
      <c r="DW62" s="788"/>
      <c r="DX62" s="788"/>
      <c r="DY62" s="788"/>
      <c r="DZ62" s="793"/>
      <c r="EA62" s="224"/>
    </row>
    <row r="63" spans="1:131" ht="26.25" customHeight="1" thickBot="1" x14ac:dyDescent="0.25">
      <c r="A63" s="234" t="s">
        <v>377</v>
      </c>
      <c r="B63" s="803" t="s">
        <v>396</v>
      </c>
      <c r="C63" s="804"/>
      <c r="D63" s="804"/>
      <c r="E63" s="804"/>
      <c r="F63" s="804"/>
      <c r="G63" s="804"/>
      <c r="H63" s="804"/>
      <c r="I63" s="804"/>
      <c r="J63" s="804"/>
      <c r="K63" s="804"/>
      <c r="L63" s="804"/>
      <c r="M63" s="804"/>
      <c r="N63" s="804"/>
      <c r="O63" s="804"/>
      <c r="P63" s="805"/>
      <c r="Q63" s="854"/>
      <c r="R63" s="855"/>
      <c r="S63" s="855"/>
      <c r="T63" s="855"/>
      <c r="U63" s="855"/>
      <c r="V63" s="855"/>
      <c r="W63" s="855"/>
      <c r="X63" s="855"/>
      <c r="Y63" s="855"/>
      <c r="Z63" s="855"/>
      <c r="AA63" s="855"/>
      <c r="AB63" s="855"/>
      <c r="AC63" s="855"/>
      <c r="AD63" s="855"/>
      <c r="AE63" s="856"/>
      <c r="AF63" s="857">
        <v>2960</v>
      </c>
      <c r="AG63" s="858"/>
      <c r="AH63" s="858"/>
      <c r="AI63" s="858"/>
      <c r="AJ63" s="859"/>
      <c r="AK63" s="860"/>
      <c r="AL63" s="855"/>
      <c r="AM63" s="855"/>
      <c r="AN63" s="855"/>
      <c r="AO63" s="855"/>
      <c r="AP63" s="858">
        <f>+AP31+AP32</f>
        <v>16997</v>
      </c>
      <c r="AQ63" s="858"/>
      <c r="AR63" s="858"/>
      <c r="AS63" s="858"/>
      <c r="AT63" s="858"/>
      <c r="AU63" s="858">
        <f>+AU31+AU32</f>
        <v>6457</v>
      </c>
      <c r="AV63" s="858"/>
      <c r="AW63" s="858"/>
      <c r="AX63" s="858"/>
      <c r="AY63" s="858"/>
      <c r="AZ63" s="862"/>
      <c r="BA63" s="862"/>
      <c r="BB63" s="862"/>
      <c r="BC63" s="862"/>
      <c r="BD63" s="862"/>
      <c r="BE63" s="863"/>
      <c r="BF63" s="863"/>
      <c r="BG63" s="863"/>
      <c r="BH63" s="863"/>
      <c r="BI63" s="864"/>
      <c r="BJ63" s="865" t="s">
        <v>122</v>
      </c>
      <c r="BK63" s="866"/>
      <c r="BL63" s="866"/>
      <c r="BM63" s="866"/>
      <c r="BN63" s="867"/>
      <c r="BO63" s="235"/>
      <c r="BP63" s="235"/>
      <c r="BQ63" s="232">
        <v>57</v>
      </c>
      <c r="BR63" s="233"/>
      <c r="BS63" s="787"/>
      <c r="BT63" s="788"/>
      <c r="BU63" s="788"/>
      <c r="BV63" s="788"/>
      <c r="BW63" s="788"/>
      <c r="BX63" s="788"/>
      <c r="BY63" s="788"/>
      <c r="BZ63" s="788"/>
      <c r="CA63" s="788"/>
      <c r="CB63" s="788"/>
      <c r="CC63" s="788"/>
      <c r="CD63" s="788"/>
      <c r="CE63" s="788"/>
      <c r="CF63" s="788"/>
      <c r="CG63" s="789"/>
      <c r="CH63" s="790"/>
      <c r="CI63" s="791"/>
      <c r="CJ63" s="791"/>
      <c r="CK63" s="791"/>
      <c r="CL63" s="792"/>
      <c r="CM63" s="790"/>
      <c r="CN63" s="791"/>
      <c r="CO63" s="791"/>
      <c r="CP63" s="791"/>
      <c r="CQ63" s="792"/>
      <c r="CR63" s="790"/>
      <c r="CS63" s="791"/>
      <c r="CT63" s="791"/>
      <c r="CU63" s="791"/>
      <c r="CV63" s="792"/>
      <c r="CW63" s="790"/>
      <c r="CX63" s="791"/>
      <c r="CY63" s="791"/>
      <c r="CZ63" s="791"/>
      <c r="DA63" s="792"/>
      <c r="DB63" s="790"/>
      <c r="DC63" s="791"/>
      <c r="DD63" s="791"/>
      <c r="DE63" s="791"/>
      <c r="DF63" s="792"/>
      <c r="DG63" s="790"/>
      <c r="DH63" s="791"/>
      <c r="DI63" s="791"/>
      <c r="DJ63" s="791"/>
      <c r="DK63" s="792"/>
      <c r="DL63" s="790"/>
      <c r="DM63" s="791"/>
      <c r="DN63" s="791"/>
      <c r="DO63" s="791"/>
      <c r="DP63" s="792"/>
      <c r="DQ63" s="790"/>
      <c r="DR63" s="791"/>
      <c r="DS63" s="791"/>
      <c r="DT63" s="791"/>
      <c r="DU63" s="792"/>
      <c r="DV63" s="787"/>
      <c r="DW63" s="788"/>
      <c r="DX63" s="788"/>
      <c r="DY63" s="788"/>
      <c r="DZ63" s="793"/>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787"/>
      <c r="BT64" s="788"/>
      <c r="BU64" s="788"/>
      <c r="BV64" s="788"/>
      <c r="BW64" s="788"/>
      <c r="BX64" s="788"/>
      <c r="BY64" s="788"/>
      <c r="BZ64" s="788"/>
      <c r="CA64" s="788"/>
      <c r="CB64" s="788"/>
      <c r="CC64" s="788"/>
      <c r="CD64" s="788"/>
      <c r="CE64" s="788"/>
      <c r="CF64" s="788"/>
      <c r="CG64" s="789"/>
      <c r="CH64" s="790"/>
      <c r="CI64" s="791"/>
      <c r="CJ64" s="791"/>
      <c r="CK64" s="791"/>
      <c r="CL64" s="792"/>
      <c r="CM64" s="790"/>
      <c r="CN64" s="791"/>
      <c r="CO64" s="791"/>
      <c r="CP64" s="791"/>
      <c r="CQ64" s="792"/>
      <c r="CR64" s="790"/>
      <c r="CS64" s="791"/>
      <c r="CT64" s="791"/>
      <c r="CU64" s="791"/>
      <c r="CV64" s="792"/>
      <c r="CW64" s="790"/>
      <c r="CX64" s="791"/>
      <c r="CY64" s="791"/>
      <c r="CZ64" s="791"/>
      <c r="DA64" s="792"/>
      <c r="DB64" s="790"/>
      <c r="DC64" s="791"/>
      <c r="DD64" s="791"/>
      <c r="DE64" s="791"/>
      <c r="DF64" s="792"/>
      <c r="DG64" s="790"/>
      <c r="DH64" s="791"/>
      <c r="DI64" s="791"/>
      <c r="DJ64" s="791"/>
      <c r="DK64" s="792"/>
      <c r="DL64" s="790"/>
      <c r="DM64" s="791"/>
      <c r="DN64" s="791"/>
      <c r="DO64" s="791"/>
      <c r="DP64" s="792"/>
      <c r="DQ64" s="790"/>
      <c r="DR64" s="791"/>
      <c r="DS64" s="791"/>
      <c r="DT64" s="791"/>
      <c r="DU64" s="792"/>
      <c r="DV64" s="787"/>
      <c r="DW64" s="788"/>
      <c r="DX64" s="788"/>
      <c r="DY64" s="788"/>
      <c r="DZ64" s="793"/>
      <c r="EA64" s="224"/>
    </row>
    <row r="65" spans="1:131" ht="26.25" customHeight="1" thickBot="1" x14ac:dyDescent="0.25">
      <c r="A65" s="226" t="s">
        <v>397</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787"/>
      <c r="BT65" s="788"/>
      <c r="BU65" s="788"/>
      <c r="BV65" s="788"/>
      <c r="BW65" s="788"/>
      <c r="BX65" s="788"/>
      <c r="BY65" s="788"/>
      <c r="BZ65" s="788"/>
      <c r="CA65" s="788"/>
      <c r="CB65" s="788"/>
      <c r="CC65" s="788"/>
      <c r="CD65" s="788"/>
      <c r="CE65" s="788"/>
      <c r="CF65" s="788"/>
      <c r="CG65" s="789"/>
      <c r="CH65" s="790"/>
      <c r="CI65" s="791"/>
      <c r="CJ65" s="791"/>
      <c r="CK65" s="791"/>
      <c r="CL65" s="792"/>
      <c r="CM65" s="790"/>
      <c r="CN65" s="791"/>
      <c r="CO65" s="791"/>
      <c r="CP65" s="791"/>
      <c r="CQ65" s="792"/>
      <c r="CR65" s="790"/>
      <c r="CS65" s="791"/>
      <c r="CT65" s="791"/>
      <c r="CU65" s="791"/>
      <c r="CV65" s="792"/>
      <c r="CW65" s="790"/>
      <c r="CX65" s="791"/>
      <c r="CY65" s="791"/>
      <c r="CZ65" s="791"/>
      <c r="DA65" s="792"/>
      <c r="DB65" s="790"/>
      <c r="DC65" s="791"/>
      <c r="DD65" s="791"/>
      <c r="DE65" s="791"/>
      <c r="DF65" s="792"/>
      <c r="DG65" s="790"/>
      <c r="DH65" s="791"/>
      <c r="DI65" s="791"/>
      <c r="DJ65" s="791"/>
      <c r="DK65" s="792"/>
      <c r="DL65" s="790"/>
      <c r="DM65" s="791"/>
      <c r="DN65" s="791"/>
      <c r="DO65" s="791"/>
      <c r="DP65" s="792"/>
      <c r="DQ65" s="790"/>
      <c r="DR65" s="791"/>
      <c r="DS65" s="791"/>
      <c r="DT65" s="791"/>
      <c r="DU65" s="792"/>
      <c r="DV65" s="787"/>
      <c r="DW65" s="788"/>
      <c r="DX65" s="788"/>
      <c r="DY65" s="788"/>
      <c r="DZ65" s="793"/>
      <c r="EA65" s="224"/>
    </row>
    <row r="66" spans="1:131" ht="26.25" customHeight="1" x14ac:dyDescent="0.2">
      <c r="A66" s="741" t="s">
        <v>398</v>
      </c>
      <c r="B66" s="742"/>
      <c r="C66" s="742"/>
      <c r="D66" s="742"/>
      <c r="E66" s="742"/>
      <c r="F66" s="742"/>
      <c r="G66" s="742"/>
      <c r="H66" s="742"/>
      <c r="I66" s="742"/>
      <c r="J66" s="742"/>
      <c r="K66" s="742"/>
      <c r="L66" s="742"/>
      <c r="M66" s="742"/>
      <c r="N66" s="742"/>
      <c r="O66" s="742"/>
      <c r="P66" s="743"/>
      <c r="Q66" s="747" t="s">
        <v>381</v>
      </c>
      <c r="R66" s="748"/>
      <c r="S66" s="748"/>
      <c r="T66" s="748"/>
      <c r="U66" s="749"/>
      <c r="V66" s="747" t="s">
        <v>382</v>
      </c>
      <c r="W66" s="748"/>
      <c r="X66" s="748"/>
      <c r="Y66" s="748"/>
      <c r="Z66" s="749"/>
      <c r="AA66" s="747" t="s">
        <v>383</v>
      </c>
      <c r="AB66" s="748"/>
      <c r="AC66" s="748"/>
      <c r="AD66" s="748"/>
      <c r="AE66" s="749"/>
      <c r="AF66" s="868" t="s">
        <v>384</v>
      </c>
      <c r="AG66" s="829"/>
      <c r="AH66" s="829"/>
      <c r="AI66" s="829"/>
      <c r="AJ66" s="869"/>
      <c r="AK66" s="747" t="s">
        <v>385</v>
      </c>
      <c r="AL66" s="742"/>
      <c r="AM66" s="742"/>
      <c r="AN66" s="742"/>
      <c r="AO66" s="743"/>
      <c r="AP66" s="747" t="s">
        <v>386</v>
      </c>
      <c r="AQ66" s="748"/>
      <c r="AR66" s="748"/>
      <c r="AS66" s="748"/>
      <c r="AT66" s="749"/>
      <c r="AU66" s="747" t="s">
        <v>399</v>
      </c>
      <c r="AV66" s="748"/>
      <c r="AW66" s="748"/>
      <c r="AX66" s="748"/>
      <c r="AY66" s="749"/>
      <c r="AZ66" s="747" t="s">
        <v>364</v>
      </c>
      <c r="BA66" s="748"/>
      <c r="BB66" s="748"/>
      <c r="BC66" s="748"/>
      <c r="BD66" s="754"/>
      <c r="BE66" s="235"/>
      <c r="BF66" s="235"/>
      <c r="BG66" s="235"/>
      <c r="BH66" s="235"/>
      <c r="BI66" s="235"/>
      <c r="BJ66" s="235"/>
      <c r="BK66" s="235"/>
      <c r="BL66" s="235"/>
      <c r="BM66" s="235"/>
      <c r="BN66" s="235"/>
      <c r="BO66" s="235"/>
      <c r="BP66" s="235"/>
      <c r="BQ66" s="232">
        <v>60</v>
      </c>
      <c r="BR66" s="237"/>
      <c r="BS66" s="873"/>
      <c r="BT66" s="874"/>
      <c r="BU66" s="874"/>
      <c r="BV66" s="874"/>
      <c r="BW66" s="874"/>
      <c r="BX66" s="874"/>
      <c r="BY66" s="874"/>
      <c r="BZ66" s="874"/>
      <c r="CA66" s="874"/>
      <c r="CB66" s="874"/>
      <c r="CC66" s="874"/>
      <c r="CD66" s="874"/>
      <c r="CE66" s="874"/>
      <c r="CF66" s="874"/>
      <c r="CG66" s="879"/>
      <c r="CH66" s="876"/>
      <c r="CI66" s="877"/>
      <c r="CJ66" s="877"/>
      <c r="CK66" s="877"/>
      <c r="CL66" s="878"/>
      <c r="CM66" s="876"/>
      <c r="CN66" s="877"/>
      <c r="CO66" s="877"/>
      <c r="CP66" s="877"/>
      <c r="CQ66" s="878"/>
      <c r="CR66" s="876"/>
      <c r="CS66" s="877"/>
      <c r="CT66" s="877"/>
      <c r="CU66" s="877"/>
      <c r="CV66" s="878"/>
      <c r="CW66" s="876"/>
      <c r="CX66" s="877"/>
      <c r="CY66" s="877"/>
      <c r="CZ66" s="877"/>
      <c r="DA66" s="878"/>
      <c r="DB66" s="876"/>
      <c r="DC66" s="877"/>
      <c r="DD66" s="877"/>
      <c r="DE66" s="877"/>
      <c r="DF66" s="878"/>
      <c r="DG66" s="876"/>
      <c r="DH66" s="877"/>
      <c r="DI66" s="877"/>
      <c r="DJ66" s="877"/>
      <c r="DK66" s="878"/>
      <c r="DL66" s="876"/>
      <c r="DM66" s="877"/>
      <c r="DN66" s="877"/>
      <c r="DO66" s="877"/>
      <c r="DP66" s="878"/>
      <c r="DQ66" s="876"/>
      <c r="DR66" s="877"/>
      <c r="DS66" s="877"/>
      <c r="DT66" s="877"/>
      <c r="DU66" s="878"/>
      <c r="DV66" s="873"/>
      <c r="DW66" s="874"/>
      <c r="DX66" s="874"/>
      <c r="DY66" s="874"/>
      <c r="DZ66" s="875"/>
      <c r="EA66" s="224"/>
    </row>
    <row r="67" spans="1:131" ht="26.25" customHeight="1" thickBot="1" x14ac:dyDescent="0.25">
      <c r="A67" s="744"/>
      <c r="B67" s="745"/>
      <c r="C67" s="745"/>
      <c r="D67" s="745"/>
      <c r="E67" s="745"/>
      <c r="F67" s="745"/>
      <c r="G67" s="745"/>
      <c r="H67" s="745"/>
      <c r="I67" s="745"/>
      <c r="J67" s="745"/>
      <c r="K67" s="745"/>
      <c r="L67" s="745"/>
      <c r="M67" s="745"/>
      <c r="N67" s="745"/>
      <c r="O67" s="745"/>
      <c r="P67" s="746"/>
      <c r="Q67" s="750"/>
      <c r="R67" s="751"/>
      <c r="S67" s="751"/>
      <c r="T67" s="751"/>
      <c r="U67" s="752"/>
      <c r="V67" s="750"/>
      <c r="W67" s="751"/>
      <c r="X67" s="751"/>
      <c r="Y67" s="751"/>
      <c r="Z67" s="752"/>
      <c r="AA67" s="750"/>
      <c r="AB67" s="751"/>
      <c r="AC67" s="751"/>
      <c r="AD67" s="751"/>
      <c r="AE67" s="752"/>
      <c r="AF67" s="870"/>
      <c r="AG67" s="832"/>
      <c r="AH67" s="832"/>
      <c r="AI67" s="832"/>
      <c r="AJ67" s="871"/>
      <c r="AK67" s="872"/>
      <c r="AL67" s="745"/>
      <c r="AM67" s="745"/>
      <c r="AN67" s="745"/>
      <c r="AO67" s="746"/>
      <c r="AP67" s="750"/>
      <c r="AQ67" s="751"/>
      <c r="AR67" s="751"/>
      <c r="AS67" s="751"/>
      <c r="AT67" s="752"/>
      <c r="AU67" s="750"/>
      <c r="AV67" s="751"/>
      <c r="AW67" s="751"/>
      <c r="AX67" s="751"/>
      <c r="AY67" s="752"/>
      <c r="AZ67" s="750"/>
      <c r="BA67" s="751"/>
      <c r="BB67" s="751"/>
      <c r="BC67" s="751"/>
      <c r="BD67" s="756"/>
      <c r="BE67" s="235"/>
      <c r="BF67" s="235"/>
      <c r="BG67" s="235"/>
      <c r="BH67" s="235"/>
      <c r="BI67" s="235"/>
      <c r="BJ67" s="235"/>
      <c r="BK67" s="235"/>
      <c r="BL67" s="235"/>
      <c r="BM67" s="235"/>
      <c r="BN67" s="235"/>
      <c r="BO67" s="235"/>
      <c r="BP67" s="235"/>
      <c r="BQ67" s="232">
        <v>61</v>
      </c>
      <c r="BR67" s="237"/>
      <c r="BS67" s="873"/>
      <c r="BT67" s="874"/>
      <c r="BU67" s="874"/>
      <c r="BV67" s="874"/>
      <c r="BW67" s="874"/>
      <c r="BX67" s="874"/>
      <c r="BY67" s="874"/>
      <c r="BZ67" s="874"/>
      <c r="CA67" s="874"/>
      <c r="CB67" s="874"/>
      <c r="CC67" s="874"/>
      <c r="CD67" s="874"/>
      <c r="CE67" s="874"/>
      <c r="CF67" s="874"/>
      <c r="CG67" s="879"/>
      <c r="CH67" s="876"/>
      <c r="CI67" s="877"/>
      <c r="CJ67" s="877"/>
      <c r="CK67" s="877"/>
      <c r="CL67" s="878"/>
      <c r="CM67" s="876"/>
      <c r="CN67" s="877"/>
      <c r="CO67" s="877"/>
      <c r="CP67" s="877"/>
      <c r="CQ67" s="878"/>
      <c r="CR67" s="876"/>
      <c r="CS67" s="877"/>
      <c r="CT67" s="877"/>
      <c r="CU67" s="877"/>
      <c r="CV67" s="878"/>
      <c r="CW67" s="876"/>
      <c r="CX67" s="877"/>
      <c r="CY67" s="877"/>
      <c r="CZ67" s="877"/>
      <c r="DA67" s="878"/>
      <c r="DB67" s="876"/>
      <c r="DC67" s="877"/>
      <c r="DD67" s="877"/>
      <c r="DE67" s="877"/>
      <c r="DF67" s="878"/>
      <c r="DG67" s="876"/>
      <c r="DH67" s="877"/>
      <c r="DI67" s="877"/>
      <c r="DJ67" s="877"/>
      <c r="DK67" s="878"/>
      <c r="DL67" s="876"/>
      <c r="DM67" s="877"/>
      <c r="DN67" s="877"/>
      <c r="DO67" s="877"/>
      <c r="DP67" s="878"/>
      <c r="DQ67" s="876"/>
      <c r="DR67" s="877"/>
      <c r="DS67" s="877"/>
      <c r="DT67" s="877"/>
      <c r="DU67" s="878"/>
      <c r="DV67" s="873"/>
      <c r="DW67" s="874"/>
      <c r="DX67" s="874"/>
      <c r="DY67" s="874"/>
      <c r="DZ67" s="875"/>
      <c r="EA67" s="224"/>
    </row>
    <row r="68" spans="1:131" ht="26.25" customHeight="1" thickTop="1" x14ac:dyDescent="0.2">
      <c r="A68" s="230">
        <v>1</v>
      </c>
      <c r="B68" s="883" t="s">
        <v>547</v>
      </c>
      <c r="C68" s="884"/>
      <c r="D68" s="884"/>
      <c r="E68" s="884"/>
      <c r="F68" s="884"/>
      <c r="G68" s="884"/>
      <c r="H68" s="884"/>
      <c r="I68" s="884"/>
      <c r="J68" s="884"/>
      <c r="K68" s="884"/>
      <c r="L68" s="884"/>
      <c r="M68" s="884"/>
      <c r="N68" s="884"/>
      <c r="O68" s="884"/>
      <c r="P68" s="885"/>
      <c r="Q68" s="886">
        <v>992</v>
      </c>
      <c r="R68" s="880"/>
      <c r="S68" s="880"/>
      <c r="T68" s="880"/>
      <c r="U68" s="880"/>
      <c r="V68" s="880">
        <v>963</v>
      </c>
      <c r="W68" s="880"/>
      <c r="X68" s="880"/>
      <c r="Y68" s="880"/>
      <c r="Z68" s="880"/>
      <c r="AA68" s="880">
        <f>+Q68-V68</f>
        <v>29</v>
      </c>
      <c r="AB68" s="880"/>
      <c r="AC68" s="880"/>
      <c r="AD68" s="880"/>
      <c r="AE68" s="880"/>
      <c r="AF68" s="880">
        <v>29</v>
      </c>
      <c r="AG68" s="880"/>
      <c r="AH68" s="880"/>
      <c r="AI68" s="880"/>
      <c r="AJ68" s="880"/>
      <c r="AK68" s="880">
        <v>50</v>
      </c>
      <c r="AL68" s="880"/>
      <c r="AM68" s="880"/>
      <c r="AN68" s="880"/>
      <c r="AO68" s="880"/>
      <c r="AP68" s="880" t="s">
        <v>546</v>
      </c>
      <c r="AQ68" s="880"/>
      <c r="AR68" s="880"/>
      <c r="AS68" s="880"/>
      <c r="AT68" s="880"/>
      <c r="AU68" s="880" t="s">
        <v>546</v>
      </c>
      <c r="AV68" s="880"/>
      <c r="AW68" s="880"/>
      <c r="AX68" s="880"/>
      <c r="AY68" s="880"/>
      <c r="AZ68" s="881"/>
      <c r="BA68" s="881"/>
      <c r="BB68" s="881"/>
      <c r="BC68" s="881"/>
      <c r="BD68" s="882"/>
      <c r="BE68" s="235"/>
      <c r="BF68" s="235"/>
      <c r="BG68" s="235"/>
      <c r="BH68" s="235"/>
      <c r="BI68" s="235"/>
      <c r="BJ68" s="235"/>
      <c r="BK68" s="235"/>
      <c r="BL68" s="235"/>
      <c r="BM68" s="235"/>
      <c r="BN68" s="235"/>
      <c r="BO68" s="235"/>
      <c r="BP68" s="235"/>
      <c r="BQ68" s="232">
        <v>62</v>
      </c>
      <c r="BR68" s="237"/>
      <c r="BS68" s="873"/>
      <c r="BT68" s="874"/>
      <c r="BU68" s="874"/>
      <c r="BV68" s="874"/>
      <c r="BW68" s="874"/>
      <c r="BX68" s="874"/>
      <c r="BY68" s="874"/>
      <c r="BZ68" s="874"/>
      <c r="CA68" s="874"/>
      <c r="CB68" s="874"/>
      <c r="CC68" s="874"/>
      <c r="CD68" s="874"/>
      <c r="CE68" s="874"/>
      <c r="CF68" s="874"/>
      <c r="CG68" s="879"/>
      <c r="CH68" s="876"/>
      <c r="CI68" s="877"/>
      <c r="CJ68" s="877"/>
      <c r="CK68" s="877"/>
      <c r="CL68" s="878"/>
      <c r="CM68" s="876"/>
      <c r="CN68" s="877"/>
      <c r="CO68" s="877"/>
      <c r="CP68" s="877"/>
      <c r="CQ68" s="878"/>
      <c r="CR68" s="876"/>
      <c r="CS68" s="877"/>
      <c r="CT68" s="877"/>
      <c r="CU68" s="877"/>
      <c r="CV68" s="878"/>
      <c r="CW68" s="876"/>
      <c r="CX68" s="877"/>
      <c r="CY68" s="877"/>
      <c r="CZ68" s="877"/>
      <c r="DA68" s="878"/>
      <c r="DB68" s="876"/>
      <c r="DC68" s="877"/>
      <c r="DD68" s="877"/>
      <c r="DE68" s="877"/>
      <c r="DF68" s="878"/>
      <c r="DG68" s="876"/>
      <c r="DH68" s="877"/>
      <c r="DI68" s="877"/>
      <c r="DJ68" s="877"/>
      <c r="DK68" s="878"/>
      <c r="DL68" s="876"/>
      <c r="DM68" s="877"/>
      <c r="DN68" s="877"/>
      <c r="DO68" s="877"/>
      <c r="DP68" s="878"/>
      <c r="DQ68" s="876"/>
      <c r="DR68" s="877"/>
      <c r="DS68" s="877"/>
      <c r="DT68" s="877"/>
      <c r="DU68" s="878"/>
      <c r="DV68" s="873"/>
      <c r="DW68" s="874"/>
      <c r="DX68" s="874"/>
      <c r="DY68" s="874"/>
      <c r="DZ68" s="875"/>
      <c r="EA68" s="224"/>
    </row>
    <row r="69" spans="1:131" ht="26.25" customHeight="1" x14ac:dyDescent="0.2">
      <c r="A69" s="232">
        <v>2</v>
      </c>
      <c r="B69" s="887" t="s">
        <v>548</v>
      </c>
      <c r="C69" s="888"/>
      <c r="D69" s="888"/>
      <c r="E69" s="888"/>
      <c r="F69" s="888"/>
      <c r="G69" s="888"/>
      <c r="H69" s="888"/>
      <c r="I69" s="888"/>
      <c r="J69" s="888"/>
      <c r="K69" s="888"/>
      <c r="L69" s="888"/>
      <c r="M69" s="888"/>
      <c r="N69" s="888"/>
      <c r="O69" s="888"/>
      <c r="P69" s="889"/>
      <c r="Q69" s="890">
        <v>249</v>
      </c>
      <c r="R69" s="844"/>
      <c r="S69" s="844"/>
      <c r="T69" s="844"/>
      <c r="U69" s="844"/>
      <c r="V69" s="844">
        <v>194</v>
      </c>
      <c r="W69" s="844"/>
      <c r="X69" s="844"/>
      <c r="Y69" s="844"/>
      <c r="Z69" s="844"/>
      <c r="AA69" s="844">
        <f>+Q69-V69</f>
        <v>55</v>
      </c>
      <c r="AB69" s="844"/>
      <c r="AC69" s="844"/>
      <c r="AD69" s="844"/>
      <c r="AE69" s="844"/>
      <c r="AF69" s="844">
        <v>55</v>
      </c>
      <c r="AG69" s="844"/>
      <c r="AH69" s="844"/>
      <c r="AI69" s="844"/>
      <c r="AJ69" s="844"/>
      <c r="AK69" s="844">
        <v>17</v>
      </c>
      <c r="AL69" s="844"/>
      <c r="AM69" s="844"/>
      <c r="AN69" s="844"/>
      <c r="AO69" s="844"/>
      <c r="AP69" s="844" t="s">
        <v>546</v>
      </c>
      <c r="AQ69" s="844"/>
      <c r="AR69" s="844"/>
      <c r="AS69" s="844"/>
      <c r="AT69" s="844"/>
      <c r="AU69" s="844" t="s">
        <v>546</v>
      </c>
      <c r="AV69" s="844"/>
      <c r="AW69" s="844"/>
      <c r="AX69" s="844"/>
      <c r="AY69" s="844"/>
      <c r="AZ69" s="846"/>
      <c r="BA69" s="846"/>
      <c r="BB69" s="846"/>
      <c r="BC69" s="846"/>
      <c r="BD69" s="847"/>
      <c r="BE69" s="235"/>
      <c r="BF69" s="235"/>
      <c r="BG69" s="235"/>
      <c r="BH69" s="235"/>
      <c r="BI69" s="235"/>
      <c r="BJ69" s="235"/>
      <c r="BK69" s="235"/>
      <c r="BL69" s="235"/>
      <c r="BM69" s="235"/>
      <c r="BN69" s="235"/>
      <c r="BO69" s="235"/>
      <c r="BP69" s="235"/>
      <c r="BQ69" s="232">
        <v>63</v>
      </c>
      <c r="BR69" s="237"/>
      <c r="BS69" s="873"/>
      <c r="BT69" s="874"/>
      <c r="BU69" s="874"/>
      <c r="BV69" s="874"/>
      <c r="BW69" s="874"/>
      <c r="BX69" s="874"/>
      <c r="BY69" s="874"/>
      <c r="BZ69" s="874"/>
      <c r="CA69" s="874"/>
      <c r="CB69" s="874"/>
      <c r="CC69" s="874"/>
      <c r="CD69" s="874"/>
      <c r="CE69" s="874"/>
      <c r="CF69" s="874"/>
      <c r="CG69" s="879"/>
      <c r="CH69" s="876"/>
      <c r="CI69" s="877"/>
      <c r="CJ69" s="877"/>
      <c r="CK69" s="877"/>
      <c r="CL69" s="878"/>
      <c r="CM69" s="876"/>
      <c r="CN69" s="877"/>
      <c r="CO69" s="877"/>
      <c r="CP69" s="877"/>
      <c r="CQ69" s="878"/>
      <c r="CR69" s="876"/>
      <c r="CS69" s="877"/>
      <c r="CT69" s="877"/>
      <c r="CU69" s="877"/>
      <c r="CV69" s="878"/>
      <c r="CW69" s="876"/>
      <c r="CX69" s="877"/>
      <c r="CY69" s="877"/>
      <c r="CZ69" s="877"/>
      <c r="DA69" s="878"/>
      <c r="DB69" s="876"/>
      <c r="DC69" s="877"/>
      <c r="DD69" s="877"/>
      <c r="DE69" s="877"/>
      <c r="DF69" s="878"/>
      <c r="DG69" s="876"/>
      <c r="DH69" s="877"/>
      <c r="DI69" s="877"/>
      <c r="DJ69" s="877"/>
      <c r="DK69" s="878"/>
      <c r="DL69" s="876"/>
      <c r="DM69" s="877"/>
      <c r="DN69" s="877"/>
      <c r="DO69" s="877"/>
      <c r="DP69" s="878"/>
      <c r="DQ69" s="876"/>
      <c r="DR69" s="877"/>
      <c r="DS69" s="877"/>
      <c r="DT69" s="877"/>
      <c r="DU69" s="878"/>
      <c r="DV69" s="873"/>
      <c r="DW69" s="874"/>
      <c r="DX69" s="874"/>
      <c r="DY69" s="874"/>
      <c r="DZ69" s="875"/>
      <c r="EA69" s="224"/>
    </row>
    <row r="70" spans="1:131" ht="26.25" customHeight="1" x14ac:dyDescent="0.2">
      <c r="A70" s="232">
        <v>3</v>
      </c>
      <c r="B70" s="887" t="s">
        <v>549</v>
      </c>
      <c r="C70" s="888"/>
      <c r="D70" s="888"/>
      <c r="E70" s="888"/>
      <c r="F70" s="888"/>
      <c r="G70" s="888"/>
      <c r="H70" s="888"/>
      <c r="I70" s="888"/>
      <c r="J70" s="888"/>
      <c r="K70" s="888"/>
      <c r="L70" s="888"/>
      <c r="M70" s="888"/>
      <c r="N70" s="888"/>
      <c r="O70" s="888"/>
      <c r="P70" s="889"/>
      <c r="Q70" s="890">
        <v>32420</v>
      </c>
      <c r="R70" s="844"/>
      <c r="S70" s="844"/>
      <c r="T70" s="844"/>
      <c r="U70" s="844"/>
      <c r="V70" s="844">
        <v>32253</v>
      </c>
      <c r="W70" s="844"/>
      <c r="X70" s="844"/>
      <c r="Y70" s="844"/>
      <c r="Z70" s="844"/>
      <c r="AA70" s="844">
        <v>168</v>
      </c>
      <c r="AB70" s="844"/>
      <c r="AC70" s="844"/>
      <c r="AD70" s="844"/>
      <c r="AE70" s="844"/>
      <c r="AF70" s="844">
        <v>168</v>
      </c>
      <c r="AG70" s="844"/>
      <c r="AH70" s="844"/>
      <c r="AI70" s="844"/>
      <c r="AJ70" s="844"/>
      <c r="AK70" s="844" t="s">
        <v>546</v>
      </c>
      <c r="AL70" s="844"/>
      <c r="AM70" s="844"/>
      <c r="AN70" s="844"/>
      <c r="AO70" s="844"/>
      <c r="AP70" s="844" t="s">
        <v>546</v>
      </c>
      <c r="AQ70" s="844"/>
      <c r="AR70" s="844"/>
      <c r="AS70" s="844"/>
      <c r="AT70" s="844"/>
      <c r="AU70" s="844" t="s">
        <v>546</v>
      </c>
      <c r="AV70" s="844"/>
      <c r="AW70" s="844"/>
      <c r="AX70" s="844"/>
      <c r="AY70" s="844"/>
      <c r="AZ70" s="846"/>
      <c r="BA70" s="846"/>
      <c r="BB70" s="846"/>
      <c r="BC70" s="846"/>
      <c r="BD70" s="847"/>
      <c r="BE70" s="235"/>
      <c r="BF70" s="235"/>
      <c r="BG70" s="235"/>
      <c r="BH70" s="235"/>
      <c r="BI70" s="235"/>
      <c r="BJ70" s="235"/>
      <c r="BK70" s="235"/>
      <c r="BL70" s="235"/>
      <c r="BM70" s="235"/>
      <c r="BN70" s="235"/>
      <c r="BO70" s="235"/>
      <c r="BP70" s="235"/>
      <c r="BQ70" s="232">
        <v>64</v>
      </c>
      <c r="BR70" s="237"/>
      <c r="BS70" s="873"/>
      <c r="BT70" s="874"/>
      <c r="BU70" s="874"/>
      <c r="BV70" s="874"/>
      <c r="BW70" s="874"/>
      <c r="BX70" s="874"/>
      <c r="BY70" s="874"/>
      <c r="BZ70" s="874"/>
      <c r="CA70" s="874"/>
      <c r="CB70" s="874"/>
      <c r="CC70" s="874"/>
      <c r="CD70" s="874"/>
      <c r="CE70" s="874"/>
      <c r="CF70" s="874"/>
      <c r="CG70" s="879"/>
      <c r="CH70" s="876"/>
      <c r="CI70" s="877"/>
      <c r="CJ70" s="877"/>
      <c r="CK70" s="877"/>
      <c r="CL70" s="878"/>
      <c r="CM70" s="876"/>
      <c r="CN70" s="877"/>
      <c r="CO70" s="877"/>
      <c r="CP70" s="877"/>
      <c r="CQ70" s="878"/>
      <c r="CR70" s="876"/>
      <c r="CS70" s="877"/>
      <c r="CT70" s="877"/>
      <c r="CU70" s="877"/>
      <c r="CV70" s="878"/>
      <c r="CW70" s="876"/>
      <c r="CX70" s="877"/>
      <c r="CY70" s="877"/>
      <c r="CZ70" s="877"/>
      <c r="DA70" s="878"/>
      <c r="DB70" s="876"/>
      <c r="DC70" s="877"/>
      <c r="DD70" s="877"/>
      <c r="DE70" s="877"/>
      <c r="DF70" s="878"/>
      <c r="DG70" s="876"/>
      <c r="DH70" s="877"/>
      <c r="DI70" s="877"/>
      <c r="DJ70" s="877"/>
      <c r="DK70" s="878"/>
      <c r="DL70" s="876"/>
      <c r="DM70" s="877"/>
      <c r="DN70" s="877"/>
      <c r="DO70" s="877"/>
      <c r="DP70" s="878"/>
      <c r="DQ70" s="876"/>
      <c r="DR70" s="877"/>
      <c r="DS70" s="877"/>
      <c r="DT70" s="877"/>
      <c r="DU70" s="878"/>
      <c r="DV70" s="873"/>
      <c r="DW70" s="874"/>
      <c r="DX70" s="874"/>
      <c r="DY70" s="874"/>
      <c r="DZ70" s="875"/>
      <c r="EA70" s="224"/>
    </row>
    <row r="71" spans="1:131" ht="26.25" customHeight="1" x14ac:dyDescent="0.2">
      <c r="A71" s="232">
        <v>4</v>
      </c>
      <c r="B71" s="887" t="s">
        <v>550</v>
      </c>
      <c r="C71" s="888"/>
      <c r="D71" s="888"/>
      <c r="E71" s="888"/>
      <c r="F71" s="888"/>
      <c r="G71" s="888"/>
      <c r="H71" s="888"/>
      <c r="I71" s="888"/>
      <c r="J71" s="888"/>
      <c r="K71" s="888"/>
      <c r="L71" s="888"/>
      <c r="M71" s="888"/>
      <c r="N71" s="888"/>
      <c r="O71" s="888"/>
      <c r="P71" s="889"/>
      <c r="Q71" s="890">
        <v>10518</v>
      </c>
      <c r="R71" s="844"/>
      <c r="S71" s="844"/>
      <c r="T71" s="844"/>
      <c r="U71" s="844"/>
      <c r="V71" s="844">
        <v>10392</v>
      </c>
      <c r="W71" s="844"/>
      <c r="X71" s="844"/>
      <c r="Y71" s="844"/>
      <c r="Z71" s="844"/>
      <c r="AA71" s="844">
        <f t="shared" ref="AA71:AA73" si="0">+Q71-V71</f>
        <v>126</v>
      </c>
      <c r="AB71" s="844"/>
      <c r="AC71" s="844"/>
      <c r="AD71" s="844"/>
      <c r="AE71" s="844"/>
      <c r="AF71" s="844">
        <v>2457</v>
      </c>
      <c r="AG71" s="844"/>
      <c r="AH71" s="844"/>
      <c r="AI71" s="844"/>
      <c r="AJ71" s="844"/>
      <c r="AK71" s="844" t="s">
        <v>546</v>
      </c>
      <c r="AL71" s="844"/>
      <c r="AM71" s="844"/>
      <c r="AN71" s="844"/>
      <c r="AO71" s="844"/>
      <c r="AP71" s="844" t="s">
        <v>546</v>
      </c>
      <c r="AQ71" s="844"/>
      <c r="AR71" s="844"/>
      <c r="AS71" s="844"/>
      <c r="AT71" s="844"/>
      <c r="AU71" s="844" t="s">
        <v>546</v>
      </c>
      <c r="AV71" s="844"/>
      <c r="AW71" s="844"/>
      <c r="AX71" s="844"/>
      <c r="AY71" s="844"/>
      <c r="AZ71" s="846"/>
      <c r="BA71" s="846"/>
      <c r="BB71" s="846"/>
      <c r="BC71" s="846"/>
      <c r="BD71" s="847"/>
      <c r="BE71" s="235"/>
      <c r="BF71" s="235"/>
      <c r="BG71" s="235"/>
      <c r="BH71" s="235"/>
      <c r="BI71" s="235"/>
      <c r="BJ71" s="235"/>
      <c r="BK71" s="235"/>
      <c r="BL71" s="235"/>
      <c r="BM71" s="235"/>
      <c r="BN71" s="235"/>
      <c r="BO71" s="235"/>
      <c r="BP71" s="235"/>
      <c r="BQ71" s="232">
        <v>65</v>
      </c>
      <c r="BR71" s="237"/>
      <c r="BS71" s="873"/>
      <c r="BT71" s="874"/>
      <c r="BU71" s="874"/>
      <c r="BV71" s="874"/>
      <c r="BW71" s="874"/>
      <c r="BX71" s="874"/>
      <c r="BY71" s="874"/>
      <c r="BZ71" s="874"/>
      <c r="CA71" s="874"/>
      <c r="CB71" s="874"/>
      <c r="CC71" s="874"/>
      <c r="CD71" s="874"/>
      <c r="CE71" s="874"/>
      <c r="CF71" s="874"/>
      <c r="CG71" s="879"/>
      <c r="CH71" s="876"/>
      <c r="CI71" s="877"/>
      <c r="CJ71" s="877"/>
      <c r="CK71" s="877"/>
      <c r="CL71" s="878"/>
      <c r="CM71" s="876"/>
      <c r="CN71" s="877"/>
      <c r="CO71" s="877"/>
      <c r="CP71" s="877"/>
      <c r="CQ71" s="878"/>
      <c r="CR71" s="876"/>
      <c r="CS71" s="877"/>
      <c r="CT71" s="877"/>
      <c r="CU71" s="877"/>
      <c r="CV71" s="878"/>
      <c r="CW71" s="876"/>
      <c r="CX71" s="877"/>
      <c r="CY71" s="877"/>
      <c r="CZ71" s="877"/>
      <c r="DA71" s="878"/>
      <c r="DB71" s="876"/>
      <c r="DC71" s="877"/>
      <c r="DD71" s="877"/>
      <c r="DE71" s="877"/>
      <c r="DF71" s="878"/>
      <c r="DG71" s="876"/>
      <c r="DH71" s="877"/>
      <c r="DI71" s="877"/>
      <c r="DJ71" s="877"/>
      <c r="DK71" s="878"/>
      <c r="DL71" s="876"/>
      <c r="DM71" s="877"/>
      <c r="DN71" s="877"/>
      <c r="DO71" s="877"/>
      <c r="DP71" s="878"/>
      <c r="DQ71" s="876"/>
      <c r="DR71" s="877"/>
      <c r="DS71" s="877"/>
      <c r="DT71" s="877"/>
      <c r="DU71" s="878"/>
      <c r="DV71" s="873"/>
      <c r="DW71" s="874"/>
      <c r="DX71" s="874"/>
      <c r="DY71" s="874"/>
      <c r="DZ71" s="875"/>
      <c r="EA71" s="224"/>
    </row>
    <row r="72" spans="1:131" ht="26.25" customHeight="1" x14ac:dyDescent="0.2">
      <c r="A72" s="232">
        <v>5</v>
      </c>
      <c r="B72" s="887" t="s">
        <v>551</v>
      </c>
      <c r="C72" s="888"/>
      <c r="D72" s="888"/>
      <c r="E72" s="888"/>
      <c r="F72" s="888"/>
      <c r="G72" s="888"/>
      <c r="H72" s="888"/>
      <c r="I72" s="888"/>
      <c r="J72" s="888"/>
      <c r="K72" s="888"/>
      <c r="L72" s="888"/>
      <c r="M72" s="888"/>
      <c r="N72" s="888"/>
      <c r="O72" s="888"/>
      <c r="P72" s="889"/>
      <c r="Q72" s="890">
        <v>9022</v>
      </c>
      <c r="R72" s="844"/>
      <c r="S72" s="844"/>
      <c r="T72" s="844"/>
      <c r="U72" s="844"/>
      <c r="V72" s="844">
        <v>8620</v>
      </c>
      <c r="W72" s="844"/>
      <c r="X72" s="844"/>
      <c r="Y72" s="844"/>
      <c r="Z72" s="844"/>
      <c r="AA72" s="844">
        <f t="shared" si="0"/>
        <v>402</v>
      </c>
      <c r="AB72" s="844"/>
      <c r="AC72" s="844"/>
      <c r="AD72" s="844"/>
      <c r="AE72" s="844"/>
      <c r="AF72" s="844">
        <v>402</v>
      </c>
      <c r="AG72" s="844"/>
      <c r="AH72" s="844"/>
      <c r="AI72" s="844"/>
      <c r="AJ72" s="844"/>
      <c r="AK72" s="844" t="s">
        <v>546</v>
      </c>
      <c r="AL72" s="844"/>
      <c r="AM72" s="844"/>
      <c r="AN72" s="844"/>
      <c r="AO72" s="844"/>
      <c r="AP72" s="844">
        <v>158</v>
      </c>
      <c r="AQ72" s="844"/>
      <c r="AR72" s="844"/>
      <c r="AS72" s="844"/>
      <c r="AT72" s="844"/>
      <c r="AU72" s="844">
        <v>7</v>
      </c>
      <c r="AV72" s="844"/>
      <c r="AW72" s="844"/>
      <c r="AX72" s="844"/>
      <c r="AY72" s="844"/>
      <c r="AZ72" s="846"/>
      <c r="BA72" s="846"/>
      <c r="BB72" s="846"/>
      <c r="BC72" s="846"/>
      <c r="BD72" s="847"/>
      <c r="BE72" s="235"/>
      <c r="BF72" s="235"/>
      <c r="BG72" s="235"/>
      <c r="BH72" s="235"/>
      <c r="BI72" s="235"/>
      <c r="BJ72" s="235"/>
      <c r="BK72" s="235"/>
      <c r="BL72" s="235"/>
      <c r="BM72" s="235"/>
      <c r="BN72" s="235"/>
      <c r="BO72" s="235"/>
      <c r="BP72" s="235"/>
      <c r="BQ72" s="232">
        <v>66</v>
      </c>
      <c r="BR72" s="237"/>
      <c r="BS72" s="873"/>
      <c r="BT72" s="874"/>
      <c r="BU72" s="874"/>
      <c r="BV72" s="874"/>
      <c r="BW72" s="874"/>
      <c r="BX72" s="874"/>
      <c r="BY72" s="874"/>
      <c r="BZ72" s="874"/>
      <c r="CA72" s="874"/>
      <c r="CB72" s="874"/>
      <c r="CC72" s="874"/>
      <c r="CD72" s="874"/>
      <c r="CE72" s="874"/>
      <c r="CF72" s="874"/>
      <c r="CG72" s="879"/>
      <c r="CH72" s="876"/>
      <c r="CI72" s="877"/>
      <c r="CJ72" s="877"/>
      <c r="CK72" s="877"/>
      <c r="CL72" s="878"/>
      <c r="CM72" s="876"/>
      <c r="CN72" s="877"/>
      <c r="CO72" s="877"/>
      <c r="CP72" s="877"/>
      <c r="CQ72" s="878"/>
      <c r="CR72" s="876"/>
      <c r="CS72" s="877"/>
      <c r="CT72" s="877"/>
      <c r="CU72" s="877"/>
      <c r="CV72" s="878"/>
      <c r="CW72" s="876"/>
      <c r="CX72" s="877"/>
      <c r="CY72" s="877"/>
      <c r="CZ72" s="877"/>
      <c r="DA72" s="878"/>
      <c r="DB72" s="876"/>
      <c r="DC72" s="877"/>
      <c r="DD72" s="877"/>
      <c r="DE72" s="877"/>
      <c r="DF72" s="878"/>
      <c r="DG72" s="876"/>
      <c r="DH72" s="877"/>
      <c r="DI72" s="877"/>
      <c r="DJ72" s="877"/>
      <c r="DK72" s="878"/>
      <c r="DL72" s="876"/>
      <c r="DM72" s="877"/>
      <c r="DN72" s="877"/>
      <c r="DO72" s="877"/>
      <c r="DP72" s="878"/>
      <c r="DQ72" s="876"/>
      <c r="DR72" s="877"/>
      <c r="DS72" s="877"/>
      <c r="DT72" s="877"/>
      <c r="DU72" s="878"/>
      <c r="DV72" s="873"/>
      <c r="DW72" s="874"/>
      <c r="DX72" s="874"/>
      <c r="DY72" s="874"/>
      <c r="DZ72" s="875"/>
      <c r="EA72" s="224"/>
    </row>
    <row r="73" spans="1:131" ht="26.25" customHeight="1" x14ac:dyDescent="0.2">
      <c r="A73" s="232">
        <v>6</v>
      </c>
      <c r="B73" s="887" t="s">
        <v>552</v>
      </c>
      <c r="C73" s="888"/>
      <c r="D73" s="888"/>
      <c r="E73" s="888"/>
      <c r="F73" s="888"/>
      <c r="G73" s="888"/>
      <c r="H73" s="888"/>
      <c r="I73" s="888"/>
      <c r="J73" s="888"/>
      <c r="K73" s="888"/>
      <c r="L73" s="888"/>
      <c r="M73" s="888"/>
      <c r="N73" s="888"/>
      <c r="O73" s="888"/>
      <c r="P73" s="889"/>
      <c r="Q73" s="890">
        <v>310</v>
      </c>
      <c r="R73" s="844"/>
      <c r="S73" s="844"/>
      <c r="T73" s="844"/>
      <c r="U73" s="844"/>
      <c r="V73" s="844">
        <v>286</v>
      </c>
      <c r="W73" s="844"/>
      <c r="X73" s="844"/>
      <c r="Y73" s="844"/>
      <c r="Z73" s="844"/>
      <c r="AA73" s="844">
        <f t="shared" si="0"/>
        <v>24</v>
      </c>
      <c r="AB73" s="844"/>
      <c r="AC73" s="844"/>
      <c r="AD73" s="844"/>
      <c r="AE73" s="844"/>
      <c r="AF73" s="844">
        <v>24</v>
      </c>
      <c r="AG73" s="844"/>
      <c r="AH73" s="844"/>
      <c r="AI73" s="844"/>
      <c r="AJ73" s="844"/>
      <c r="AK73" s="844" t="s">
        <v>546</v>
      </c>
      <c r="AL73" s="844"/>
      <c r="AM73" s="844"/>
      <c r="AN73" s="844"/>
      <c r="AO73" s="844"/>
      <c r="AP73" s="844" t="s">
        <v>546</v>
      </c>
      <c r="AQ73" s="844"/>
      <c r="AR73" s="844"/>
      <c r="AS73" s="844"/>
      <c r="AT73" s="844"/>
      <c r="AU73" s="844" t="s">
        <v>546</v>
      </c>
      <c r="AV73" s="844"/>
      <c r="AW73" s="844"/>
      <c r="AX73" s="844"/>
      <c r="AY73" s="844"/>
      <c r="AZ73" s="846"/>
      <c r="BA73" s="846"/>
      <c r="BB73" s="846"/>
      <c r="BC73" s="846"/>
      <c r="BD73" s="847"/>
      <c r="BE73" s="235"/>
      <c r="BF73" s="235"/>
      <c r="BG73" s="235"/>
      <c r="BH73" s="235"/>
      <c r="BI73" s="235"/>
      <c r="BJ73" s="235"/>
      <c r="BK73" s="235"/>
      <c r="BL73" s="235"/>
      <c r="BM73" s="235"/>
      <c r="BN73" s="235"/>
      <c r="BO73" s="235"/>
      <c r="BP73" s="235"/>
      <c r="BQ73" s="232">
        <v>67</v>
      </c>
      <c r="BR73" s="237"/>
      <c r="BS73" s="873"/>
      <c r="BT73" s="874"/>
      <c r="BU73" s="874"/>
      <c r="BV73" s="874"/>
      <c r="BW73" s="874"/>
      <c r="BX73" s="874"/>
      <c r="BY73" s="874"/>
      <c r="BZ73" s="874"/>
      <c r="CA73" s="874"/>
      <c r="CB73" s="874"/>
      <c r="CC73" s="874"/>
      <c r="CD73" s="874"/>
      <c r="CE73" s="874"/>
      <c r="CF73" s="874"/>
      <c r="CG73" s="879"/>
      <c r="CH73" s="876"/>
      <c r="CI73" s="877"/>
      <c r="CJ73" s="877"/>
      <c r="CK73" s="877"/>
      <c r="CL73" s="878"/>
      <c r="CM73" s="876"/>
      <c r="CN73" s="877"/>
      <c r="CO73" s="877"/>
      <c r="CP73" s="877"/>
      <c r="CQ73" s="878"/>
      <c r="CR73" s="876"/>
      <c r="CS73" s="877"/>
      <c r="CT73" s="877"/>
      <c r="CU73" s="877"/>
      <c r="CV73" s="878"/>
      <c r="CW73" s="876"/>
      <c r="CX73" s="877"/>
      <c r="CY73" s="877"/>
      <c r="CZ73" s="877"/>
      <c r="DA73" s="878"/>
      <c r="DB73" s="876"/>
      <c r="DC73" s="877"/>
      <c r="DD73" s="877"/>
      <c r="DE73" s="877"/>
      <c r="DF73" s="878"/>
      <c r="DG73" s="876"/>
      <c r="DH73" s="877"/>
      <c r="DI73" s="877"/>
      <c r="DJ73" s="877"/>
      <c r="DK73" s="878"/>
      <c r="DL73" s="876"/>
      <c r="DM73" s="877"/>
      <c r="DN73" s="877"/>
      <c r="DO73" s="877"/>
      <c r="DP73" s="878"/>
      <c r="DQ73" s="876"/>
      <c r="DR73" s="877"/>
      <c r="DS73" s="877"/>
      <c r="DT73" s="877"/>
      <c r="DU73" s="878"/>
      <c r="DV73" s="873"/>
      <c r="DW73" s="874"/>
      <c r="DX73" s="874"/>
      <c r="DY73" s="874"/>
      <c r="DZ73" s="875"/>
      <c r="EA73" s="224"/>
    </row>
    <row r="74" spans="1:131" ht="26.25" customHeight="1" x14ac:dyDescent="0.2">
      <c r="A74" s="232">
        <v>7</v>
      </c>
      <c r="B74" s="887" t="s">
        <v>553</v>
      </c>
      <c r="C74" s="888"/>
      <c r="D74" s="888"/>
      <c r="E74" s="888"/>
      <c r="F74" s="888"/>
      <c r="G74" s="888"/>
      <c r="H74" s="888"/>
      <c r="I74" s="888"/>
      <c r="J74" s="888"/>
      <c r="K74" s="888"/>
      <c r="L74" s="888"/>
      <c r="M74" s="888"/>
      <c r="N74" s="888"/>
      <c r="O74" s="888"/>
      <c r="P74" s="889"/>
      <c r="Q74" s="890">
        <v>9878</v>
      </c>
      <c r="R74" s="844">
        <v>6933</v>
      </c>
      <c r="S74" s="844">
        <v>6933</v>
      </c>
      <c r="T74" s="844">
        <v>6933</v>
      </c>
      <c r="U74" s="844">
        <v>6933</v>
      </c>
      <c r="V74" s="844">
        <v>9787</v>
      </c>
      <c r="W74" s="844">
        <v>6850</v>
      </c>
      <c r="X74" s="844">
        <v>6850</v>
      </c>
      <c r="Y74" s="844">
        <v>6850</v>
      </c>
      <c r="Z74" s="844">
        <v>6850</v>
      </c>
      <c r="AA74" s="844">
        <v>92</v>
      </c>
      <c r="AB74" s="844">
        <v>82</v>
      </c>
      <c r="AC74" s="844">
        <v>82</v>
      </c>
      <c r="AD74" s="844">
        <v>82</v>
      </c>
      <c r="AE74" s="844">
        <v>82</v>
      </c>
      <c r="AF74" s="844">
        <v>92</v>
      </c>
      <c r="AG74" s="844">
        <v>82</v>
      </c>
      <c r="AH74" s="844">
        <v>82</v>
      </c>
      <c r="AI74" s="844">
        <v>82</v>
      </c>
      <c r="AJ74" s="844">
        <v>82</v>
      </c>
      <c r="AK74" s="844">
        <v>5083</v>
      </c>
      <c r="AL74" s="844">
        <v>2485</v>
      </c>
      <c r="AM74" s="844">
        <v>2485</v>
      </c>
      <c r="AN74" s="844">
        <v>2485</v>
      </c>
      <c r="AO74" s="844">
        <v>2485</v>
      </c>
      <c r="AP74" s="844" t="s">
        <v>546</v>
      </c>
      <c r="AQ74" s="844"/>
      <c r="AR74" s="844"/>
      <c r="AS74" s="844"/>
      <c r="AT74" s="844"/>
      <c r="AU74" s="844" t="s">
        <v>546</v>
      </c>
      <c r="AV74" s="844"/>
      <c r="AW74" s="844"/>
      <c r="AX74" s="844"/>
      <c r="AY74" s="844"/>
      <c r="AZ74" s="846"/>
      <c r="BA74" s="846"/>
      <c r="BB74" s="846"/>
      <c r="BC74" s="846"/>
      <c r="BD74" s="847"/>
      <c r="BE74" s="235"/>
      <c r="BF74" s="235"/>
      <c r="BG74" s="235"/>
      <c r="BH74" s="235"/>
      <c r="BI74" s="235"/>
      <c r="BJ74" s="235"/>
      <c r="BK74" s="235"/>
      <c r="BL74" s="235"/>
      <c r="BM74" s="235"/>
      <c r="BN74" s="235"/>
      <c r="BO74" s="235"/>
      <c r="BP74" s="235"/>
      <c r="BQ74" s="232">
        <v>68</v>
      </c>
      <c r="BR74" s="237"/>
      <c r="BS74" s="873"/>
      <c r="BT74" s="874"/>
      <c r="BU74" s="874"/>
      <c r="BV74" s="874"/>
      <c r="BW74" s="874"/>
      <c r="BX74" s="874"/>
      <c r="BY74" s="874"/>
      <c r="BZ74" s="874"/>
      <c r="CA74" s="874"/>
      <c r="CB74" s="874"/>
      <c r="CC74" s="874"/>
      <c r="CD74" s="874"/>
      <c r="CE74" s="874"/>
      <c r="CF74" s="874"/>
      <c r="CG74" s="879"/>
      <c r="CH74" s="876"/>
      <c r="CI74" s="877"/>
      <c r="CJ74" s="877"/>
      <c r="CK74" s="877"/>
      <c r="CL74" s="878"/>
      <c r="CM74" s="876"/>
      <c r="CN74" s="877"/>
      <c r="CO74" s="877"/>
      <c r="CP74" s="877"/>
      <c r="CQ74" s="878"/>
      <c r="CR74" s="876"/>
      <c r="CS74" s="877"/>
      <c r="CT74" s="877"/>
      <c r="CU74" s="877"/>
      <c r="CV74" s="878"/>
      <c r="CW74" s="876"/>
      <c r="CX74" s="877"/>
      <c r="CY74" s="877"/>
      <c r="CZ74" s="877"/>
      <c r="DA74" s="878"/>
      <c r="DB74" s="876"/>
      <c r="DC74" s="877"/>
      <c r="DD74" s="877"/>
      <c r="DE74" s="877"/>
      <c r="DF74" s="878"/>
      <c r="DG74" s="876"/>
      <c r="DH74" s="877"/>
      <c r="DI74" s="877"/>
      <c r="DJ74" s="877"/>
      <c r="DK74" s="878"/>
      <c r="DL74" s="876"/>
      <c r="DM74" s="877"/>
      <c r="DN74" s="877"/>
      <c r="DO74" s="877"/>
      <c r="DP74" s="878"/>
      <c r="DQ74" s="876"/>
      <c r="DR74" s="877"/>
      <c r="DS74" s="877"/>
      <c r="DT74" s="877"/>
      <c r="DU74" s="878"/>
      <c r="DV74" s="873"/>
      <c r="DW74" s="874"/>
      <c r="DX74" s="874"/>
      <c r="DY74" s="874"/>
      <c r="DZ74" s="875"/>
      <c r="EA74" s="224"/>
    </row>
    <row r="75" spans="1:131" ht="26.25" customHeight="1" x14ac:dyDescent="0.2">
      <c r="A75" s="232">
        <v>8</v>
      </c>
      <c r="B75" s="887" t="s">
        <v>554</v>
      </c>
      <c r="C75" s="888"/>
      <c r="D75" s="888"/>
      <c r="E75" s="888"/>
      <c r="F75" s="888"/>
      <c r="G75" s="888"/>
      <c r="H75" s="888"/>
      <c r="I75" s="888"/>
      <c r="J75" s="888"/>
      <c r="K75" s="888"/>
      <c r="L75" s="888"/>
      <c r="M75" s="888"/>
      <c r="N75" s="888"/>
      <c r="O75" s="888"/>
      <c r="P75" s="889"/>
      <c r="Q75" s="891">
        <v>1600855</v>
      </c>
      <c r="R75" s="892">
        <v>1385861</v>
      </c>
      <c r="S75" s="892">
        <v>1385861</v>
      </c>
      <c r="T75" s="892">
        <v>1385861</v>
      </c>
      <c r="U75" s="848">
        <v>1385861</v>
      </c>
      <c r="V75" s="893">
        <v>1567252</v>
      </c>
      <c r="W75" s="892">
        <v>1346246</v>
      </c>
      <c r="X75" s="892">
        <v>1346246</v>
      </c>
      <c r="Y75" s="892">
        <v>1346246</v>
      </c>
      <c r="Z75" s="848">
        <v>1346246</v>
      </c>
      <c r="AA75" s="893">
        <v>33603</v>
      </c>
      <c r="AB75" s="892">
        <v>39615</v>
      </c>
      <c r="AC75" s="892">
        <v>39615</v>
      </c>
      <c r="AD75" s="892">
        <v>39615</v>
      </c>
      <c r="AE75" s="848">
        <v>39615</v>
      </c>
      <c r="AF75" s="893">
        <v>33603</v>
      </c>
      <c r="AG75" s="892">
        <v>39615</v>
      </c>
      <c r="AH75" s="892">
        <v>39615</v>
      </c>
      <c r="AI75" s="892">
        <v>39615</v>
      </c>
      <c r="AJ75" s="848">
        <v>39615</v>
      </c>
      <c r="AK75" s="893">
        <v>22693</v>
      </c>
      <c r="AL75" s="892"/>
      <c r="AM75" s="892"/>
      <c r="AN75" s="892"/>
      <c r="AO75" s="848"/>
      <c r="AP75" s="893" t="s">
        <v>546</v>
      </c>
      <c r="AQ75" s="892"/>
      <c r="AR75" s="892"/>
      <c r="AS75" s="892"/>
      <c r="AT75" s="848"/>
      <c r="AU75" s="893" t="s">
        <v>546</v>
      </c>
      <c r="AV75" s="892"/>
      <c r="AW75" s="892"/>
      <c r="AX75" s="892"/>
      <c r="AY75" s="848"/>
      <c r="AZ75" s="846"/>
      <c r="BA75" s="846"/>
      <c r="BB75" s="846"/>
      <c r="BC75" s="846"/>
      <c r="BD75" s="847"/>
      <c r="BE75" s="235"/>
      <c r="BF75" s="235"/>
      <c r="BG75" s="235"/>
      <c r="BH75" s="235"/>
      <c r="BI75" s="235"/>
      <c r="BJ75" s="235"/>
      <c r="BK75" s="235"/>
      <c r="BL75" s="235"/>
      <c r="BM75" s="235"/>
      <c r="BN75" s="235"/>
      <c r="BO75" s="235"/>
      <c r="BP75" s="235"/>
      <c r="BQ75" s="232">
        <v>69</v>
      </c>
      <c r="BR75" s="237"/>
      <c r="BS75" s="873"/>
      <c r="BT75" s="874"/>
      <c r="BU75" s="874"/>
      <c r="BV75" s="874"/>
      <c r="BW75" s="874"/>
      <c r="BX75" s="874"/>
      <c r="BY75" s="874"/>
      <c r="BZ75" s="874"/>
      <c r="CA75" s="874"/>
      <c r="CB75" s="874"/>
      <c r="CC75" s="874"/>
      <c r="CD75" s="874"/>
      <c r="CE75" s="874"/>
      <c r="CF75" s="874"/>
      <c r="CG75" s="879"/>
      <c r="CH75" s="876"/>
      <c r="CI75" s="877"/>
      <c r="CJ75" s="877"/>
      <c r="CK75" s="877"/>
      <c r="CL75" s="878"/>
      <c r="CM75" s="876"/>
      <c r="CN75" s="877"/>
      <c r="CO75" s="877"/>
      <c r="CP75" s="877"/>
      <c r="CQ75" s="878"/>
      <c r="CR75" s="876"/>
      <c r="CS75" s="877"/>
      <c r="CT75" s="877"/>
      <c r="CU75" s="877"/>
      <c r="CV75" s="878"/>
      <c r="CW75" s="876"/>
      <c r="CX75" s="877"/>
      <c r="CY75" s="877"/>
      <c r="CZ75" s="877"/>
      <c r="DA75" s="878"/>
      <c r="DB75" s="876"/>
      <c r="DC75" s="877"/>
      <c r="DD75" s="877"/>
      <c r="DE75" s="877"/>
      <c r="DF75" s="878"/>
      <c r="DG75" s="876"/>
      <c r="DH75" s="877"/>
      <c r="DI75" s="877"/>
      <c r="DJ75" s="877"/>
      <c r="DK75" s="878"/>
      <c r="DL75" s="876"/>
      <c r="DM75" s="877"/>
      <c r="DN75" s="877"/>
      <c r="DO75" s="877"/>
      <c r="DP75" s="878"/>
      <c r="DQ75" s="876"/>
      <c r="DR75" s="877"/>
      <c r="DS75" s="877"/>
      <c r="DT75" s="877"/>
      <c r="DU75" s="878"/>
      <c r="DV75" s="873"/>
      <c r="DW75" s="874"/>
      <c r="DX75" s="874"/>
      <c r="DY75" s="874"/>
      <c r="DZ75" s="875"/>
      <c r="EA75" s="224"/>
    </row>
    <row r="76" spans="1:131" ht="26.25" customHeight="1" x14ac:dyDescent="0.2">
      <c r="A76" s="232">
        <v>9</v>
      </c>
      <c r="B76" s="887" t="s">
        <v>555</v>
      </c>
      <c r="C76" s="888"/>
      <c r="D76" s="888"/>
      <c r="E76" s="888"/>
      <c r="F76" s="888"/>
      <c r="G76" s="888"/>
      <c r="H76" s="888"/>
      <c r="I76" s="888"/>
      <c r="J76" s="888"/>
      <c r="K76" s="888"/>
      <c r="L76" s="888"/>
      <c r="M76" s="888"/>
      <c r="N76" s="888"/>
      <c r="O76" s="888"/>
      <c r="P76" s="889"/>
      <c r="Q76" s="891">
        <v>2427</v>
      </c>
      <c r="R76" s="892"/>
      <c r="S76" s="892"/>
      <c r="T76" s="892"/>
      <c r="U76" s="848"/>
      <c r="V76" s="893">
        <v>2182</v>
      </c>
      <c r="W76" s="892"/>
      <c r="X76" s="892"/>
      <c r="Y76" s="892"/>
      <c r="Z76" s="848"/>
      <c r="AA76" s="893">
        <f t="shared" ref="AA76" si="1">+Q76-V76</f>
        <v>245</v>
      </c>
      <c r="AB76" s="892"/>
      <c r="AC76" s="892"/>
      <c r="AD76" s="892"/>
      <c r="AE76" s="848"/>
      <c r="AF76" s="893">
        <v>245</v>
      </c>
      <c r="AG76" s="892"/>
      <c r="AH76" s="892"/>
      <c r="AI76" s="892"/>
      <c r="AJ76" s="848"/>
      <c r="AK76" s="893" t="s">
        <v>546</v>
      </c>
      <c r="AL76" s="892"/>
      <c r="AM76" s="892"/>
      <c r="AN76" s="892"/>
      <c r="AO76" s="848"/>
      <c r="AP76" s="893">
        <v>10246</v>
      </c>
      <c r="AQ76" s="892"/>
      <c r="AR76" s="892"/>
      <c r="AS76" s="892"/>
      <c r="AT76" s="848"/>
      <c r="AU76" s="893">
        <v>3415</v>
      </c>
      <c r="AV76" s="892"/>
      <c r="AW76" s="892"/>
      <c r="AX76" s="892"/>
      <c r="AY76" s="848"/>
      <c r="AZ76" s="846"/>
      <c r="BA76" s="846"/>
      <c r="BB76" s="846"/>
      <c r="BC76" s="846"/>
      <c r="BD76" s="847"/>
      <c r="BE76" s="235"/>
      <c r="BF76" s="235"/>
      <c r="BG76" s="235"/>
      <c r="BH76" s="235"/>
      <c r="BI76" s="235"/>
      <c r="BJ76" s="235"/>
      <c r="BK76" s="235"/>
      <c r="BL76" s="235"/>
      <c r="BM76" s="235"/>
      <c r="BN76" s="235"/>
      <c r="BO76" s="235"/>
      <c r="BP76" s="235"/>
      <c r="BQ76" s="232">
        <v>70</v>
      </c>
      <c r="BR76" s="237"/>
      <c r="BS76" s="873"/>
      <c r="BT76" s="874"/>
      <c r="BU76" s="874"/>
      <c r="BV76" s="874"/>
      <c r="BW76" s="874"/>
      <c r="BX76" s="874"/>
      <c r="BY76" s="874"/>
      <c r="BZ76" s="874"/>
      <c r="CA76" s="874"/>
      <c r="CB76" s="874"/>
      <c r="CC76" s="874"/>
      <c r="CD76" s="874"/>
      <c r="CE76" s="874"/>
      <c r="CF76" s="874"/>
      <c r="CG76" s="879"/>
      <c r="CH76" s="876"/>
      <c r="CI76" s="877"/>
      <c r="CJ76" s="877"/>
      <c r="CK76" s="877"/>
      <c r="CL76" s="878"/>
      <c r="CM76" s="876"/>
      <c r="CN76" s="877"/>
      <c r="CO76" s="877"/>
      <c r="CP76" s="877"/>
      <c r="CQ76" s="878"/>
      <c r="CR76" s="876"/>
      <c r="CS76" s="877"/>
      <c r="CT76" s="877"/>
      <c r="CU76" s="877"/>
      <c r="CV76" s="878"/>
      <c r="CW76" s="876"/>
      <c r="CX76" s="877"/>
      <c r="CY76" s="877"/>
      <c r="CZ76" s="877"/>
      <c r="DA76" s="878"/>
      <c r="DB76" s="876"/>
      <c r="DC76" s="877"/>
      <c r="DD76" s="877"/>
      <c r="DE76" s="877"/>
      <c r="DF76" s="878"/>
      <c r="DG76" s="876"/>
      <c r="DH76" s="877"/>
      <c r="DI76" s="877"/>
      <c r="DJ76" s="877"/>
      <c r="DK76" s="878"/>
      <c r="DL76" s="876"/>
      <c r="DM76" s="877"/>
      <c r="DN76" s="877"/>
      <c r="DO76" s="877"/>
      <c r="DP76" s="878"/>
      <c r="DQ76" s="876"/>
      <c r="DR76" s="877"/>
      <c r="DS76" s="877"/>
      <c r="DT76" s="877"/>
      <c r="DU76" s="878"/>
      <c r="DV76" s="873"/>
      <c r="DW76" s="874"/>
      <c r="DX76" s="874"/>
      <c r="DY76" s="874"/>
      <c r="DZ76" s="875"/>
      <c r="EA76" s="224"/>
    </row>
    <row r="77" spans="1:131" ht="26.25" customHeight="1" x14ac:dyDescent="0.2">
      <c r="A77" s="232">
        <v>10</v>
      </c>
      <c r="B77" s="887"/>
      <c r="C77" s="888"/>
      <c r="D77" s="888"/>
      <c r="E77" s="888"/>
      <c r="F77" s="888"/>
      <c r="G77" s="888"/>
      <c r="H77" s="888"/>
      <c r="I77" s="888"/>
      <c r="J77" s="888"/>
      <c r="K77" s="888"/>
      <c r="L77" s="888"/>
      <c r="M77" s="888"/>
      <c r="N77" s="888"/>
      <c r="O77" s="888"/>
      <c r="P77" s="889"/>
      <c r="Q77" s="891"/>
      <c r="R77" s="892"/>
      <c r="S77" s="892"/>
      <c r="T77" s="892"/>
      <c r="U77" s="848"/>
      <c r="V77" s="893"/>
      <c r="W77" s="892"/>
      <c r="X77" s="892"/>
      <c r="Y77" s="892"/>
      <c r="Z77" s="848"/>
      <c r="AA77" s="893"/>
      <c r="AB77" s="892"/>
      <c r="AC77" s="892"/>
      <c r="AD77" s="892"/>
      <c r="AE77" s="848"/>
      <c r="AF77" s="893"/>
      <c r="AG77" s="892"/>
      <c r="AH77" s="892"/>
      <c r="AI77" s="892"/>
      <c r="AJ77" s="848"/>
      <c r="AK77" s="893"/>
      <c r="AL77" s="892"/>
      <c r="AM77" s="892"/>
      <c r="AN77" s="892"/>
      <c r="AO77" s="848"/>
      <c r="AP77" s="893"/>
      <c r="AQ77" s="892"/>
      <c r="AR77" s="892"/>
      <c r="AS77" s="892"/>
      <c r="AT77" s="848"/>
      <c r="AU77" s="893"/>
      <c r="AV77" s="892"/>
      <c r="AW77" s="892"/>
      <c r="AX77" s="892"/>
      <c r="AY77" s="848"/>
      <c r="AZ77" s="846"/>
      <c r="BA77" s="846"/>
      <c r="BB77" s="846"/>
      <c r="BC77" s="846"/>
      <c r="BD77" s="847"/>
      <c r="BE77" s="235"/>
      <c r="BF77" s="235"/>
      <c r="BG77" s="235"/>
      <c r="BH77" s="235"/>
      <c r="BI77" s="235"/>
      <c r="BJ77" s="235"/>
      <c r="BK77" s="235"/>
      <c r="BL77" s="235"/>
      <c r="BM77" s="235"/>
      <c r="BN77" s="235"/>
      <c r="BO77" s="235"/>
      <c r="BP77" s="235"/>
      <c r="BQ77" s="232">
        <v>71</v>
      </c>
      <c r="BR77" s="237"/>
      <c r="BS77" s="873"/>
      <c r="BT77" s="874"/>
      <c r="BU77" s="874"/>
      <c r="BV77" s="874"/>
      <c r="BW77" s="874"/>
      <c r="BX77" s="874"/>
      <c r="BY77" s="874"/>
      <c r="BZ77" s="874"/>
      <c r="CA77" s="874"/>
      <c r="CB77" s="874"/>
      <c r="CC77" s="874"/>
      <c r="CD77" s="874"/>
      <c r="CE77" s="874"/>
      <c r="CF77" s="874"/>
      <c r="CG77" s="879"/>
      <c r="CH77" s="876"/>
      <c r="CI77" s="877"/>
      <c r="CJ77" s="877"/>
      <c r="CK77" s="877"/>
      <c r="CL77" s="878"/>
      <c r="CM77" s="876"/>
      <c r="CN77" s="877"/>
      <c r="CO77" s="877"/>
      <c r="CP77" s="877"/>
      <c r="CQ77" s="878"/>
      <c r="CR77" s="876"/>
      <c r="CS77" s="877"/>
      <c r="CT77" s="877"/>
      <c r="CU77" s="877"/>
      <c r="CV77" s="878"/>
      <c r="CW77" s="876"/>
      <c r="CX77" s="877"/>
      <c r="CY77" s="877"/>
      <c r="CZ77" s="877"/>
      <c r="DA77" s="878"/>
      <c r="DB77" s="876"/>
      <c r="DC77" s="877"/>
      <c r="DD77" s="877"/>
      <c r="DE77" s="877"/>
      <c r="DF77" s="878"/>
      <c r="DG77" s="876"/>
      <c r="DH77" s="877"/>
      <c r="DI77" s="877"/>
      <c r="DJ77" s="877"/>
      <c r="DK77" s="878"/>
      <c r="DL77" s="876"/>
      <c r="DM77" s="877"/>
      <c r="DN77" s="877"/>
      <c r="DO77" s="877"/>
      <c r="DP77" s="878"/>
      <c r="DQ77" s="876"/>
      <c r="DR77" s="877"/>
      <c r="DS77" s="877"/>
      <c r="DT77" s="877"/>
      <c r="DU77" s="878"/>
      <c r="DV77" s="873"/>
      <c r="DW77" s="874"/>
      <c r="DX77" s="874"/>
      <c r="DY77" s="874"/>
      <c r="DZ77" s="875"/>
      <c r="EA77" s="224"/>
    </row>
    <row r="78" spans="1:131" ht="26.25" customHeight="1" x14ac:dyDescent="0.2">
      <c r="A78" s="232">
        <v>11</v>
      </c>
      <c r="B78" s="887"/>
      <c r="C78" s="888"/>
      <c r="D78" s="888"/>
      <c r="E78" s="888"/>
      <c r="F78" s="888"/>
      <c r="G78" s="888"/>
      <c r="H78" s="888"/>
      <c r="I78" s="888"/>
      <c r="J78" s="888"/>
      <c r="K78" s="888"/>
      <c r="L78" s="888"/>
      <c r="M78" s="888"/>
      <c r="N78" s="888"/>
      <c r="O78" s="888"/>
      <c r="P78" s="889"/>
      <c r="Q78" s="890"/>
      <c r="R78" s="844"/>
      <c r="S78" s="844"/>
      <c r="T78" s="844"/>
      <c r="U78" s="844"/>
      <c r="V78" s="844"/>
      <c r="W78" s="844"/>
      <c r="X78" s="844"/>
      <c r="Y78" s="844"/>
      <c r="Z78" s="844"/>
      <c r="AA78" s="844"/>
      <c r="AB78" s="844"/>
      <c r="AC78" s="844"/>
      <c r="AD78" s="844"/>
      <c r="AE78" s="844"/>
      <c r="AF78" s="844"/>
      <c r="AG78" s="844"/>
      <c r="AH78" s="844"/>
      <c r="AI78" s="844"/>
      <c r="AJ78" s="844"/>
      <c r="AK78" s="844"/>
      <c r="AL78" s="844"/>
      <c r="AM78" s="844"/>
      <c r="AN78" s="844"/>
      <c r="AO78" s="844"/>
      <c r="AP78" s="844"/>
      <c r="AQ78" s="844"/>
      <c r="AR78" s="844"/>
      <c r="AS78" s="844"/>
      <c r="AT78" s="844"/>
      <c r="AU78" s="844"/>
      <c r="AV78" s="844"/>
      <c r="AW78" s="844"/>
      <c r="AX78" s="844"/>
      <c r="AY78" s="844"/>
      <c r="AZ78" s="846"/>
      <c r="BA78" s="846"/>
      <c r="BB78" s="846"/>
      <c r="BC78" s="846"/>
      <c r="BD78" s="847"/>
      <c r="BE78" s="235"/>
      <c r="BF78" s="235"/>
      <c r="BG78" s="235"/>
      <c r="BH78" s="235"/>
      <c r="BI78" s="235"/>
      <c r="BJ78" s="224"/>
      <c r="BK78" s="224"/>
      <c r="BL78" s="224"/>
      <c r="BM78" s="224"/>
      <c r="BN78" s="224"/>
      <c r="BO78" s="235"/>
      <c r="BP78" s="235"/>
      <c r="BQ78" s="232">
        <v>72</v>
      </c>
      <c r="BR78" s="237"/>
      <c r="BS78" s="873"/>
      <c r="BT78" s="874"/>
      <c r="BU78" s="874"/>
      <c r="BV78" s="874"/>
      <c r="BW78" s="874"/>
      <c r="BX78" s="874"/>
      <c r="BY78" s="874"/>
      <c r="BZ78" s="874"/>
      <c r="CA78" s="874"/>
      <c r="CB78" s="874"/>
      <c r="CC78" s="874"/>
      <c r="CD78" s="874"/>
      <c r="CE78" s="874"/>
      <c r="CF78" s="874"/>
      <c r="CG78" s="879"/>
      <c r="CH78" s="876"/>
      <c r="CI78" s="877"/>
      <c r="CJ78" s="877"/>
      <c r="CK78" s="877"/>
      <c r="CL78" s="878"/>
      <c r="CM78" s="876"/>
      <c r="CN78" s="877"/>
      <c r="CO78" s="877"/>
      <c r="CP78" s="877"/>
      <c r="CQ78" s="878"/>
      <c r="CR78" s="876"/>
      <c r="CS78" s="877"/>
      <c r="CT78" s="877"/>
      <c r="CU78" s="877"/>
      <c r="CV78" s="878"/>
      <c r="CW78" s="876"/>
      <c r="CX78" s="877"/>
      <c r="CY78" s="877"/>
      <c r="CZ78" s="877"/>
      <c r="DA78" s="878"/>
      <c r="DB78" s="876"/>
      <c r="DC78" s="877"/>
      <c r="DD78" s="877"/>
      <c r="DE78" s="877"/>
      <c r="DF78" s="878"/>
      <c r="DG78" s="876"/>
      <c r="DH78" s="877"/>
      <c r="DI78" s="877"/>
      <c r="DJ78" s="877"/>
      <c r="DK78" s="878"/>
      <c r="DL78" s="876"/>
      <c r="DM78" s="877"/>
      <c r="DN78" s="877"/>
      <c r="DO78" s="877"/>
      <c r="DP78" s="878"/>
      <c r="DQ78" s="876"/>
      <c r="DR78" s="877"/>
      <c r="DS78" s="877"/>
      <c r="DT78" s="877"/>
      <c r="DU78" s="878"/>
      <c r="DV78" s="873"/>
      <c r="DW78" s="874"/>
      <c r="DX78" s="874"/>
      <c r="DY78" s="874"/>
      <c r="DZ78" s="875"/>
      <c r="EA78" s="224"/>
    </row>
    <row r="79" spans="1:131" ht="26.25" customHeight="1" x14ac:dyDescent="0.2">
      <c r="A79" s="232">
        <v>12</v>
      </c>
      <c r="B79" s="887"/>
      <c r="C79" s="888"/>
      <c r="D79" s="888"/>
      <c r="E79" s="888"/>
      <c r="F79" s="888"/>
      <c r="G79" s="888"/>
      <c r="H79" s="888"/>
      <c r="I79" s="888"/>
      <c r="J79" s="888"/>
      <c r="K79" s="888"/>
      <c r="L79" s="888"/>
      <c r="M79" s="888"/>
      <c r="N79" s="888"/>
      <c r="O79" s="888"/>
      <c r="P79" s="889"/>
      <c r="Q79" s="890"/>
      <c r="R79" s="844"/>
      <c r="S79" s="844"/>
      <c r="T79" s="844"/>
      <c r="U79" s="844"/>
      <c r="V79" s="844"/>
      <c r="W79" s="844"/>
      <c r="X79" s="844"/>
      <c r="Y79" s="844"/>
      <c r="Z79" s="844"/>
      <c r="AA79" s="844"/>
      <c r="AB79" s="844"/>
      <c r="AC79" s="844"/>
      <c r="AD79" s="844"/>
      <c r="AE79" s="844"/>
      <c r="AF79" s="844"/>
      <c r="AG79" s="844"/>
      <c r="AH79" s="844"/>
      <c r="AI79" s="844"/>
      <c r="AJ79" s="844"/>
      <c r="AK79" s="844"/>
      <c r="AL79" s="844"/>
      <c r="AM79" s="844"/>
      <c r="AN79" s="844"/>
      <c r="AO79" s="844"/>
      <c r="AP79" s="844"/>
      <c r="AQ79" s="844"/>
      <c r="AR79" s="844"/>
      <c r="AS79" s="844"/>
      <c r="AT79" s="844"/>
      <c r="AU79" s="844"/>
      <c r="AV79" s="844"/>
      <c r="AW79" s="844"/>
      <c r="AX79" s="844"/>
      <c r="AY79" s="844"/>
      <c r="AZ79" s="846"/>
      <c r="BA79" s="846"/>
      <c r="BB79" s="846"/>
      <c r="BC79" s="846"/>
      <c r="BD79" s="847"/>
      <c r="BE79" s="235"/>
      <c r="BF79" s="235"/>
      <c r="BG79" s="235"/>
      <c r="BH79" s="235"/>
      <c r="BI79" s="235"/>
      <c r="BJ79" s="224"/>
      <c r="BK79" s="224"/>
      <c r="BL79" s="224"/>
      <c r="BM79" s="224"/>
      <c r="BN79" s="224"/>
      <c r="BO79" s="235"/>
      <c r="BP79" s="235"/>
      <c r="BQ79" s="232">
        <v>73</v>
      </c>
      <c r="BR79" s="237"/>
      <c r="BS79" s="873"/>
      <c r="BT79" s="874"/>
      <c r="BU79" s="874"/>
      <c r="BV79" s="874"/>
      <c r="BW79" s="874"/>
      <c r="BX79" s="874"/>
      <c r="BY79" s="874"/>
      <c r="BZ79" s="874"/>
      <c r="CA79" s="874"/>
      <c r="CB79" s="874"/>
      <c r="CC79" s="874"/>
      <c r="CD79" s="874"/>
      <c r="CE79" s="874"/>
      <c r="CF79" s="874"/>
      <c r="CG79" s="879"/>
      <c r="CH79" s="876"/>
      <c r="CI79" s="877"/>
      <c r="CJ79" s="877"/>
      <c r="CK79" s="877"/>
      <c r="CL79" s="878"/>
      <c r="CM79" s="876"/>
      <c r="CN79" s="877"/>
      <c r="CO79" s="877"/>
      <c r="CP79" s="877"/>
      <c r="CQ79" s="878"/>
      <c r="CR79" s="876"/>
      <c r="CS79" s="877"/>
      <c r="CT79" s="877"/>
      <c r="CU79" s="877"/>
      <c r="CV79" s="878"/>
      <c r="CW79" s="876"/>
      <c r="CX79" s="877"/>
      <c r="CY79" s="877"/>
      <c r="CZ79" s="877"/>
      <c r="DA79" s="878"/>
      <c r="DB79" s="876"/>
      <c r="DC79" s="877"/>
      <c r="DD79" s="877"/>
      <c r="DE79" s="877"/>
      <c r="DF79" s="878"/>
      <c r="DG79" s="876"/>
      <c r="DH79" s="877"/>
      <c r="DI79" s="877"/>
      <c r="DJ79" s="877"/>
      <c r="DK79" s="878"/>
      <c r="DL79" s="876"/>
      <c r="DM79" s="877"/>
      <c r="DN79" s="877"/>
      <c r="DO79" s="877"/>
      <c r="DP79" s="878"/>
      <c r="DQ79" s="876"/>
      <c r="DR79" s="877"/>
      <c r="DS79" s="877"/>
      <c r="DT79" s="877"/>
      <c r="DU79" s="878"/>
      <c r="DV79" s="873"/>
      <c r="DW79" s="874"/>
      <c r="DX79" s="874"/>
      <c r="DY79" s="874"/>
      <c r="DZ79" s="875"/>
      <c r="EA79" s="224"/>
    </row>
    <row r="80" spans="1:131" ht="26.25" customHeight="1" x14ac:dyDescent="0.2">
      <c r="A80" s="232">
        <v>13</v>
      </c>
      <c r="B80" s="887"/>
      <c r="C80" s="888"/>
      <c r="D80" s="888"/>
      <c r="E80" s="888"/>
      <c r="F80" s="888"/>
      <c r="G80" s="888"/>
      <c r="H80" s="888"/>
      <c r="I80" s="888"/>
      <c r="J80" s="888"/>
      <c r="K80" s="888"/>
      <c r="L80" s="888"/>
      <c r="M80" s="888"/>
      <c r="N80" s="888"/>
      <c r="O80" s="888"/>
      <c r="P80" s="889"/>
      <c r="Q80" s="890"/>
      <c r="R80" s="844"/>
      <c r="S80" s="844"/>
      <c r="T80" s="844"/>
      <c r="U80" s="844"/>
      <c r="V80" s="844"/>
      <c r="W80" s="844"/>
      <c r="X80" s="844"/>
      <c r="Y80" s="844"/>
      <c r="Z80" s="844"/>
      <c r="AA80" s="844"/>
      <c r="AB80" s="844"/>
      <c r="AC80" s="844"/>
      <c r="AD80" s="844"/>
      <c r="AE80" s="844"/>
      <c r="AF80" s="844"/>
      <c r="AG80" s="844"/>
      <c r="AH80" s="844"/>
      <c r="AI80" s="844"/>
      <c r="AJ80" s="844"/>
      <c r="AK80" s="844"/>
      <c r="AL80" s="844"/>
      <c r="AM80" s="844"/>
      <c r="AN80" s="844"/>
      <c r="AO80" s="844"/>
      <c r="AP80" s="844"/>
      <c r="AQ80" s="844"/>
      <c r="AR80" s="844"/>
      <c r="AS80" s="844"/>
      <c r="AT80" s="844"/>
      <c r="AU80" s="844"/>
      <c r="AV80" s="844"/>
      <c r="AW80" s="844"/>
      <c r="AX80" s="844"/>
      <c r="AY80" s="844"/>
      <c r="AZ80" s="846"/>
      <c r="BA80" s="846"/>
      <c r="BB80" s="846"/>
      <c r="BC80" s="846"/>
      <c r="BD80" s="847"/>
      <c r="BE80" s="235"/>
      <c r="BF80" s="235"/>
      <c r="BG80" s="235"/>
      <c r="BH80" s="235"/>
      <c r="BI80" s="235"/>
      <c r="BJ80" s="235"/>
      <c r="BK80" s="235"/>
      <c r="BL80" s="235"/>
      <c r="BM80" s="235"/>
      <c r="BN80" s="235"/>
      <c r="BO80" s="235"/>
      <c r="BP80" s="235"/>
      <c r="BQ80" s="232">
        <v>74</v>
      </c>
      <c r="BR80" s="237"/>
      <c r="BS80" s="873"/>
      <c r="BT80" s="874"/>
      <c r="BU80" s="874"/>
      <c r="BV80" s="874"/>
      <c r="BW80" s="874"/>
      <c r="BX80" s="874"/>
      <c r="BY80" s="874"/>
      <c r="BZ80" s="874"/>
      <c r="CA80" s="874"/>
      <c r="CB80" s="874"/>
      <c r="CC80" s="874"/>
      <c r="CD80" s="874"/>
      <c r="CE80" s="874"/>
      <c r="CF80" s="874"/>
      <c r="CG80" s="879"/>
      <c r="CH80" s="876"/>
      <c r="CI80" s="877"/>
      <c r="CJ80" s="877"/>
      <c r="CK80" s="877"/>
      <c r="CL80" s="878"/>
      <c r="CM80" s="876"/>
      <c r="CN80" s="877"/>
      <c r="CO80" s="877"/>
      <c r="CP80" s="877"/>
      <c r="CQ80" s="878"/>
      <c r="CR80" s="876"/>
      <c r="CS80" s="877"/>
      <c r="CT80" s="877"/>
      <c r="CU80" s="877"/>
      <c r="CV80" s="878"/>
      <c r="CW80" s="876"/>
      <c r="CX80" s="877"/>
      <c r="CY80" s="877"/>
      <c r="CZ80" s="877"/>
      <c r="DA80" s="878"/>
      <c r="DB80" s="876"/>
      <c r="DC80" s="877"/>
      <c r="DD80" s="877"/>
      <c r="DE80" s="877"/>
      <c r="DF80" s="878"/>
      <c r="DG80" s="876"/>
      <c r="DH80" s="877"/>
      <c r="DI80" s="877"/>
      <c r="DJ80" s="877"/>
      <c r="DK80" s="878"/>
      <c r="DL80" s="876"/>
      <c r="DM80" s="877"/>
      <c r="DN80" s="877"/>
      <c r="DO80" s="877"/>
      <c r="DP80" s="878"/>
      <c r="DQ80" s="876"/>
      <c r="DR80" s="877"/>
      <c r="DS80" s="877"/>
      <c r="DT80" s="877"/>
      <c r="DU80" s="878"/>
      <c r="DV80" s="873"/>
      <c r="DW80" s="874"/>
      <c r="DX80" s="874"/>
      <c r="DY80" s="874"/>
      <c r="DZ80" s="875"/>
      <c r="EA80" s="224"/>
    </row>
    <row r="81" spans="1:131" ht="26.25" customHeight="1" x14ac:dyDescent="0.2">
      <c r="A81" s="232">
        <v>14</v>
      </c>
      <c r="B81" s="887"/>
      <c r="C81" s="888"/>
      <c r="D81" s="888"/>
      <c r="E81" s="888"/>
      <c r="F81" s="888"/>
      <c r="G81" s="888"/>
      <c r="H81" s="888"/>
      <c r="I81" s="888"/>
      <c r="J81" s="888"/>
      <c r="K81" s="888"/>
      <c r="L81" s="888"/>
      <c r="M81" s="888"/>
      <c r="N81" s="888"/>
      <c r="O81" s="888"/>
      <c r="P81" s="889"/>
      <c r="Q81" s="890"/>
      <c r="R81" s="844"/>
      <c r="S81" s="844"/>
      <c r="T81" s="844"/>
      <c r="U81" s="844"/>
      <c r="V81" s="844"/>
      <c r="W81" s="844"/>
      <c r="X81" s="844"/>
      <c r="Y81" s="844"/>
      <c r="Z81" s="844"/>
      <c r="AA81" s="844"/>
      <c r="AB81" s="844"/>
      <c r="AC81" s="844"/>
      <c r="AD81" s="844"/>
      <c r="AE81" s="844"/>
      <c r="AF81" s="844"/>
      <c r="AG81" s="844"/>
      <c r="AH81" s="844"/>
      <c r="AI81" s="844"/>
      <c r="AJ81" s="844"/>
      <c r="AK81" s="844"/>
      <c r="AL81" s="844"/>
      <c r="AM81" s="844"/>
      <c r="AN81" s="844"/>
      <c r="AO81" s="844"/>
      <c r="AP81" s="844"/>
      <c r="AQ81" s="844"/>
      <c r="AR81" s="844"/>
      <c r="AS81" s="844"/>
      <c r="AT81" s="844"/>
      <c r="AU81" s="844"/>
      <c r="AV81" s="844"/>
      <c r="AW81" s="844"/>
      <c r="AX81" s="844"/>
      <c r="AY81" s="844"/>
      <c r="AZ81" s="846"/>
      <c r="BA81" s="846"/>
      <c r="BB81" s="846"/>
      <c r="BC81" s="846"/>
      <c r="BD81" s="847"/>
      <c r="BE81" s="235"/>
      <c r="BF81" s="235"/>
      <c r="BG81" s="235"/>
      <c r="BH81" s="235"/>
      <c r="BI81" s="235"/>
      <c r="BJ81" s="235"/>
      <c r="BK81" s="235"/>
      <c r="BL81" s="235"/>
      <c r="BM81" s="235"/>
      <c r="BN81" s="235"/>
      <c r="BO81" s="235"/>
      <c r="BP81" s="235"/>
      <c r="BQ81" s="232">
        <v>75</v>
      </c>
      <c r="BR81" s="237"/>
      <c r="BS81" s="873"/>
      <c r="BT81" s="874"/>
      <c r="BU81" s="874"/>
      <c r="BV81" s="874"/>
      <c r="BW81" s="874"/>
      <c r="BX81" s="874"/>
      <c r="BY81" s="874"/>
      <c r="BZ81" s="874"/>
      <c r="CA81" s="874"/>
      <c r="CB81" s="874"/>
      <c r="CC81" s="874"/>
      <c r="CD81" s="874"/>
      <c r="CE81" s="874"/>
      <c r="CF81" s="874"/>
      <c r="CG81" s="879"/>
      <c r="CH81" s="876"/>
      <c r="CI81" s="877"/>
      <c r="CJ81" s="877"/>
      <c r="CK81" s="877"/>
      <c r="CL81" s="878"/>
      <c r="CM81" s="876"/>
      <c r="CN81" s="877"/>
      <c r="CO81" s="877"/>
      <c r="CP81" s="877"/>
      <c r="CQ81" s="878"/>
      <c r="CR81" s="876"/>
      <c r="CS81" s="877"/>
      <c r="CT81" s="877"/>
      <c r="CU81" s="877"/>
      <c r="CV81" s="878"/>
      <c r="CW81" s="876"/>
      <c r="CX81" s="877"/>
      <c r="CY81" s="877"/>
      <c r="CZ81" s="877"/>
      <c r="DA81" s="878"/>
      <c r="DB81" s="876"/>
      <c r="DC81" s="877"/>
      <c r="DD81" s="877"/>
      <c r="DE81" s="877"/>
      <c r="DF81" s="878"/>
      <c r="DG81" s="876"/>
      <c r="DH81" s="877"/>
      <c r="DI81" s="877"/>
      <c r="DJ81" s="877"/>
      <c r="DK81" s="878"/>
      <c r="DL81" s="876"/>
      <c r="DM81" s="877"/>
      <c r="DN81" s="877"/>
      <c r="DO81" s="877"/>
      <c r="DP81" s="878"/>
      <c r="DQ81" s="876"/>
      <c r="DR81" s="877"/>
      <c r="DS81" s="877"/>
      <c r="DT81" s="877"/>
      <c r="DU81" s="878"/>
      <c r="DV81" s="873"/>
      <c r="DW81" s="874"/>
      <c r="DX81" s="874"/>
      <c r="DY81" s="874"/>
      <c r="DZ81" s="875"/>
      <c r="EA81" s="224"/>
    </row>
    <row r="82" spans="1:131" ht="26.25" customHeight="1" x14ac:dyDescent="0.2">
      <c r="A82" s="232">
        <v>15</v>
      </c>
      <c r="B82" s="887"/>
      <c r="C82" s="888"/>
      <c r="D82" s="888"/>
      <c r="E82" s="888"/>
      <c r="F82" s="888"/>
      <c r="G82" s="888"/>
      <c r="H82" s="888"/>
      <c r="I82" s="888"/>
      <c r="J82" s="888"/>
      <c r="K82" s="888"/>
      <c r="L82" s="888"/>
      <c r="M82" s="888"/>
      <c r="N82" s="888"/>
      <c r="O82" s="888"/>
      <c r="P82" s="889"/>
      <c r="Q82" s="890"/>
      <c r="R82" s="844"/>
      <c r="S82" s="844"/>
      <c r="T82" s="844"/>
      <c r="U82" s="844"/>
      <c r="V82" s="844"/>
      <c r="W82" s="844"/>
      <c r="X82" s="844"/>
      <c r="Y82" s="844"/>
      <c r="Z82" s="844"/>
      <c r="AA82" s="844"/>
      <c r="AB82" s="844"/>
      <c r="AC82" s="844"/>
      <c r="AD82" s="844"/>
      <c r="AE82" s="844"/>
      <c r="AF82" s="844"/>
      <c r="AG82" s="844"/>
      <c r="AH82" s="844"/>
      <c r="AI82" s="844"/>
      <c r="AJ82" s="844"/>
      <c r="AK82" s="844"/>
      <c r="AL82" s="844"/>
      <c r="AM82" s="844"/>
      <c r="AN82" s="844"/>
      <c r="AO82" s="844"/>
      <c r="AP82" s="844"/>
      <c r="AQ82" s="844"/>
      <c r="AR82" s="844"/>
      <c r="AS82" s="844"/>
      <c r="AT82" s="844"/>
      <c r="AU82" s="844"/>
      <c r="AV82" s="844"/>
      <c r="AW82" s="844"/>
      <c r="AX82" s="844"/>
      <c r="AY82" s="844"/>
      <c r="AZ82" s="846"/>
      <c r="BA82" s="846"/>
      <c r="BB82" s="846"/>
      <c r="BC82" s="846"/>
      <c r="BD82" s="847"/>
      <c r="BE82" s="235"/>
      <c r="BF82" s="235"/>
      <c r="BG82" s="235"/>
      <c r="BH82" s="235"/>
      <c r="BI82" s="235"/>
      <c r="BJ82" s="235"/>
      <c r="BK82" s="235"/>
      <c r="BL82" s="235"/>
      <c r="BM82" s="235"/>
      <c r="BN82" s="235"/>
      <c r="BO82" s="235"/>
      <c r="BP82" s="235"/>
      <c r="BQ82" s="232">
        <v>76</v>
      </c>
      <c r="BR82" s="237"/>
      <c r="BS82" s="873"/>
      <c r="BT82" s="874"/>
      <c r="BU82" s="874"/>
      <c r="BV82" s="874"/>
      <c r="BW82" s="874"/>
      <c r="BX82" s="874"/>
      <c r="BY82" s="874"/>
      <c r="BZ82" s="874"/>
      <c r="CA82" s="874"/>
      <c r="CB82" s="874"/>
      <c r="CC82" s="874"/>
      <c r="CD82" s="874"/>
      <c r="CE82" s="874"/>
      <c r="CF82" s="874"/>
      <c r="CG82" s="879"/>
      <c r="CH82" s="876"/>
      <c r="CI82" s="877"/>
      <c r="CJ82" s="877"/>
      <c r="CK82" s="877"/>
      <c r="CL82" s="878"/>
      <c r="CM82" s="876"/>
      <c r="CN82" s="877"/>
      <c r="CO82" s="877"/>
      <c r="CP82" s="877"/>
      <c r="CQ82" s="878"/>
      <c r="CR82" s="876"/>
      <c r="CS82" s="877"/>
      <c r="CT82" s="877"/>
      <c r="CU82" s="877"/>
      <c r="CV82" s="878"/>
      <c r="CW82" s="876"/>
      <c r="CX82" s="877"/>
      <c r="CY82" s="877"/>
      <c r="CZ82" s="877"/>
      <c r="DA82" s="878"/>
      <c r="DB82" s="876"/>
      <c r="DC82" s="877"/>
      <c r="DD82" s="877"/>
      <c r="DE82" s="877"/>
      <c r="DF82" s="878"/>
      <c r="DG82" s="876"/>
      <c r="DH82" s="877"/>
      <c r="DI82" s="877"/>
      <c r="DJ82" s="877"/>
      <c r="DK82" s="878"/>
      <c r="DL82" s="876"/>
      <c r="DM82" s="877"/>
      <c r="DN82" s="877"/>
      <c r="DO82" s="877"/>
      <c r="DP82" s="878"/>
      <c r="DQ82" s="876"/>
      <c r="DR82" s="877"/>
      <c r="DS82" s="877"/>
      <c r="DT82" s="877"/>
      <c r="DU82" s="878"/>
      <c r="DV82" s="873"/>
      <c r="DW82" s="874"/>
      <c r="DX82" s="874"/>
      <c r="DY82" s="874"/>
      <c r="DZ82" s="875"/>
      <c r="EA82" s="224"/>
    </row>
    <row r="83" spans="1:131" ht="26.25" customHeight="1" x14ac:dyDescent="0.2">
      <c r="A83" s="232">
        <v>16</v>
      </c>
      <c r="B83" s="887"/>
      <c r="C83" s="888"/>
      <c r="D83" s="888"/>
      <c r="E83" s="888"/>
      <c r="F83" s="888"/>
      <c r="G83" s="888"/>
      <c r="H83" s="888"/>
      <c r="I83" s="888"/>
      <c r="J83" s="888"/>
      <c r="K83" s="888"/>
      <c r="L83" s="888"/>
      <c r="M83" s="888"/>
      <c r="N83" s="888"/>
      <c r="O83" s="888"/>
      <c r="P83" s="889"/>
      <c r="Q83" s="890"/>
      <c r="R83" s="844"/>
      <c r="S83" s="844"/>
      <c r="T83" s="844"/>
      <c r="U83" s="844"/>
      <c r="V83" s="844"/>
      <c r="W83" s="844"/>
      <c r="X83" s="844"/>
      <c r="Y83" s="844"/>
      <c r="Z83" s="844"/>
      <c r="AA83" s="844"/>
      <c r="AB83" s="844"/>
      <c r="AC83" s="844"/>
      <c r="AD83" s="844"/>
      <c r="AE83" s="844"/>
      <c r="AF83" s="844"/>
      <c r="AG83" s="844"/>
      <c r="AH83" s="844"/>
      <c r="AI83" s="844"/>
      <c r="AJ83" s="844"/>
      <c r="AK83" s="844"/>
      <c r="AL83" s="844"/>
      <c r="AM83" s="844"/>
      <c r="AN83" s="844"/>
      <c r="AO83" s="844"/>
      <c r="AP83" s="844"/>
      <c r="AQ83" s="844"/>
      <c r="AR83" s="844"/>
      <c r="AS83" s="844"/>
      <c r="AT83" s="844"/>
      <c r="AU83" s="844"/>
      <c r="AV83" s="844"/>
      <c r="AW83" s="844"/>
      <c r="AX83" s="844"/>
      <c r="AY83" s="844"/>
      <c r="AZ83" s="846"/>
      <c r="BA83" s="846"/>
      <c r="BB83" s="846"/>
      <c r="BC83" s="846"/>
      <c r="BD83" s="847"/>
      <c r="BE83" s="235"/>
      <c r="BF83" s="235"/>
      <c r="BG83" s="235"/>
      <c r="BH83" s="235"/>
      <c r="BI83" s="235"/>
      <c r="BJ83" s="235"/>
      <c r="BK83" s="235"/>
      <c r="BL83" s="235"/>
      <c r="BM83" s="235"/>
      <c r="BN83" s="235"/>
      <c r="BO83" s="235"/>
      <c r="BP83" s="235"/>
      <c r="BQ83" s="232">
        <v>77</v>
      </c>
      <c r="BR83" s="237"/>
      <c r="BS83" s="873"/>
      <c r="BT83" s="874"/>
      <c r="BU83" s="874"/>
      <c r="BV83" s="874"/>
      <c r="BW83" s="874"/>
      <c r="BX83" s="874"/>
      <c r="BY83" s="874"/>
      <c r="BZ83" s="874"/>
      <c r="CA83" s="874"/>
      <c r="CB83" s="874"/>
      <c r="CC83" s="874"/>
      <c r="CD83" s="874"/>
      <c r="CE83" s="874"/>
      <c r="CF83" s="874"/>
      <c r="CG83" s="879"/>
      <c r="CH83" s="876"/>
      <c r="CI83" s="877"/>
      <c r="CJ83" s="877"/>
      <c r="CK83" s="877"/>
      <c r="CL83" s="878"/>
      <c r="CM83" s="876"/>
      <c r="CN83" s="877"/>
      <c r="CO83" s="877"/>
      <c r="CP83" s="877"/>
      <c r="CQ83" s="878"/>
      <c r="CR83" s="876"/>
      <c r="CS83" s="877"/>
      <c r="CT83" s="877"/>
      <c r="CU83" s="877"/>
      <c r="CV83" s="878"/>
      <c r="CW83" s="876"/>
      <c r="CX83" s="877"/>
      <c r="CY83" s="877"/>
      <c r="CZ83" s="877"/>
      <c r="DA83" s="878"/>
      <c r="DB83" s="876"/>
      <c r="DC83" s="877"/>
      <c r="DD83" s="877"/>
      <c r="DE83" s="877"/>
      <c r="DF83" s="878"/>
      <c r="DG83" s="876"/>
      <c r="DH83" s="877"/>
      <c r="DI83" s="877"/>
      <c r="DJ83" s="877"/>
      <c r="DK83" s="878"/>
      <c r="DL83" s="876"/>
      <c r="DM83" s="877"/>
      <c r="DN83" s="877"/>
      <c r="DO83" s="877"/>
      <c r="DP83" s="878"/>
      <c r="DQ83" s="876"/>
      <c r="DR83" s="877"/>
      <c r="DS83" s="877"/>
      <c r="DT83" s="877"/>
      <c r="DU83" s="878"/>
      <c r="DV83" s="873"/>
      <c r="DW83" s="874"/>
      <c r="DX83" s="874"/>
      <c r="DY83" s="874"/>
      <c r="DZ83" s="875"/>
      <c r="EA83" s="224"/>
    </row>
    <row r="84" spans="1:131" ht="26.25" customHeight="1" x14ac:dyDescent="0.2">
      <c r="A84" s="232">
        <v>17</v>
      </c>
      <c r="B84" s="887"/>
      <c r="C84" s="888"/>
      <c r="D84" s="888"/>
      <c r="E84" s="888"/>
      <c r="F84" s="888"/>
      <c r="G84" s="888"/>
      <c r="H84" s="888"/>
      <c r="I84" s="888"/>
      <c r="J84" s="888"/>
      <c r="K84" s="888"/>
      <c r="L84" s="888"/>
      <c r="M84" s="888"/>
      <c r="N84" s="888"/>
      <c r="O84" s="888"/>
      <c r="P84" s="889"/>
      <c r="Q84" s="890"/>
      <c r="R84" s="844"/>
      <c r="S84" s="844"/>
      <c r="T84" s="844"/>
      <c r="U84" s="844"/>
      <c r="V84" s="844"/>
      <c r="W84" s="844"/>
      <c r="X84" s="844"/>
      <c r="Y84" s="844"/>
      <c r="Z84" s="844"/>
      <c r="AA84" s="844"/>
      <c r="AB84" s="844"/>
      <c r="AC84" s="844"/>
      <c r="AD84" s="844"/>
      <c r="AE84" s="844"/>
      <c r="AF84" s="844"/>
      <c r="AG84" s="844"/>
      <c r="AH84" s="844"/>
      <c r="AI84" s="844"/>
      <c r="AJ84" s="844"/>
      <c r="AK84" s="844"/>
      <c r="AL84" s="844"/>
      <c r="AM84" s="844"/>
      <c r="AN84" s="844"/>
      <c r="AO84" s="844"/>
      <c r="AP84" s="844"/>
      <c r="AQ84" s="844"/>
      <c r="AR84" s="844"/>
      <c r="AS84" s="844"/>
      <c r="AT84" s="844"/>
      <c r="AU84" s="844"/>
      <c r="AV84" s="844"/>
      <c r="AW84" s="844"/>
      <c r="AX84" s="844"/>
      <c r="AY84" s="844"/>
      <c r="AZ84" s="846"/>
      <c r="BA84" s="846"/>
      <c r="BB84" s="846"/>
      <c r="BC84" s="846"/>
      <c r="BD84" s="847"/>
      <c r="BE84" s="235"/>
      <c r="BF84" s="235"/>
      <c r="BG84" s="235"/>
      <c r="BH84" s="235"/>
      <c r="BI84" s="235"/>
      <c r="BJ84" s="235"/>
      <c r="BK84" s="235"/>
      <c r="BL84" s="235"/>
      <c r="BM84" s="235"/>
      <c r="BN84" s="235"/>
      <c r="BO84" s="235"/>
      <c r="BP84" s="235"/>
      <c r="BQ84" s="232">
        <v>78</v>
      </c>
      <c r="BR84" s="237"/>
      <c r="BS84" s="873"/>
      <c r="BT84" s="874"/>
      <c r="BU84" s="874"/>
      <c r="BV84" s="874"/>
      <c r="BW84" s="874"/>
      <c r="BX84" s="874"/>
      <c r="BY84" s="874"/>
      <c r="BZ84" s="874"/>
      <c r="CA84" s="874"/>
      <c r="CB84" s="874"/>
      <c r="CC84" s="874"/>
      <c r="CD84" s="874"/>
      <c r="CE84" s="874"/>
      <c r="CF84" s="874"/>
      <c r="CG84" s="879"/>
      <c r="CH84" s="876"/>
      <c r="CI84" s="877"/>
      <c r="CJ84" s="877"/>
      <c r="CK84" s="877"/>
      <c r="CL84" s="878"/>
      <c r="CM84" s="876"/>
      <c r="CN84" s="877"/>
      <c r="CO84" s="877"/>
      <c r="CP84" s="877"/>
      <c r="CQ84" s="878"/>
      <c r="CR84" s="876"/>
      <c r="CS84" s="877"/>
      <c r="CT84" s="877"/>
      <c r="CU84" s="877"/>
      <c r="CV84" s="878"/>
      <c r="CW84" s="876"/>
      <c r="CX84" s="877"/>
      <c r="CY84" s="877"/>
      <c r="CZ84" s="877"/>
      <c r="DA84" s="878"/>
      <c r="DB84" s="876"/>
      <c r="DC84" s="877"/>
      <c r="DD84" s="877"/>
      <c r="DE84" s="877"/>
      <c r="DF84" s="878"/>
      <c r="DG84" s="876"/>
      <c r="DH84" s="877"/>
      <c r="DI84" s="877"/>
      <c r="DJ84" s="877"/>
      <c r="DK84" s="878"/>
      <c r="DL84" s="876"/>
      <c r="DM84" s="877"/>
      <c r="DN84" s="877"/>
      <c r="DO84" s="877"/>
      <c r="DP84" s="878"/>
      <c r="DQ84" s="876"/>
      <c r="DR84" s="877"/>
      <c r="DS84" s="877"/>
      <c r="DT84" s="877"/>
      <c r="DU84" s="878"/>
      <c r="DV84" s="873"/>
      <c r="DW84" s="874"/>
      <c r="DX84" s="874"/>
      <c r="DY84" s="874"/>
      <c r="DZ84" s="875"/>
      <c r="EA84" s="224"/>
    </row>
    <row r="85" spans="1:131" ht="26.25" customHeight="1" x14ac:dyDescent="0.2">
      <c r="A85" s="232">
        <v>18</v>
      </c>
      <c r="B85" s="887"/>
      <c r="C85" s="888"/>
      <c r="D85" s="888"/>
      <c r="E85" s="888"/>
      <c r="F85" s="888"/>
      <c r="G85" s="888"/>
      <c r="H85" s="888"/>
      <c r="I85" s="888"/>
      <c r="J85" s="888"/>
      <c r="K85" s="888"/>
      <c r="L85" s="888"/>
      <c r="M85" s="888"/>
      <c r="N85" s="888"/>
      <c r="O85" s="888"/>
      <c r="P85" s="889"/>
      <c r="Q85" s="890"/>
      <c r="R85" s="844"/>
      <c r="S85" s="844"/>
      <c r="T85" s="844"/>
      <c r="U85" s="844"/>
      <c r="V85" s="844"/>
      <c r="W85" s="844"/>
      <c r="X85" s="844"/>
      <c r="Y85" s="844"/>
      <c r="Z85" s="844"/>
      <c r="AA85" s="844"/>
      <c r="AB85" s="844"/>
      <c r="AC85" s="844"/>
      <c r="AD85" s="844"/>
      <c r="AE85" s="844"/>
      <c r="AF85" s="844"/>
      <c r="AG85" s="844"/>
      <c r="AH85" s="844"/>
      <c r="AI85" s="844"/>
      <c r="AJ85" s="844"/>
      <c r="AK85" s="844"/>
      <c r="AL85" s="844"/>
      <c r="AM85" s="844"/>
      <c r="AN85" s="844"/>
      <c r="AO85" s="844"/>
      <c r="AP85" s="844"/>
      <c r="AQ85" s="844"/>
      <c r="AR85" s="844"/>
      <c r="AS85" s="844"/>
      <c r="AT85" s="844"/>
      <c r="AU85" s="844"/>
      <c r="AV85" s="844"/>
      <c r="AW85" s="844"/>
      <c r="AX85" s="844"/>
      <c r="AY85" s="844"/>
      <c r="AZ85" s="846"/>
      <c r="BA85" s="846"/>
      <c r="BB85" s="846"/>
      <c r="BC85" s="846"/>
      <c r="BD85" s="847"/>
      <c r="BE85" s="235"/>
      <c r="BF85" s="235"/>
      <c r="BG85" s="235"/>
      <c r="BH85" s="235"/>
      <c r="BI85" s="235"/>
      <c r="BJ85" s="235"/>
      <c r="BK85" s="235"/>
      <c r="BL85" s="235"/>
      <c r="BM85" s="235"/>
      <c r="BN85" s="235"/>
      <c r="BO85" s="235"/>
      <c r="BP85" s="235"/>
      <c r="BQ85" s="232">
        <v>79</v>
      </c>
      <c r="BR85" s="237"/>
      <c r="BS85" s="873"/>
      <c r="BT85" s="874"/>
      <c r="BU85" s="874"/>
      <c r="BV85" s="874"/>
      <c r="BW85" s="874"/>
      <c r="BX85" s="874"/>
      <c r="BY85" s="874"/>
      <c r="BZ85" s="874"/>
      <c r="CA85" s="874"/>
      <c r="CB85" s="874"/>
      <c r="CC85" s="874"/>
      <c r="CD85" s="874"/>
      <c r="CE85" s="874"/>
      <c r="CF85" s="874"/>
      <c r="CG85" s="879"/>
      <c r="CH85" s="876"/>
      <c r="CI85" s="877"/>
      <c r="CJ85" s="877"/>
      <c r="CK85" s="877"/>
      <c r="CL85" s="878"/>
      <c r="CM85" s="876"/>
      <c r="CN85" s="877"/>
      <c r="CO85" s="877"/>
      <c r="CP85" s="877"/>
      <c r="CQ85" s="878"/>
      <c r="CR85" s="876"/>
      <c r="CS85" s="877"/>
      <c r="CT85" s="877"/>
      <c r="CU85" s="877"/>
      <c r="CV85" s="878"/>
      <c r="CW85" s="876"/>
      <c r="CX85" s="877"/>
      <c r="CY85" s="877"/>
      <c r="CZ85" s="877"/>
      <c r="DA85" s="878"/>
      <c r="DB85" s="876"/>
      <c r="DC85" s="877"/>
      <c r="DD85" s="877"/>
      <c r="DE85" s="877"/>
      <c r="DF85" s="878"/>
      <c r="DG85" s="876"/>
      <c r="DH85" s="877"/>
      <c r="DI85" s="877"/>
      <c r="DJ85" s="877"/>
      <c r="DK85" s="878"/>
      <c r="DL85" s="876"/>
      <c r="DM85" s="877"/>
      <c r="DN85" s="877"/>
      <c r="DO85" s="877"/>
      <c r="DP85" s="878"/>
      <c r="DQ85" s="876"/>
      <c r="DR85" s="877"/>
      <c r="DS85" s="877"/>
      <c r="DT85" s="877"/>
      <c r="DU85" s="878"/>
      <c r="DV85" s="873"/>
      <c r="DW85" s="874"/>
      <c r="DX85" s="874"/>
      <c r="DY85" s="874"/>
      <c r="DZ85" s="875"/>
      <c r="EA85" s="224"/>
    </row>
    <row r="86" spans="1:131" ht="26.25" customHeight="1" x14ac:dyDescent="0.2">
      <c r="A86" s="232">
        <v>19</v>
      </c>
      <c r="B86" s="887"/>
      <c r="C86" s="888"/>
      <c r="D86" s="888"/>
      <c r="E86" s="888"/>
      <c r="F86" s="888"/>
      <c r="G86" s="888"/>
      <c r="H86" s="888"/>
      <c r="I86" s="888"/>
      <c r="J86" s="888"/>
      <c r="K86" s="888"/>
      <c r="L86" s="888"/>
      <c r="M86" s="888"/>
      <c r="N86" s="888"/>
      <c r="O86" s="888"/>
      <c r="P86" s="889"/>
      <c r="Q86" s="890"/>
      <c r="R86" s="844"/>
      <c r="S86" s="844"/>
      <c r="T86" s="844"/>
      <c r="U86" s="844"/>
      <c r="V86" s="844"/>
      <c r="W86" s="844"/>
      <c r="X86" s="844"/>
      <c r="Y86" s="844"/>
      <c r="Z86" s="844"/>
      <c r="AA86" s="844"/>
      <c r="AB86" s="844"/>
      <c r="AC86" s="844"/>
      <c r="AD86" s="844"/>
      <c r="AE86" s="844"/>
      <c r="AF86" s="844"/>
      <c r="AG86" s="844"/>
      <c r="AH86" s="844"/>
      <c r="AI86" s="844"/>
      <c r="AJ86" s="844"/>
      <c r="AK86" s="844"/>
      <c r="AL86" s="844"/>
      <c r="AM86" s="844"/>
      <c r="AN86" s="844"/>
      <c r="AO86" s="844"/>
      <c r="AP86" s="844"/>
      <c r="AQ86" s="844"/>
      <c r="AR86" s="844"/>
      <c r="AS86" s="844"/>
      <c r="AT86" s="844"/>
      <c r="AU86" s="844"/>
      <c r="AV86" s="844"/>
      <c r="AW86" s="844"/>
      <c r="AX86" s="844"/>
      <c r="AY86" s="844"/>
      <c r="AZ86" s="846"/>
      <c r="BA86" s="846"/>
      <c r="BB86" s="846"/>
      <c r="BC86" s="846"/>
      <c r="BD86" s="847"/>
      <c r="BE86" s="235"/>
      <c r="BF86" s="235"/>
      <c r="BG86" s="235"/>
      <c r="BH86" s="235"/>
      <c r="BI86" s="235"/>
      <c r="BJ86" s="235"/>
      <c r="BK86" s="235"/>
      <c r="BL86" s="235"/>
      <c r="BM86" s="235"/>
      <c r="BN86" s="235"/>
      <c r="BO86" s="235"/>
      <c r="BP86" s="235"/>
      <c r="BQ86" s="232">
        <v>80</v>
      </c>
      <c r="BR86" s="237"/>
      <c r="BS86" s="873"/>
      <c r="BT86" s="874"/>
      <c r="BU86" s="874"/>
      <c r="BV86" s="874"/>
      <c r="BW86" s="874"/>
      <c r="BX86" s="874"/>
      <c r="BY86" s="874"/>
      <c r="BZ86" s="874"/>
      <c r="CA86" s="874"/>
      <c r="CB86" s="874"/>
      <c r="CC86" s="874"/>
      <c r="CD86" s="874"/>
      <c r="CE86" s="874"/>
      <c r="CF86" s="874"/>
      <c r="CG86" s="879"/>
      <c r="CH86" s="876"/>
      <c r="CI86" s="877"/>
      <c r="CJ86" s="877"/>
      <c r="CK86" s="877"/>
      <c r="CL86" s="878"/>
      <c r="CM86" s="876"/>
      <c r="CN86" s="877"/>
      <c r="CO86" s="877"/>
      <c r="CP86" s="877"/>
      <c r="CQ86" s="878"/>
      <c r="CR86" s="876"/>
      <c r="CS86" s="877"/>
      <c r="CT86" s="877"/>
      <c r="CU86" s="877"/>
      <c r="CV86" s="878"/>
      <c r="CW86" s="876"/>
      <c r="CX86" s="877"/>
      <c r="CY86" s="877"/>
      <c r="CZ86" s="877"/>
      <c r="DA86" s="878"/>
      <c r="DB86" s="876"/>
      <c r="DC86" s="877"/>
      <c r="DD86" s="877"/>
      <c r="DE86" s="877"/>
      <c r="DF86" s="878"/>
      <c r="DG86" s="876"/>
      <c r="DH86" s="877"/>
      <c r="DI86" s="877"/>
      <c r="DJ86" s="877"/>
      <c r="DK86" s="878"/>
      <c r="DL86" s="876"/>
      <c r="DM86" s="877"/>
      <c r="DN86" s="877"/>
      <c r="DO86" s="877"/>
      <c r="DP86" s="878"/>
      <c r="DQ86" s="876"/>
      <c r="DR86" s="877"/>
      <c r="DS86" s="877"/>
      <c r="DT86" s="877"/>
      <c r="DU86" s="878"/>
      <c r="DV86" s="873"/>
      <c r="DW86" s="874"/>
      <c r="DX86" s="874"/>
      <c r="DY86" s="874"/>
      <c r="DZ86" s="875"/>
      <c r="EA86" s="224"/>
    </row>
    <row r="87" spans="1:131" ht="26.25" customHeight="1" x14ac:dyDescent="0.2">
      <c r="A87" s="238">
        <v>20</v>
      </c>
      <c r="B87" s="894"/>
      <c r="C87" s="895"/>
      <c r="D87" s="895"/>
      <c r="E87" s="895"/>
      <c r="F87" s="895"/>
      <c r="G87" s="895"/>
      <c r="H87" s="895"/>
      <c r="I87" s="895"/>
      <c r="J87" s="895"/>
      <c r="K87" s="895"/>
      <c r="L87" s="895"/>
      <c r="M87" s="895"/>
      <c r="N87" s="895"/>
      <c r="O87" s="895"/>
      <c r="P87" s="896"/>
      <c r="Q87" s="897"/>
      <c r="R87" s="898"/>
      <c r="S87" s="898"/>
      <c r="T87" s="898"/>
      <c r="U87" s="898"/>
      <c r="V87" s="898"/>
      <c r="W87" s="898"/>
      <c r="X87" s="898"/>
      <c r="Y87" s="898"/>
      <c r="Z87" s="898"/>
      <c r="AA87" s="898"/>
      <c r="AB87" s="898"/>
      <c r="AC87" s="898"/>
      <c r="AD87" s="898"/>
      <c r="AE87" s="898"/>
      <c r="AF87" s="898"/>
      <c r="AG87" s="898"/>
      <c r="AH87" s="898"/>
      <c r="AI87" s="898"/>
      <c r="AJ87" s="898"/>
      <c r="AK87" s="898"/>
      <c r="AL87" s="898"/>
      <c r="AM87" s="898"/>
      <c r="AN87" s="898"/>
      <c r="AO87" s="898"/>
      <c r="AP87" s="898"/>
      <c r="AQ87" s="898"/>
      <c r="AR87" s="898"/>
      <c r="AS87" s="898"/>
      <c r="AT87" s="898"/>
      <c r="AU87" s="898"/>
      <c r="AV87" s="898"/>
      <c r="AW87" s="898"/>
      <c r="AX87" s="898"/>
      <c r="AY87" s="898"/>
      <c r="AZ87" s="899"/>
      <c r="BA87" s="899"/>
      <c r="BB87" s="899"/>
      <c r="BC87" s="899"/>
      <c r="BD87" s="900"/>
      <c r="BE87" s="235"/>
      <c r="BF87" s="235"/>
      <c r="BG87" s="235"/>
      <c r="BH87" s="235"/>
      <c r="BI87" s="235"/>
      <c r="BJ87" s="235"/>
      <c r="BK87" s="235"/>
      <c r="BL87" s="235"/>
      <c r="BM87" s="235"/>
      <c r="BN87" s="235"/>
      <c r="BO87" s="235"/>
      <c r="BP87" s="235"/>
      <c r="BQ87" s="232">
        <v>81</v>
      </c>
      <c r="BR87" s="237"/>
      <c r="BS87" s="873"/>
      <c r="BT87" s="874"/>
      <c r="BU87" s="874"/>
      <c r="BV87" s="874"/>
      <c r="BW87" s="874"/>
      <c r="BX87" s="874"/>
      <c r="BY87" s="874"/>
      <c r="BZ87" s="874"/>
      <c r="CA87" s="874"/>
      <c r="CB87" s="874"/>
      <c r="CC87" s="874"/>
      <c r="CD87" s="874"/>
      <c r="CE87" s="874"/>
      <c r="CF87" s="874"/>
      <c r="CG87" s="879"/>
      <c r="CH87" s="876"/>
      <c r="CI87" s="877"/>
      <c r="CJ87" s="877"/>
      <c r="CK87" s="877"/>
      <c r="CL87" s="878"/>
      <c r="CM87" s="876"/>
      <c r="CN87" s="877"/>
      <c r="CO87" s="877"/>
      <c r="CP87" s="877"/>
      <c r="CQ87" s="878"/>
      <c r="CR87" s="876"/>
      <c r="CS87" s="877"/>
      <c r="CT87" s="877"/>
      <c r="CU87" s="877"/>
      <c r="CV87" s="878"/>
      <c r="CW87" s="876"/>
      <c r="CX87" s="877"/>
      <c r="CY87" s="877"/>
      <c r="CZ87" s="877"/>
      <c r="DA87" s="878"/>
      <c r="DB87" s="876"/>
      <c r="DC87" s="877"/>
      <c r="DD87" s="877"/>
      <c r="DE87" s="877"/>
      <c r="DF87" s="878"/>
      <c r="DG87" s="876"/>
      <c r="DH87" s="877"/>
      <c r="DI87" s="877"/>
      <c r="DJ87" s="877"/>
      <c r="DK87" s="878"/>
      <c r="DL87" s="876"/>
      <c r="DM87" s="877"/>
      <c r="DN87" s="877"/>
      <c r="DO87" s="877"/>
      <c r="DP87" s="878"/>
      <c r="DQ87" s="876"/>
      <c r="DR87" s="877"/>
      <c r="DS87" s="877"/>
      <c r="DT87" s="877"/>
      <c r="DU87" s="878"/>
      <c r="DV87" s="873"/>
      <c r="DW87" s="874"/>
      <c r="DX87" s="874"/>
      <c r="DY87" s="874"/>
      <c r="DZ87" s="875"/>
      <c r="EA87" s="224"/>
    </row>
    <row r="88" spans="1:131" ht="26.25" customHeight="1" thickBot="1" x14ac:dyDescent="0.25">
      <c r="A88" s="234" t="s">
        <v>377</v>
      </c>
      <c r="B88" s="803" t="s">
        <v>400</v>
      </c>
      <c r="C88" s="804"/>
      <c r="D88" s="804"/>
      <c r="E88" s="804"/>
      <c r="F88" s="804"/>
      <c r="G88" s="804"/>
      <c r="H88" s="804"/>
      <c r="I88" s="804"/>
      <c r="J88" s="804"/>
      <c r="K88" s="804"/>
      <c r="L88" s="804"/>
      <c r="M88" s="804"/>
      <c r="N88" s="804"/>
      <c r="O88" s="804"/>
      <c r="P88" s="805"/>
      <c r="Q88" s="854"/>
      <c r="R88" s="855"/>
      <c r="S88" s="855"/>
      <c r="T88" s="855"/>
      <c r="U88" s="855"/>
      <c r="V88" s="855"/>
      <c r="W88" s="855"/>
      <c r="X88" s="855"/>
      <c r="Y88" s="855"/>
      <c r="Z88" s="855"/>
      <c r="AA88" s="855"/>
      <c r="AB88" s="855"/>
      <c r="AC88" s="855"/>
      <c r="AD88" s="855"/>
      <c r="AE88" s="855"/>
      <c r="AF88" s="858">
        <f>+SUM(AF68:AJ76)</f>
        <v>195863</v>
      </c>
      <c r="AG88" s="858"/>
      <c r="AH88" s="858"/>
      <c r="AI88" s="858"/>
      <c r="AJ88" s="858"/>
      <c r="AK88" s="855"/>
      <c r="AL88" s="855"/>
      <c r="AM88" s="855"/>
      <c r="AN88" s="855"/>
      <c r="AO88" s="855"/>
      <c r="AP88" s="858">
        <f>+SUM(AP68:AT76)</f>
        <v>10404</v>
      </c>
      <c r="AQ88" s="858"/>
      <c r="AR88" s="858"/>
      <c r="AS88" s="858"/>
      <c r="AT88" s="858"/>
      <c r="AU88" s="858">
        <f>+SUM(AU68:AY76)</f>
        <v>3422</v>
      </c>
      <c r="AV88" s="858"/>
      <c r="AW88" s="858"/>
      <c r="AX88" s="858"/>
      <c r="AY88" s="858"/>
      <c r="AZ88" s="863"/>
      <c r="BA88" s="863"/>
      <c r="BB88" s="863"/>
      <c r="BC88" s="863"/>
      <c r="BD88" s="864"/>
      <c r="BE88" s="235"/>
      <c r="BF88" s="235"/>
      <c r="BG88" s="235"/>
      <c r="BH88" s="235"/>
      <c r="BI88" s="235"/>
      <c r="BJ88" s="235"/>
      <c r="BK88" s="235"/>
      <c r="BL88" s="235"/>
      <c r="BM88" s="235"/>
      <c r="BN88" s="235"/>
      <c r="BO88" s="235"/>
      <c r="BP88" s="235"/>
      <c r="BQ88" s="232">
        <v>82</v>
      </c>
      <c r="BR88" s="237"/>
      <c r="BS88" s="873"/>
      <c r="BT88" s="874"/>
      <c r="BU88" s="874"/>
      <c r="BV88" s="874"/>
      <c r="BW88" s="874"/>
      <c r="BX88" s="874"/>
      <c r="BY88" s="874"/>
      <c r="BZ88" s="874"/>
      <c r="CA88" s="874"/>
      <c r="CB88" s="874"/>
      <c r="CC88" s="874"/>
      <c r="CD88" s="874"/>
      <c r="CE88" s="874"/>
      <c r="CF88" s="874"/>
      <c r="CG88" s="879"/>
      <c r="CH88" s="876"/>
      <c r="CI88" s="877"/>
      <c r="CJ88" s="877"/>
      <c r="CK88" s="877"/>
      <c r="CL88" s="878"/>
      <c r="CM88" s="876"/>
      <c r="CN88" s="877"/>
      <c r="CO88" s="877"/>
      <c r="CP88" s="877"/>
      <c r="CQ88" s="878"/>
      <c r="CR88" s="876"/>
      <c r="CS88" s="877"/>
      <c r="CT88" s="877"/>
      <c r="CU88" s="877"/>
      <c r="CV88" s="878"/>
      <c r="CW88" s="876"/>
      <c r="CX88" s="877"/>
      <c r="CY88" s="877"/>
      <c r="CZ88" s="877"/>
      <c r="DA88" s="878"/>
      <c r="DB88" s="876"/>
      <c r="DC88" s="877"/>
      <c r="DD88" s="877"/>
      <c r="DE88" s="877"/>
      <c r="DF88" s="878"/>
      <c r="DG88" s="876"/>
      <c r="DH88" s="877"/>
      <c r="DI88" s="877"/>
      <c r="DJ88" s="877"/>
      <c r="DK88" s="878"/>
      <c r="DL88" s="876"/>
      <c r="DM88" s="877"/>
      <c r="DN88" s="877"/>
      <c r="DO88" s="877"/>
      <c r="DP88" s="878"/>
      <c r="DQ88" s="876"/>
      <c r="DR88" s="877"/>
      <c r="DS88" s="877"/>
      <c r="DT88" s="877"/>
      <c r="DU88" s="878"/>
      <c r="DV88" s="873"/>
      <c r="DW88" s="874"/>
      <c r="DX88" s="874"/>
      <c r="DY88" s="874"/>
      <c r="DZ88" s="875"/>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873"/>
      <c r="BT89" s="874"/>
      <c r="BU89" s="874"/>
      <c r="BV89" s="874"/>
      <c r="BW89" s="874"/>
      <c r="BX89" s="874"/>
      <c r="BY89" s="874"/>
      <c r="BZ89" s="874"/>
      <c r="CA89" s="874"/>
      <c r="CB89" s="874"/>
      <c r="CC89" s="874"/>
      <c r="CD89" s="874"/>
      <c r="CE89" s="874"/>
      <c r="CF89" s="874"/>
      <c r="CG89" s="879"/>
      <c r="CH89" s="876"/>
      <c r="CI89" s="877"/>
      <c r="CJ89" s="877"/>
      <c r="CK89" s="877"/>
      <c r="CL89" s="878"/>
      <c r="CM89" s="876"/>
      <c r="CN89" s="877"/>
      <c r="CO89" s="877"/>
      <c r="CP89" s="877"/>
      <c r="CQ89" s="878"/>
      <c r="CR89" s="876"/>
      <c r="CS89" s="877"/>
      <c r="CT89" s="877"/>
      <c r="CU89" s="877"/>
      <c r="CV89" s="878"/>
      <c r="CW89" s="876"/>
      <c r="CX89" s="877"/>
      <c r="CY89" s="877"/>
      <c r="CZ89" s="877"/>
      <c r="DA89" s="878"/>
      <c r="DB89" s="876"/>
      <c r="DC89" s="877"/>
      <c r="DD89" s="877"/>
      <c r="DE89" s="877"/>
      <c r="DF89" s="878"/>
      <c r="DG89" s="876"/>
      <c r="DH89" s="877"/>
      <c r="DI89" s="877"/>
      <c r="DJ89" s="877"/>
      <c r="DK89" s="878"/>
      <c r="DL89" s="876"/>
      <c r="DM89" s="877"/>
      <c r="DN89" s="877"/>
      <c r="DO89" s="877"/>
      <c r="DP89" s="878"/>
      <c r="DQ89" s="876"/>
      <c r="DR89" s="877"/>
      <c r="DS89" s="877"/>
      <c r="DT89" s="877"/>
      <c r="DU89" s="878"/>
      <c r="DV89" s="873"/>
      <c r="DW89" s="874"/>
      <c r="DX89" s="874"/>
      <c r="DY89" s="874"/>
      <c r="DZ89" s="875"/>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873"/>
      <c r="BT90" s="874"/>
      <c r="BU90" s="874"/>
      <c r="BV90" s="874"/>
      <c r="BW90" s="874"/>
      <c r="BX90" s="874"/>
      <c r="BY90" s="874"/>
      <c r="BZ90" s="874"/>
      <c r="CA90" s="874"/>
      <c r="CB90" s="874"/>
      <c r="CC90" s="874"/>
      <c r="CD90" s="874"/>
      <c r="CE90" s="874"/>
      <c r="CF90" s="874"/>
      <c r="CG90" s="879"/>
      <c r="CH90" s="876"/>
      <c r="CI90" s="877"/>
      <c r="CJ90" s="877"/>
      <c r="CK90" s="877"/>
      <c r="CL90" s="878"/>
      <c r="CM90" s="876"/>
      <c r="CN90" s="877"/>
      <c r="CO90" s="877"/>
      <c r="CP90" s="877"/>
      <c r="CQ90" s="878"/>
      <c r="CR90" s="876"/>
      <c r="CS90" s="877"/>
      <c r="CT90" s="877"/>
      <c r="CU90" s="877"/>
      <c r="CV90" s="878"/>
      <c r="CW90" s="876"/>
      <c r="CX90" s="877"/>
      <c r="CY90" s="877"/>
      <c r="CZ90" s="877"/>
      <c r="DA90" s="878"/>
      <c r="DB90" s="876"/>
      <c r="DC90" s="877"/>
      <c r="DD90" s="877"/>
      <c r="DE90" s="877"/>
      <c r="DF90" s="878"/>
      <c r="DG90" s="876"/>
      <c r="DH90" s="877"/>
      <c r="DI90" s="877"/>
      <c r="DJ90" s="877"/>
      <c r="DK90" s="878"/>
      <c r="DL90" s="876"/>
      <c r="DM90" s="877"/>
      <c r="DN90" s="877"/>
      <c r="DO90" s="877"/>
      <c r="DP90" s="878"/>
      <c r="DQ90" s="876"/>
      <c r="DR90" s="877"/>
      <c r="DS90" s="877"/>
      <c r="DT90" s="877"/>
      <c r="DU90" s="878"/>
      <c r="DV90" s="873"/>
      <c r="DW90" s="874"/>
      <c r="DX90" s="874"/>
      <c r="DY90" s="874"/>
      <c r="DZ90" s="875"/>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873"/>
      <c r="BT91" s="874"/>
      <c r="BU91" s="874"/>
      <c r="BV91" s="874"/>
      <c r="BW91" s="874"/>
      <c r="BX91" s="874"/>
      <c r="BY91" s="874"/>
      <c r="BZ91" s="874"/>
      <c r="CA91" s="874"/>
      <c r="CB91" s="874"/>
      <c r="CC91" s="874"/>
      <c r="CD91" s="874"/>
      <c r="CE91" s="874"/>
      <c r="CF91" s="874"/>
      <c r="CG91" s="879"/>
      <c r="CH91" s="876"/>
      <c r="CI91" s="877"/>
      <c r="CJ91" s="877"/>
      <c r="CK91" s="877"/>
      <c r="CL91" s="878"/>
      <c r="CM91" s="876"/>
      <c r="CN91" s="877"/>
      <c r="CO91" s="877"/>
      <c r="CP91" s="877"/>
      <c r="CQ91" s="878"/>
      <c r="CR91" s="876"/>
      <c r="CS91" s="877"/>
      <c r="CT91" s="877"/>
      <c r="CU91" s="877"/>
      <c r="CV91" s="878"/>
      <c r="CW91" s="876"/>
      <c r="CX91" s="877"/>
      <c r="CY91" s="877"/>
      <c r="CZ91" s="877"/>
      <c r="DA91" s="878"/>
      <c r="DB91" s="876"/>
      <c r="DC91" s="877"/>
      <c r="DD91" s="877"/>
      <c r="DE91" s="877"/>
      <c r="DF91" s="878"/>
      <c r="DG91" s="876"/>
      <c r="DH91" s="877"/>
      <c r="DI91" s="877"/>
      <c r="DJ91" s="877"/>
      <c r="DK91" s="878"/>
      <c r="DL91" s="876"/>
      <c r="DM91" s="877"/>
      <c r="DN91" s="877"/>
      <c r="DO91" s="877"/>
      <c r="DP91" s="878"/>
      <c r="DQ91" s="876"/>
      <c r="DR91" s="877"/>
      <c r="DS91" s="877"/>
      <c r="DT91" s="877"/>
      <c r="DU91" s="878"/>
      <c r="DV91" s="873"/>
      <c r="DW91" s="874"/>
      <c r="DX91" s="874"/>
      <c r="DY91" s="874"/>
      <c r="DZ91" s="875"/>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873"/>
      <c r="BT92" s="874"/>
      <c r="BU92" s="874"/>
      <c r="BV92" s="874"/>
      <c r="BW92" s="874"/>
      <c r="BX92" s="874"/>
      <c r="BY92" s="874"/>
      <c r="BZ92" s="874"/>
      <c r="CA92" s="874"/>
      <c r="CB92" s="874"/>
      <c r="CC92" s="874"/>
      <c r="CD92" s="874"/>
      <c r="CE92" s="874"/>
      <c r="CF92" s="874"/>
      <c r="CG92" s="879"/>
      <c r="CH92" s="876"/>
      <c r="CI92" s="877"/>
      <c r="CJ92" s="877"/>
      <c r="CK92" s="877"/>
      <c r="CL92" s="878"/>
      <c r="CM92" s="876"/>
      <c r="CN92" s="877"/>
      <c r="CO92" s="877"/>
      <c r="CP92" s="877"/>
      <c r="CQ92" s="878"/>
      <c r="CR92" s="876"/>
      <c r="CS92" s="877"/>
      <c r="CT92" s="877"/>
      <c r="CU92" s="877"/>
      <c r="CV92" s="878"/>
      <c r="CW92" s="876"/>
      <c r="CX92" s="877"/>
      <c r="CY92" s="877"/>
      <c r="CZ92" s="877"/>
      <c r="DA92" s="878"/>
      <c r="DB92" s="876"/>
      <c r="DC92" s="877"/>
      <c r="DD92" s="877"/>
      <c r="DE92" s="877"/>
      <c r="DF92" s="878"/>
      <c r="DG92" s="876"/>
      <c r="DH92" s="877"/>
      <c r="DI92" s="877"/>
      <c r="DJ92" s="877"/>
      <c r="DK92" s="878"/>
      <c r="DL92" s="876"/>
      <c r="DM92" s="877"/>
      <c r="DN92" s="877"/>
      <c r="DO92" s="877"/>
      <c r="DP92" s="878"/>
      <c r="DQ92" s="876"/>
      <c r="DR92" s="877"/>
      <c r="DS92" s="877"/>
      <c r="DT92" s="877"/>
      <c r="DU92" s="878"/>
      <c r="DV92" s="873"/>
      <c r="DW92" s="874"/>
      <c r="DX92" s="874"/>
      <c r="DY92" s="874"/>
      <c r="DZ92" s="875"/>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873"/>
      <c r="BT93" s="874"/>
      <c r="BU93" s="874"/>
      <c r="BV93" s="874"/>
      <c r="BW93" s="874"/>
      <c r="BX93" s="874"/>
      <c r="BY93" s="874"/>
      <c r="BZ93" s="874"/>
      <c r="CA93" s="874"/>
      <c r="CB93" s="874"/>
      <c r="CC93" s="874"/>
      <c r="CD93" s="874"/>
      <c r="CE93" s="874"/>
      <c r="CF93" s="874"/>
      <c r="CG93" s="879"/>
      <c r="CH93" s="876"/>
      <c r="CI93" s="877"/>
      <c r="CJ93" s="877"/>
      <c r="CK93" s="877"/>
      <c r="CL93" s="878"/>
      <c r="CM93" s="876"/>
      <c r="CN93" s="877"/>
      <c r="CO93" s="877"/>
      <c r="CP93" s="877"/>
      <c r="CQ93" s="878"/>
      <c r="CR93" s="876"/>
      <c r="CS93" s="877"/>
      <c r="CT93" s="877"/>
      <c r="CU93" s="877"/>
      <c r="CV93" s="878"/>
      <c r="CW93" s="876"/>
      <c r="CX93" s="877"/>
      <c r="CY93" s="877"/>
      <c r="CZ93" s="877"/>
      <c r="DA93" s="878"/>
      <c r="DB93" s="876"/>
      <c r="DC93" s="877"/>
      <c r="DD93" s="877"/>
      <c r="DE93" s="877"/>
      <c r="DF93" s="878"/>
      <c r="DG93" s="876"/>
      <c r="DH93" s="877"/>
      <c r="DI93" s="877"/>
      <c r="DJ93" s="877"/>
      <c r="DK93" s="878"/>
      <c r="DL93" s="876"/>
      <c r="DM93" s="877"/>
      <c r="DN93" s="877"/>
      <c r="DO93" s="877"/>
      <c r="DP93" s="878"/>
      <c r="DQ93" s="876"/>
      <c r="DR93" s="877"/>
      <c r="DS93" s="877"/>
      <c r="DT93" s="877"/>
      <c r="DU93" s="878"/>
      <c r="DV93" s="873"/>
      <c r="DW93" s="874"/>
      <c r="DX93" s="874"/>
      <c r="DY93" s="874"/>
      <c r="DZ93" s="875"/>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873"/>
      <c r="BT94" s="874"/>
      <c r="BU94" s="874"/>
      <c r="BV94" s="874"/>
      <c r="BW94" s="874"/>
      <c r="BX94" s="874"/>
      <c r="BY94" s="874"/>
      <c r="BZ94" s="874"/>
      <c r="CA94" s="874"/>
      <c r="CB94" s="874"/>
      <c r="CC94" s="874"/>
      <c r="CD94" s="874"/>
      <c r="CE94" s="874"/>
      <c r="CF94" s="874"/>
      <c r="CG94" s="879"/>
      <c r="CH94" s="876"/>
      <c r="CI94" s="877"/>
      <c r="CJ94" s="877"/>
      <c r="CK94" s="877"/>
      <c r="CL94" s="878"/>
      <c r="CM94" s="876"/>
      <c r="CN94" s="877"/>
      <c r="CO94" s="877"/>
      <c r="CP94" s="877"/>
      <c r="CQ94" s="878"/>
      <c r="CR94" s="876"/>
      <c r="CS94" s="877"/>
      <c r="CT94" s="877"/>
      <c r="CU94" s="877"/>
      <c r="CV94" s="878"/>
      <c r="CW94" s="876"/>
      <c r="CX94" s="877"/>
      <c r="CY94" s="877"/>
      <c r="CZ94" s="877"/>
      <c r="DA94" s="878"/>
      <c r="DB94" s="876"/>
      <c r="DC94" s="877"/>
      <c r="DD94" s="877"/>
      <c r="DE94" s="877"/>
      <c r="DF94" s="878"/>
      <c r="DG94" s="876"/>
      <c r="DH94" s="877"/>
      <c r="DI94" s="877"/>
      <c r="DJ94" s="877"/>
      <c r="DK94" s="878"/>
      <c r="DL94" s="876"/>
      <c r="DM94" s="877"/>
      <c r="DN94" s="877"/>
      <c r="DO94" s="877"/>
      <c r="DP94" s="878"/>
      <c r="DQ94" s="876"/>
      <c r="DR94" s="877"/>
      <c r="DS94" s="877"/>
      <c r="DT94" s="877"/>
      <c r="DU94" s="878"/>
      <c r="DV94" s="873"/>
      <c r="DW94" s="874"/>
      <c r="DX94" s="874"/>
      <c r="DY94" s="874"/>
      <c r="DZ94" s="875"/>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873"/>
      <c r="BT95" s="874"/>
      <c r="BU95" s="874"/>
      <c r="BV95" s="874"/>
      <c r="BW95" s="874"/>
      <c r="BX95" s="874"/>
      <c r="BY95" s="874"/>
      <c r="BZ95" s="874"/>
      <c r="CA95" s="874"/>
      <c r="CB95" s="874"/>
      <c r="CC95" s="874"/>
      <c r="CD95" s="874"/>
      <c r="CE95" s="874"/>
      <c r="CF95" s="874"/>
      <c r="CG95" s="879"/>
      <c r="CH95" s="876"/>
      <c r="CI95" s="877"/>
      <c r="CJ95" s="877"/>
      <c r="CK95" s="877"/>
      <c r="CL95" s="878"/>
      <c r="CM95" s="876"/>
      <c r="CN95" s="877"/>
      <c r="CO95" s="877"/>
      <c r="CP95" s="877"/>
      <c r="CQ95" s="878"/>
      <c r="CR95" s="876"/>
      <c r="CS95" s="877"/>
      <c r="CT95" s="877"/>
      <c r="CU95" s="877"/>
      <c r="CV95" s="878"/>
      <c r="CW95" s="876"/>
      <c r="CX95" s="877"/>
      <c r="CY95" s="877"/>
      <c r="CZ95" s="877"/>
      <c r="DA95" s="878"/>
      <c r="DB95" s="876"/>
      <c r="DC95" s="877"/>
      <c r="DD95" s="877"/>
      <c r="DE95" s="877"/>
      <c r="DF95" s="878"/>
      <c r="DG95" s="876"/>
      <c r="DH95" s="877"/>
      <c r="DI95" s="877"/>
      <c r="DJ95" s="877"/>
      <c r="DK95" s="878"/>
      <c r="DL95" s="876"/>
      <c r="DM95" s="877"/>
      <c r="DN95" s="877"/>
      <c r="DO95" s="877"/>
      <c r="DP95" s="878"/>
      <c r="DQ95" s="876"/>
      <c r="DR95" s="877"/>
      <c r="DS95" s="877"/>
      <c r="DT95" s="877"/>
      <c r="DU95" s="878"/>
      <c r="DV95" s="873"/>
      <c r="DW95" s="874"/>
      <c r="DX95" s="874"/>
      <c r="DY95" s="874"/>
      <c r="DZ95" s="875"/>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873"/>
      <c r="BT96" s="874"/>
      <c r="BU96" s="874"/>
      <c r="BV96" s="874"/>
      <c r="BW96" s="874"/>
      <c r="BX96" s="874"/>
      <c r="BY96" s="874"/>
      <c r="BZ96" s="874"/>
      <c r="CA96" s="874"/>
      <c r="CB96" s="874"/>
      <c r="CC96" s="874"/>
      <c r="CD96" s="874"/>
      <c r="CE96" s="874"/>
      <c r="CF96" s="874"/>
      <c r="CG96" s="879"/>
      <c r="CH96" s="876"/>
      <c r="CI96" s="877"/>
      <c r="CJ96" s="877"/>
      <c r="CK96" s="877"/>
      <c r="CL96" s="878"/>
      <c r="CM96" s="876"/>
      <c r="CN96" s="877"/>
      <c r="CO96" s="877"/>
      <c r="CP96" s="877"/>
      <c r="CQ96" s="878"/>
      <c r="CR96" s="876"/>
      <c r="CS96" s="877"/>
      <c r="CT96" s="877"/>
      <c r="CU96" s="877"/>
      <c r="CV96" s="878"/>
      <c r="CW96" s="876"/>
      <c r="CX96" s="877"/>
      <c r="CY96" s="877"/>
      <c r="CZ96" s="877"/>
      <c r="DA96" s="878"/>
      <c r="DB96" s="876"/>
      <c r="DC96" s="877"/>
      <c r="DD96" s="877"/>
      <c r="DE96" s="877"/>
      <c r="DF96" s="878"/>
      <c r="DG96" s="876"/>
      <c r="DH96" s="877"/>
      <c r="DI96" s="877"/>
      <c r="DJ96" s="877"/>
      <c r="DK96" s="878"/>
      <c r="DL96" s="876"/>
      <c r="DM96" s="877"/>
      <c r="DN96" s="877"/>
      <c r="DO96" s="877"/>
      <c r="DP96" s="878"/>
      <c r="DQ96" s="876"/>
      <c r="DR96" s="877"/>
      <c r="DS96" s="877"/>
      <c r="DT96" s="877"/>
      <c r="DU96" s="878"/>
      <c r="DV96" s="873"/>
      <c r="DW96" s="874"/>
      <c r="DX96" s="874"/>
      <c r="DY96" s="874"/>
      <c r="DZ96" s="875"/>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873"/>
      <c r="BT97" s="874"/>
      <c r="BU97" s="874"/>
      <c r="BV97" s="874"/>
      <c r="BW97" s="874"/>
      <c r="BX97" s="874"/>
      <c r="BY97" s="874"/>
      <c r="BZ97" s="874"/>
      <c r="CA97" s="874"/>
      <c r="CB97" s="874"/>
      <c r="CC97" s="874"/>
      <c r="CD97" s="874"/>
      <c r="CE97" s="874"/>
      <c r="CF97" s="874"/>
      <c r="CG97" s="879"/>
      <c r="CH97" s="876"/>
      <c r="CI97" s="877"/>
      <c r="CJ97" s="877"/>
      <c r="CK97" s="877"/>
      <c r="CL97" s="878"/>
      <c r="CM97" s="876"/>
      <c r="CN97" s="877"/>
      <c r="CO97" s="877"/>
      <c r="CP97" s="877"/>
      <c r="CQ97" s="878"/>
      <c r="CR97" s="876"/>
      <c r="CS97" s="877"/>
      <c r="CT97" s="877"/>
      <c r="CU97" s="877"/>
      <c r="CV97" s="878"/>
      <c r="CW97" s="876"/>
      <c r="CX97" s="877"/>
      <c r="CY97" s="877"/>
      <c r="CZ97" s="877"/>
      <c r="DA97" s="878"/>
      <c r="DB97" s="876"/>
      <c r="DC97" s="877"/>
      <c r="DD97" s="877"/>
      <c r="DE97" s="877"/>
      <c r="DF97" s="878"/>
      <c r="DG97" s="876"/>
      <c r="DH97" s="877"/>
      <c r="DI97" s="877"/>
      <c r="DJ97" s="877"/>
      <c r="DK97" s="878"/>
      <c r="DL97" s="876"/>
      <c r="DM97" s="877"/>
      <c r="DN97" s="877"/>
      <c r="DO97" s="877"/>
      <c r="DP97" s="878"/>
      <c r="DQ97" s="876"/>
      <c r="DR97" s="877"/>
      <c r="DS97" s="877"/>
      <c r="DT97" s="877"/>
      <c r="DU97" s="878"/>
      <c r="DV97" s="873"/>
      <c r="DW97" s="874"/>
      <c r="DX97" s="874"/>
      <c r="DY97" s="874"/>
      <c r="DZ97" s="875"/>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873"/>
      <c r="BT98" s="874"/>
      <c r="BU98" s="874"/>
      <c r="BV98" s="874"/>
      <c r="BW98" s="874"/>
      <c r="BX98" s="874"/>
      <c r="BY98" s="874"/>
      <c r="BZ98" s="874"/>
      <c r="CA98" s="874"/>
      <c r="CB98" s="874"/>
      <c r="CC98" s="874"/>
      <c r="CD98" s="874"/>
      <c r="CE98" s="874"/>
      <c r="CF98" s="874"/>
      <c r="CG98" s="879"/>
      <c r="CH98" s="876"/>
      <c r="CI98" s="877"/>
      <c r="CJ98" s="877"/>
      <c r="CK98" s="877"/>
      <c r="CL98" s="878"/>
      <c r="CM98" s="876"/>
      <c r="CN98" s="877"/>
      <c r="CO98" s="877"/>
      <c r="CP98" s="877"/>
      <c r="CQ98" s="878"/>
      <c r="CR98" s="876"/>
      <c r="CS98" s="877"/>
      <c r="CT98" s="877"/>
      <c r="CU98" s="877"/>
      <c r="CV98" s="878"/>
      <c r="CW98" s="876"/>
      <c r="CX98" s="877"/>
      <c r="CY98" s="877"/>
      <c r="CZ98" s="877"/>
      <c r="DA98" s="878"/>
      <c r="DB98" s="876"/>
      <c r="DC98" s="877"/>
      <c r="DD98" s="877"/>
      <c r="DE98" s="877"/>
      <c r="DF98" s="878"/>
      <c r="DG98" s="876"/>
      <c r="DH98" s="877"/>
      <c r="DI98" s="877"/>
      <c r="DJ98" s="877"/>
      <c r="DK98" s="878"/>
      <c r="DL98" s="876"/>
      <c r="DM98" s="877"/>
      <c r="DN98" s="877"/>
      <c r="DO98" s="877"/>
      <c r="DP98" s="878"/>
      <c r="DQ98" s="876"/>
      <c r="DR98" s="877"/>
      <c r="DS98" s="877"/>
      <c r="DT98" s="877"/>
      <c r="DU98" s="878"/>
      <c r="DV98" s="873"/>
      <c r="DW98" s="874"/>
      <c r="DX98" s="874"/>
      <c r="DY98" s="874"/>
      <c r="DZ98" s="875"/>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873"/>
      <c r="BT99" s="874"/>
      <c r="BU99" s="874"/>
      <c r="BV99" s="874"/>
      <c r="BW99" s="874"/>
      <c r="BX99" s="874"/>
      <c r="BY99" s="874"/>
      <c r="BZ99" s="874"/>
      <c r="CA99" s="874"/>
      <c r="CB99" s="874"/>
      <c r="CC99" s="874"/>
      <c r="CD99" s="874"/>
      <c r="CE99" s="874"/>
      <c r="CF99" s="874"/>
      <c r="CG99" s="879"/>
      <c r="CH99" s="876"/>
      <c r="CI99" s="877"/>
      <c r="CJ99" s="877"/>
      <c r="CK99" s="877"/>
      <c r="CL99" s="878"/>
      <c r="CM99" s="876"/>
      <c r="CN99" s="877"/>
      <c r="CO99" s="877"/>
      <c r="CP99" s="877"/>
      <c r="CQ99" s="878"/>
      <c r="CR99" s="876"/>
      <c r="CS99" s="877"/>
      <c r="CT99" s="877"/>
      <c r="CU99" s="877"/>
      <c r="CV99" s="878"/>
      <c r="CW99" s="876"/>
      <c r="CX99" s="877"/>
      <c r="CY99" s="877"/>
      <c r="CZ99" s="877"/>
      <c r="DA99" s="878"/>
      <c r="DB99" s="876"/>
      <c r="DC99" s="877"/>
      <c r="DD99" s="877"/>
      <c r="DE99" s="877"/>
      <c r="DF99" s="878"/>
      <c r="DG99" s="876"/>
      <c r="DH99" s="877"/>
      <c r="DI99" s="877"/>
      <c r="DJ99" s="877"/>
      <c r="DK99" s="878"/>
      <c r="DL99" s="876"/>
      <c r="DM99" s="877"/>
      <c r="DN99" s="877"/>
      <c r="DO99" s="877"/>
      <c r="DP99" s="878"/>
      <c r="DQ99" s="876"/>
      <c r="DR99" s="877"/>
      <c r="DS99" s="877"/>
      <c r="DT99" s="877"/>
      <c r="DU99" s="878"/>
      <c r="DV99" s="873"/>
      <c r="DW99" s="874"/>
      <c r="DX99" s="874"/>
      <c r="DY99" s="874"/>
      <c r="DZ99" s="875"/>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873"/>
      <c r="BT100" s="874"/>
      <c r="BU100" s="874"/>
      <c r="BV100" s="874"/>
      <c r="BW100" s="874"/>
      <c r="BX100" s="874"/>
      <c r="BY100" s="874"/>
      <c r="BZ100" s="874"/>
      <c r="CA100" s="874"/>
      <c r="CB100" s="874"/>
      <c r="CC100" s="874"/>
      <c r="CD100" s="874"/>
      <c r="CE100" s="874"/>
      <c r="CF100" s="874"/>
      <c r="CG100" s="879"/>
      <c r="CH100" s="876"/>
      <c r="CI100" s="877"/>
      <c r="CJ100" s="877"/>
      <c r="CK100" s="877"/>
      <c r="CL100" s="878"/>
      <c r="CM100" s="876"/>
      <c r="CN100" s="877"/>
      <c r="CO100" s="877"/>
      <c r="CP100" s="877"/>
      <c r="CQ100" s="878"/>
      <c r="CR100" s="876"/>
      <c r="CS100" s="877"/>
      <c r="CT100" s="877"/>
      <c r="CU100" s="877"/>
      <c r="CV100" s="878"/>
      <c r="CW100" s="876"/>
      <c r="CX100" s="877"/>
      <c r="CY100" s="877"/>
      <c r="CZ100" s="877"/>
      <c r="DA100" s="878"/>
      <c r="DB100" s="876"/>
      <c r="DC100" s="877"/>
      <c r="DD100" s="877"/>
      <c r="DE100" s="877"/>
      <c r="DF100" s="878"/>
      <c r="DG100" s="876"/>
      <c r="DH100" s="877"/>
      <c r="DI100" s="877"/>
      <c r="DJ100" s="877"/>
      <c r="DK100" s="878"/>
      <c r="DL100" s="876"/>
      <c r="DM100" s="877"/>
      <c r="DN100" s="877"/>
      <c r="DO100" s="877"/>
      <c r="DP100" s="878"/>
      <c r="DQ100" s="876"/>
      <c r="DR100" s="877"/>
      <c r="DS100" s="877"/>
      <c r="DT100" s="877"/>
      <c r="DU100" s="878"/>
      <c r="DV100" s="873"/>
      <c r="DW100" s="874"/>
      <c r="DX100" s="874"/>
      <c r="DY100" s="874"/>
      <c r="DZ100" s="875"/>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873"/>
      <c r="BT101" s="874"/>
      <c r="BU101" s="874"/>
      <c r="BV101" s="874"/>
      <c r="BW101" s="874"/>
      <c r="BX101" s="874"/>
      <c r="BY101" s="874"/>
      <c r="BZ101" s="874"/>
      <c r="CA101" s="874"/>
      <c r="CB101" s="874"/>
      <c r="CC101" s="874"/>
      <c r="CD101" s="874"/>
      <c r="CE101" s="874"/>
      <c r="CF101" s="874"/>
      <c r="CG101" s="879"/>
      <c r="CH101" s="876"/>
      <c r="CI101" s="877"/>
      <c r="CJ101" s="877"/>
      <c r="CK101" s="877"/>
      <c r="CL101" s="878"/>
      <c r="CM101" s="876"/>
      <c r="CN101" s="877"/>
      <c r="CO101" s="877"/>
      <c r="CP101" s="877"/>
      <c r="CQ101" s="878"/>
      <c r="CR101" s="876"/>
      <c r="CS101" s="877"/>
      <c r="CT101" s="877"/>
      <c r="CU101" s="877"/>
      <c r="CV101" s="878"/>
      <c r="CW101" s="876"/>
      <c r="CX101" s="877"/>
      <c r="CY101" s="877"/>
      <c r="CZ101" s="877"/>
      <c r="DA101" s="878"/>
      <c r="DB101" s="876"/>
      <c r="DC101" s="877"/>
      <c r="DD101" s="877"/>
      <c r="DE101" s="877"/>
      <c r="DF101" s="878"/>
      <c r="DG101" s="876"/>
      <c r="DH101" s="877"/>
      <c r="DI101" s="877"/>
      <c r="DJ101" s="877"/>
      <c r="DK101" s="878"/>
      <c r="DL101" s="876"/>
      <c r="DM101" s="877"/>
      <c r="DN101" s="877"/>
      <c r="DO101" s="877"/>
      <c r="DP101" s="878"/>
      <c r="DQ101" s="876"/>
      <c r="DR101" s="877"/>
      <c r="DS101" s="877"/>
      <c r="DT101" s="877"/>
      <c r="DU101" s="878"/>
      <c r="DV101" s="873"/>
      <c r="DW101" s="874"/>
      <c r="DX101" s="874"/>
      <c r="DY101" s="874"/>
      <c r="DZ101" s="875"/>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377</v>
      </c>
      <c r="BR102" s="803" t="s">
        <v>401</v>
      </c>
      <c r="BS102" s="804"/>
      <c r="BT102" s="804"/>
      <c r="BU102" s="804"/>
      <c r="BV102" s="804"/>
      <c r="BW102" s="804"/>
      <c r="BX102" s="804"/>
      <c r="BY102" s="804"/>
      <c r="BZ102" s="804"/>
      <c r="CA102" s="804"/>
      <c r="CB102" s="804"/>
      <c r="CC102" s="804"/>
      <c r="CD102" s="804"/>
      <c r="CE102" s="804"/>
      <c r="CF102" s="804"/>
      <c r="CG102" s="805"/>
      <c r="CH102" s="901"/>
      <c r="CI102" s="902"/>
      <c r="CJ102" s="902"/>
      <c r="CK102" s="902"/>
      <c r="CL102" s="903"/>
      <c r="CM102" s="901"/>
      <c r="CN102" s="902"/>
      <c r="CO102" s="902"/>
      <c r="CP102" s="902"/>
      <c r="CQ102" s="903"/>
      <c r="CR102" s="904">
        <f>+SUM(CR7:CV88)</f>
        <v>374</v>
      </c>
      <c r="CS102" s="866"/>
      <c r="CT102" s="866"/>
      <c r="CU102" s="866"/>
      <c r="CV102" s="905"/>
      <c r="CW102" s="904">
        <f t="shared" ref="CW102" si="2">+SUM(CW7:DA88)</f>
        <v>121</v>
      </c>
      <c r="CX102" s="866"/>
      <c r="CY102" s="866"/>
      <c r="CZ102" s="866"/>
      <c r="DA102" s="905"/>
      <c r="DB102" s="904">
        <f t="shared" ref="DB102" si="3">+SUM(DB7:DF88)</f>
        <v>1300</v>
      </c>
      <c r="DC102" s="866"/>
      <c r="DD102" s="866"/>
      <c r="DE102" s="866"/>
      <c r="DF102" s="905"/>
      <c r="DG102" s="904">
        <f t="shared" ref="DG102" si="4">+SUM(DG7:DK88)</f>
        <v>6505</v>
      </c>
      <c r="DH102" s="866"/>
      <c r="DI102" s="866"/>
      <c r="DJ102" s="866"/>
      <c r="DK102" s="905"/>
      <c r="DL102" s="904" t="s">
        <v>546</v>
      </c>
      <c r="DM102" s="866"/>
      <c r="DN102" s="866"/>
      <c r="DO102" s="866"/>
      <c r="DP102" s="905"/>
      <c r="DQ102" s="904">
        <f t="shared" ref="DQ102" si="5">+SUM(DQ7:DU88)</f>
        <v>713</v>
      </c>
      <c r="DR102" s="866"/>
      <c r="DS102" s="866"/>
      <c r="DT102" s="866"/>
      <c r="DU102" s="905"/>
      <c r="DV102" s="803" t="s">
        <v>546</v>
      </c>
      <c r="DW102" s="804"/>
      <c r="DX102" s="804"/>
      <c r="DY102" s="804"/>
      <c r="DZ102" s="928"/>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29" t="s">
        <v>402</v>
      </c>
      <c r="BR103" s="929"/>
      <c r="BS103" s="929"/>
      <c r="BT103" s="929"/>
      <c r="BU103" s="929"/>
      <c r="BV103" s="929"/>
      <c r="BW103" s="929"/>
      <c r="BX103" s="929"/>
      <c r="BY103" s="929"/>
      <c r="BZ103" s="929"/>
      <c r="CA103" s="929"/>
      <c r="CB103" s="929"/>
      <c r="CC103" s="929"/>
      <c r="CD103" s="929"/>
      <c r="CE103" s="929"/>
      <c r="CF103" s="929"/>
      <c r="CG103" s="929"/>
      <c r="CH103" s="929"/>
      <c r="CI103" s="929"/>
      <c r="CJ103" s="929"/>
      <c r="CK103" s="929"/>
      <c r="CL103" s="929"/>
      <c r="CM103" s="929"/>
      <c r="CN103" s="929"/>
      <c r="CO103" s="929"/>
      <c r="CP103" s="929"/>
      <c r="CQ103" s="929"/>
      <c r="CR103" s="929"/>
      <c r="CS103" s="929"/>
      <c r="CT103" s="929"/>
      <c r="CU103" s="929"/>
      <c r="CV103" s="929"/>
      <c r="CW103" s="929"/>
      <c r="CX103" s="929"/>
      <c r="CY103" s="929"/>
      <c r="CZ103" s="929"/>
      <c r="DA103" s="929"/>
      <c r="DB103" s="929"/>
      <c r="DC103" s="929"/>
      <c r="DD103" s="929"/>
      <c r="DE103" s="929"/>
      <c r="DF103" s="929"/>
      <c r="DG103" s="929"/>
      <c r="DH103" s="929"/>
      <c r="DI103" s="929"/>
      <c r="DJ103" s="929"/>
      <c r="DK103" s="929"/>
      <c r="DL103" s="929"/>
      <c r="DM103" s="929"/>
      <c r="DN103" s="929"/>
      <c r="DO103" s="929"/>
      <c r="DP103" s="929"/>
      <c r="DQ103" s="929"/>
      <c r="DR103" s="929"/>
      <c r="DS103" s="929"/>
      <c r="DT103" s="929"/>
      <c r="DU103" s="929"/>
      <c r="DV103" s="929"/>
      <c r="DW103" s="929"/>
      <c r="DX103" s="929"/>
      <c r="DY103" s="929"/>
      <c r="DZ103" s="929"/>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30" t="s">
        <v>403</v>
      </c>
      <c r="BR104" s="930"/>
      <c r="BS104" s="930"/>
      <c r="BT104" s="930"/>
      <c r="BU104" s="930"/>
      <c r="BV104" s="930"/>
      <c r="BW104" s="930"/>
      <c r="BX104" s="930"/>
      <c r="BY104" s="930"/>
      <c r="BZ104" s="930"/>
      <c r="CA104" s="930"/>
      <c r="CB104" s="930"/>
      <c r="CC104" s="930"/>
      <c r="CD104" s="930"/>
      <c r="CE104" s="930"/>
      <c r="CF104" s="930"/>
      <c r="CG104" s="930"/>
      <c r="CH104" s="930"/>
      <c r="CI104" s="930"/>
      <c r="CJ104" s="930"/>
      <c r="CK104" s="930"/>
      <c r="CL104" s="930"/>
      <c r="CM104" s="930"/>
      <c r="CN104" s="930"/>
      <c r="CO104" s="930"/>
      <c r="CP104" s="930"/>
      <c r="CQ104" s="930"/>
      <c r="CR104" s="930"/>
      <c r="CS104" s="930"/>
      <c r="CT104" s="930"/>
      <c r="CU104" s="930"/>
      <c r="CV104" s="930"/>
      <c r="CW104" s="930"/>
      <c r="CX104" s="930"/>
      <c r="CY104" s="930"/>
      <c r="CZ104" s="930"/>
      <c r="DA104" s="930"/>
      <c r="DB104" s="930"/>
      <c r="DC104" s="930"/>
      <c r="DD104" s="930"/>
      <c r="DE104" s="930"/>
      <c r="DF104" s="930"/>
      <c r="DG104" s="930"/>
      <c r="DH104" s="930"/>
      <c r="DI104" s="930"/>
      <c r="DJ104" s="930"/>
      <c r="DK104" s="930"/>
      <c r="DL104" s="930"/>
      <c r="DM104" s="930"/>
      <c r="DN104" s="930"/>
      <c r="DO104" s="930"/>
      <c r="DP104" s="930"/>
      <c r="DQ104" s="930"/>
      <c r="DR104" s="930"/>
      <c r="DS104" s="930"/>
      <c r="DT104" s="930"/>
      <c r="DU104" s="930"/>
      <c r="DV104" s="930"/>
      <c r="DW104" s="930"/>
      <c r="DX104" s="930"/>
      <c r="DY104" s="930"/>
      <c r="DZ104" s="930"/>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404</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405</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31" t="s">
        <v>406</v>
      </c>
      <c r="B108" s="932"/>
      <c r="C108" s="932"/>
      <c r="D108" s="932"/>
      <c r="E108" s="932"/>
      <c r="F108" s="932"/>
      <c r="G108" s="932"/>
      <c r="H108" s="932"/>
      <c r="I108" s="932"/>
      <c r="J108" s="932"/>
      <c r="K108" s="932"/>
      <c r="L108" s="932"/>
      <c r="M108" s="932"/>
      <c r="N108" s="932"/>
      <c r="O108" s="932"/>
      <c r="P108" s="932"/>
      <c r="Q108" s="932"/>
      <c r="R108" s="932"/>
      <c r="S108" s="932"/>
      <c r="T108" s="932"/>
      <c r="U108" s="932"/>
      <c r="V108" s="932"/>
      <c r="W108" s="932"/>
      <c r="X108" s="932"/>
      <c r="Y108" s="932"/>
      <c r="Z108" s="932"/>
      <c r="AA108" s="932"/>
      <c r="AB108" s="932"/>
      <c r="AC108" s="932"/>
      <c r="AD108" s="932"/>
      <c r="AE108" s="932"/>
      <c r="AF108" s="932"/>
      <c r="AG108" s="932"/>
      <c r="AH108" s="932"/>
      <c r="AI108" s="932"/>
      <c r="AJ108" s="932"/>
      <c r="AK108" s="932"/>
      <c r="AL108" s="932"/>
      <c r="AM108" s="932"/>
      <c r="AN108" s="932"/>
      <c r="AO108" s="932"/>
      <c r="AP108" s="932"/>
      <c r="AQ108" s="932"/>
      <c r="AR108" s="932"/>
      <c r="AS108" s="932"/>
      <c r="AT108" s="933"/>
      <c r="AU108" s="931" t="s">
        <v>407</v>
      </c>
      <c r="AV108" s="932"/>
      <c r="AW108" s="932"/>
      <c r="AX108" s="932"/>
      <c r="AY108" s="932"/>
      <c r="AZ108" s="932"/>
      <c r="BA108" s="932"/>
      <c r="BB108" s="932"/>
      <c r="BC108" s="932"/>
      <c r="BD108" s="932"/>
      <c r="BE108" s="932"/>
      <c r="BF108" s="932"/>
      <c r="BG108" s="932"/>
      <c r="BH108" s="932"/>
      <c r="BI108" s="932"/>
      <c r="BJ108" s="932"/>
      <c r="BK108" s="932"/>
      <c r="BL108" s="932"/>
      <c r="BM108" s="932"/>
      <c r="BN108" s="932"/>
      <c r="BO108" s="932"/>
      <c r="BP108" s="932"/>
      <c r="BQ108" s="932"/>
      <c r="BR108" s="932"/>
      <c r="BS108" s="932"/>
      <c r="BT108" s="932"/>
      <c r="BU108" s="932"/>
      <c r="BV108" s="932"/>
      <c r="BW108" s="932"/>
      <c r="BX108" s="932"/>
      <c r="BY108" s="932"/>
      <c r="BZ108" s="932"/>
      <c r="CA108" s="932"/>
      <c r="CB108" s="932"/>
      <c r="CC108" s="932"/>
      <c r="CD108" s="932"/>
      <c r="CE108" s="932"/>
      <c r="CF108" s="932"/>
      <c r="CG108" s="932"/>
      <c r="CH108" s="932"/>
      <c r="CI108" s="932"/>
      <c r="CJ108" s="932"/>
      <c r="CK108" s="932"/>
      <c r="CL108" s="932"/>
      <c r="CM108" s="932"/>
      <c r="CN108" s="932"/>
      <c r="CO108" s="932"/>
      <c r="CP108" s="932"/>
      <c r="CQ108" s="932"/>
      <c r="CR108" s="932"/>
      <c r="CS108" s="932"/>
      <c r="CT108" s="932"/>
      <c r="CU108" s="932"/>
      <c r="CV108" s="932"/>
      <c r="CW108" s="932"/>
      <c r="CX108" s="932"/>
      <c r="CY108" s="932"/>
      <c r="CZ108" s="932"/>
      <c r="DA108" s="932"/>
      <c r="DB108" s="932"/>
      <c r="DC108" s="932"/>
      <c r="DD108" s="932"/>
      <c r="DE108" s="932"/>
      <c r="DF108" s="932"/>
      <c r="DG108" s="932"/>
      <c r="DH108" s="932"/>
      <c r="DI108" s="932"/>
      <c r="DJ108" s="932"/>
      <c r="DK108" s="932"/>
      <c r="DL108" s="932"/>
      <c r="DM108" s="932"/>
      <c r="DN108" s="932"/>
      <c r="DO108" s="932"/>
      <c r="DP108" s="932"/>
      <c r="DQ108" s="932"/>
      <c r="DR108" s="932"/>
      <c r="DS108" s="932"/>
      <c r="DT108" s="932"/>
      <c r="DU108" s="932"/>
      <c r="DV108" s="932"/>
      <c r="DW108" s="932"/>
      <c r="DX108" s="932"/>
      <c r="DY108" s="932"/>
      <c r="DZ108" s="933"/>
    </row>
    <row r="109" spans="1:131" s="224" customFormat="1" ht="26.25" customHeight="1" x14ac:dyDescent="0.2">
      <c r="A109" s="926" t="s">
        <v>408</v>
      </c>
      <c r="B109" s="907"/>
      <c r="C109" s="907"/>
      <c r="D109" s="907"/>
      <c r="E109" s="907"/>
      <c r="F109" s="907"/>
      <c r="G109" s="907"/>
      <c r="H109" s="907"/>
      <c r="I109" s="907"/>
      <c r="J109" s="907"/>
      <c r="K109" s="907"/>
      <c r="L109" s="907"/>
      <c r="M109" s="907"/>
      <c r="N109" s="907"/>
      <c r="O109" s="907"/>
      <c r="P109" s="907"/>
      <c r="Q109" s="907"/>
      <c r="R109" s="907"/>
      <c r="S109" s="907"/>
      <c r="T109" s="907"/>
      <c r="U109" s="907"/>
      <c r="V109" s="907"/>
      <c r="W109" s="907"/>
      <c r="X109" s="907"/>
      <c r="Y109" s="907"/>
      <c r="Z109" s="908"/>
      <c r="AA109" s="906" t="s">
        <v>409</v>
      </c>
      <c r="AB109" s="907"/>
      <c r="AC109" s="907"/>
      <c r="AD109" s="907"/>
      <c r="AE109" s="908"/>
      <c r="AF109" s="906" t="s">
        <v>410</v>
      </c>
      <c r="AG109" s="907"/>
      <c r="AH109" s="907"/>
      <c r="AI109" s="907"/>
      <c r="AJ109" s="908"/>
      <c r="AK109" s="906" t="s">
        <v>294</v>
      </c>
      <c r="AL109" s="907"/>
      <c r="AM109" s="907"/>
      <c r="AN109" s="907"/>
      <c r="AO109" s="908"/>
      <c r="AP109" s="906" t="s">
        <v>411</v>
      </c>
      <c r="AQ109" s="907"/>
      <c r="AR109" s="907"/>
      <c r="AS109" s="907"/>
      <c r="AT109" s="909"/>
      <c r="AU109" s="926" t="s">
        <v>408</v>
      </c>
      <c r="AV109" s="907"/>
      <c r="AW109" s="907"/>
      <c r="AX109" s="907"/>
      <c r="AY109" s="907"/>
      <c r="AZ109" s="907"/>
      <c r="BA109" s="907"/>
      <c r="BB109" s="907"/>
      <c r="BC109" s="907"/>
      <c r="BD109" s="907"/>
      <c r="BE109" s="907"/>
      <c r="BF109" s="907"/>
      <c r="BG109" s="907"/>
      <c r="BH109" s="907"/>
      <c r="BI109" s="907"/>
      <c r="BJ109" s="907"/>
      <c r="BK109" s="907"/>
      <c r="BL109" s="907"/>
      <c r="BM109" s="907"/>
      <c r="BN109" s="907"/>
      <c r="BO109" s="907"/>
      <c r="BP109" s="908"/>
      <c r="BQ109" s="906" t="s">
        <v>409</v>
      </c>
      <c r="BR109" s="907"/>
      <c r="BS109" s="907"/>
      <c r="BT109" s="907"/>
      <c r="BU109" s="908"/>
      <c r="BV109" s="906" t="s">
        <v>410</v>
      </c>
      <c r="BW109" s="907"/>
      <c r="BX109" s="907"/>
      <c r="BY109" s="907"/>
      <c r="BZ109" s="908"/>
      <c r="CA109" s="906" t="s">
        <v>294</v>
      </c>
      <c r="CB109" s="907"/>
      <c r="CC109" s="907"/>
      <c r="CD109" s="907"/>
      <c r="CE109" s="908"/>
      <c r="CF109" s="927" t="s">
        <v>411</v>
      </c>
      <c r="CG109" s="927"/>
      <c r="CH109" s="927"/>
      <c r="CI109" s="927"/>
      <c r="CJ109" s="927"/>
      <c r="CK109" s="906" t="s">
        <v>412</v>
      </c>
      <c r="CL109" s="907"/>
      <c r="CM109" s="907"/>
      <c r="CN109" s="907"/>
      <c r="CO109" s="907"/>
      <c r="CP109" s="907"/>
      <c r="CQ109" s="907"/>
      <c r="CR109" s="907"/>
      <c r="CS109" s="907"/>
      <c r="CT109" s="907"/>
      <c r="CU109" s="907"/>
      <c r="CV109" s="907"/>
      <c r="CW109" s="907"/>
      <c r="CX109" s="907"/>
      <c r="CY109" s="907"/>
      <c r="CZ109" s="907"/>
      <c r="DA109" s="907"/>
      <c r="DB109" s="907"/>
      <c r="DC109" s="907"/>
      <c r="DD109" s="907"/>
      <c r="DE109" s="907"/>
      <c r="DF109" s="908"/>
      <c r="DG109" s="906" t="s">
        <v>409</v>
      </c>
      <c r="DH109" s="907"/>
      <c r="DI109" s="907"/>
      <c r="DJ109" s="907"/>
      <c r="DK109" s="908"/>
      <c r="DL109" s="906" t="s">
        <v>410</v>
      </c>
      <c r="DM109" s="907"/>
      <c r="DN109" s="907"/>
      <c r="DO109" s="907"/>
      <c r="DP109" s="908"/>
      <c r="DQ109" s="906" t="s">
        <v>294</v>
      </c>
      <c r="DR109" s="907"/>
      <c r="DS109" s="907"/>
      <c r="DT109" s="907"/>
      <c r="DU109" s="908"/>
      <c r="DV109" s="906" t="s">
        <v>411</v>
      </c>
      <c r="DW109" s="907"/>
      <c r="DX109" s="907"/>
      <c r="DY109" s="907"/>
      <c r="DZ109" s="909"/>
    </row>
    <row r="110" spans="1:131" s="224" customFormat="1" ht="26.25" customHeight="1" x14ac:dyDescent="0.2">
      <c r="A110" s="910" t="s">
        <v>413</v>
      </c>
      <c r="B110" s="911"/>
      <c r="C110" s="911"/>
      <c r="D110" s="911"/>
      <c r="E110" s="911"/>
      <c r="F110" s="911"/>
      <c r="G110" s="911"/>
      <c r="H110" s="911"/>
      <c r="I110" s="911"/>
      <c r="J110" s="911"/>
      <c r="K110" s="911"/>
      <c r="L110" s="911"/>
      <c r="M110" s="911"/>
      <c r="N110" s="911"/>
      <c r="O110" s="911"/>
      <c r="P110" s="911"/>
      <c r="Q110" s="911"/>
      <c r="R110" s="911"/>
      <c r="S110" s="911"/>
      <c r="T110" s="911"/>
      <c r="U110" s="911"/>
      <c r="V110" s="911"/>
      <c r="W110" s="911"/>
      <c r="X110" s="911"/>
      <c r="Y110" s="911"/>
      <c r="Z110" s="912"/>
      <c r="AA110" s="913">
        <v>3397424</v>
      </c>
      <c r="AB110" s="914"/>
      <c r="AC110" s="914"/>
      <c r="AD110" s="914"/>
      <c r="AE110" s="915"/>
      <c r="AF110" s="916">
        <v>3512049</v>
      </c>
      <c r="AG110" s="914"/>
      <c r="AH110" s="914"/>
      <c r="AI110" s="914"/>
      <c r="AJ110" s="915"/>
      <c r="AK110" s="916">
        <v>3580195</v>
      </c>
      <c r="AL110" s="914"/>
      <c r="AM110" s="914"/>
      <c r="AN110" s="914"/>
      <c r="AO110" s="915"/>
      <c r="AP110" s="917">
        <v>10.4</v>
      </c>
      <c r="AQ110" s="918"/>
      <c r="AR110" s="918"/>
      <c r="AS110" s="918"/>
      <c r="AT110" s="919"/>
      <c r="AU110" s="920" t="s">
        <v>69</v>
      </c>
      <c r="AV110" s="921"/>
      <c r="AW110" s="921"/>
      <c r="AX110" s="921"/>
      <c r="AY110" s="921"/>
      <c r="AZ110" s="943" t="s">
        <v>414</v>
      </c>
      <c r="BA110" s="911"/>
      <c r="BB110" s="911"/>
      <c r="BC110" s="911"/>
      <c r="BD110" s="911"/>
      <c r="BE110" s="911"/>
      <c r="BF110" s="911"/>
      <c r="BG110" s="911"/>
      <c r="BH110" s="911"/>
      <c r="BI110" s="911"/>
      <c r="BJ110" s="911"/>
      <c r="BK110" s="911"/>
      <c r="BL110" s="911"/>
      <c r="BM110" s="911"/>
      <c r="BN110" s="911"/>
      <c r="BO110" s="911"/>
      <c r="BP110" s="912"/>
      <c r="BQ110" s="944">
        <v>36172369</v>
      </c>
      <c r="BR110" s="945"/>
      <c r="BS110" s="945"/>
      <c r="BT110" s="945"/>
      <c r="BU110" s="945"/>
      <c r="BV110" s="945">
        <v>34144894</v>
      </c>
      <c r="BW110" s="945"/>
      <c r="BX110" s="945"/>
      <c r="BY110" s="945"/>
      <c r="BZ110" s="945"/>
      <c r="CA110" s="945">
        <v>32215793</v>
      </c>
      <c r="CB110" s="945"/>
      <c r="CC110" s="945"/>
      <c r="CD110" s="945"/>
      <c r="CE110" s="945"/>
      <c r="CF110" s="958">
        <v>93.5</v>
      </c>
      <c r="CG110" s="959"/>
      <c r="CH110" s="959"/>
      <c r="CI110" s="959"/>
      <c r="CJ110" s="959"/>
      <c r="CK110" s="960" t="s">
        <v>415</v>
      </c>
      <c r="CL110" s="961"/>
      <c r="CM110" s="943" t="s">
        <v>416</v>
      </c>
      <c r="CN110" s="911"/>
      <c r="CO110" s="911"/>
      <c r="CP110" s="911"/>
      <c r="CQ110" s="911"/>
      <c r="CR110" s="911"/>
      <c r="CS110" s="911"/>
      <c r="CT110" s="911"/>
      <c r="CU110" s="911"/>
      <c r="CV110" s="911"/>
      <c r="CW110" s="911"/>
      <c r="CX110" s="911"/>
      <c r="CY110" s="911"/>
      <c r="CZ110" s="911"/>
      <c r="DA110" s="911"/>
      <c r="DB110" s="911"/>
      <c r="DC110" s="911"/>
      <c r="DD110" s="911"/>
      <c r="DE110" s="911"/>
      <c r="DF110" s="912"/>
      <c r="DG110" s="944" t="s">
        <v>122</v>
      </c>
      <c r="DH110" s="945"/>
      <c r="DI110" s="945"/>
      <c r="DJ110" s="945"/>
      <c r="DK110" s="945"/>
      <c r="DL110" s="945" t="s">
        <v>122</v>
      </c>
      <c r="DM110" s="945"/>
      <c r="DN110" s="945"/>
      <c r="DO110" s="945"/>
      <c r="DP110" s="945"/>
      <c r="DQ110" s="945" t="s">
        <v>122</v>
      </c>
      <c r="DR110" s="945"/>
      <c r="DS110" s="945"/>
      <c r="DT110" s="945"/>
      <c r="DU110" s="945"/>
      <c r="DV110" s="946" t="s">
        <v>122</v>
      </c>
      <c r="DW110" s="946"/>
      <c r="DX110" s="946"/>
      <c r="DY110" s="946"/>
      <c r="DZ110" s="947"/>
    </row>
    <row r="111" spans="1:131" s="224" customFormat="1" ht="26.25" customHeight="1" x14ac:dyDescent="0.2">
      <c r="A111" s="948" t="s">
        <v>417</v>
      </c>
      <c r="B111" s="949"/>
      <c r="C111" s="949"/>
      <c r="D111" s="949"/>
      <c r="E111" s="949"/>
      <c r="F111" s="949"/>
      <c r="G111" s="949"/>
      <c r="H111" s="949"/>
      <c r="I111" s="949"/>
      <c r="J111" s="949"/>
      <c r="K111" s="949"/>
      <c r="L111" s="949"/>
      <c r="M111" s="949"/>
      <c r="N111" s="949"/>
      <c r="O111" s="949"/>
      <c r="P111" s="949"/>
      <c r="Q111" s="949"/>
      <c r="R111" s="949"/>
      <c r="S111" s="949"/>
      <c r="T111" s="949"/>
      <c r="U111" s="949"/>
      <c r="V111" s="949"/>
      <c r="W111" s="949"/>
      <c r="X111" s="949"/>
      <c r="Y111" s="949"/>
      <c r="Z111" s="950"/>
      <c r="AA111" s="951" t="s">
        <v>122</v>
      </c>
      <c r="AB111" s="952"/>
      <c r="AC111" s="952"/>
      <c r="AD111" s="952"/>
      <c r="AE111" s="953"/>
      <c r="AF111" s="954" t="s">
        <v>122</v>
      </c>
      <c r="AG111" s="952"/>
      <c r="AH111" s="952"/>
      <c r="AI111" s="952"/>
      <c r="AJ111" s="953"/>
      <c r="AK111" s="954" t="s">
        <v>122</v>
      </c>
      <c r="AL111" s="952"/>
      <c r="AM111" s="952"/>
      <c r="AN111" s="952"/>
      <c r="AO111" s="953"/>
      <c r="AP111" s="955" t="s">
        <v>122</v>
      </c>
      <c r="AQ111" s="956"/>
      <c r="AR111" s="956"/>
      <c r="AS111" s="956"/>
      <c r="AT111" s="957"/>
      <c r="AU111" s="922"/>
      <c r="AV111" s="923"/>
      <c r="AW111" s="923"/>
      <c r="AX111" s="923"/>
      <c r="AY111" s="923"/>
      <c r="AZ111" s="936" t="s">
        <v>418</v>
      </c>
      <c r="BA111" s="937"/>
      <c r="BB111" s="937"/>
      <c r="BC111" s="937"/>
      <c r="BD111" s="937"/>
      <c r="BE111" s="937"/>
      <c r="BF111" s="937"/>
      <c r="BG111" s="937"/>
      <c r="BH111" s="937"/>
      <c r="BI111" s="937"/>
      <c r="BJ111" s="937"/>
      <c r="BK111" s="937"/>
      <c r="BL111" s="937"/>
      <c r="BM111" s="937"/>
      <c r="BN111" s="937"/>
      <c r="BO111" s="937"/>
      <c r="BP111" s="938"/>
      <c r="BQ111" s="939">
        <v>7144183</v>
      </c>
      <c r="BR111" s="940"/>
      <c r="BS111" s="940"/>
      <c r="BT111" s="940"/>
      <c r="BU111" s="940"/>
      <c r="BV111" s="940">
        <v>6566296</v>
      </c>
      <c r="BW111" s="940"/>
      <c r="BX111" s="940"/>
      <c r="BY111" s="940"/>
      <c r="BZ111" s="940"/>
      <c r="CA111" s="940">
        <v>6789598</v>
      </c>
      <c r="CB111" s="940"/>
      <c r="CC111" s="940"/>
      <c r="CD111" s="940"/>
      <c r="CE111" s="940"/>
      <c r="CF111" s="934">
        <v>19.7</v>
      </c>
      <c r="CG111" s="935"/>
      <c r="CH111" s="935"/>
      <c r="CI111" s="935"/>
      <c r="CJ111" s="935"/>
      <c r="CK111" s="962"/>
      <c r="CL111" s="963"/>
      <c r="CM111" s="936" t="s">
        <v>419</v>
      </c>
      <c r="CN111" s="937"/>
      <c r="CO111" s="937"/>
      <c r="CP111" s="937"/>
      <c r="CQ111" s="937"/>
      <c r="CR111" s="937"/>
      <c r="CS111" s="937"/>
      <c r="CT111" s="937"/>
      <c r="CU111" s="937"/>
      <c r="CV111" s="937"/>
      <c r="CW111" s="937"/>
      <c r="CX111" s="937"/>
      <c r="CY111" s="937"/>
      <c r="CZ111" s="937"/>
      <c r="DA111" s="937"/>
      <c r="DB111" s="937"/>
      <c r="DC111" s="937"/>
      <c r="DD111" s="937"/>
      <c r="DE111" s="937"/>
      <c r="DF111" s="938"/>
      <c r="DG111" s="939" t="s">
        <v>122</v>
      </c>
      <c r="DH111" s="940"/>
      <c r="DI111" s="940"/>
      <c r="DJ111" s="940"/>
      <c r="DK111" s="940"/>
      <c r="DL111" s="940" t="s">
        <v>122</v>
      </c>
      <c r="DM111" s="940"/>
      <c r="DN111" s="940"/>
      <c r="DO111" s="940"/>
      <c r="DP111" s="940"/>
      <c r="DQ111" s="940" t="s">
        <v>122</v>
      </c>
      <c r="DR111" s="940"/>
      <c r="DS111" s="940"/>
      <c r="DT111" s="940"/>
      <c r="DU111" s="940"/>
      <c r="DV111" s="941" t="s">
        <v>122</v>
      </c>
      <c r="DW111" s="941"/>
      <c r="DX111" s="941"/>
      <c r="DY111" s="941"/>
      <c r="DZ111" s="942"/>
    </row>
    <row r="112" spans="1:131" s="224" customFormat="1" ht="26.25" customHeight="1" x14ac:dyDescent="0.2">
      <c r="A112" s="966" t="s">
        <v>420</v>
      </c>
      <c r="B112" s="967"/>
      <c r="C112" s="937" t="s">
        <v>421</v>
      </c>
      <c r="D112" s="937"/>
      <c r="E112" s="937"/>
      <c r="F112" s="937"/>
      <c r="G112" s="937"/>
      <c r="H112" s="937"/>
      <c r="I112" s="937"/>
      <c r="J112" s="937"/>
      <c r="K112" s="937"/>
      <c r="L112" s="937"/>
      <c r="M112" s="937"/>
      <c r="N112" s="937"/>
      <c r="O112" s="937"/>
      <c r="P112" s="937"/>
      <c r="Q112" s="937"/>
      <c r="R112" s="937"/>
      <c r="S112" s="937"/>
      <c r="T112" s="937"/>
      <c r="U112" s="937"/>
      <c r="V112" s="937"/>
      <c r="W112" s="937"/>
      <c r="X112" s="937"/>
      <c r="Y112" s="937"/>
      <c r="Z112" s="938"/>
      <c r="AA112" s="972" t="s">
        <v>122</v>
      </c>
      <c r="AB112" s="973"/>
      <c r="AC112" s="973"/>
      <c r="AD112" s="973"/>
      <c r="AE112" s="974"/>
      <c r="AF112" s="975" t="s">
        <v>122</v>
      </c>
      <c r="AG112" s="973"/>
      <c r="AH112" s="973"/>
      <c r="AI112" s="973"/>
      <c r="AJ112" s="974"/>
      <c r="AK112" s="975" t="s">
        <v>122</v>
      </c>
      <c r="AL112" s="973"/>
      <c r="AM112" s="973"/>
      <c r="AN112" s="973"/>
      <c r="AO112" s="974"/>
      <c r="AP112" s="976" t="s">
        <v>122</v>
      </c>
      <c r="AQ112" s="977"/>
      <c r="AR112" s="977"/>
      <c r="AS112" s="977"/>
      <c r="AT112" s="978"/>
      <c r="AU112" s="922"/>
      <c r="AV112" s="923"/>
      <c r="AW112" s="923"/>
      <c r="AX112" s="923"/>
      <c r="AY112" s="923"/>
      <c r="AZ112" s="936" t="s">
        <v>422</v>
      </c>
      <c r="BA112" s="937"/>
      <c r="BB112" s="937"/>
      <c r="BC112" s="937"/>
      <c r="BD112" s="937"/>
      <c r="BE112" s="937"/>
      <c r="BF112" s="937"/>
      <c r="BG112" s="937"/>
      <c r="BH112" s="937"/>
      <c r="BI112" s="937"/>
      <c r="BJ112" s="937"/>
      <c r="BK112" s="937"/>
      <c r="BL112" s="937"/>
      <c r="BM112" s="937"/>
      <c r="BN112" s="937"/>
      <c r="BO112" s="937"/>
      <c r="BP112" s="938"/>
      <c r="BQ112" s="939">
        <v>7654165</v>
      </c>
      <c r="BR112" s="940"/>
      <c r="BS112" s="940"/>
      <c r="BT112" s="940"/>
      <c r="BU112" s="940"/>
      <c r="BV112" s="940">
        <v>6271718</v>
      </c>
      <c r="BW112" s="940"/>
      <c r="BX112" s="940"/>
      <c r="BY112" s="940"/>
      <c r="BZ112" s="940"/>
      <c r="CA112" s="940">
        <v>6457128</v>
      </c>
      <c r="CB112" s="940"/>
      <c r="CC112" s="940"/>
      <c r="CD112" s="940"/>
      <c r="CE112" s="940"/>
      <c r="CF112" s="934">
        <v>18.7</v>
      </c>
      <c r="CG112" s="935"/>
      <c r="CH112" s="935"/>
      <c r="CI112" s="935"/>
      <c r="CJ112" s="935"/>
      <c r="CK112" s="962"/>
      <c r="CL112" s="963"/>
      <c r="CM112" s="936" t="s">
        <v>423</v>
      </c>
      <c r="CN112" s="937"/>
      <c r="CO112" s="937"/>
      <c r="CP112" s="937"/>
      <c r="CQ112" s="937"/>
      <c r="CR112" s="937"/>
      <c r="CS112" s="937"/>
      <c r="CT112" s="937"/>
      <c r="CU112" s="937"/>
      <c r="CV112" s="937"/>
      <c r="CW112" s="937"/>
      <c r="CX112" s="937"/>
      <c r="CY112" s="937"/>
      <c r="CZ112" s="937"/>
      <c r="DA112" s="937"/>
      <c r="DB112" s="937"/>
      <c r="DC112" s="937"/>
      <c r="DD112" s="937"/>
      <c r="DE112" s="937"/>
      <c r="DF112" s="938"/>
      <c r="DG112" s="939" t="s">
        <v>122</v>
      </c>
      <c r="DH112" s="940"/>
      <c r="DI112" s="940"/>
      <c r="DJ112" s="940"/>
      <c r="DK112" s="940"/>
      <c r="DL112" s="940" t="s">
        <v>122</v>
      </c>
      <c r="DM112" s="940"/>
      <c r="DN112" s="940"/>
      <c r="DO112" s="940"/>
      <c r="DP112" s="940"/>
      <c r="DQ112" s="940" t="s">
        <v>122</v>
      </c>
      <c r="DR112" s="940"/>
      <c r="DS112" s="940"/>
      <c r="DT112" s="940"/>
      <c r="DU112" s="940"/>
      <c r="DV112" s="941" t="s">
        <v>122</v>
      </c>
      <c r="DW112" s="941"/>
      <c r="DX112" s="941"/>
      <c r="DY112" s="941"/>
      <c r="DZ112" s="942"/>
    </row>
    <row r="113" spans="1:130" s="224" customFormat="1" ht="26.25" customHeight="1" x14ac:dyDescent="0.2">
      <c r="A113" s="968"/>
      <c r="B113" s="969"/>
      <c r="C113" s="937" t="s">
        <v>424</v>
      </c>
      <c r="D113" s="937"/>
      <c r="E113" s="937"/>
      <c r="F113" s="937"/>
      <c r="G113" s="937"/>
      <c r="H113" s="937"/>
      <c r="I113" s="937"/>
      <c r="J113" s="937"/>
      <c r="K113" s="937"/>
      <c r="L113" s="937"/>
      <c r="M113" s="937"/>
      <c r="N113" s="937"/>
      <c r="O113" s="937"/>
      <c r="P113" s="937"/>
      <c r="Q113" s="937"/>
      <c r="R113" s="937"/>
      <c r="S113" s="937"/>
      <c r="T113" s="937"/>
      <c r="U113" s="937"/>
      <c r="V113" s="937"/>
      <c r="W113" s="937"/>
      <c r="X113" s="937"/>
      <c r="Y113" s="937"/>
      <c r="Z113" s="938"/>
      <c r="AA113" s="951">
        <v>932872</v>
      </c>
      <c r="AB113" s="952"/>
      <c r="AC113" s="952"/>
      <c r="AD113" s="952"/>
      <c r="AE113" s="953"/>
      <c r="AF113" s="954">
        <v>832083</v>
      </c>
      <c r="AG113" s="952"/>
      <c r="AH113" s="952"/>
      <c r="AI113" s="952"/>
      <c r="AJ113" s="953"/>
      <c r="AK113" s="954">
        <v>1025423</v>
      </c>
      <c r="AL113" s="952"/>
      <c r="AM113" s="952"/>
      <c r="AN113" s="952"/>
      <c r="AO113" s="953"/>
      <c r="AP113" s="955">
        <v>3</v>
      </c>
      <c r="AQ113" s="956"/>
      <c r="AR113" s="956"/>
      <c r="AS113" s="956"/>
      <c r="AT113" s="957"/>
      <c r="AU113" s="922"/>
      <c r="AV113" s="923"/>
      <c r="AW113" s="923"/>
      <c r="AX113" s="923"/>
      <c r="AY113" s="923"/>
      <c r="AZ113" s="936" t="s">
        <v>425</v>
      </c>
      <c r="BA113" s="937"/>
      <c r="BB113" s="937"/>
      <c r="BC113" s="937"/>
      <c r="BD113" s="937"/>
      <c r="BE113" s="937"/>
      <c r="BF113" s="937"/>
      <c r="BG113" s="937"/>
      <c r="BH113" s="937"/>
      <c r="BI113" s="937"/>
      <c r="BJ113" s="937"/>
      <c r="BK113" s="937"/>
      <c r="BL113" s="937"/>
      <c r="BM113" s="937"/>
      <c r="BN113" s="937"/>
      <c r="BO113" s="937"/>
      <c r="BP113" s="938"/>
      <c r="BQ113" s="939">
        <v>3816602</v>
      </c>
      <c r="BR113" s="940"/>
      <c r="BS113" s="940"/>
      <c r="BT113" s="940"/>
      <c r="BU113" s="940"/>
      <c r="BV113" s="940">
        <v>3739223</v>
      </c>
      <c r="BW113" s="940"/>
      <c r="BX113" s="940"/>
      <c r="BY113" s="940"/>
      <c r="BZ113" s="940"/>
      <c r="CA113" s="940">
        <v>3422098</v>
      </c>
      <c r="CB113" s="940"/>
      <c r="CC113" s="940"/>
      <c r="CD113" s="940"/>
      <c r="CE113" s="940"/>
      <c r="CF113" s="934">
        <v>9.9</v>
      </c>
      <c r="CG113" s="935"/>
      <c r="CH113" s="935"/>
      <c r="CI113" s="935"/>
      <c r="CJ113" s="935"/>
      <c r="CK113" s="962"/>
      <c r="CL113" s="963"/>
      <c r="CM113" s="936" t="s">
        <v>426</v>
      </c>
      <c r="CN113" s="937"/>
      <c r="CO113" s="937"/>
      <c r="CP113" s="937"/>
      <c r="CQ113" s="937"/>
      <c r="CR113" s="937"/>
      <c r="CS113" s="937"/>
      <c r="CT113" s="937"/>
      <c r="CU113" s="937"/>
      <c r="CV113" s="937"/>
      <c r="CW113" s="937"/>
      <c r="CX113" s="937"/>
      <c r="CY113" s="937"/>
      <c r="CZ113" s="937"/>
      <c r="DA113" s="937"/>
      <c r="DB113" s="937"/>
      <c r="DC113" s="937"/>
      <c r="DD113" s="937"/>
      <c r="DE113" s="937"/>
      <c r="DF113" s="938"/>
      <c r="DG113" s="972" t="s">
        <v>122</v>
      </c>
      <c r="DH113" s="973"/>
      <c r="DI113" s="973"/>
      <c r="DJ113" s="973"/>
      <c r="DK113" s="974"/>
      <c r="DL113" s="975" t="s">
        <v>122</v>
      </c>
      <c r="DM113" s="973"/>
      <c r="DN113" s="973"/>
      <c r="DO113" s="973"/>
      <c r="DP113" s="974"/>
      <c r="DQ113" s="975" t="s">
        <v>122</v>
      </c>
      <c r="DR113" s="973"/>
      <c r="DS113" s="973"/>
      <c r="DT113" s="973"/>
      <c r="DU113" s="974"/>
      <c r="DV113" s="976" t="s">
        <v>122</v>
      </c>
      <c r="DW113" s="977"/>
      <c r="DX113" s="977"/>
      <c r="DY113" s="977"/>
      <c r="DZ113" s="978"/>
    </row>
    <row r="114" spans="1:130" s="224" customFormat="1" ht="26.25" customHeight="1" x14ac:dyDescent="0.2">
      <c r="A114" s="968"/>
      <c r="B114" s="969"/>
      <c r="C114" s="937" t="s">
        <v>427</v>
      </c>
      <c r="D114" s="937"/>
      <c r="E114" s="937"/>
      <c r="F114" s="937"/>
      <c r="G114" s="937"/>
      <c r="H114" s="937"/>
      <c r="I114" s="937"/>
      <c r="J114" s="937"/>
      <c r="K114" s="937"/>
      <c r="L114" s="937"/>
      <c r="M114" s="937"/>
      <c r="N114" s="937"/>
      <c r="O114" s="937"/>
      <c r="P114" s="937"/>
      <c r="Q114" s="937"/>
      <c r="R114" s="937"/>
      <c r="S114" s="937"/>
      <c r="T114" s="937"/>
      <c r="U114" s="937"/>
      <c r="V114" s="937"/>
      <c r="W114" s="937"/>
      <c r="X114" s="937"/>
      <c r="Y114" s="937"/>
      <c r="Z114" s="938"/>
      <c r="AA114" s="972">
        <v>12590</v>
      </c>
      <c r="AB114" s="973"/>
      <c r="AC114" s="973"/>
      <c r="AD114" s="973"/>
      <c r="AE114" s="974"/>
      <c r="AF114" s="975">
        <v>90386</v>
      </c>
      <c r="AG114" s="973"/>
      <c r="AH114" s="973"/>
      <c r="AI114" s="973"/>
      <c r="AJ114" s="974"/>
      <c r="AK114" s="975">
        <v>346895</v>
      </c>
      <c r="AL114" s="973"/>
      <c r="AM114" s="973"/>
      <c r="AN114" s="973"/>
      <c r="AO114" s="974"/>
      <c r="AP114" s="976">
        <v>1</v>
      </c>
      <c r="AQ114" s="977"/>
      <c r="AR114" s="977"/>
      <c r="AS114" s="977"/>
      <c r="AT114" s="978"/>
      <c r="AU114" s="922"/>
      <c r="AV114" s="923"/>
      <c r="AW114" s="923"/>
      <c r="AX114" s="923"/>
      <c r="AY114" s="923"/>
      <c r="AZ114" s="936" t="s">
        <v>428</v>
      </c>
      <c r="BA114" s="937"/>
      <c r="BB114" s="937"/>
      <c r="BC114" s="937"/>
      <c r="BD114" s="937"/>
      <c r="BE114" s="937"/>
      <c r="BF114" s="937"/>
      <c r="BG114" s="937"/>
      <c r="BH114" s="937"/>
      <c r="BI114" s="937"/>
      <c r="BJ114" s="937"/>
      <c r="BK114" s="937"/>
      <c r="BL114" s="937"/>
      <c r="BM114" s="937"/>
      <c r="BN114" s="937"/>
      <c r="BO114" s="937"/>
      <c r="BP114" s="938"/>
      <c r="BQ114" s="939">
        <v>8437070</v>
      </c>
      <c r="BR114" s="940"/>
      <c r="BS114" s="940"/>
      <c r="BT114" s="940"/>
      <c r="BU114" s="940"/>
      <c r="BV114" s="940">
        <v>8245047</v>
      </c>
      <c r="BW114" s="940"/>
      <c r="BX114" s="940"/>
      <c r="BY114" s="940"/>
      <c r="BZ114" s="940"/>
      <c r="CA114" s="940">
        <v>8492947</v>
      </c>
      <c r="CB114" s="940"/>
      <c r="CC114" s="940"/>
      <c r="CD114" s="940"/>
      <c r="CE114" s="940"/>
      <c r="CF114" s="934">
        <v>24.7</v>
      </c>
      <c r="CG114" s="935"/>
      <c r="CH114" s="935"/>
      <c r="CI114" s="935"/>
      <c r="CJ114" s="935"/>
      <c r="CK114" s="962"/>
      <c r="CL114" s="963"/>
      <c r="CM114" s="936" t="s">
        <v>429</v>
      </c>
      <c r="CN114" s="937"/>
      <c r="CO114" s="937"/>
      <c r="CP114" s="937"/>
      <c r="CQ114" s="937"/>
      <c r="CR114" s="937"/>
      <c r="CS114" s="937"/>
      <c r="CT114" s="937"/>
      <c r="CU114" s="937"/>
      <c r="CV114" s="937"/>
      <c r="CW114" s="937"/>
      <c r="CX114" s="937"/>
      <c r="CY114" s="937"/>
      <c r="CZ114" s="937"/>
      <c r="DA114" s="937"/>
      <c r="DB114" s="937"/>
      <c r="DC114" s="937"/>
      <c r="DD114" s="937"/>
      <c r="DE114" s="937"/>
      <c r="DF114" s="938"/>
      <c r="DG114" s="972" t="s">
        <v>122</v>
      </c>
      <c r="DH114" s="973"/>
      <c r="DI114" s="973"/>
      <c r="DJ114" s="973"/>
      <c r="DK114" s="974"/>
      <c r="DL114" s="975" t="s">
        <v>122</v>
      </c>
      <c r="DM114" s="973"/>
      <c r="DN114" s="973"/>
      <c r="DO114" s="973"/>
      <c r="DP114" s="974"/>
      <c r="DQ114" s="975" t="s">
        <v>122</v>
      </c>
      <c r="DR114" s="973"/>
      <c r="DS114" s="973"/>
      <c r="DT114" s="973"/>
      <c r="DU114" s="974"/>
      <c r="DV114" s="976" t="s">
        <v>122</v>
      </c>
      <c r="DW114" s="977"/>
      <c r="DX114" s="977"/>
      <c r="DY114" s="977"/>
      <c r="DZ114" s="978"/>
    </row>
    <row r="115" spans="1:130" s="224" customFormat="1" ht="26.25" customHeight="1" x14ac:dyDescent="0.2">
      <c r="A115" s="968"/>
      <c r="B115" s="969"/>
      <c r="C115" s="937" t="s">
        <v>430</v>
      </c>
      <c r="D115" s="937"/>
      <c r="E115" s="937"/>
      <c r="F115" s="937"/>
      <c r="G115" s="937"/>
      <c r="H115" s="937"/>
      <c r="I115" s="937"/>
      <c r="J115" s="937"/>
      <c r="K115" s="937"/>
      <c r="L115" s="937"/>
      <c r="M115" s="937"/>
      <c r="N115" s="937"/>
      <c r="O115" s="937"/>
      <c r="P115" s="937"/>
      <c r="Q115" s="937"/>
      <c r="R115" s="937"/>
      <c r="S115" s="937"/>
      <c r="T115" s="937"/>
      <c r="U115" s="937"/>
      <c r="V115" s="937"/>
      <c r="W115" s="937"/>
      <c r="X115" s="937"/>
      <c r="Y115" s="937"/>
      <c r="Z115" s="938"/>
      <c r="AA115" s="951">
        <v>96008</v>
      </c>
      <c r="AB115" s="952"/>
      <c r="AC115" s="952"/>
      <c r="AD115" s="952"/>
      <c r="AE115" s="953"/>
      <c r="AF115" s="954">
        <v>109508</v>
      </c>
      <c r="AG115" s="952"/>
      <c r="AH115" s="952"/>
      <c r="AI115" s="952"/>
      <c r="AJ115" s="953"/>
      <c r="AK115" s="954">
        <v>114942</v>
      </c>
      <c r="AL115" s="952"/>
      <c r="AM115" s="952"/>
      <c r="AN115" s="952"/>
      <c r="AO115" s="953"/>
      <c r="AP115" s="955">
        <v>0.3</v>
      </c>
      <c r="AQ115" s="956"/>
      <c r="AR115" s="956"/>
      <c r="AS115" s="956"/>
      <c r="AT115" s="957"/>
      <c r="AU115" s="922"/>
      <c r="AV115" s="923"/>
      <c r="AW115" s="923"/>
      <c r="AX115" s="923"/>
      <c r="AY115" s="923"/>
      <c r="AZ115" s="936" t="s">
        <v>431</v>
      </c>
      <c r="BA115" s="937"/>
      <c r="BB115" s="937"/>
      <c r="BC115" s="937"/>
      <c r="BD115" s="937"/>
      <c r="BE115" s="937"/>
      <c r="BF115" s="937"/>
      <c r="BG115" s="937"/>
      <c r="BH115" s="937"/>
      <c r="BI115" s="937"/>
      <c r="BJ115" s="937"/>
      <c r="BK115" s="937"/>
      <c r="BL115" s="937"/>
      <c r="BM115" s="937"/>
      <c r="BN115" s="937"/>
      <c r="BO115" s="937"/>
      <c r="BP115" s="938"/>
      <c r="BQ115" s="939">
        <v>818965</v>
      </c>
      <c r="BR115" s="940"/>
      <c r="BS115" s="940"/>
      <c r="BT115" s="940"/>
      <c r="BU115" s="940"/>
      <c r="BV115" s="940">
        <v>765933</v>
      </c>
      <c r="BW115" s="940"/>
      <c r="BX115" s="940"/>
      <c r="BY115" s="940"/>
      <c r="BZ115" s="940"/>
      <c r="CA115" s="940">
        <v>713057</v>
      </c>
      <c r="CB115" s="940"/>
      <c r="CC115" s="940"/>
      <c r="CD115" s="940"/>
      <c r="CE115" s="940"/>
      <c r="CF115" s="934">
        <v>2.1</v>
      </c>
      <c r="CG115" s="935"/>
      <c r="CH115" s="935"/>
      <c r="CI115" s="935"/>
      <c r="CJ115" s="935"/>
      <c r="CK115" s="962"/>
      <c r="CL115" s="963"/>
      <c r="CM115" s="936" t="s">
        <v>432</v>
      </c>
      <c r="CN115" s="937"/>
      <c r="CO115" s="937"/>
      <c r="CP115" s="937"/>
      <c r="CQ115" s="937"/>
      <c r="CR115" s="937"/>
      <c r="CS115" s="937"/>
      <c r="CT115" s="937"/>
      <c r="CU115" s="937"/>
      <c r="CV115" s="937"/>
      <c r="CW115" s="937"/>
      <c r="CX115" s="937"/>
      <c r="CY115" s="937"/>
      <c r="CZ115" s="937"/>
      <c r="DA115" s="937"/>
      <c r="DB115" s="937"/>
      <c r="DC115" s="937"/>
      <c r="DD115" s="937"/>
      <c r="DE115" s="937"/>
      <c r="DF115" s="938"/>
      <c r="DG115" s="972">
        <v>5983611</v>
      </c>
      <c r="DH115" s="973"/>
      <c r="DI115" s="973"/>
      <c r="DJ115" s="973"/>
      <c r="DK115" s="974"/>
      <c r="DL115" s="975">
        <v>5789443</v>
      </c>
      <c r="DM115" s="973"/>
      <c r="DN115" s="973"/>
      <c r="DO115" s="973"/>
      <c r="DP115" s="974"/>
      <c r="DQ115" s="975">
        <v>5785687</v>
      </c>
      <c r="DR115" s="973"/>
      <c r="DS115" s="973"/>
      <c r="DT115" s="973"/>
      <c r="DU115" s="974"/>
      <c r="DV115" s="976">
        <v>16.8</v>
      </c>
      <c r="DW115" s="977"/>
      <c r="DX115" s="977"/>
      <c r="DY115" s="977"/>
      <c r="DZ115" s="978"/>
    </row>
    <row r="116" spans="1:130" s="224" customFormat="1" ht="26.25" customHeight="1" x14ac:dyDescent="0.2">
      <c r="A116" s="970"/>
      <c r="B116" s="971"/>
      <c r="C116" s="979" t="s">
        <v>433</v>
      </c>
      <c r="D116" s="979"/>
      <c r="E116" s="979"/>
      <c r="F116" s="979"/>
      <c r="G116" s="979"/>
      <c r="H116" s="979"/>
      <c r="I116" s="979"/>
      <c r="J116" s="979"/>
      <c r="K116" s="979"/>
      <c r="L116" s="979"/>
      <c r="M116" s="979"/>
      <c r="N116" s="979"/>
      <c r="O116" s="979"/>
      <c r="P116" s="979"/>
      <c r="Q116" s="979"/>
      <c r="R116" s="979"/>
      <c r="S116" s="979"/>
      <c r="T116" s="979"/>
      <c r="U116" s="979"/>
      <c r="V116" s="979"/>
      <c r="W116" s="979"/>
      <c r="X116" s="979"/>
      <c r="Y116" s="979"/>
      <c r="Z116" s="980"/>
      <c r="AA116" s="972" t="s">
        <v>122</v>
      </c>
      <c r="AB116" s="973"/>
      <c r="AC116" s="973"/>
      <c r="AD116" s="973"/>
      <c r="AE116" s="974"/>
      <c r="AF116" s="975" t="s">
        <v>122</v>
      </c>
      <c r="AG116" s="973"/>
      <c r="AH116" s="973"/>
      <c r="AI116" s="973"/>
      <c r="AJ116" s="974"/>
      <c r="AK116" s="975" t="s">
        <v>122</v>
      </c>
      <c r="AL116" s="973"/>
      <c r="AM116" s="973"/>
      <c r="AN116" s="973"/>
      <c r="AO116" s="974"/>
      <c r="AP116" s="976" t="s">
        <v>122</v>
      </c>
      <c r="AQ116" s="977"/>
      <c r="AR116" s="977"/>
      <c r="AS116" s="977"/>
      <c r="AT116" s="978"/>
      <c r="AU116" s="922"/>
      <c r="AV116" s="923"/>
      <c r="AW116" s="923"/>
      <c r="AX116" s="923"/>
      <c r="AY116" s="923"/>
      <c r="AZ116" s="981" t="s">
        <v>434</v>
      </c>
      <c r="BA116" s="982"/>
      <c r="BB116" s="982"/>
      <c r="BC116" s="982"/>
      <c r="BD116" s="982"/>
      <c r="BE116" s="982"/>
      <c r="BF116" s="982"/>
      <c r="BG116" s="982"/>
      <c r="BH116" s="982"/>
      <c r="BI116" s="982"/>
      <c r="BJ116" s="982"/>
      <c r="BK116" s="982"/>
      <c r="BL116" s="982"/>
      <c r="BM116" s="982"/>
      <c r="BN116" s="982"/>
      <c r="BO116" s="982"/>
      <c r="BP116" s="983"/>
      <c r="BQ116" s="939" t="s">
        <v>122</v>
      </c>
      <c r="BR116" s="940"/>
      <c r="BS116" s="940"/>
      <c r="BT116" s="940"/>
      <c r="BU116" s="940"/>
      <c r="BV116" s="940" t="s">
        <v>122</v>
      </c>
      <c r="BW116" s="940"/>
      <c r="BX116" s="940"/>
      <c r="BY116" s="940"/>
      <c r="BZ116" s="940"/>
      <c r="CA116" s="940" t="s">
        <v>122</v>
      </c>
      <c r="CB116" s="940"/>
      <c r="CC116" s="940"/>
      <c r="CD116" s="940"/>
      <c r="CE116" s="940"/>
      <c r="CF116" s="934" t="s">
        <v>122</v>
      </c>
      <c r="CG116" s="935"/>
      <c r="CH116" s="935"/>
      <c r="CI116" s="935"/>
      <c r="CJ116" s="935"/>
      <c r="CK116" s="962"/>
      <c r="CL116" s="963"/>
      <c r="CM116" s="936" t="s">
        <v>435</v>
      </c>
      <c r="CN116" s="937"/>
      <c r="CO116" s="937"/>
      <c r="CP116" s="937"/>
      <c r="CQ116" s="937"/>
      <c r="CR116" s="937"/>
      <c r="CS116" s="937"/>
      <c r="CT116" s="937"/>
      <c r="CU116" s="937"/>
      <c r="CV116" s="937"/>
      <c r="CW116" s="937"/>
      <c r="CX116" s="937"/>
      <c r="CY116" s="937"/>
      <c r="CZ116" s="937"/>
      <c r="DA116" s="937"/>
      <c r="DB116" s="937"/>
      <c r="DC116" s="937"/>
      <c r="DD116" s="937"/>
      <c r="DE116" s="937"/>
      <c r="DF116" s="938"/>
      <c r="DG116" s="972">
        <v>1160572</v>
      </c>
      <c r="DH116" s="973"/>
      <c r="DI116" s="973"/>
      <c r="DJ116" s="973"/>
      <c r="DK116" s="974"/>
      <c r="DL116" s="975">
        <v>776853</v>
      </c>
      <c r="DM116" s="973"/>
      <c r="DN116" s="973"/>
      <c r="DO116" s="973"/>
      <c r="DP116" s="974"/>
      <c r="DQ116" s="975">
        <v>1003911</v>
      </c>
      <c r="DR116" s="973"/>
      <c r="DS116" s="973"/>
      <c r="DT116" s="973"/>
      <c r="DU116" s="974"/>
      <c r="DV116" s="976">
        <v>2.9</v>
      </c>
      <c r="DW116" s="977"/>
      <c r="DX116" s="977"/>
      <c r="DY116" s="977"/>
      <c r="DZ116" s="978"/>
    </row>
    <row r="117" spans="1:130" s="224" customFormat="1" ht="26.25" customHeight="1" x14ac:dyDescent="0.2">
      <c r="A117" s="926" t="s">
        <v>177</v>
      </c>
      <c r="B117" s="907"/>
      <c r="C117" s="907"/>
      <c r="D117" s="907"/>
      <c r="E117" s="907"/>
      <c r="F117" s="907"/>
      <c r="G117" s="907"/>
      <c r="H117" s="907"/>
      <c r="I117" s="907"/>
      <c r="J117" s="907"/>
      <c r="K117" s="907"/>
      <c r="L117" s="907"/>
      <c r="M117" s="907"/>
      <c r="N117" s="907"/>
      <c r="O117" s="907"/>
      <c r="P117" s="907"/>
      <c r="Q117" s="907"/>
      <c r="R117" s="907"/>
      <c r="S117" s="907"/>
      <c r="T117" s="907"/>
      <c r="U117" s="907"/>
      <c r="V117" s="907"/>
      <c r="W117" s="907"/>
      <c r="X117" s="907"/>
      <c r="Y117" s="991" t="s">
        <v>436</v>
      </c>
      <c r="Z117" s="908"/>
      <c r="AA117" s="992">
        <v>4438894</v>
      </c>
      <c r="AB117" s="993"/>
      <c r="AC117" s="993"/>
      <c r="AD117" s="993"/>
      <c r="AE117" s="994"/>
      <c r="AF117" s="995">
        <v>4544026</v>
      </c>
      <c r="AG117" s="993"/>
      <c r="AH117" s="993"/>
      <c r="AI117" s="993"/>
      <c r="AJ117" s="994"/>
      <c r="AK117" s="995">
        <v>5067455</v>
      </c>
      <c r="AL117" s="993"/>
      <c r="AM117" s="993"/>
      <c r="AN117" s="993"/>
      <c r="AO117" s="994"/>
      <c r="AP117" s="996"/>
      <c r="AQ117" s="997"/>
      <c r="AR117" s="997"/>
      <c r="AS117" s="997"/>
      <c r="AT117" s="998"/>
      <c r="AU117" s="922"/>
      <c r="AV117" s="923"/>
      <c r="AW117" s="923"/>
      <c r="AX117" s="923"/>
      <c r="AY117" s="923"/>
      <c r="AZ117" s="988" t="s">
        <v>437</v>
      </c>
      <c r="BA117" s="989"/>
      <c r="BB117" s="989"/>
      <c r="BC117" s="989"/>
      <c r="BD117" s="989"/>
      <c r="BE117" s="989"/>
      <c r="BF117" s="989"/>
      <c r="BG117" s="989"/>
      <c r="BH117" s="989"/>
      <c r="BI117" s="989"/>
      <c r="BJ117" s="989"/>
      <c r="BK117" s="989"/>
      <c r="BL117" s="989"/>
      <c r="BM117" s="989"/>
      <c r="BN117" s="989"/>
      <c r="BO117" s="989"/>
      <c r="BP117" s="990"/>
      <c r="BQ117" s="939" t="s">
        <v>122</v>
      </c>
      <c r="BR117" s="940"/>
      <c r="BS117" s="940"/>
      <c r="BT117" s="940"/>
      <c r="BU117" s="940"/>
      <c r="BV117" s="940" t="s">
        <v>122</v>
      </c>
      <c r="BW117" s="940"/>
      <c r="BX117" s="940"/>
      <c r="BY117" s="940"/>
      <c r="BZ117" s="940"/>
      <c r="CA117" s="940" t="s">
        <v>122</v>
      </c>
      <c r="CB117" s="940"/>
      <c r="CC117" s="940"/>
      <c r="CD117" s="940"/>
      <c r="CE117" s="940"/>
      <c r="CF117" s="934" t="s">
        <v>122</v>
      </c>
      <c r="CG117" s="935"/>
      <c r="CH117" s="935"/>
      <c r="CI117" s="935"/>
      <c r="CJ117" s="935"/>
      <c r="CK117" s="962"/>
      <c r="CL117" s="963"/>
      <c r="CM117" s="936" t="s">
        <v>438</v>
      </c>
      <c r="CN117" s="937"/>
      <c r="CO117" s="937"/>
      <c r="CP117" s="937"/>
      <c r="CQ117" s="937"/>
      <c r="CR117" s="937"/>
      <c r="CS117" s="937"/>
      <c r="CT117" s="937"/>
      <c r="CU117" s="937"/>
      <c r="CV117" s="937"/>
      <c r="CW117" s="937"/>
      <c r="CX117" s="937"/>
      <c r="CY117" s="937"/>
      <c r="CZ117" s="937"/>
      <c r="DA117" s="937"/>
      <c r="DB117" s="937"/>
      <c r="DC117" s="937"/>
      <c r="DD117" s="937"/>
      <c r="DE117" s="937"/>
      <c r="DF117" s="938"/>
      <c r="DG117" s="972" t="s">
        <v>122</v>
      </c>
      <c r="DH117" s="973"/>
      <c r="DI117" s="973"/>
      <c r="DJ117" s="973"/>
      <c r="DK117" s="974"/>
      <c r="DL117" s="975" t="s">
        <v>122</v>
      </c>
      <c r="DM117" s="973"/>
      <c r="DN117" s="973"/>
      <c r="DO117" s="973"/>
      <c r="DP117" s="974"/>
      <c r="DQ117" s="975" t="s">
        <v>122</v>
      </c>
      <c r="DR117" s="973"/>
      <c r="DS117" s="973"/>
      <c r="DT117" s="973"/>
      <c r="DU117" s="974"/>
      <c r="DV117" s="976" t="s">
        <v>122</v>
      </c>
      <c r="DW117" s="977"/>
      <c r="DX117" s="977"/>
      <c r="DY117" s="977"/>
      <c r="DZ117" s="978"/>
    </row>
    <row r="118" spans="1:130" s="224" customFormat="1" ht="26.25" customHeight="1" x14ac:dyDescent="0.2">
      <c r="A118" s="926" t="s">
        <v>412</v>
      </c>
      <c r="B118" s="907"/>
      <c r="C118" s="907"/>
      <c r="D118" s="907"/>
      <c r="E118" s="907"/>
      <c r="F118" s="907"/>
      <c r="G118" s="907"/>
      <c r="H118" s="907"/>
      <c r="I118" s="907"/>
      <c r="J118" s="907"/>
      <c r="K118" s="907"/>
      <c r="L118" s="907"/>
      <c r="M118" s="907"/>
      <c r="N118" s="907"/>
      <c r="O118" s="907"/>
      <c r="P118" s="907"/>
      <c r="Q118" s="907"/>
      <c r="R118" s="907"/>
      <c r="S118" s="907"/>
      <c r="T118" s="907"/>
      <c r="U118" s="907"/>
      <c r="V118" s="907"/>
      <c r="W118" s="907"/>
      <c r="X118" s="907"/>
      <c r="Y118" s="907"/>
      <c r="Z118" s="908"/>
      <c r="AA118" s="906" t="s">
        <v>409</v>
      </c>
      <c r="AB118" s="907"/>
      <c r="AC118" s="907"/>
      <c r="AD118" s="907"/>
      <c r="AE118" s="908"/>
      <c r="AF118" s="906" t="s">
        <v>410</v>
      </c>
      <c r="AG118" s="907"/>
      <c r="AH118" s="907"/>
      <c r="AI118" s="907"/>
      <c r="AJ118" s="908"/>
      <c r="AK118" s="906" t="s">
        <v>294</v>
      </c>
      <c r="AL118" s="907"/>
      <c r="AM118" s="907"/>
      <c r="AN118" s="907"/>
      <c r="AO118" s="908"/>
      <c r="AP118" s="984" t="s">
        <v>411</v>
      </c>
      <c r="AQ118" s="985"/>
      <c r="AR118" s="985"/>
      <c r="AS118" s="985"/>
      <c r="AT118" s="986"/>
      <c r="AU118" s="922"/>
      <c r="AV118" s="923"/>
      <c r="AW118" s="923"/>
      <c r="AX118" s="923"/>
      <c r="AY118" s="923"/>
      <c r="AZ118" s="987" t="s">
        <v>439</v>
      </c>
      <c r="BA118" s="979"/>
      <c r="BB118" s="979"/>
      <c r="BC118" s="979"/>
      <c r="BD118" s="979"/>
      <c r="BE118" s="979"/>
      <c r="BF118" s="979"/>
      <c r="BG118" s="979"/>
      <c r="BH118" s="979"/>
      <c r="BI118" s="979"/>
      <c r="BJ118" s="979"/>
      <c r="BK118" s="979"/>
      <c r="BL118" s="979"/>
      <c r="BM118" s="979"/>
      <c r="BN118" s="979"/>
      <c r="BO118" s="979"/>
      <c r="BP118" s="980"/>
      <c r="BQ118" s="1013" t="s">
        <v>122</v>
      </c>
      <c r="BR118" s="1014"/>
      <c r="BS118" s="1014"/>
      <c r="BT118" s="1014"/>
      <c r="BU118" s="1014"/>
      <c r="BV118" s="1014" t="s">
        <v>122</v>
      </c>
      <c r="BW118" s="1014"/>
      <c r="BX118" s="1014"/>
      <c r="BY118" s="1014"/>
      <c r="BZ118" s="1014"/>
      <c r="CA118" s="1014" t="s">
        <v>122</v>
      </c>
      <c r="CB118" s="1014"/>
      <c r="CC118" s="1014"/>
      <c r="CD118" s="1014"/>
      <c r="CE118" s="1014"/>
      <c r="CF118" s="934" t="s">
        <v>122</v>
      </c>
      <c r="CG118" s="935"/>
      <c r="CH118" s="935"/>
      <c r="CI118" s="935"/>
      <c r="CJ118" s="935"/>
      <c r="CK118" s="962"/>
      <c r="CL118" s="963"/>
      <c r="CM118" s="936" t="s">
        <v>440</v>
      </c>
      <c r="CN118" s="937"/>
      <c r="CO118" s="937"/>
      <c r="CP118" s="937"/>
      <c r="CQ118" s="937"/>
      <c r="CR118" s="937"/>
      <c r="CS118" s="937"/>
      <c r="CT118" s="937"/>
      <c r="CU118" s="937"/>
      <c r="CV118" s="937"/>
      <c r="CW118" s="937"/>
      <c r="CX118" s="937"/>
      <c r="CY118" s="937"/>
      <c r="CZ118" s="937"/>
      <c r="DA118" s="937"/>
      <c r="DB118" s="937"/>
      <c r="DC118" s="937"/>
      <c r="DD118" s="937"/>
      <c r="DE118" s="937"/>
      <c r="DF118" s="938"/>
      <c r="DG118" s="972" t="s">
        <v>122</v>
      </c>
      <c r="DH118" s="973"/>
      <c r="DI118" s="973"/>
      <c r="DJ118" s="973"/>
      <c r="DK118" s="974"/>
      <c r="DL118" s="975" t="s">
        <v>122</v>
      </c>
      <c r="DM118" s="973"/>
      <c r="DN118" s="973"/>
      <c r="DO118" s="973"/>
      <c r="DP118" s="974"/>
      <c r="DQ118" s="975" t="s">
        <v>122</v>
      </c>
      <c r="DR118" s="973"/>
      <c r="DS118" s="973"/>
      <c r="DT118" s="973"/>
      <c r="DU118" s="974"/>
      <c r="DV118" s="976" t="s">
        <v>122</v>
      </c>
      <c r="DW118" s="977"/>
      <c r="DX118" s="977"/>
      <c r="DY118" s="977"/>
      <c r="DZ118" s="978"/>
    </row>
    <row r="119" spans="1:130" s="224" customFormat="1" ht="26.25" customHeight="1" x14ac:dyDescent="0.2">
      <c r="A119" s="1070" t="s">
        <v>415</v>
      </c>
      <c r="B119" s="961"/>
      <c r="C119" s="943" t="s">
        <v>416</v>
      </c>
      <c r="D119" s="911"/>
      <c r="E119" s="911"/>
      <c r="F119" s="911"/>
      <c r="G119" s="911"/>
      <c r="H119" s="911"/>
      <c r="I119" s="911"/>
      <c r="J119" s="911"/>
      <c r="K119" s="911"/>
      <c r="L119" s="911"/>
      <c r="M119" s="911"/>
      <c r="N119" s="911"/>
      <c r="O119" s="911"/>
      <c r="P119" s="911"/>
      <c r="Q119" s="911"/>
      <c r="R119" s="911"/>
      <c r="S119" s="911"/>
      <c r="T119" s="911"/>
      <c r="U119" s="911"/>
      <c r="V119" s="911"/>
      <c r="W119" s="911"/>
      <c r="X119" s="911"/>
      <c r="Y119" s="911"/>
      <c r="Z119" s="912"/>
      <c r="AA119" s="913" t="s">
        <v>122</v>
      </c>
      <c r="AB119" s="914"/>
      <c r="AC119" s="914"/>
      <c r="AD119" s="914"/>
      <c r="AE119" s="915"/>
      <c r="AF119" s="916" t="s">
        <v>122</v>
      </c>
      <c r="AG119" s="914"/>
      <c r="AH119" s="914"/>
      <c r="AI119" s="914"/>
      <c r="AJ119" s="915"/>
      <c r="AK119" s="916" t="s">
        <v>122</v>
      </c>
      <c r="AL119" s="914"/>
      <c r="AM119" s="914"/>
      <c r="AN119" s="914"/>
      <c r="AO119" s="915"/>
      <c r="AP119" s="917" t="s">
        <v>122</v>
      </c>
      <c r="AQ119" s="918"/>
      <c r="AR119" s="918"/>
      <c r="AS119" s="918"/>
      <c r="AT119" s="919"/>
      <c r="AU119" s="924"/>
      <c r="AV119" s="925"/>
      <c r="AW119" s="925"/>
      <c r="AX119" s="925"/>
      <c r="AY119" s="925"/>
      <c r="AZ119" s="245" t="s">
        <v>177</v>
      </c>
      <c r="BA119" s="245"/>
      <c r="BB119" s="245"/>
      <c r="BC119" s="245"/>
      <c r="BD119" s="245"/>
      <c r="BE119" s="245"/>
      <c r="BF119" s="245"/>
      <c r="BG119" s="245"/>
      <c r="BH119" s="245"/>
      <c r="BI119" s="245"/>
      <c r="BJ119" s="245"/>
      <c r="BK119" s="245"/>
      <c r="BL119" s="245"/>
      <c r="BM119" s="245"/>
      <c r="BN119" s="245"/>
      <c r="BO119" s="991" t="s">
        <v>441</v>
      </c>
      <c r="BP119" s="1019"/>
      <c r="BQ119" s="1013">
        <v>64043354</v>
      </c>
      <c r="BR119" s="1014"/>
      <c r="BS119" s="1014"/>
      <c r="BT119" s="1014"/>
      <c r="BU119" s="1014"/>
      <c r="BV119" s="1014">
        <v>59733111</v>
      </c>
      <c r="BW119" s="1014"/>
      <c r="BX119" s="1014"/>
      <c r="BY119" s="1014"/>
      <c r="BZ119" s="1014"/>
      <c r="CA119" s="1014">
        <v>58090621</v>
      </c>
      <c r="CB119" s="1014"/>
      <c r="CC119" s="1014"/>
      <c r="CD119" s="1014"/>
      <c r="CE119" s="1014"/>
      <c r="CF119" s="1015"/>
      <c r="CG119" s="1016"/>
      <c r="CH119" s="1016"/>
      <c r="CI119" s="1016"/>
      <c r="CJ119" s="1017"/>
      <c r="CK119" s="964"/>
      <c r="CL119" s="965"/>
      <c r="CM119" s="987" t="s">
        <v>442</v>
      </c>
      <c r="CN119" s="979"/>
      <c r="CO119" s="979"/>
      <c r="CP119" s="979"/>
      <c r="CQ119" s="979"/>
      <c r="CR119" s="979"/>
      <c r="CS119" s="979"/>
      <c r="CT119" s="979"/>
      <c r="CU119" s="979"/>
      <c r="CV119" s="979"/>
      <c r="CW119" s="979"/>
      <c r="CX119" s="979"/>
      <c r="CY119" s="979"/>
      <c r="CZ119" s="979"/>
      <c r="DA119" s="979"/>
      <c r="DB119" s="979"/>
      <c r="DC119" s="979"/>
      <c r="DD119" s="979"/>
      <c r="DE119" s="979"/>
      <c r="DF119" s="980"/>
      <c r="DG119" s="1018" t="s">
        <v>122</v>
      </c>
      <c r="DH119" s="1000"/>
      <c r="DI119" s="1000"/>
      <c r="DJ119" s="1000"/>
      <c r="DK119" s="1001"/>
      <c r="DL119" s="999" t="s">
        <v>122</v>
      </c>
      <c r="DM119" s="1000"/>
      <c r="DN119" s="1000"/>
      <c r="DO119" s="1000"/>
      <c r="DP119" s="1001"/>
      <c r="DQ119" s="999" t="s">
        <v>122</v>
      </c>
      <c r="DR119" s="1000"/>
      <c r="DS119" s="1000"/>
      <c r="DT119" s="1000"/>
      <c r="DU119" s="1001"/>
      <c r="DV119" s="1002" t="s">
        <v>122</v>
      </c>
      <c r="DW119" s="1003"/>
      <c r="DX119" s="1003"/>
      <c r="DY119" s="1003"/>
      <c r="DZ119" s="1004"/>
    </row>
    <row r="120" spans="1:130" s="224" customFormat="1" ht="26.25" customHeight="1" x14ac:dyDescent="0.2">
      <c r="A120" s="1071"/>
      <c r="B120" s="963"/>
      <c r="C120" s="936" t="s">
        <v>419</v>
      </c>
      <c r="D120" s="937"/>
      <c r="E120" s="937"/>
      <c r="F120" s="937"/>
      <c r="G120" s="937"/>
      <c r="H120" s="937"/>
      <c r="I120" s="937"/>
      <c r="J120" s="937"/>
      <c r="K120" s="937"/>
      <c r="L120" s="937"/>
      <c r="M120" s="937"/>
      <c r="N120" s="937"/>
      <c r="O120" s="937"/>
      <c r="P120" s="937"/>
      <c r="Q120" s="937"/>
      <c r="R120" s="937"/>
      <c r="S120" s="937"/>
      <c r="T120" s="937"/>
      <c r="U120" s="937"/>
      <c r="V120" s="937"/>
      <c r="W120" s="937"/>
      <c r="X120" s="937"/>
      <c r="Y120" s="937"/>
      <c r="Z120" s="938"/>
      <c r="AA120" s="972" t="s">
        <v>122</v>
      </c>
      <c r="AB120" s="973"/>
      <c r="AC120" s="973"/>
      <c r="AD120" s="973"/>
      <c r="AE120" s="974"/>
      <c r="AF120" s="975" t="s">
        <v>122</v>
      </c>
      <c r="AG120" s="973"/>
      <c r="AH120" s="973"/>
      <c r="AI120" s="973"/>
      <c r="AJ120" s="974"/>
      <c r="AK120" s="975" t="s">
        <v>122</v>
      </c>
      <c r="AL120" s="973"/>
      <c r="AM120" s="973"/>
      <c r="AN120" s="973"/>
      <c r="AO120" s="974"/>
      <c r="AP120" s="976" t="s">
        <v>122</v>
      </c>
      <c r="AQ120" s="977"/>
      <c r="AR120" s="977"/>
      <c r="AS120" s="977"/>
      <c r="AT120" s="978"/>
      <c r="AU120" s="1005" t="s">
        <v>443</v>
      </c>
      <c r="AV120" s="1006"/>
      <c r="AW120" s="1006"/>
      <c r="AX120" s="1006"/>
      <c r="AY120" s="1007"/>
      <c r="AZ120" s="943" t="s">
        <v>444</v>
      </c>
      <c r="BA120" s="911"/>
      <c r="BB120" s="911"/>
      <c r="BC120" s="911"/>
      <c r="BD120" s="911"/>
      <c r="BE120" s="911"/>
      <c r="BF120" s="911"/>
      <c r="BG120" s="911"/>
      <c r="BH120" s="911"/>
      <c r="BI120" s="911"/>
      <c r="BJ120" s="911"/>
      <c r="BK120" s="911"/>
      <c r="BL120" s="911"/>
      <c r="BM120" s="911"/>
      <c r="BN120" s="911"/>
      <c r="BO120" s="911"/>
      <c r="BP120" s="912"/>
      <c r="BQ120" s="944">
        <v>11847423</v>
      </c>
      <c r="BR120" s="945"/>
      <c r="BS120" s="945"/>
      <c r="BT120" s="945"/>
      <c r="BU120" s="945"/>
      <c r="BV120" s="945">
        <v>15204487</v>
      </c>
      <c r="BW120" s="945"/>
      <c r="BX120" s="945"/>
      <c r="BY120" s="945"/>
      <c r="BZ120" s="945"/>
      <c r="CA120" s="945">
        <v>15929435</v>
      </c>
      <c r="CB120" s="945"/>
      <c r="CC120" s="945"/>
      <c r="CD120" s="945"/>
      <c r="CE120" s="945"/>
      <c r="CF120" s="958">
        <v>46.2</v>
      </c>
      <c r="CG120" s="959"/>
      <c r="CH120" s="959"/>
      <c r="CI120" s="959"/>
      <c r="CJ120" s="959"/>
      <c r="CK120" s="1020" t="s">
        <v>445</v>
      </c>
      <c r="CL120" s="1021"/>
      <c r="CM120" s="1021"/>
      <c r="CN120" s="1021"/>
      <c r="CO120" s="1022"/>
      <c r="CP120" s="1028" t="s">
        <v>392</v>
      </c>
      <c r="CQ120" s="1029"/>
      <c r="CR120" s="1029"/>
      <c r="CS120" s="1029"/>
      <c r="CT120" s="1029"/>
      <c r="CU120" s="1029"/>
      <c r="CV120" s="1029"/>
      <c r="CW120" s="1029"/>
      <c r="CX120" s="1029"/>
      <c r="CY120" s="1029"/>
      <c r="CZ120" s="1029"/>
      <c r="DA120" s="1029"/>
      <c r="DB120" s="1029"/>
      <c r="DC120" s="1029"/>
      <c r="DD120" s="1029"/>
      <c r="DE120" s="1029"/>
      <c r="DF120" s="1030"/>
      <c r="DG120" s="944">
        <v>6769688</v>
      </c>
      <c r="DH120" s="945"/>
      <c r="DI120" s="945"/>
      <c r="DJ120" s="945"/>
      <c r="DK120" s="945"/>
      <c r="DL120" s="945">
        <v>5507025</v>
      </c>
      <c r="DM120" s="945"/>
      <c r="DN120" s="945"/>
      <c r="DO120" s="945"/>
      <c r="DP120" s="945"/>
      <c r="DQ120" s="945">
        <v>5823193</v>
      </c>
      <c r="DR120" s="945"/>
      <c r="DS120" s="945"/>
      <c r="DT120" s="945"/>
      <c r="DU120" s="945"/>
      <c r="DV120" s="946">
        <v>16.899999999999999</v>
      </c>
      <c r="DW120" s="946"/>
      <c r="DX120" s="946"/>
      <c r="DY120" s="946"/>
      <c r="DZ120" s="947"/>
    </row>
    <row r="121" spans="1:130" s="224" customFormat="1" ht="26.25" customHeight="1" x14ac:dyDescent="0.2">
      <c r="A121" s="1071"/>
      <c r="B121" s="963"/>
      <c r="C121" s="988" t="s">
        <v>446</v>
      </c>
      <c r="D121" s="989"/>
      <c r="E121" s="989"/>
      <c r="F121" s="989"/>
      <c r="G121" s="989"/>
      <c r="H121" s="989"/>
      <c r="I121" s="989"/>
      <c r="J121" s="989"/>
      <c r="K121" s="989"/>
      <c r="L121" s="989"/>
      <c r="M121" s="989"/>
      <c r="N121" s="989"/>
      <c r="O121" s="989"/>
      <c r="P121" s="989"/>
      <c r="Q121" s="989"/>
      <c r="R121" s="989"/>
      <c r="S121" s="989"/>
      <c r="T121" s="989"/>
      <c r="U121" s="989"/>
      <c r="V121" s="989"/>
      <c r="W121" s="989"/>
      <c r="X121" s="989"/>
      <c r="Y121" s="989"/>
      <c r="Z121" s="990"/>
      <c r="AA121" s="972" t="s">
        <v>122</v>
      </c>
      <c r="AB121" s="973"/>
      <c r="AC121" s="973"/>
      <c r="AD121" s="973"/>
      <c r="AE121" s="974"/>
      <c r="AF121" s="975" t="s">
        <v>122</v>
      </c>
      <c r="AG121" s="973"/>
      <c r="AH121" s="973"/>
      <c r="AI121" s="973"/>
      <c r="AJ121" s="974"/>
      <c r="AK121" s="975" t="s">
        <v>122</v>
      </c>
      <c r="AL121" s="973"/>
      <c r="AM121" s="973"/>
      <c r="AN121" s="973"/>
      <c r="AO121" s="974"/>
      <c r="AP121" s="976" t="s">
        <v>122</v>
      </c>
      <c r="AQ121" s="977"/>
      <c r="AR121" s="977"/>
      <c r="AS121" s="977"/>
      <c r="AT121" s="978"/>
      <c r="AU121" s="1008"/>
      <c r="AV121" s="1009"/>
      <c r="AW121" s="1009"/>
      <c r="AX121" s="1009"/>
      <c r="AY121" s="1010"/>
      <c r="AZ121" s="936" t="s">
        <v>447</v>
      </c>
      <c r="BA121" s="937"/>
      <c r="BB121" s="937"/>
      <c r="BC121" s="937"/>
      <c r="BD121" s="937"/>
      <c r="BE121" s="937"/>
      <c r="BF121" s="937"/>
      <c r="BG121" s="937"/>
      <c r="BH121" s="937"/>
      <c r="BI121" s="937"/>
      <c r="BJ121" s="937"/>
      <c r="BK121" s="937"/>
      <c r="BL121" s="937"/>
      <c r="BM121" s="937"/>
      <c r="BN121" s="937"/>
      <c r="BO121" s="937"/>
      <c r="BP121" s="938"/>
      <c r="BQ121" s="939">
        <v>14590012</v>
      </c>
      <c r="BR121" s="940"/>
      <c r="BS121" s="940"/>
      <c r="BT121" s="940"/>
      <c r="BU121" s="940"/>
      <c r="BV121" s="940">
        <v>15410043</v>
      </c>
      <c r="BW121" s="940"/>
      <c r="BX121" s="940"/>
      <c r="BY121" s="940"/>
      <c r="BZ121" s="940"/>
      <c r="CA121" s="940">
        <v>11646177</v>
      </c>
      <c r="CB121" s="940"/>
      <c r="CC121" s="940"/>
      <c r="CD121" s="940"/>
      <c r="CE121" s="940"/>
      <c r="CF121" s="934">
        <v>33.799999999999997</v>
      </c>
      <c r="CG121" s="935"/>
      <c r="CH121" s="935"/>
      <c r="CI121" s="935"/>
      <c r="CJ121" s="935"/>
      <c r="CK121" s="1023"/>
      <c r="CL121" s="1024"/>
      <c r="CM121" s="1024"/>
      <c r="CN121" s="1024"/>
      <c r="CO121" s="1025"/>
      <c r="CP121" s="1033" t="s">
        <v>394</v>
      </c>
      <c r="CQ121" s="1034"/>
      <c r="CR121" s="1034"/>
      <c r="CS121" s="1034"/>
      <c r="CT121" s="1034"/>
      <c r="CU121" s="1034"/>
      <c r="CV121" s="1034"/>
      <c r="CW121" s="1034"/>
      <c r="CX121" s="1034"/>
      <c r="CY121" s="1034"/>
      <c r="CZ121" s="1034"/>
      <c r="DA121" s="1034"/>
      <c r="DB121" s="1034"/>
      <c r="DC121" s="1034"/>
      <c r="DD121" s="1034"/>
      <c r="DE121" s="1034"/>
      <c r="DF121" s="1035"/>
      <c r="DG121" s="939">
        <v>884477</v>
      </c>
      <c r="DH121" s="940"/>
      <c r="DI121" s="940"/>
      <c r="DJ121" s="940"/>
      <c r="DK121" s="940"/>
      <c r="DL121" s="940">
        <v>764693</v>
      </c>
      <c r="DM121" s="940"/>
      <c r="DN121" s="940"/>
      <c r="DO121" s="940"/>
      <c r="DP121" s="940"/>
      <c r="DQ121" s="940">
        <v>633935</v>
      </c>
      <c r="DR121" s="940"/>
      <c r="DS121" s="940"/>
      <c r="DT121" s="940"/>
      <c r="DU121" s="940"/>
      <c r="DV121" s="941">
        <v>1.8</v>
      </c>
      <c r="DW121" s="941"/>
      <c r="DX121" s="941"/>
      <c r="DY121" s="941"/>
      <c r="DZ121" s="942"/>
    </row>
    <row r="122" spans="1:130" s="224" customFormat="1" ht="26.25" customHeight="1" x14ac:dyDescent="0.2">
      <c r="A122" s="1071"/>
      <c r="B122" s="963"/>
      <c r="C122" s="936" t="s">
        <v>429</v>
      </c>
      <c r="D122" s="937"/>
      <c r="E122" s="937"/>
      <c r="F122" s="937"/>
      <c r="G122" s="937"/>
      <c r="H122" s="937"/>
      <c r="I122" s="937"/>
      <c r="J122" s="937"/>
      <c r="K122" s="937"/>
      <c r="L122" s="937"/>
      <c r="M122" s="937"/>
      <c r="N122" s="937"/>
      <c r="O122" s="937"/>
      <c r="P122" s="937"/>
      <c r="Q122" s="937"/>
      <c r="R122" s="937"/>
      <c r="S122" s="937"/>
      <c r="T122" s="937"/>
      <c r="U122" s="937"/>
      <c r="V122" s="937"/>
      <c r="W122" s="937"/>
      <c r="X122" s="937"/>
      <c r="Y122" s="937"/>
      <c r="Z122" s="938"/>
      <c r="AA122" s="972" t="s">
        <v>122</v>
      </c>
      <c r="AB122" s="973"/>
      <c r="AC122" s="973"/>
      <c r="AD122" s="973"/>
      <c r="AE122" s="974"/>
      <c r="AF122" s="975" t="s">
        <v>122</v>
      </c>
      <c r="AG122" s="973"/>
      <c r="AH122" s="973"/>
      <c r="AI122" s="973"/>
      <c r="AJ122" s="974"/>
      <c r="AK122" s="975" t="s">
        <v>122</v>
      </c>
      <c r="AL122" s="973"/>
      <c r="AM122" s="973"/>
      <c r="AN122" s="973"/>
      <c r="AO122" s="974"/>
      <c r="AP122" s="976" t="s">
        <v>122</v>
      </c>
      <c r="AQ122" s="977"/>
      <c r="AR122" s="977"/>
      <c r="AS122" s="977"/>
      <c r="AT122" s="978"/>
      <c r="AU122" s="1008"/>
      <c r="AV122" s="1009"/>
      <c r="AW122" s="1009"/>
      <c r="AX122" s="1009"/>
      <c r="AY122" s="1010"/>
      <c r="AZ122" s="987" t="s">
        <v>448</v>
      </c>
      <c r="BA122" s="979"/>
      <c r="BB122" s="979"/>
      <c r="BC122" s="979"/>
      <c r="BD122" s="979"/>
      <c r="BE122" s="979"/>
      <c r="BF122" s="979"/>
      <c r="BG122" s="979"/>
      <c r="BH122" s="979"/>
      <c r="BI122" s="979"/>
      <c r="BJ122" s="979"/>
      <c r="BK122" s="979"/>
      <c r="BL122" s="979"/>
      <c r="BM122" s="979"/>
      <c r="BN122" s="979"/>
      <c r="BO122" s="979"/>
      <c r="BP122" s="980"/>
      <c r="BQ122" s="1013">
        <v>32877401</v>
      </c>
      <c r="BR122" s="1014"/>
      <c r="BS122" s="1014"/>
      <c r="BT122" s="1014"/>
      <c r="BU122" s="1014"/>
      <c r="BV122" s="1014">
        <v>30793206</v>
      </c>
      <c r="BW122" s="1014"/>
      <c r="BX122" s="1014"/>
      <c r="BY122" s="1014"/>
      <c r="BZ122" s="1014"/>
      <c r="CA122" s="1014">
        <v>28301682</v>
      </c>
      <c r="CB122" s="1014"/>
      <c r="CC122" s="1014"/>
      <c r="CD122" s="1014"/>
      <c r="CE122" s="1014"/>
      <c r="CF122" s="1031">
        <v>82.2</v>
      </c>
      <c r="CG122" s="1032"/>
      <c r="CH122" s="1032"/>
      <c r="CI122" s="1032"/>
      <c r="CJ122" s="1032"/>
      <c r="CK122" s="1023"/>
      <c r="CL122" s="1024"/>
      <c r="CM122" s="1024"/>
      <c r="CN122" s="1024"/>
      <c r="CO122" s="1025"/>
      <c r="CP122" s="1033" t="s">
        <v>390</v>
      </c>
      <c r="CQ122" s="1034"/>
      <c r="CR122" s="1034"/>
      <c r="CS122" s="1034"/>
      <c r="CT122" s="1034"/>
      <c r="CU122" s="1034"/>
      <c r="CV122" s="1034"/>
      <c r="CW122" s="1034"/>
      <c r="CX122" s="1034"/>
      <c r="CY122" s="1034"/>
      <c r="CZ122" s="1034"/>
      <c r="DA122" s="1034"/>
      <c r="DB122" s="1034"/>
      <c r="DC122" s="1034"/>
      <c r="DD122" s="1034"/>
      <c r="DE122" s="1034"/>
      <c r="DF122" s="1035"/>
      <c r="DG122" s="939" t="s">
        <v>122</v>
      </c>
      <c r="DH122" s="940"/>
      <c r="DI122" s="940"/>
      <c r="DJ122" s="940"/>
      <c r="DK122" s="940"/>
      <c r="DL122" s="940" t="s">
        <v>122</v>
      </c>
      <c r="DM122" s="940"/>
      <c r="DN122" s="940"/>
      <c r="DO122" s="940"/>
      <c r="DP122" s="940"/>
      <c r="DQ122" s="940" t="s">
        <v>122</v>
      </c>
      <c r="DR122" s="940"/>
      <c r="DS122" s="940"/>
      <c r="DT122" s="940"/>
      <c r="DU122" s="940"/>
      <c r="DV122" s="941" t="s">
        <v>122</v>
      </c>
      <c r="DW122" s="941"/>
      <c r="DX122" s="941"/>
      <c r="DY122" s="941"/>
      <c r="DZ122" s="942"/>
    </row>
    <row r="123" spans="1:130" s="224" customFormat="1" ht="26.25" customHeight="1" x14ac:dyDescent="0.2">
      <c r="A123" s="1071"/>
      <c r="B123" s="963"/>
      <c r="C123" s="936" t="s">
        <v>435</v>
      </c>
      <c r="D123" s="937"/>
      <c r="E123" s="937"/>
      <c r="F123" s="937"/>
      <c r="G123" s="937"/>
      <c r="H123" s="937"/>
      <c r="I123" s="937"/>
      <c r="J123" s="937"/>
      <c r="K123" s="937"/>
      <c r="L123" s="937"/>
      <c r="M123" s="937"/>
      <c r="N123" s="937"/>
      <c r="O123" s="937"/>
      <c r="P123" s="937"/>
      <c r="Q123" s="937"/>
      <c r="R123" s="937"/>
      <c r="S123" s="937"/>
      <c r="T123" s="937"/>
      <c r="U123" s="937"/>
      <c r="V123" s="937"/>
      <c r="W123" s="937"/>
      <c r="X123" s="937"/>
      <c r="Y123" s="937"/>
      <c r="Z123" s="938"/>
      <c r="AA123" s="972">
        <v>96008</v>
      </c>
      <c r="AB123" s="973"/>
      <c r="AC123" s="973"/>
      <c r="AD123" s="973"/>
      <c r="AE123" s="974"/>
      <c r="AF123" s="975">
        <v>109508</v>
      </c>
      <c r="AG123" s="973"/>
      <c r="AH123" s="973"/>
      <c r="AI123" s="973"/>
      <c r="AJ123" s="974"/>
      <c r="AK123" s="975">
        <v>114942</v>
      </c>
      <c r="AL123" s="973"/>
      <c r="AM123" s="973"/>
      <c r="AN123" s="973"/>
      <c r="AO123" s="974"/>
      <c r="AP123" s="976">
        <v>0.3</v>
      </c>
      <c r="AQ123" s="977"/>
      <c r="AR123" s="977"/>
      <c r="AS123" s="977"/>
      <c r="AT123" s="978"/>
      <c r="AU123" s="1011"/>
      <c r="AV123" s="1012"/>
      <c r="AW123" s="1012"/>
      <c r="AX123" s="1012"/>
      <c r="AY123" s="1012"/>
      <c r="AZ123" s="245" t="s">
        <v>177</v>
      </c>
      <c r="BA123" s="245"/>
      <c r="BB123" s="245"/>
      <c r="BC123" s="245"/>
      <c r="BD123" s="245"/>
      <c r="BE123" s="245"/>
      <c r="BF123" s="245"/>
      <c r="BG123" s="245"/>
      <c r="BH123" s="245"/>
      <c r="BI123" s="245"/>
      <c r="BJ123" s="245"/>
      <c r="BK123" s="245"/>
      <c r="BL123" s="245"/>
      <c r="BM123" s="245"/>
      <c r="BN123" s="245"/>
      <c r="BO123" s="991" t="s">
        <v>449</v>
      </c>
      <c r="BP123" s="1019"/>
      <c r="BQ123" s="1077">
        <v>59314836</v>
      </c>
      <c r="BR123" s="1078"/>
      <c r="BS123" s="1078"/>
      <c r="BT123" s="1078"/>
      <c r="BU123" s="1078"/>
      <c r="BV123" s="1078">
        <v>61407736</v>
      </c>
      <c r="BW123" s="1078"/>
      <c r="BX123" s="1078"/>
      <c r="BY123" s="1078"/>
      <c r="BZ123" s="1078"/>
      <c r="CA123" s="1078">
        <v>55877294</v>
      </c>
      <c r="CB123" s="1078"/>
      <c r="CC123" s="1078"/>
      <c r="CD123" s="1078"/>
      <c r="CE123" s="1078"/>
      <c r="CF123" s="1015"/>
      <c r="CG123" s="1016"/>
      <c r="CH123" s="1016"/>
      <c r="CI123" s="1016"/>
      <c r="CJ123" s="1017"/>
      <c r="CK123" s="1023"/>
      <c r="CL123" s="1024"/>
      <c r="CM123" s="1024"/>
      <c r="CN123" s="1024"/>
      <c r="CO123" s="1025"/>
      <c r="CP123" s="1033" t="s">
        <v>391</v>
      </c>
      <c r="CQ123" s="1034"/>
      <c r="CR123" s="1034"/>
      <c r="CS123" s="1034"/>
      <c r="CT123" s="1034"/>
      <c r="CU123" s="1034"/>
      <c r="CV123" s="1034"/>
      <c r="CW123" s="1034"/>
      <c r="CX123" s="1034"/>
      <c r="CY123" s="1034"/>
      <c r="CZ123" s="1034"/>
      <c r="DA123" s="1034"/>
      <c r="DB123" s="1034"/>
      <c r="DC123" s="1034"/>
      <c r="DD123" s="1034"/>
      <c r="DE123" s="1034"/>
      <c r="DF123" s="1035"/>
      <c r="DG123" s="972" t="s">
        <v>122</v>
      </c>
      <c r="DH123" s="973"/>
      <c r="DI123" s="973"/>
      <c r="DJ123" s="973"/>
      <c r="DK123" s="974"/>
      <c r="DL123" s="975" t="s">
        <v>122</v>
      </c>
      <c r="DM123" s="973"/>
      <c r="DN123" s="973"/>
      <c r="DO123" s="973"/>
      <c r="DP123" s="974"/>
      <c r="DQ123" s="975" t="s">
        <v>122</v>
      </c>
      <c r="DR123" s="973"/>
      <c r="DS123" s="973"/>
      <c r="DT123" s="973"/>
      <c r="DU123" s="974"/>
      <c r="DV123" s="976" t="s">
        <v>122</v>
      </c>
      <c r="DW123" s="977"/>
      <c r="DX123" s="977"/>
      <c r="DY123" s="977"/>
      <c r="DZ123" s="978"/>
    </row>
    <row r="124" spans="1:130" s="224" customFormat="1" ht="26.25" customHeight="1" thickBot="1" x14ac:dyDescent="0.25">
      <c r="A124" s="1071"/>
      <c r="B124" s="963"/>
      <c r="C124" s="936" t="s">
        <v>438</v>
      </c>
      <c r="D124" s="937"/>
      <c r="E124" s="937"/>
      <c r="F124" s="937"/>
      <c r="G124" s="937"/>
      <c r="H124" s="937"/>
      <c r="I124" s="937"/>
      <c r="J124" s="937"/>
      <c r="K124" s="937"/>
      <c r="L124" s="937"/>
      <c r="M124" s="937"/>
      <c r="N124" s="937"/>
      <c r="O124" s="937"/>
      <c r="P124" s="937"/>
      <c r="Q124" s="937"/>
      <c r="R124" s="937"/>
      <c r="S124" s="937"/>
      <c r="T124" s="937"/>
      <c r="U124" s="937"/>
      <c r="V124" s="937"/>
      <c r="W124" s="937"/>
      <c r="X124" s="937"/>
      <c r="Y124" s="937"/>
      <c r="Z124" s="938"/>
      <c r="AA124" s="972" t="s">
        <v>122</v>
      </c>
      <c r="AB124" s="973"/>
      <c r="AC124" s="973"/>
      <c r="AD124" s="973"/>
      <c r="AE124" s="974"/>
      <c r="AF124" s="975" t="s">
        <v>122</v>
      </c>
      <c r="AG124" s="973"/>
      <c r="AH124" s="973"/>
      <c r="AI124" s="973"/>
      <c r="AJ124" s="974"/>
      <c r="AK124" s="975" t="s">
        <v>122</v>
      </c>
      <c r="AL124" s="973"/>
      <c r="AM124" s="973"/>
      <c r="AN124" s="973"/>
      <c r="AO124" s="974"/>
      <c r="AP124" s="976" t="s">
        <v>122</v>
      </c>
      <c r="AQ124" s="977"/>
      <c r="AR124" s="977"/>
      <c r="AS124" s="977"/>
      <c r="AT124" s="978"/>
      <c r="AU124" s="1073" t="s">
        <v>450</v>
      </c>
      <c r="AV124" s="1074"/>
      <c r="AW124" s="1074"/>
      <c r="AX124" s="1074"/>
      <c r="AY124" s="1074"/>
      <c r="AZ124" s="1074"/>
      <c r="BA124" s="1074"/>
      <c r="BB124" s="1074"/>
      <c r="BC124" s="1074"/>
      <c r="BD124" s="1074"/>
      <c r="BE124" s="1074"/>
      <c r="BF124" s="1074"/>
      <c r="BG124" s="1074"/>
      <c r="BH124" s="1074"/>
      <c r="BI124" s="1074"/>
      <c r="BJ124" s="1074"/>
      <c r="BK124" s="1074"/>
      <c r="BL124" s="1074"/>
      <c r="BM124" s="1074"/>
      <c r="BN124" s="1074"/>
      <c r="BO124" s="1074"/>
      <c r="BP124" s="1075"/>
      <c r="BQ124" s="1076">
        <v>13.8</v>
      </c>
      <c r="BR124" s="1041"/>
      <c r="BS124" s="1041"/>
      <c r="BT124" s="1041"/>
      <c r="BU124" s="1041"/>
      <c r="BV124" s="1041" t="s">
        <v>122</v>
      </c>
      <c r="BW124" s="1041"/>
      <c r="BX124" s="1041"/>
      <c r="BY124" s="1041"/>
      <c r="BZ124" s="1041"/>
      <c r="CA124" s="1041">
        <v>6.4</v>
      </c>
      <c r="CB124" s="1041"/>
      <c r="CC124" s="1041"/>
      <c r="CD124" s="1041"/>
      <c r="CE124" s="1041"/>
      <c r="CF124" s="1042"/>
      <c r="CG124" s="1043"/>
      <c r="CH124" s="1043"/>
      <c r="CI124" s="1043"/>
      <c r="CJ124" s="1044"/>
      <c r="CK124" s="1026"/>
      <c r="CL124" s="1026"/>
      <c r="CM124" s="1026"/>
      <c r="CN124" s="1026"/>
      <c r="CO124" s="1027"/>
      <c r="CP124" s="1033" t="s">
        <v>451</v>
      </c>
      <c r="CQ124" s="1034"/>
      <c r="CR124" s="1034"/>
      <c r="CS124" s="1034"/>
      <c r="CT124" s="1034"/>
      <c r="CU124" s="1034"/>
      <c r="CV124" s="1034"/>
      <c r="CW124" s="1034"/>
      <c r="CX124" s="1034"/>
      <c r="CY124" s="1034"/>
      <c r="CZ124" s="1034"/>
      <c r="DA124" s="1034"/>
      <c r="DB124" s="1034"/>
      <c r="DC124" s="1034"/>
      <c r="DD124" s="1034"/>
      <c r="DE124" s="1034"/>
      <c r="DF124" s="1035"/>
      <c r="DG124" s="1018" t="s">
        <v>122</v>
      </c>
      <c r="DH124" s="1000"/>
      <c r="DI124" s="1000"/>
      <c r="DJ124" s="1000"/>
      <c r="DK124" s="1001"/>
      <c r="DL124" s="999" t="s">
        <v>122</v>
      </c>
      <c r="DM124" s="1000"/>
      <c r="DN124" s="1000"/>
      <c r="DO124" s="1000"/>
      <c r="DP124" s="1001"/>
      <c r="DQ124" s="999" t="s">
        <v>122</v>
      </c>
      <c r="DR124" s="1000"/>
      <c r="DS124" s="1000"/>
      <c r="DT124" s="1000"/>
      <c r="DU124" s="1001"/>
      <c r="DV124" s="1002" t="s">
        <v>122</v>
      </c>
      <c r="DW124" s="1003"/>
      <c r="DX124" s="1003"/>
      <c r="DY124" s="1003"/>
      <c r="DZ124" s="1004"/>
    </row>
    <row r="125" spans="1:130" s="224" customFormat="1" ht="26.25" customHeight="1" x14ac:dyDescent="0.2">
      <c r="A125" s="1071"/>
      <c r="B125" s="963"/>
      <c r="C125" s="936" t="s">
        <v>440</v>
      </c>
      <c r="D125" s="937"/>
      <c r="E125" s="937"/>
      <c r="F125" s="937"/>
      <c r="G125" s="937"/>
      <c r="H125" s="937"/>
      <c r="I125" s="937"/>
      <c r="J125" s="937"/>
      <c r="K125" s="937"/>
      <c r="L125" s="937"/>
      <c r="M125" s="937"/>
      <c r="N125" s="937"/>
      <c r="O125" s="937"/>
      <c r="P125" s="937"/>
      <c r="Q125" s="937"/>
      <c r="R125" s="937"/>
      <c r="S125" s="937"/>
      <c r="T125" s="937"/>
      <c r="U125" s="937"/>
      <c r="V125" s="937"/>
      <c r="W125" s="937"/>
      <c r="X125" s="937"/>
      <c r="Y125" s="937"/>
      <c r="Z125" s="938"/>
      <c r="AA125" s="972" t="s">
        <v>122</v>
      </c>
      <c r="AB125" s="973"/>
      <c r="AC125" s="973"/>
      <c r="AD125" s="973"/>
      <c r="AE125" s="974"/>
      <c r="AF125" s="975" t="s">
        <v>122</v>
      </c>
      <c r="AG125" s="973"/>
      <c r="AH125" s="973"/>
      <c r="AI125" s="973"/>
      <c r="AJ125" s="974"/>
      <c r="AK125" s="975" t="s">
        <v>122</v>
      </c>
      <c r="AL125" s="973"/>
      <c r="AM125" s="973"/>
      <c r="AN125" s="973"/>
      <c r="AO125" s="974"/>
      <c r="AP125" s="976" t="s">
        <v>122</v>
      </c>
      <c r="AQ125" s="977"/>
      <c r="AR125" s="977"/>
      <c r="AS125" s="977"/>
      <c r="AT125" s="978"/>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36" t="s">
        <v>452</v>
      </c>
      <c r="CL125" s="1021"/>
      <c r="CM125" s="1021"/>
      <c r="CN125" s="1021"/>
      <c r="CO125" s="1022"/>
      <c r="CP125" s="943" t="s">
        <v>453</v>
      </c>
      <c r="CQ125" s="911"/>
      <c r="CR125" s="911"/>
      <c r="CS125" s="911"/>
      <c r="CT125" s="911"/>
      <c r="CU125" s="911"/>
      <c r="CV125" s="911"/>
      <c r="CW125" s="911"/>
      <c r="CX125" s="911"/>
      <c r="CY125" s="911"/>
      <c r="CZ125" s="911"/>
      <c r="DA125" s="911"/>
      <c r="DB125" s="911"/>
      <c r="DC125" s="911"/>
      <c r="DD125" s="911"/>
      <c r="DE125" s="911"/>
      <c r="DF125" s="912"/>
      <c r="DG125" s="944" t="s">
        <v>122</v>
      </c>
      <c r="DH125" s="945"/>
      <c r="DI125" s="945"/>
      <c r="DJ125" s="945"/>
      <c r="DK125" s="945"/>
      <c r="DL125" s="945" t="s">
        <v>122</v>
      </c>
      <c r="DM125" s="945"/>
      <c r="DN125" s="945"/>
      <c r="DO125" s="945"/>
      <c r="DP125" s="945"/>
      <c r="DQ125" s="945" t="s">
        <v>122</v>
      </c>
      <c r="DR125" s="945"/>
      <c r="DS125" s="945"/>
      <c r="DT125" s="945"/>
      <c r="DU125" s="945"/>
      <c r="DV125" s="946" t="s">
        <v>122</v>
      </c>
      <c r="DW125" s="946"/>
      <c r="DX125" s="946"/>
      <c r="DY125" s="946"/>
      <c r="DZ125" s="947"/>
    </row>
    <row r="126" spans="1:130" s="224" customFormat="1" ht="26.25" customHeight="1" thickBot="1" x14ac:dyDescent="0.25">
      <c r="A126" s="1071"/>
      <c r="B126" s="963"/>
      <c r="C126" s="936" t="s">
        <v>442</v>
      </c>
      <c r="D126" s="937"/>
      <c r="E126" s="937"/>
      <c r="F126" s="937"/>
      <c r="G126" s="937"/>
      <c r="H126" s="937"/>
      <c r="I126" s="937"/>
      <c r="J126" s="937"/>
      <c r="K126" s="937"/>
      <c r="L126" s="937"/>
      <c r="M126" s="937"/>
      <c r="N126" s="937"/>
      <c r="O126" s="937"/>
      <c r="P126" s="937"/>
      <c r="Q126" s="937"/>
      <c r="R126" s="937"/>
      <c r="S126" s="937"/>
      <c r="T126" s="937"/>
      <c r="U126" s="937"/>
      <c r="V126" s="937"/>
      <c r="W126" s="937"/>
      <c r="X126" s="937"/>
      <c r="Y126" s="937"/>
      <c r="Z126" s="938"/>
      <c r="AA126" s="972" t="s">
        <v>122</v>
      </c>
      <c r="AB126" s="973"/>
      <c r="AC126" s="973"/>
      <c r="AD126" s="973"/>
      <c r="AE126" s="974"/>
      <c r="AF126" s="975" t="s">
        <v>122</v>
      </c>
      <c r="AG126" s="973"/>
      <c r="AH126" s="973"/>
      <c r="AI126" s="973"/>
      <c r="AJ126" s="974"/>
      <c r="AK126" s="975" t="s">
        <v>122</v>
      </c>
      <c r="AL126" s="973"/>
      <c r="AM126" s="973"/>
      <c r="AN126" s="973"/>
      <c r="AO126" s="974"/>
      <c r="AP126" s="976" t="s">
        <v>122</v>
      </c>
      <c r="AQ126" s="977"/>
      <c r="AR126" s="977"/>
      <c r="AS126" s="977"/>
      <c r="AT126" s="978"/>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37"/>
      <c r="CL126" s="1024"/>
      <c r="CM126" s="1024"/>
      <c r="CN126" s="1024"/>
      <c r="CO126" s="1025"/>
      <c r="CP126" s="936" t="s">
        <v>454</v>
      </c>
      <c r="CQ126" s="937"/>
      <c r="CR126" s="937"/>
      <c r="CS126" s="937"/>
      <c r="CT126" s="937"/>
      <c r="CU126" s="937"/>
      <c r="CV126" s="937"/>
      <c r="CW126" s="937"/>
      <c r="CX126" s="937"/>
      <c r="CY126" s="937"/>
      <c r="CZ126" s="937"/>
      <c r="DA126" s="937"/>
      <c r="DB126" s="937"/>
      <c r="DC126" s="937"/>
      <c r="DD126" s="937"/>
      <c r="DE126" s="937"/>
      <c r="DF126" s="938"/>
      <c r="DG126" s="939">
        <v>818965</v>
      </c>
      <c r="DH126" s="940"/>
      <c r="DI126" s="940"/>
      <c r="DJ126" s="940"/>
      <c r="DK126" s="940"/>
      <c r="DL126" s="940">
        <v>765933</v>
      </c>
      <c r="DM126" s="940"/>
      <c r="DN126" s="940"/>
      <c r="DO126" s="940"/>
      <c r="DP126" s="940"/>
      <c r="DQ126" s="940">
        <v>713057</v>
      </c>
      <c r="DR126" s="940"/>
      <c r="DS126" s="940"/>
      <c r="DT126" s="940"/>
      <c r="DU126" s="940"/>
      <c r="DV126" s="941">
        <v>2.1</v>
      </c>
      <c r="DW126" s="941"/>
      <c r="DX126" s="941"/>
      <c r="DY126" s="941"/>
      <c r="DZ126" s="942"/>
    </row>
    <row r="127" spans="1:130" s="224" customFormat="1" ht="26.25" customHeight="1" x14ac:dyDescent="0.2">
      <c r="A127" s="1072"/>
      <c r="B127" s="965"/>
      <c r="C127" s="987" t="s">
        <v>455</v>
      </c>
      <c r="D127" s="979"/>
      <c r="E127" s="979"/>
      <c r="F127" s="979"/>
      <c r="G127" s="979"/>
      <c r="H127" s="979"/>
      <c r="I127" s="979"/>
      <c r="J127" s="979"/>
      <c r="K127" s="979"/>
      <c r="L127" s="979"/>
      <c r="M127" s="979"/>
      <c r="N127" s="979"/>
      <c r="O127" s="979"/>
      <c r="P127" s="979"/>
      <c r="Q127" s="979"/>
      <c r="R127" s="979"/>
      <c r="S127" s="979"/>
      <c r="T127" s="979"/>
      <c r="U127" s="979"/>
      <c r="V127" s="979"/>
      <c r="W127" s="979"/>
      <c r="X127" s="979"/>
      <c r="Y127" s="979"/>
      <c r="Z127" s="980"/>
      <c r="AA127" s="972" t="s">
        <v>122</v>
      </c>
      <c r="AB127" s="973"/>
      <c r="AC127" s="973"/>
      <c r="AD127" s="973"/>
      <c r="AE127" s="974"/>
      <c r="AF127" s="975" t="s">
        <v>122</v>
      </c>
      <c r="AG127" s="973"/>
      <c r="AH127" s="973"/>
      <c r="AI127" s="973"/>
      <c r="AJ127" s="974"/>
      <c r="AK127" s="975" t="s">
        <v>122</v>
      </c>
      <c r="AL127" s="973"/>
      <c r="AM127" s="973"/>
      <c r="AN127" s="973"/>
      <c r="AO127" s="974"/>
      <c r="AP127" s="976" t="s">
        <v>122</v>
      </c>
      <c r="AQ127" s="977"/>
      <c r="AR127" s="977"/>
      <c r="AS127" s="977"/>
      <c r="AT127" s="978"/>
      <c r="AU127" s="226"/>
      <c r="AV127" s="226"/>
      <c r="AW127" s="226"/>
      <c r="AX127" s="1045" t="s">
        <v>456</v>
      </c>
      <c r="AY127" s="1046"/>
      <c r="AZ127" s="1046"/>
      <c r="BA127" s="1046"/>
      <c r="BB127" s="1046"/>
      <c r="BC127" s="1046"/>
      <c r="BD127" s="1046"/>
      <c r="BE127" s="1047"/>
      <c r="BF127" s="1048" t="s">
        <v>457</v>
      </c>
      <c r="BG127" s="1046"/>
      <c r="BH127" s="1046"/>
      <c r="BI127" s="1046"/>
      <c r="BJ127" s="1046"/>
      <c r="BK127" s="1046"/>
      <c r="BL127" s="1047"/>
      <c r="BM127" s="1048" t="s">
        <v>458</v>
      </c>
      <c r="BN127" s="1046"/>
      <c r="BO127" s="1046"/>
      <c r="BP127" s="1046"/>
      <c r="BQ127" s="1046"/>
      <c r="BR127" s="1046"/>
      <c r="BS127" s="1047"/>
      <c r="BT127" s="1048" t="s">
        <v>459</v>
      </c>
      <c r="BU127" s="1046"/>
      <c r="BV127" s="1046"/>
      <c r="BW127" s="1046"/>
      <c r="BX127" s="1046"/>
      <c r="BY127" s="1046"/>
      <c r="BZ127" s="1069"/>
      <c r="CA127" s="226"/>
      <c r="CB127" s="226"/>
      <c r="CC127" s="226"/>
      <c r="CD127" s="249"/>
      <c r="CE127" s="249"/>
      <c r="CF127" s="249"/>
      <c r="CG127" s="226"/>
      <c r="CH127" s="226"/>
      <c r="CI127" s="226"/>
      <c r="CJ127" s="248"/>
      <c r="CK127" s="1037"/>
      <c r="CL127" s="1024"/>
      <c r="CM127" s="1024"/>
      <c r="CN127" s="1024"/>
      <c r="CO127" s="1025"/>
      <c r="CP127" s="936" t="s">
        <v>460</v>
      </c>
      <c r="CQ127" s="937"/>
      <c r="CR127" s="937"/>
      <c r="CS127" s="937"/>
      <c r="CT127" s="937"/>
      <c r="CU127" s="937"/>
      <c r="CV127" s="937"/>
      <c r="CW127" s="937"/>
      <c r="CX127" s="937"/>
      <c r="CY127" s="937"/>
      <c r="CZ127" s="937"/>
      <c r="DA127" s="937"/>
      <c r="DB127" s="937"/>
      <c r="DC127" s="937"/>
      <c r="DD127" s="937"/>
      <c r="DE127" s="937"/>
      <c r="DF127" s="938"/>
      <c r="DG127" s="939" t="s">
        <v>122</v>
      </c>
      <c r="DH127" s="940"/>
      <c r="DI127" s="940"/>
      <c r="DJ127" s="940"/>
      <c r="DK127" s="940"/>
      <c r="DL127" s="940" t="s">
        <v>122</v>
      </c>
      <c r="DM127" s="940"/>
      <c r="DN127" s="940"/>
      <c r="DO127" s="940"/>
      <c r="DP127" s="940"/>
      <c r="DQ127" s="940" t="s">
        <v>122</v>
      </c>
      <c r="DR127" s="940"/>
      <c r="DS127" s="940"/>
      <c r="DT127" s="940"/>
      <c r="DU127" s="940"/>
      <c r="DV127" s="941" t="s">
        <v>122</v>
      </c>
      <c r="DW127" s="941"/>
      <c r="DX127" s="941"/>
      <c r="DY127" s="941"/>
      <c r="DZ127" s="942"/>
    </row>
    <row r="128" spans="1:130" s="224" customFormat="1" ht="26.25" customHeight="1" thickBot="1" x14ac:dyDescent="0.25">
      <c r="A128" s="1055" t="s">
        <v>461</v>
      </c>
      <c r="B128" s="1056"/>
      <c r="C128" s="1056"/>
      <c r="D128" s="1056"/>
      <c r="E128" s="1056"/>
      <c r="F128" s="1056"/>
      <c r="G128" s="1056"/>
      <c r="H128" s="1056"/>
      <c r="I128" s="1056"/>
      <c r="J128" s="1056"/>
      <c r="K128" s="1056"/>
      <c r="L128" s="1056"/>
      <c r="M128" s="1056"/>
      <c r="N128" s="1056"/>
      <c r="O128" s="1056"/>
      <c r="P128" s="1056"/>
      <c r="Q128" s="1056"/>
      <c r="R128" s="1056"/>
      <c r="S128" s="1056"/>
      <c r="T128" s="1056"/>
      <c r="U128" s="1056"/>
      <c r="V128" s="1056"/>
      <c r="W128" s="1057" t="s">
        <v>462</v>
      </c>
      <c r="X128" s="1057"/>
      <c r="Y128" s="1057"/>
      <c r="Z128" s="1058"/>
      <c r="AA128" s="1059">
        <v>2220585</v>
      </c>
      <c r="AB128" s="1060"/>
      <c r="AC128" s="1060"/>
      <c r="AD128" s="1060"/>
      <c r="AE128" s="1061"/>
      <c r="AF128" s="1062">
        <v>2051545</v>
      </c>
      <c r="AG128" s="1060"/>
      <c r="AH128" s="1060"/>
      <c r="AI128" s="1060"/>
      <c r="AJ128" s="1061"/>
      <c r="AK128" s="1062">
        <v>1879518</v>
      </c>
      <c r="AL128" s="1060"/>
      <c r="AM128" s="1060"/>
      <c r="AN128" s="1060"/>
      <c r="AO128" s="1061"/>
      <c r="AP128" s="1063"/>
      <c r="AQ128" s="1064"/>
      <c r="AR128" s="1064"/>
      <c r="AS128" s="1064"/>
      <c r="AT128" s="1065"/>
      <c r="AU128" s="226"/>
      <c r="AV128" s="226"/>
      <c r="AW128" s="226"/>
      <c r="AX128" s="910" t="s">
        <v>463</v>
      </c>
      <c r="AY128" s="911"/>
      <c r="AZ128" s="911"/>
      <c r="BA128" s="911"/>
      <c r="BB128" s="911"/>
      <c r="BC128" s="911"/>
      <c r="BD128" s="911"/>
      <c r="BE128" s="912"/>
      <c r="BF128" s="1066" t="s">
        <v>122</v>
      </c>
      <c r="BG128" s="1067"/>
      <c r="BH128" s="1067"/>
      <c r="BI128" s="1067"/>
      <c r="BJ128" s="1067"/>
      <c r="BK128" s="1067"/>
      <c r="BL128" s="1068"/>
      <c r="BM128" s="1066">
        <v>11.53</v>
      </c>
      <c r="BN128" s="1067"/>
      <c r="BO128" s="1067"/>
      <c r="BP128" s="1067"/>
      <c r="BQ128" s="1067"/>
      <c r="BR128" s="1067"/>
      <c r="BS128" s="1068"/>
      <c r="BT128" s="1066">
        <v>20</v>
      </c>
      <c r="BU128" s="1067"/>
      <c r="BV128" s="1067"/>
      <c r="BW128" s="1067"/>
      <c r="BX128" s="1067"/>
      <c r="BY128" s="1067"/>
      <c r="BZ128" s="1090"/>
      <c r="CA128" s="249"/>
      <c r="CB128" s="249"/>
      <c r="CC128" s="249"/>
      <c r="CD128" s="249"/>
      <c r="CE128" s="249"/>
      <c r="CF128" s="249"/>
      <c r="CG128" s="226"/>
      <c r="CH128" s="226"/>
      <c r="CI128" s="226"/>
      <c r="CJ128" s="248"/>
      <c r="CK128" s="1038"/>
      <c r="CL128" s="1039"/>
      <c r="CM128" s="1039"/>
      <c r="CN128" s="1039"/>
      <c r="CO128" s="1040"/>
      <c r="CP128" s="1049" t="s">
        <v>464</v>
      </c>
      <c r="CQ128" s="740"/>
      <c r="CR128" s="740"/>
      <c r="CS128" s="740"/>
      <c r="CT128" s="740"/>
      <c r="CU128" s="740"/>
      <c r="CV128" s="740"/>
      <c r="CW128" s="740"/>
      <c r="CX128" s="740"/>
      <c r="CY128" s="740"/>
      <c r="CZ128" s="740"/>
      <c r="DA128" s="740"/>
      <c r="DB128" s="740"/>
      <c r="DC128" s="740"/>
      <c r="DD128" s="740"/>
      <c r="DE128" s="740"/>
      <c r="DF128" s="1050"/>
      <c r="DG128" s="1051" t="s">
        <v>122</v>
      </c>
      <c r="DH128" s="1052"/>
      <c r="DI128" s="1052"/>
      <c r="DJ128" s="1052"/>
      <c r="DK128" s="1052"/>
      <c r="DL128" s="1052" t="s">
        <v>122</v>
      </c>
      <c r="DM128" s="1052"/>
      <c r="DN128" s="1052"/>
      <c r="DO128" s="1052"/>
      <c r="DP128" s="1052"/>
      <c r="DQ128" s="1052" t="s">
        <v>122</v>
      </c>
      <c r="DR128" s="1052"/>
      <c r="DS128" s="1052"/>
      <c r="DT128" s="1052"/>
      <c r="DU128" s="1052"/>
      <c r="DV128" s="1053" t="s">
        <v>122</v>
      </c>
      <c r="DW128" s="1053"/>
      <c r="DX128" s="1053"/>
      <c r="DY128" s="1053"/>
      <c r="DZ128" s="1054"/>
    </row>
    <row r="129" spans="1:131" s="224" customFormat="1" ht="26.25" customHeight="1" x14ac:dyDescent="0.2">
      <c r="A129" s="948" t="s">
        <v>103</v>
      </c>
      <c r="B129" s="949"/>
      <c r="C129" s="949"/>
      <c r="D129" s="949"/>
      <c r="E129" s="949"/>
      <c r="F129" s="949"/>
      <c r="G129" s="949"/>
      <c r="H129" s="949"/>
      <c r="I129" s="949"/>
      <c r="J129" s="949"/>
      <c r="K129" s="949"/>
      <c r="L129" s="949"/>
      <c r="M129" s="949"/>
      <c r="N129" s="949"/>
      <c r="O129" s="949"/>
      <c r="P129" s="949"/>
      <c r="Q129" s="949"/>
      <c r="R129" s="949"/>
      <c r="S129" s="949"/>
      <c r="T129" s="949"/>
      <c r="U129" s="949"/>
      <c r="V129" s="949"/>
      <c r="W129" s="1084" t="s">
        <v>465</v>
      </c>
      <c r="X129" s="1085"/>
      <c r="Y129" s="1085"/>
      <c r="Z129" s="1086"/>
      <c r="AA129" s="972">
        <v>37378235</v>
      </c>
      <c r="AB129" s="973"/>
      <c r="AC129" s="973"/>
      <c r="AD129" s="973"/>
      <c r="AE129" s="974"/>
      <c r="AF129" s="975">
        <v>36685938</v>
      </c>
      <c r="AG129" s="973"/>
      <c r="AH129" s="973"/>
      <c r="AI129" s="973"/>
      <c r="AJ129" s="974"/>
      <c r="AK129" s="975">
        <v>37518870</v>
      </c>
      <c r="AL129" s="973"/>
      <c r="AM129" s="973"/>
      <c r="AN129" s="973"/>
      <c r="AO129" s="974"/>
      <c r="AP129" s="1087"/>
      <c r="AQ129" s="1088"/>
      <c r="AR129" s="1088"/>
      <c r="AS129" s="1088"/>
      <c r="AT129" s="1089"/>
      <c r="AU129" s="227"/>
      <c r="AV129" s="227"/>
      <c r="AW129" s="227"/>
      <c r="AX129" s="1079" t="s">
        <v>466</v>
      </c>
      <c r="AY129" s="937"/>
      <c r="AZ129" s="937"/>
      <c r="BA129" s="937"/>
      <c r="BB129" s="937"/>
      <c r="BC129" s="937"/>
      <c r="BD129" s="937"/>
      <c r="BE129" s="938"/>
      <c r="BF129" s="1080" t="s">
        <v>122</v>
      </c>
      <c r="BG129" s="1081"/>
      <c r="BH129" s="1081"/>
      <c r="BI129" s="1081"/>
      <c r="BJ129" s="1081"/>
      <c r="BK129" s="1081"/>
      <c r="BL129" s="1082"/>
      <c r="BM129" s="1080">
        <v>16.53</v>
      </c>
      <c r="BN129" s="1081"/>
      <c r="BO129" s="1081"/>
      <c r="BP129" s="1081"/>
      <c r="BQ129" s="1081"/>
      <c r="BR129" s="1081"/>
      <c r="BS129" s="1082"/>
      <c r="BT129" s="1080">
        <v>30</v>
      </c>
      <c r="BU129" s="1081"/>
      <c r="BV129" s="1081"/>
      <c r="BW129" s="1081"/>
      <c r="BX129" s="1081"/>
      <c r="BY129" s="1081"/>
      <c r="BZ129" s="1083"/>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948" t="s">
        <v>467</v>
      </c>
      <c r="B130" s="949"/>
      <c r="C130" s="949"/>
      <c r="D130" s="949"/>
      <c r="E130" s="949"/>
      <c r="F130" s="949"/>
      <c r="G130" s="949"/>
      <c r="H130" s="949"/>
      <c r="I130" s="949"/>
      <c r="J130" s="949"/>
      <c r="K130" s="949"/>
      <c r="L130" s="949"/>
      <c r="M130" s="949"/>
      <c r="N130" s="949"/>
      <c r="O130" s="949"/>
      <c r="P130" s="949"/>
      <c r="Q130" s="949"/>
      <c r="R130" s="949"/>
      <c r="S130" s="949"/>
      <c r="T130" s="949"/>
      <c r="U130" s="949"/>
      <c r="V130" s="949"/>
      <c r="W130" s="1084" t="s">
        <v>468</v>
      </c>
      <c r="X130" s="1085"/>
      <c r="Y130" s="1085"/>
      <c r="Z130" s="1086"/>
      <c r="AA130" s="972">
        <v>3169565</v>
      </c>
      <c r="AB130" s="973"/>
      <c r="AC130" s="973"/>
      <c r="AD130" s="973"/>
      <c r="AE130" s="974"/>
      <c r="AF130" s="975">
        <v>3115981</v>
      </c>
      <c r="AG130" s="973"/>
      <c r="AH130" s="973"/>
      <c r="AI130" s="973"/>
      <c r="AJ130" s="974"/>
      <c r="AK130" s="975">
        <v>3070689</v>
      </c>
      <c r="AL130" s="973"/>
      <c r="AM130" s="973"/>
      <c r="AN130" s="973"/>
      <c r="AO130" s="974"/>
      <c r="AP130" s="1087"/>
      <c r="AQ130" s="1088"/>
      <c r="AR130" s="1088"/>
      <c r="AS130" s="1088"/>
      <c r="AT130" s="1089"/>
      <c r="AU130" s="227"/>
      <c r="AV130" s="227"/>
      <c r="AW130" s="227"/>
      <c r="AX130" s="1079" t="s">
        <v>469</v>
      </c>
      <c r="AY130" s="937"/>
      <c r="AZ130" s="937"/>
      <c r="BA130" s="937"/>
      <c r="BB130" s="937"/>
      <c r="BC130" s="937"/>
      <c r="BD130" s="937"/>
      <c r="BE130" s="938"/>
      <c r="BF130" s="1115">
        <v>-1.4</v>
      </c>
      <c r="BG130" s="1116"/>
      <c r="BH130" s="1116"/>
      <c r="BI130" s="1116"/>
      <c r="BJ130" s="1116"/>
      <c r="BK130" s="1116"/>
      <c r="BL130" s="1117"/>
      <c r="BM130" s="1115">
        <v>25</v>
      </c>
      <c r="BN130" s="1116"/>
      <c r="BO130" s="1116"/>
      <c r="BP130" s="1116"/>
      <c r="BQ130" s="1116"/>
      <c r="BR130" s="1116"/>
      <c r="BS130" s="1117"/>
      <c r="BT130" s="1115">
        <v>35</v>
      </c>
      <c r="BU130" s="1116"/>
      <c r="BV130" s="1116"/>
      <c r="BW130" s="1116"/>
      <c r="BX130" s="1116"/>
      <c r="BY130" s="1116"/>
      <c r="BZ130" s="1118"/>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1119"/>
      <c r="B131" s="1120"/>
      <c r="C131" s="1120"/>
      <c r="D131" s="1120"/>
      <c r="E131" s="1120"/>
      <c r="F131" s="1120"/>
      <c r="G131" s="1120"/>
      <c r="H131" s="1120"/>
      <c r="I131" s="1120"/>
      <c r="J131" s="1120"/>
      <c r="K131" s="1120"/>
      <c r="L131" s="1120"/>
      <c r="M131" s="1120"/>
      <c r="N131" s="1120"/>
      <c r="O131" s="1120"/>
      <c r="P131" s="1120"/>
      <c r="Q131" s="1120"/>
      <c r="R131" s="1120"/>
      <c r="S131" s="1120"/>
      <c r="T131" s="1120"/>
      <c r="U131" s="1120"/>
      <c r="V131" s="1120"/>
      <c r="W131" s="1121" t="s">
        <v>470</v>
      </c>
      <c r="X131" s="1122"/>
      <c r="Y131" s="1122"/>
      <c r="Z131" s="1123"/>
      <c r="AA131" s="1018">
        <v>34208670</v>
      </c>
      <c r="AB131" s="1000"/>
      <c r="AC131" s="1000"/>
      <c r="AD131" s="1000"/>
      <c r="AE131" s="1001"/>
      <c r="AF131" s="999">
        <v>33569957</v>
      </c>
      <c r="AG131" s="1000"/>
      <c r="AH131" s="1000"/>
      <c r="AI131" s="1000"/>
      <c r="AJ131" s="1001"/>
      <c r="AK131" s="999">
        <v>34448181</v>
      </c>
      <c r="AL131" s="1000"/>
      <c r="AM131" s="1000"/>
      <c r="AN131" s="1000"/>
      <c r="AO131" s="1001"/>
      <c r="AP131" s="1124"/>
      <c r="AQ131" s="1125"/>
      <c r="AR131" s="1125"/>
      <c r="AS131" s="1125"/>
      <c r="AT131" s="1126"/>
      <c r="AU131" s="227"/>
      <c r="AV131" s="227"/>
      <c r="AW131" s="227"/>
      <c r="AX131" s="1097" t="s">
        <v>471</v>
      </c>
      <c r="AY131" s="740"/>
      <c r="AZ131" s="740"/>
      <c r="BA131" s="740"/>
      <c r="BB131" s="740"/>
      <c r="BC131" s="740"/>
      <c r="BD131" s="740"/>
      <c r="BE131" s="1050"/>
      <c r="BF131" s="1098">
        <v>6.4</v>
      </c>
      <c r="BG131" s="1099"/>
      <c r="BH131" s="1099"/>
      <c r="BI131" s="1099"/>
      <c r="BJ131" s="1099"/>
      <c r="BK131" s="1099"/>
      <c r="BL131" s="1100"/>
      <c r="BM131" s="1098">
        <v>350</v>
      </c>
      <c r="BN131" s="1099"/>
      <c r="BO131" s="1099"/>
      <c r="BP131" s="1099"/>
      <c r="BQ131" s="1099"/>
      <c r="BR131" s="1099"/>
      <c r="BS131" s="1100"/>
      <c r="BT131" s="1101"/>
      <c r="BU131" s="1102"/>
      <c r="BV131" s="1102"/>
      <c r="BW131" s="1102"/>
      <c r="BX131" s="1102"/>
      <c r="BY131" s="1102"/>
      <c r="BZ131" s="1103"/>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1104" t="s">
        <v>472</v>
      </c>
      <c r="B132" s="1105"/>
      <c r="C132" s="1105"/>
      <c r="D132" s="1105"/>
      <c r="E132" s="1105"/>
      <c r="F132" s="1105"/>
      <c r="G132" s="1105"/>
      <c r="H132" s="1105"/>
      <c r="I132" s="1105"/>
      <c r="J132" s="1105"/>
      <c r="K132" s="1105"/>
      <c r="L132" s="1105"/>
      <c r="M132" s="1105"/>
      <c r="N132" s="1105"/>
      <c r="O132" s="1105"/>
      <c r="P132" s="1105"/>
      <c r="Q132" s="1105"/>
      <c r="R132" s="1105"/>
      <c r="S132" s="1105"/>
      <c r="T132" s="1105"/>
      <c r="U132" s="1105"/>
      <c r="V132" s="1108" t="s">
        <v>473</v>
      </c>
      <c r="W132" s="1108"/>
      <c r="X132" s="1108"/>
      <c r="Y132" s="1108"/>
      <c r="Z132" s="1109"/>
      <c r="AA132" s="1110">
        <v>-2.7807463499999998</v>
      </c>
      <c r="AB132" s="1111"/>
      <c r="AC132" s="1111"/>
      <c r="AD132" s="1111"/>
      <c r="AE132" s="1112"/>
      <c r="AF132" s="1113">
        <v>-1.85731486</v>
      </c>
      <c r="AG132" s="1111"/>
      <c r="AH132" s="1111"/>
      <c r="AI132" s="1111"/>
      <c r="AJ132" s="1112"/>
      <c r="AK132" s="1113">
        <v>0.34036049699999998</v>
      </c>
      <c r="AL132" s="1111"/>
      <c r="AM132" s="1111"/>
      <c r="AN132" s="1111"/>
      <c r="AO132" s="1112"/>
      <c r="AP132" s="1015"/>
      <c r="AQ132" s="1016"/>
      <c r="AR132" s="1016"/>
      <c r="AS132" s="1016"/>
      <c r="AT132" s="1114"/>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1106"/>
      <c r="B133" s="1107"/>
      <c r="C133" s="1107"/>
      <c r="D133" s="1107"/>
      <c r="E133" s="1107"/>
      <c r="F133" s="1107"/>
      <c r="G133" s="1107"/>
      <c r="H133" s="1107"/>
      <c r="I133" s="1107"/>
      <c r="J133" s="1107"/>
      <c r="K133" s="1107"/>
      <c r="L133" s="1107"/>
      <c r="M133" s="1107"/>
      <c r="N133" s="1107"/>
      <c r="O133" s="1107"/>
      <c r="P133" s="1107"/>
      <c r="Q133" s="1107"/>
      <c r="R133" s="1107"/>
      <c r="S133" s="1107"/>
      <c r="T133" s="1107"/>
      <c r="U133" s="1107"/>
      <c r="V133" s="1091" t="s">
        <v>474</v>
      </c>
      <c r="W133" s="1091"/>
      <c r="X133" s="1091"/>
      <c r="Y133" s="1091"/>
      <c r="Z133" s="1092"/>
      <c r="AA133" s="1093">
        <v>-2.4</v>
      </c>
      <c r="AB133" s="1094"/>
      <c r="AC133" s="1094"/>
      <c r="AD133" s="1094"/>
      <c r="AE133" s="1095"/>
      <c r="AF133" s="1093">
        <v>-2.4</v>
      </c>
      <c r="AG133" s="1094"/>
      <c r="AH133" s="1094"/>
      <c r="AI133" s="1094"/>
      <c r="AJ133" s="1095"/>
      <c r="AK133" s="1093">
        <v>-1.4</v>
      </c>
      <c r="AL133" s="1094"/>
      <c r="AM133" s="1094"/>
      <c r="AN133" s="1094"/>
      <c r="AO133" s="1095"/>
      <c r="AP133" s="1042"/>
      <c r="AQ133" s="1043"/>
      <c r="AR133" s="1043"/>
      <c r="AS133" s="1043"/>
      <c r="AT133" s="1096"/>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b2HQB3C+2IV9vAHRRBLbcRM38gtYOsVg9wECubEdlaKehDs1GZScbKlvNVGLyu/QMlhkTtCwtwhHTpiqCxFrpQ==" saltValue="rbVkZRo+0f/D4lvFO97wEQ==" spinCount="100000" sheet="1" objects="1" scenarios="1" formatRows="0"/>
  <mergeCells count="2034">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AK31:AO31"/>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U34:AY34"/>
    <mergeCell ref="AZ34:BD34"/>
    <mergeCell ref="CR33:CV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CW33:DA33"/>
    <mergeCell ref="DB33:DF33"/>
    <mergeCell ref="DG33:DK33"/>
    <mergeCell ref="DL33:DP33"/>
    <mergeCell ref="DQ33:DU33"/>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2:AO32"/>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475</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s0KI/tgntNg3+LFh2novKFdm19GfM+HZ82+A9g07rxeC8TpLdQ1kg6TMQ3oV2YiOn4bXghh6VbFxSWorCgK7XQ==" saltValue="G+Wxr7BgQVkOYPFdlrvcW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VvrpDGTm+z3NO0UL3D82FqqbFsiarpC8+ZkPnkug6UaFcffX40B/rx3DwX+V8DWYcZ4YsYGIXyRe7AaeJSmofw==" saltValue="PkI6H2/JPeK5kKFC7epDi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476</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477</v>
      </c>
      <c r="AL6" s="260"/>
      <c r="AM6" s="260"/>
      <c r="AN6" s="260"/>
    </row>
    <row r="7" spans="1:46" ht="13.5" customHeight="1" x14ac:dyDescent="0.2">
      <c r="A7" s="259"/>
      <c r="AK7" s="262"/>
      <c r="AL7" s="263"/>
      <c r="AM7" s="263"/>
      <c r="AN7" s="264"/>
      <c r="AO7" s="1128" t="s">
        <v>478</v>
      </c>
      <c r="AP7" s="265"/>
      <c r="AQ7" s="266" t="s">
        <v>479</v>
      </c>
      <c r="AR7" s="267"/>
    </row>
    <row r="8" spans="1:46" ht="13.2" x14ac:dyDescent="0.2">
      <c r="A8" s="259"/>
      <c r="AK8" s="268"/>
      <c r="AL8" s="269"/>
      <c r="AM8" s="269"/>
      <c r="AN8" s="270"/>
      <c r="AO8" s="1129"/>
      <c r="AP8" s="271" t="s">
        <v>480</v>
      </c>
      <c r="AQ8" s="272" t="s">
        <v>481</v>
      </c>
      <c r="AR8" s="273" t="s">
        <v>482</v>
      </c>
    </row>
    <row r="9" spans="1:46" ht="13.2" x14ac:dyDescent="0.2">
      <c r="A9" s="259"/>
      <c r="AK9" s="1130" t="s">
        <v>483</v>
      </c>
      <c r="AL9" s="1131"/>
      <c r="AM9" s="1131"/>
      <c r="AN9" s="1132"/>
      <c r="AO9" s="274">
        <v>10847424</v>
      </c>
      <c r="AP9" s="274">
        <v>57855</v>
      </c>
      <c r="AQ9" s="275">
        <v>61513</v>
      </c>
      <c r="AR9" s="276">
        <v>-5.9</v>
      </c>
    </row>
    <row r="10" spans="1:46" ht="13.5" customHeight="1" x14ac:dyDescent="0.2">
      <c r="A10" s="259"/>
      <c r="AK10" s="1130" t="s">
        <v>484</v>
      </c>
      <c r="AL10" s="1131"/>
      <c r="AM10" s="1131"/>
      <c r="AN10" s="1132"/>
      <c r="AO10" s="277">
        <v>88267</v>
      </c>
      <c r="AP10" s="277">
        <v>471</v>
      </c>
      <c r="AQ10" s="278">
        <v>1262</v>
      </c>
      <c r="AR10" s="279">
        <v>-62.7</v>
      </c>
    </row>
    <row r="11" spans="1:46" ht="13.5" customHeight="1" x14ac:dyDescent="0.2">
      <c r="A11" s="259"/>
      <c r="AK11" s="1130" t="s">
        <v>485</v>
      </c>
      <c r="AL11" s="1131"/>
      <c r="AM11" s="1131"/>
      <c r="AN11" s="1132"/>
      <c r="AO11" s="277">
        <v>353998</v>
      </c>
      <c r="AP11" s="277">
        <v>1888</v>
      </c>
      <c r="AQ11" s="278">
        <v>1079</v>
      </c>
      <c r="AR11" s="279">
        <v>75</v>
      </c>
    </row>
    <row r="12" spans="1:46" ht="13.5" customHeight="1" x14ac:dyDescent="0.2">
      <c r="A12" s="259"/>
      <c r="AK12" s="1130" t="s">
        <v>486</v>
      </c>
      <c r="AL12" s="1131"/>
      <c r="AM12" s="1131"/>
      <c r="AN12" s="1132"/>
      <c r="AO12" s="277" t="s">
        <v>487</v>
      </c>
      <c r="AP12" s="277" t="s">
        <v>487</v>
      </c>
      <c r="AQ12" s="278">
        <v>46</v>
      </c>
      <c r="AR12" s="279" t="s">
        <v>487</v>
      </c>
    </row>
    <row r="13" spans="1:46" ht="13.5" customHeight="1" x14ac:dyDescent="0.2">
      <c r="A13" s="259"/>
      <c r="AK13" s="1130" t="s">
        <v>488</v>
      </c>
      <c r="AL13" s="1131"/>
      <c r="AM13" s="1131"/>
      <c r="AN13" s="1132"/>
      <c r="AO13" s="277">
        <v>8984</v>
      </c>
      <c r="AP13" s="277">
        <v>48</v>
      </c>
      <c r="AQ13" s="278">
        <v>2016</v>
      </c>
      <c r="AR13" s="279">
        <v>-97.6</v>
      </c>
    </row>
    <row r="14" spans="1:46" ht="13.5" customHeight="1" x14ac:dyDescent="0.2">
      <c r="A14" s="259"/>
      <c r="AK14" s="1130" t="s">
        <v>489</v>
      </c>
      <c r="AL14" s="1131"/>
      <c r="AM14" s="1131"/>
      <c r="AN14" s="1132"/>
      <c r="AO14" s="277">
        <v>88420</v>
      </c>
      <c r="AP14" s="277">
        <v>472</v>
      </c>
      <c r="AQ14" s="278">
        <v>1290</v>
      </c>
      <c r="AR14" s="279">
        <v>-63.4</v>
      </c>
    </row>
    <row r="15" spans="1:46" ht="13.5" customHeight="1" x14ac:dyDescent="0.2">
      <c r="A15" s="259"/>
      <c r="AK15" s="1133" t="s">
        <v>490</v>
      </c>
      <c r="AL15" s="1134"/>
      <c r="AM15" s="1134"/>
      <c r="AN15" s="1135"/>
      <c r="AO15" s="277">
        <v>-257277</v>
      </c>
      <c r="AP15" s="277">
        <v>-1372</v>
      </c>
      <c r="AQ15" s="278">
        <v>-2388</v>
      </c>
      <c r="AR15" s="279">
        <v>-42.5</v>
      </c>
    </row>
    <row r="16" spans="1:46" ht="13.2" x14ac:dyDescent="0.2">
      <c r="A16" s="259"/>
      <c r="AK16" s="1133" t="s">
        <v>177</v>
      </c>
      <c r="AL16" s="1134"/>
      <c r="AM16" s="1134"/>
      <c r="AN16" s="1135"/>
      <c r="AO16" s="277">
        <v>11129816</v>
      </c>
      <c r="AP16" s="277">
        <v>59361</v>
      </c>
      <c r="AQ16" s="278">
        <v>64818</v>
      </c>
      <c r="AR16" s="279">
        <v>-8.4</v>
      </c>
    </row>
    <row r="17" spans="1:46" ht="13.2" x14ac:dyDescent="0.2">
      <c r="A17" s="259"/>
    </row>
    <row r="18" spans="1:46" ht="13.2" x14ac:dyDescent="0.2">
      <c r="A18" s="259"/>
      <c r="AQ18" s="280"/>
      <c r="AR18" s="280"/>
    </row>
    <row r="19" spans="1:46" ht="13.2" x14ac:dyDescent="0.2">
      <c r="A19" s="259"/>
      <c r="AK19" s="255" t="s">
        <v>491</v>
      </c>
    </row>
    <row r="20" spans="1:46" ht="13.2" x14ac:dyDescent="0.2">
      <c r="A20" s="259"/>
      <c r="AK20" s="281"/>
      <c r="AL20" s="282"/>
      <c r="AM20" s="282"/>
      <c r="AN20" s="283"/>
      <c r="AO20" s="284" t="s">
        <v>492</v>
      </c>
      <c r="AP20" s="285" t="s">
        <v>493</v>
      </c>
      <c r="AQ20" s="286" t="s">
        <v>494</v>
      </c>
      <c r="AR20" s="287"/>
    </row>
    <row r="21" spans="1:46" s="260" customFormat="1" ht="13.2" x14ac:dyDescent="0.2">
      <c r="A21" s="288"/>
      <c r="AK21" s="1136" t="s">
        <v>495</v>
      </c>
      <c r="AL21" s="1137"/>
      <c r="AM21" s="1137"/>
      <c r="AN21" s="1138"/>
      <c r="AO21" s="289">
        <v>5.48</v>
      </c>
      <c r="AP21" s="290">
        <v>6.09</v>
      </c>
      <c r="AQ21" s="291">
        <v>-0.61</v>
      </c>
      <c r="AS21" s="292"/>
      <c r="AT21" s="288"/>
    </row>
    <row r="22" spans="1:46" s="260" customFormat="1" ht="13.2" x14ac:dyDescent="0.2">
      <c r="A22" s="288"/>
      <c r="AK22" s="1136" t="s">
        <v>496</v>
      </c>
      <c r="AL22" s="1137"/>
      <c r="AM22" s="1137"/>
      <c r="AN22" s="1138"/>
      <c r="AO22" s="293">
        <v>98</v>
      </c>
      <c r="AP22" s="294">
        <v>99.7</v>
      </c>
      <c r="AQ22" s="295">
        <v>-1.7</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27" t="s">
        <v>497</v>
      </c>
      <c r="B26" s="1127"/>
      <c r="C26" s="1127"/>
      <c r="D26" s="1127"/>
      <c r="E26" s="1127"/>
      <c r="F26" s="1127"/>
      <c r="G26" s="1127"/>
      <c r="H26" s="1127"/>
      <c r="I26" s="1127"/>
      <c r="J26" s="1127"/>
      <c r="K26" s="1127"/>
      <c r="L26" s="1127"/>
      <c r="M26" s="1127"/>
      <c r="N26" s="1127"/>
      <c r="O26" s="1127"/>
      <c r="P26" s="1127"/>
      <c r="Q26" s="1127"/>
      <c r="R26" s="1127"/>
      <c r="S26" s="1127"/>
      <c r="T26" s="1127"/>
      <c r="U26" s="1127"/>
      <c r="V26" s="1127"/>
      <c r="W26" s="1127"/>
      <c r="X26" s="1127"/>
      <c r="Y26" s="1127"/>
      <c r="Z26" s="1127"/>
      <c r="AA26" s="1127"/>
      <c r="AB26" s="1127"/>
      <c r="AC26" s="1127"/>
      <c r="AD26" s="1127"/>
      <c r="AE26" s="1127"/>
      <c r="AF26" s="1127"/>
      <c r="AG26" s="1127"/>
      <c r="AH26" s="1127"/>
      <c r="AI26" s="1127"/>
      <c r="AJ26" s="1127"/>
      <c r="AK26" s="1127"/>
      <c r="AL26" s="1127"/>
      <c r="AM26" s="1127"/>
      <c r="AN26" s="1127"/>
      <c r="AO26" s="1127"/>
      <c r="AP26" s="1127"/>
      <c r="AQ26" s="1127"/>
      <c r="AR26" s="1127"/>
      <c r="AS26" s="1127"/>
    </row>
    <row r="27" spans="1:46" ht="13.2" x14ac:dyDescent="0.2">
      <c r="A27" s="300"/>
      <c r="AS27" s="255"/>
      <c r="AT27" s="255"/>
    </row>
    <row r="28" spans="1:46" ht="16.2" x14ac:dyDescent="0.2">
      <c r="A28" s="256" t="s">
        <v>498</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499</v>
      </c>
      <c r="AL29" s="260"/>
      <c r="AM29" s="260"/>
      <c r="AN29" s="260"/>
      <c r="AS29" s="302"/>
    </row>
    <row r="30" spans="1:46" ht="13.5" customHeight="1" x14ac:dyDescent="0.2">
      <c r="A30" s="259"/>
      <c r="AK30" s="262"/>
      <c r="AL30" s="263"/>
      <c r="AM30" s="263"/>
      <c r="AN30" s="264"/>
      <c r="AO30" s="1128" t="s">
        <v>478</v>
      </c>
      <c r="AP30" s="265"/>
      <c r="AQ30" s="266" t="s">
        <v>479</v>
      </c>
      <c r="AR30" s="267"/>
    </row>
    <row r="31" spans="1:46" ht="13.2" x14ac:dyDescent="0.2">
      <c r="A31" s="259"/>
      <c r="AK31" s="268"/>
      <c r="AL31" s="269"/>
      <c r="AM31" s="269"/>
      <c r="AN31" s="270"/>
      <c r="AO31" s="1129"/>
      <c r="AP31" s="271" t="s">
        <v>480</v>
      </c>
      <c r="AQ31" s="272" t="s">
        <v>481</v>
      </c>
      <c r="AR31" s="273" t="s">
        <v>482</v>
      </c>
    </row>
    <row r="32" spans="1:46" ht="27" customHeight="1" x14ac:dyDescent="0.2">
      <c r="A32" s="259"/>
      <c r="AK32" s="1144" t="s">
        <v>500</v>
      </c>
      <c r="AL32" s="1145"/>
      <c r="AM32" s="1145"/>
      <c r="AN32" s="1146"/>
      <c r="AO32" s="303">
        <v>3580195</v>
      </c>
      <c r="AP32" s="303">
        <v>19095</v>
      </c>
      <c r="AQ32" s="304">
        <v>26619</v>
      </c>
      <c r="AR32" s="305">
        <v>-28.3</v>
      </c>
    </row>
    <row r="33" spans="1:46" ht="13.5" customHeight="1" x14ac:dyDescent="0.2">
      <c r="A33" s="259"/>
      <c r="AK33" s="1144" t="s">
        <v>501</v>
      </c>
      <c r="AL33" s="1145"/>
      <c r="AM33" s="1145"/>
      <c r="AN33" s="1146"/>
      <c r="AO33" s="303" t="s">
        <v>487</v>
      </c>
      <c r="AP33" s="303" t="s">
        <v>487</v>
      </c>
      <c r="AQ33" s="304">
        <v>3</v>
      </c>
      <c r="AR33" s="305" t="s">
        <v>487</v>
      </c>
    </row>
    <row r="34" spans="1:46" ht="27" customHeight="1" x14ac:dyDescent="0.2">
      <c r="A34" s="259"/>
      <c r="AK34" s="1144" t="s">
        <v>502</v>
      </c>
      <c r="AL34" s="1145"/>
      <c r="AM34" s="1145"/>
      <c r="AN34" s="1146"/>
      <c r="AO34" s="303" t="s">
        <v>487</v>
      </c>
      <c r="AP34" s="303" t="s">
        <v>487</v>
      </c>
      <c r="AQ34" s="304">
        <v>28</v>
      </c>
      <c r="AR34" s="305" t="s">
        <v>487</v>
      </c>
    </row>
    <row r="35" spans="1:46" ht="27" customHeight="1" x14ac:dyDescent="0.2">
      <c r="A35" s="259"/>
      <c r="AK35" s="1144" t="s">
        <v>503</v>
      </c>
      <c r="AL35" s="1145"/>
      <c r="AM35" s="1145"/>
      <c r="AN35" s="1146"/>
      <c r="AO35" s="303">
        <v>1025423</v>
      </c>
      <c r="AP35" s="303">
        <v>5469</v>
      </c>
      <c r="AQ35" s="304">
        <v>5266</v>
      </c>
      <c r="AR35" s="305">
        <v>3.9</v>
      </c>
    </row>
    <row r="36" spans="1:46" ht="27" customHeight="1" x14ac:dyDescent="0.2">
      <c r="A36" s="259"/>
      <c r="AK36" s="1144" t="s">
        <v>504</v>
      </c>
      <c r="AL36" s="1145"/>
      <c r="AM36" s="1145"/>
      <c r="AN36" s="1146"/>
      <c r="AO36" s="303">
        <v>346895</v>
      </c>
      <c r="AP36" s="303">
        <v>1850</v>
      </c>
      <c r="AQ36" s="304">
        <v>468</v>
      </c>
      <c r="AR36" s="305">
        <v>295.3</v>
      </c>
    </row>
    <row r="37" spans="1:46" ht="13.5" customHeight="1" x14ac:dyDescent="0.2">
      <c r="A37" s="259"/>
      <c r="AK37" s="1144" t="s">
        <v>505</v>
      </c>
      <c r="AL37" s="1145"/>
      <c r="AM37" s="1145"/>
      <c r="AN37" s="1146"/>
      <c r="AO37" s="303">
        <v>114942</v>
      </c>
      <c r="AP37" s="303">
        <v>613</v>
      </c>
      <c r="AQ37" s="304">
        <v>985</v>
      </c>
      <c r="AR37" s="305">
        <v>-37.799999999999997</v>
      </c>
    </row>
    <row r="38" spans="1:46" ht="27" customHeight="1" x14ac:dyDescent="0.2">
      <c r="A38" s="259"/>
      <c r="AK38" s="1147" t="s">
        <v>506</v>
      </c>
      <c r="AL38" s="1148"/>
      <c r="AM38" s="1148"/>
      <c r="AN38" s="1149"/>
      <c r="AO38" s="306" t="s">
        <v>487</v>
      </c>
      <c r="AP38" s="306" t="s">
        <v>487</v>
      </c>
      <c r="AQ38" s="307">
        <v>1</v>
      </c>
      <c r="AR38" s="295" t="s">
        <v>487</v>
      </c>
      <c r="AS38" s="302"/>
    </row>
    <row r="39" spans="1:46" ht="13.2" x14ac:dyDescent="0.2">
      <c r="A39" s="259"/>
      <c r="AK39" s="1147" t="s">
        <v>507</v>
      </c>
      <c r="AL39" s="1148"/>
      <c r="AM39" s="1148"/>
      <c r="AN39" s="1149"/>
      <c r="AO39" s="303">
        <v>-1879518</v>
      </c>
      <c r="AP39" s="303">
        <v>-10024</v>
      </c>
      <c r="AQ39" s="304">
        <v>-7209</v>
      </c>
      <c r="AR39" s="305">
        <v>39</v>
      </c>
      <c r="AS39" s="302"/>
    </row>
    <row r="40" spans="1:46" ht="27" customHeight="1" x14ac:dyDescent="0.2">
      <c r="A40" s="259"/>
      <c r="AK40" s="1144" t="s">
        <v>508</v>
      </c>
      <c r="AL40" s="1145"/>
      <c r="AM40" s="1145"/>
      <c r="AN40" s="1146"/>
      <c r="AO40" s="303">
        <v>-3070689</v>
      </c>
      <c r="AP40" s="303">
        <v>-16378</v>
      </c>
      <c r="AQ40" s="304">
        <v>-18404</v>
      </c>
      <c r="AR40" s="305">
        <v>-11</v>
      </c>
      <c r="AS40" s="302"/>
    </row>
    <row r="41" spans="1:46" ht="13.2" x14ac:dyDescent="0.2">
      <c r="A41" s="259"/>
      <c r="AK41" s="1150" t="s">
        <v>287</v>
      </c>
      <c r="AL41" s="1151"/>
      <c r="AM41" s="1151"/>
      <c r="AN41" s="1152"/>
      <c r="AO41" s="303">
        <v>117248</v>
      </c>
      <c r="AP41" s="303">
        <v>625</v>
      </c>
      <c r="AQ41" s="304">
        <v>7755</v>
      </c>
      <c r="AR41" s="305">
        <v>-91.9</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509</v>
      </c>
    </row>
    <row r="48" spans="1:46" ht="13.2" x14ac:dyDescent="0.2">
      <c r="A48" s="259"/>
      <c r="AK48" s="313" t="s">
        <v>510</v>
      </c>
      <c r="AL48" s="313"/>
      <c r="AM48" s="313"/>
      <c r="AN48" s="313"/>
      <c r="AO48" s="313"/>
      <c r="AP48" s="313"/>
      <c r="AQ48" s="314"/>
      <c r="AR48" s="313"/>
    </row>
    <row r="49" spans="1:44" ht="13.5" customHeight="1" x14ac:dyDescent="0.2">
      <c r="A49" s="259"/>
      <c r="AK49" s="315"/>
      <c r="AL49" s="316"/>
      <c r="AM49" s="1139" t="s">
        <v>478</v>
      </c>
      <c r="AN49" s="1141" t="s">
        <v>511</v>
      </c>
      <c r="AO49" s="1142"/>
      <c r="AP49" s="1142"/>
      <c r="AQ49" s="1142"/>
      <c r="AR49" s="1143"/>
    </row>
    <row r="50" spans="1:44" ht="13.2" x14ac:dyDescent="0.2">
      <c r="A50" s="259"/>
      <c r="AK50" s="317"/>
      <c r="AL50" s="318"/>
      <c r="AM50" s="1140"/>
      <c r="AN50" s="319" t="s">
        <v>512</v>
      </c>
      <c r="AO50" s="320" t="s">
        <v>513</v>
      </c>
      <c r="AP50" s="321" t="s">
        <v>514</v>
      </c>
      <c r="AQ50" s="322" t="s">
        <v>515</v>
      </c>
      <c r="AR50" s="323" t="s">
        <v>516</v>
      </c>
    </row>
    <row r="51" spans="1:44" ht="13.2" x14ac:dyDescent="0.2">
      <c r="A51" s="259"/>
      <c r="AK51" s="315" t="s">
        <v>517</v>
      </c>
      <c r="AL51" s="316"/>
      <c r="AM51" s="324">
        <v>10064080</v>
      </c>
      <c r="AN51" s="325">
        <v>54007</v>
      </c>
      <c r="AO51" s="326">
        <v>8.4</v>
      </c>
      <c r="AP51" s="327">
        <v>37644</v>
      </c>
      <c r="AQ51" s="328">
        <v>13.5</v>
      </c>
      <c r="AR51" s="329">
        <v>-5.0999999999999996</v>
      </c>
    </row>
    <row r="52" spans="1:44" ht="13.2" x14ac:dyDescent="0.2">
      <c r="A52" s="259"/>
      <c r="AK52" s="330"/>
      <c r="AL52" s="331" t="s">
        <v>518</v>
      </c>
      <c r="AM52" s="332">
        <v>5106799</v>
      </c>
      <c r="AN52" s="333">
        <v>27405</v>
      </c>
      <c r="AO52" s="334">
        <v>5.4</v>
      </c>
      <c r="AP52" s="335">
        <v>24939</v>
      </c>
      <c r="AQ52" s="336">
        <v>22.5</v>
      </c>
      <c r="AR52" s="337">
        <v>-17.100000000000001</v>
      </c>
    </row>
    <row r="53" spans="1:44" ht="13.2" x14ac:dyDescent="0.2">
      <c r="A53" s="259"/>
      <c r="AK53" s="315" t="s">
        <v>519</v>
      </c>
      <c r="AL53" s="316"/>
      <c r="AM53" s="324">
        <v>7376206</v>
      </c>
      <c r="AN53" s="325">
        <v>39439</v>
      </c>
      <c r="AO53" s="326">
        <v>-27</v>
      </c>
      <c r="AP53" s="327">
        <v>39221</v>
      </c>
      <c r="AQ53" s="328">
        <v>4.2</v>
      </c>
      <c r="AR53" s="329">
        <v>-31.2</v>
      </c>
    </row>
    <row r="54" spans="1:44" ht="13.2" x14ac:dyDescent="0.2">
      <c r="A54" s="259"/>
      <c r="AK54" s="330"/>
      <c r="AL54" s="331" t="s">
        <v>518</v>
      </c>
      <c r="AM54" s="332">
        <v>4918923</v>
      </c>
      <c r="AN54" s="333">
        <v>26301</v>
      </c>
      <c r="AO54" s="334">
        <v>-4</v>
      </c>
      <c r="AP54" s="335">
        <v>24821</v>
      </c>
      <c r="AQ54" s="336">
        <v>-0.5</v>
      </c>
      <c r="AR54" s="337">
        <v>-3.5</v>
      </c>
    </row>
    <row r="55" spans="1:44" ht="13.2" x14ac:dyDescent="0.2">
      <c r="A55" s="259"/>
      <c r="AK55" s="315" t="s">
        <v>520</v>
      </c>
      <c r="AL55" s="316"/>
      <c r="AM55" s="324">
        <v>6695585</v>
      </c>
      <c r="AN55" s="325">
        <v>35747</v>
      </c>
      <c r="AO55" s="326">
        <v>-9.4</v>
      </c>
      <c r="AP55" s="327">
        <v>38566</v>
      </c>
      <c r="AQ55" s="328">
        <v>-1.7</v>
      </c>
      <c r="AR55" s="329">
        <v>-7.7</v>
      </c>
    </row>
    <row r="56" spans="1:44" ht="13.2" x14ac:dyDescent="0.2">
      <c r="A56" s="259"/>
      <c r="AK56" s="330"/>
      <c r="AL56" s="331" t="s">
        <v>518</v>
      </c>
      <c r="AM56" s="332">
        <v>4308107</v>
      </c>
      <c r="AN56" s="333">
        <v>23001</v>
      </c>
      <c r="AO56" s="334">
        <v>-12.5</v>
      </c>
      <c r="AP56" s="335">
        <v>24059</v>
      </c>
      <c r="AQ56" s="336">
        <v>-3.1</v>
      </c>
      <c r="AR56" s="337">
        <v>-9.4</v>
      </c>
    </row>
    <row r="57" spans="1:44" ht="13.2" x14ac:dyDescent="0.2">
      <c r="A57" s="259"/>
      <c r="AK57" s="315" t="s">
        <v>521</v>
      </c>
      <c r="AL57" s="316"/>
      <c r="AM57" s="324">
        <v>3454972</v>
      </c>
      <c r="AN57" s="325">
        <v>18451</v>
      </c>
      <c r="AO57" s="326">
        <v>-48.4</v>
      </c>
      <c r="AP57" s="327">
        <v>35156</v>
      </c>
      <c r="AQ57" s="328">
        <v>-8.8000000000000007</v>
      </c>
      <c r="AR57" s="329">
        <v>-39.6</v>
      </c>
    </row>
    <row r="58" spans="1:44" ht="13.2" x14ac:dyDescent="0.2">
      <c r="A58" s="259"/>
      <c r="AK58" s="330"/>
      <c r="AL58" s="331" t="s">
        <v>518</v>
      </c>
      <c r="AM58" s="332">
        <v>2140441</v>
      </c>
      <c r="AN58" s="333">
        <v>11431</v>
      </c>
      <c r="AO58" s="334">
        <v>-50.3</v>
      </c>
      <c r="AP58" s="335">
        <v>22430</v>
      </c>
      <c r="AQ58" s="336">
        <v>-6.8</v>
      </c>
      <c r="AR58" s="337">
        <v>-43.5</v>
      </c>
    </row>
    <row r="59" spans="1:44" ht="13.2" x14ac:dyDescent="0.2">
      <c r="A59" s="259"/>
      <c r="AK59" s="315" t="s">
        <v>522</v>
      </c>
      <c r="AL59" s="316"/>
      <c r="AM59" s="324">
        <v>4221329</v>
      </c>
      <c r="AN59" s="325">
        <v>22514</v>
      </c>
      <c r="AO59" s="326">
        <v>22</v>
      </c>
      <c r="AP59" s="327">
        <v>37029</v>
      </c>
      <c r="AQ59" s="328">
        <v>5.3</v>
      </c>
      <c r="AR59" s="329">
        <v>16.7</v>
      </c>
    </row>
    <row r="60" spans="1:44" ht="13.2" x14ac:dyDescent="0.2">
      <c r="A60" s="259"/>
      <c r="AK60" s="330"/>
      <c r="AL60" s="331" t="s">
        <v>518</v>
      </c>
      <c r="AM60" s="332">
        <v>2081539</v>
      </c>
      <c r="AN60" s="333">
        <v>11102</v>
      </c>
      <c r="AO60" s="334">
        <v>-2.9</v>
      </c>
      <c r="AP60" s="335">
        <v>23232</v>
      </c>
      <c r="AQ60" s="336">
        <v>3.6</v>
      </c>
      <c r="AR60" s="337">
        <v>-6.5</v>
      </c>
    </row>
    <row r="61" spans="1:44" ht="13.2" x14ac:dyDescent="0.2">
      <c r="A61" s="259"/>
      <c r="AK61" s="315" t="s">
        <v>523</v>
      </c>
      <c r="AL61" s="338"/>
      <c r="AM61" s="324">
        <v>6362434</v>
      </c>
      <c r="AN61" s="325">
        <v>34032</v>
      </c>
      <c r="AO61" s="326">
        <v>-10.9</v>
      </c>
      <c r="AP61" s="327">
        <v>37523</v>
      </c>
      <c r="AQ61" s="339">
        <v>2.5</v>
      </c>
      <c r="AR61" s="329">
        <v>-13.4</v>
      </c>
    </row>
    <row r="62" spans="1:44" ht="13.2" x14ac:dyDescent="0.2">
      <c r="A62" s="259"/>
      <c r="AK62" s="330"/>
      <c r="AL62" s="331" t="s">
        <v>518</v>
      </c>
      <c r="AM62" s="332">
        <v>3711162</v>
      </c>
      <c r="AN62" s="333">
        <v>19848</v>
      </c>
      <c r="AO62" s="334">
        <v>-12.9</v>
      </c>
      <c r="AP62" s="335">
        <v>23896</v>
      </c>
      <c r="AQ62" s="336">
        <v>3.1</v>
      </c>
      <c r="AR62" s="337">
        <v>-16</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VQwSLfwDaiWvYmW2cSwWgY2cbhH6XcG2vUstOkgVEPyk8zibgF0Meqvyqkzgo3xZWHTGk4nQHjN0o3PT7mPG7A==" saltValue="tCLATd0+HoV0+a8F6H5xU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475</v>
      </c>
    </row>
    <row r="121" spans="125:125" ht="13.5" hidden="1" customHeight="1" x14ac:dyDescent="0.2">
      <c r="DU121" s="253"/>
    </row>
  </sheetData>
  <sheetProtection algorithmName="SHA-512" hashValue="H2mJ53FEmtH5vU3kJ2/8KjArSRUacVUCPN0dazfVTpKGTbDKOXbQVnp/A1BKVcJLilZmMwFNuxEhd9JNftwogw==" saltValue="8D31jCbpJzO3W+N8jCxKt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475</v>
      </c>
    </row>
  </sheetData>
  <sheetProtection algorithmName="SHA-512" hashValue="fEbVZBvBEUqXJ2cs76j/RU8W3rSeKeZMOweSYEgbaJzeNMQlJM5TQ0awW/NzEYSJO5+TFw4T+AgIVu6oVMqFDw==" saltValue="17SgTb8uqJb71pWhifRDpw=="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2">
      <c r="B47" s="10"/>
      <c r="C47" s="1153" t="s">
        <v>3</v>
      </c>
      <c r="D47" s="1153"/>
      <c r="E47" s="1154"/>
      <c r="F47" s="11">
        <v>11.23</v>
      </c>
      <c r="G47" s="12">
        <v>10.220000000000001</v>
      </c>
      <c r="H47" s="12">
        <v>11.57</v>
      </c>
      <c r="I47" s="12">
        <v>16.32</v>
      </c>
      <c r="J47" s="13">
        <v>14.94</v>
      </c>
    </row>
    <row r="48" spans="2:10" ht="57.75" customHeight="1" x14ac:dyDescent="0.2">
      <c r="B48" s="14"/>
      <c r="C48" s="1155" t="s">
        <v>4</v>
      </c>
      <c r="D48" s="1155"/>
      <c r="E48" s="1156"/>
      <c r="F48" s="15">
        <v>5.63</v>
      </c>
      <c r="G48" s="16">
        <v>8.3000000000000007</v>
      </c>
      <c r="H48" s="16">
        <v>13.91</v>
      </c>
      <c r="I48" s="16">
        <v>7.41</v>
      </c>
      <c r="J48" s="17">
        <v>10.87</v>
      </c>
    </row>
    <row r="49" spans="2:10" ht="57.75" customHeight="1" thickBot="1" x14ac:dyDescent="0.25">
      <c r="B49" s="18"/>
      <c r="C49" s="1157" t="s">
        <v>5</v>
      </c>
      <c r="D49" s="1157"/>
      <c r="E49" s="1158"/>
      <c r="F49" s="19" t="s">
        <v>530</v>
      </c>
      <c r="G49" s="20">
        <v>2.17</v>
      </c>
      <c r="H49" s="20">
        <v>7.78</v>
      </c>
      <c r="I49" s="20" t="s">
        <v>531</v>
      </c>
      <c r="J49" s="21">
        <v>2.62</v>
      </c>
    </row>
    <row r="50" spans="2:10" ht="13.2" x14ac:dyDescent="0.2"/>
  </sheetData>
  <sheetProtection algorithmName="SHA-512" hashValue="I5Ja1HBVBuqtxH20Bkr/8rl0m/Guo/fBEUN8R9nEw/oTvQ0ve7wL+3vLm7vU0lpNhBtggRqkHK1aUV2jRBPh8g==" saltValue="n7URS2w8iuqIootMoKDL1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基金残高に係る経年分析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2025-03-11T00:04:39Z</cp:lastPrinted>
  <dcterms:created xsi:type="dcterms:W3CDTF">2025-02-19T01:52:38Z</dcterms:created>
  <dcterms:modified xsi:type="dcterms:W3CDTF">2025-09-19T08:02:31Z</dcterms:modified>
  <cp:category/>
</cp:coreProperties>
</file>