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44E90063-38EC-4D3B-A018-E71A8BB1237F}" xr6:coauthVersionLast="47" xr6:coauthVersionMax="47" xr10:uidLastSave="{00000000-0000-0000-0000-000000000000}"/>
  <workbookProtection workbookAlgorithmName="SHA-512" workbookHashValue="KUJ20oYja4cXXEPC1vkjl1Sxx9kKhPJAHxa4T93Gjt7ADxICi9yEkqMzUZQkFNxKhGh8GLPIFAadVcRVbt2OXA==" workbookSaltValue="NbDbxb/rpdDKQz6mkEnSz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JC31" i="4" s="1"/>
  <c r="DI7" i="5"/>
  <c r="MI78" i="4" s="1"/>
  <c r="DH7" i="5"/>
  <c r="LT78" i="4" s="1"/>
  <c r="DG7" i="5"/>
  <c r="DF7" i="5"/>
  <c r="DE7" i="5"/>
  <c r="DD7" i="5"/>
  <c r="DC7" i="5"/>
  <c r="DB7" i="5"/>
  <c r="DA7" i="5"/>
  <c r="CZ7" i="5"/>
  <c r="CN7" i="5"/>
  <c r="CM7" i="5"/>
  <c r="BZ7" i="5"/>
  <c r="BY7" i="5"/>
  <c r="LH53" i="4" s="1"/>
  <c r="BX7" i="5"/>
  <c r="BW7" i="5"/>
  <c r="BV7" i="5"/>
  <c r="BU7" i="5"/>
  <c r="MA52" i="4" s="1"/>
  <c r="BT7" i="5"/>
  <c r="LH52" i="4" s="1"/>
  <c r="BS7" i="5"/>
  <c r="KO52" i="4" s="1"/>
  <c r="BR7" i="5"/>
  <c r="JV52" i="4" s="1"/>
  <c r="BQ7" i="5"/>
  <c r="JC52" i="4" s="1"/>
  <c r="BO7" i="5"/>
  <c r="HJ53" i="4" s="1"/>
  <c r="BN7" i="5"/>
  <c r="GQ53" i="4" s="1"/>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FX32" i="4" s="1"/>
  <c r="AP7" i="5"/>
  <c r="FE32" i="4" s="1"/>
  <c r="AO7" i="5"/>
  <c r="EL32" i="4" s="1"/>
  <c r="AN7" i="5"/>
  <c r="HJ31" i="4" s="1"/>
  <c r="AM7" i="5"/>
  <c r="GQ31" i="4" s="1"/>
  <c r="AL7" i="5"/>
  <c r="FX31" i="4" s="1"/>
  <c r="AK7" i="5"/>
  <c r="AJ7" i="5"/>
  <c r="AH7" i="5"/>
  <c r="AG7" i="5"/>
  <c r="AF7" i="5"/>
  <c r="AE7" i="5"/>
  <c r="AD7" i="5"/>
  <c r="AC7" i="5"/>
  <c r="CS31" i="4" s="1"/>
  <c r="AB7" i="5"/>
  <c r="BZ31" i="4" s="1"/>
  <c r="AA7" i="5"/>
  <c r="BG31" i="4" s="1"/>
  <c r="Z7" i="5"/>
  <c r="AN31" i="4" s="1"/>
  <c r="Y7" i="5"/>
  <c r="U31" i="4" s="1"/>
  <c r="X7" i="5"/>
  <c r="W7" i="5"/>
  <c r="JQ10" i="4" s="1"/>
  <c r="V7" i="5"/>
  <c r="HX10" i="4" s="1"/>
  <c r="U7" i="5"/>
  <c r="T7" i="5"/>
  <c r="S7" i="5"/>
  <c r="R7" i="5"/>
  <c r="DU10" i="4" s="1"/>
  <c r="Q7" i="5"/>
  <c r="CF10" i="4" s="1"/>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HJ52" i="4"/>
  <c r="GQ52" i="4"/>
  <c r="FX52" i="4"/>
  <c r="FE52" i="4"/>
  <c r="EL52" i="4"/>
  <c r="BZ52" i="4"/>
  <c r="BG52" i="4"/>
  <c r="AN52" i="4"/>
  <c r="U52" i="4"/>
  <c r="MA32" i="4"/>
  <c r="LH32" i="4"/>
  <c r="KO32" i="4"/>
  <c r="JV32" i="4"/>
  <c r="JC32" i="4"/>
  <c r="HJ32" i="4"/>
  <c r="GQ32" i="4"/>
  <c r="CS32" i="4"/>
  <c r="BZ32" i="4"/>
  <c r="BG32" i="4"/>
  <c r="AN32" i="4"/>
  <c r="U32" i="4"/>
  <c r="MA31" i="4"/>
  <c r="LH31" i="4"/>
  <c r="KO31" i="4"/>
  <c r="JV31" i="4"/>
  <c r="FE31" i="4"/>
  <c r="EL31" i="4"/>
  <c r="LJ10" i="4"/>
  <c r="LJ8" i="4"/>
  <c r="JQ8" i="4"/>
  <c r="HX8" i="4"/>
  <c r="CF8" i="4"/>
  <c r="AQ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<sst xmlns="http://schemas.openxmlformats.org/spreadsheetml/2006/main" count="278" uniqueCount="126">
  <si>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</si>
  <si>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</si>
  <si>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</si>
  <si>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</si>
  <si>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</si>
  <si>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</si>
  <si>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</si>
  <si>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</si>
  <si>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</si>
  <si>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</si>
  <si>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</si>
  <si>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</si>
  <si>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</si>
  <si>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</si>
  <si>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</si>
  <si>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</si>
  <si>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</si>
  <si>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</si>
  <si>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</si>
  <si>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</si>
  <si>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</si>
  <si>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</si>
  <si>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</si>
  <si>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</si>
  <si>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</si>
  <si>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</si>
  <si>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</si>
  <si>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</si>
  <si>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</si>
  <si>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</si>
  <si>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</si>
  <si>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</si>
  <si>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</si>
  <si>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</si>
  <si>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</si>
  <si>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</si>
  <si>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</si>
  <si>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</si>
  <si>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</si>
  <si>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</si>
  <si>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</si>
  <si>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</si>
  <si>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</si>
  <si>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</si>
  <si>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</si>
  <si>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</si>
  <si>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</si>
  <si>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</si>
  <si>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</si>
  <si>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</si>
  <si>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</si>
  <si>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</si>
  <si>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</si>
  <si>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</si>
  <si>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</si>
  <si>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</si>
  <si>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</si>
  <si>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</si>
  <si>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</si>
  <si>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</si>
  <si>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</si>
  <si>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</si>
  <si>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</si>
  <si>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</si>
  <si>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</si>
  <si>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</si>
  <si>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</si>
  <si>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</si>
  <si>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</si>
  <si>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</si>
  <si>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</si>
  <si>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</si>
  <si>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</si>
  <si>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</si>
  <si>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</si>
  <si>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</si>
  <si>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</si>
  <si>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</si>
  <si>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</si>
  <si>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</si>
  <si>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</si>
  <si>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</si>
  <si>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</si>
  <si>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</si>
  <si>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</si>
  <si>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</si>
  <si>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</si>
  <si>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</si>
  <si>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</si>
  <si>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</si>
  <si>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</si>
  <si>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</si>
  <si>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</si>
  <si>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</si>
  <si>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</si>
  <si>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</si>
  <si>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</si>
  <si>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</si>
  <si>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</si>
  <si>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</si>
  <si>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</si>
  <si>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</si>
  <si>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</si>
  <si>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</si>
  <si>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</si>
  <si>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大泉学園駅南口駐車場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</si>
  <si>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</si>
  <si>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</si>
  <si>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</si>
  <si>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</si>
  <si>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</si>
  <si>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</si>
  <si>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</si>
  <si>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</si>
  <si>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</si>
  <si>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</si>
  <si>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</si>
  <si>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</si>
  <si>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</si>
  <si>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</si>
  <si>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</si>
  <si>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</si>
  <si>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本施設については、地方債残高がない状況である。
機械式駐車装置および管制設備のメンテナンスについては例年行っている。機械式駐車装置および管制設備については、今後も老朽化の状況をみながら、計画的に更新を行っていく。</t>
    <rPh sb="34" eb="38">
      <t>カンセイセツビ</t>
    </rPh>
    <rPh sb="58" eb="63">
      <t>キカイシキチュウシャ</t>
    </rPh>
    <rPh sb="63" eb="65">
      <t>ソウチ</t>
    </rPh>
    <rPh sb="68" eb="72">
      <t>カンセイセツビ</t>
    </rPh>
    <phoneticPr fontId="5"/>
  </si>
  <si>
    <t>本施設については、類似施設の平均に達していない指標があるが、これらは複合施設としての管理費分担金や機械式駐車設備のメンテナンス費用が影響しているものであると推察する。
料金体系について、令和２年10月から引き上げを行い、収益の強化を図った。
今後も駐車場利用者数の動向を注視しつつ、引き続き経営体制の見直しに取り組む。</t>
    <phoneticPr fontId="5"/>
  </si>
  <si>
    <r>
      <t>令和２年度以降他会計補助金が必要な状況であり、減少傾向である。一方、令和6年度については</t>
    </r>
    <r>
      <rPr>
        <sz val="11"/>
        <color theme="1"/>
        <rFont val="ＭＳ ゴシック"/>
        <family val="3"/>
        <charset val="128"/>
      </rPr>
      <t>、管制</t>
    </r>
    <r>
      <rPr>
        <sz val="11"/>
        <rFont val="ＭＳ ゴシック"/>
        <family val="3"/>
        <charset val="128"/>
      </rPr>
      <t>設備の計画更新を行っていることによる一時的な大幅増であると見込んでいる。
また、料金体系について、令和２年10月から引き上げを行い、収益の強化を図ったことにより、令和２年度以降は収益的収支比率が改善している。</t>
    </r>
    <rPh sb="0" eb="2">
      <t>レイワ</t>
    </rPh>
    <rPh sb="3" eb="5">
      <t>ネンド</t>
    </rPh>
    <rPh sb="5" eb="7">
      <t>イコウ</t>
    </rPh>
    <rPh sb="14" eb="16">
      <t>ヒツヨウ</t>
    </rPh>
    <rPh sb="17" eb="19">
      <t>ジョウキョウ</t>
    </rPh>
    <rPh sb="23" eb="27">
      <t>ゲンショウケイコウ</t>
    </rPh>
    <rPh sb="31" eb="33">
      <t>イッポウ</t>
    </rPh>
    <rPh sb="34" eb="36">
      <t>レ</t>
    </rPh>
    <rPh sb="37" eb="39">
      <t>ネンド</t>
    </rPh>
    <rPh sb="45" eb="47">
      <t>カンセイ</t>
    </rPh>
    <rPh sb="69" eb="71">
      <t>オオハバ</t>
    </rPh>
    <rPh sb="71" eb="72">
      <t>ゾウ</t>
    </rPh>
    <rPh sb="128" eb="130">
      <t>レイワ</t>
    </rPh>
    <rPh sb="131" eb="133">
      <t>ネンド</t>
    </rPh>
    <rPh sb="133" eb="135">
      <t>イコウ</t>
    </rPh>
    <rPh sb="136" eb="139">
      <t>シュウエキテキ</t>
    </rPh>
    <rPh sb="139" eb="141">
      <t>シュウシ</t>
    </rPh>
    <rPh sb="141" eb="143">
      <t>ヒリツ</t>
    </rPh>
    <rPh sb="144" eb="146">
      <t>カイゼン</t>
    </rPh>
    <phoneticPr fontId="5"/>
  </si>
  <si>
    <t>本施設の稼働率については、直近5年間において180％超を推移しており、類似施設の平均値を上回っている。</t>
    <rPh sb="13" eb="15">
      <t>チョッキン</t>
    </rPh>
    <rPh sb="16" eb="18">
      <t>ネンカン</t>
    </rPh>
    <rPh sb="26" eb="27">
      <t>コ</t>
    </rPh>
    <rPh sb="28" eb="30">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</si>
</sst>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85.6</c:v>
                </c:pt>
                <c:pt idx="1">
                  <c:v>95</c:v>
                </c:pt>
                <c:pt idx="2">
                  <c:v>86.6</c:v>
                </c:pt>
                <c:pt idx="3">
                  <c:v>97.3</c:v>
                </c:pt>
                <c:pt idx="4">
                  <c:v>102.4</c:v>
                </c:pt>
              </c:numCache>
            </c:numRef>
          </c:val>
          <c:extLst>
            <c:ext xmlns:c16="http://schemas.microsoft.com/office/drawing/2014/chart" uri="{C3380CC4-5D6E-409C-BE32-E72D297353CC}">
              <c16:uniqueId val="{00000000-5744-4C4E-89D3-E7AC421031A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5744-4C4E-89D3-E7AC421031A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45-4BB9-B607-82C7159F4A2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845-4BB9-B607-82C7159F4A2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07C-42DC-9908-D1F363BBCB9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07C-42DC-9908-D1F363BBCB9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A60-4C3E-8AA9-292E0F35771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60-4C3E-8AA9-292E0F35771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24.1</c:v>
                </c:pt>
                <c:pt idx="1">
                  <c:v>23.6</c:v>
                </c:pt>
                <c:pt idx="2">
                  <c:v>20.399999999999999</c:v>
                </c:pt>
                <c:pt idx="3">
                  <c:v>13.4</c:v>
                </c:pt>
                <c:pt idx="4">
                  <c:v>36.799999999999997</c:v>
                </c:pt>
              </c:numCache>
            </c:numRef>
          </c:val>
          <c:extLst>
            <c:ext xmlns:c16="http://schemas.microsoft.com/office/drawing/2014/chart" uri="{C3380CC4-5D6E-409C-BE32-E72D297353CC}">
              <c16:uniqueId val="{00000000-4CA1-4E53-8E4B-3F3929D3722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4CA1-4E53-8E4B-3F3929D3722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199</c:v>
                </c:pt>
                <c:pt idx="1">
                  <c:v>173</c:v>
                </c:pt>
                <c:pt idx="2">
                  <c:v>164</c:v>
                </c:pt>
                <c:pt idx="3">
                  <c:v>164</c:v>
                </c:pt>
                <c:pt idx="4">
                  <c:v>0</c:v>
                </c:pt>
              </c:numCache>
            </c:numRef>
          </c:val>
          <c:extLst>
            <c:ext xmlns:c16="http://schemas.microsoft.com/office/drawing/2014/chart" uri="{C3380CC4-5D6E-409C-BE32-E72D297353CC}">
              <c16:uniqueId val="{00000000-02D1-4B8E-98F7-13A6EEF5D60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02D1-4B8E-98F7-13A6EEF5D60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187.6</c:v>
                </c:pt>
                <c:pt idx="1">
                  <c:v>188</c:v>
                </c:pt>
                <c:pt idx="2">
                  <c:v>180.6</c:v>
                </c:pt>
                <c:pt idx="3">
                  <c:v>188.8</c:v>
                </c:pt>
                <c:pt idx="4">
                  <c:v>188.8</c:v>
                </c:pt>
              </c:numCache>
            </c:numRef>
          </c:val>
          <c:extLst>
            <c:ext xmlns:c16="http://schemas.microsoft.com/office/drawing/2014/chart" uri="{C3380CC4-5D6E-409C-BE32-E72D297353CC}">
              <c16:uniqueId val="{00000000-1243-437B-A0A0-4A99CA31792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1243-437B-A0A0-4A99CA31792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-62.6</c:v>
                </c:pt>
                <c:pt idx="1">
                  <c:v>-40.1</c:v>
                </c:pt>
                <c:pt idx="2">
                  <c:v>-51.1</c:v>
                </c:pt>
                <c:pt idx="3">
                  <c:v>-19.2</c:v>
                </c:pt>
                <c:pt idx="4">
                  <c:v>-52.6</c:v>
                </c:pt>
              </c:numCache>
            </c:numRef>
          </c:val>
          <c:extLst>
            <c:ext xmlns:c16="http://schemas.microsoft.com/office/drawing/2014/chart" uri="{C3380CC4-5D6E-409C-BE32-E72D297353CC}">
              <c16:uniqueId val="{00000000-89B9-4B9A-9D9A-E1F92BF1E2D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89B9-4B9A-9D9A-E1F92BF1E2D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-52643</c:v>
                </c:pt>
                <c:pt idx="1">
                  <c:v>-34813</c:v>
                </c:pt>
                <c:pt idx="2">
                  <c:v>-43433</c:v>
                </c:pt>
                <c:pt idx="3">
                  <c:v>-17949</c:v>
                </c:pt>
                <c:pt idx="4">
                  <c:v>-50050</c:v>
                </c:pt>
              </c:numCache>
            </c:numRef>
          </c:val>
          <c:extLst>
            <c:ext xmlns:c16="http://schemas.microsoft.com/office/drawing/2014/chart" uri="{C3380CC4-5D6E-409C-BE32-E72D297353CC}">
              <c16:uniqueId val="{00000000-1233-4CCF-818D-EAD68BF605F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1233-4CCF-818D-EAD68BF605F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東京都練馬区　大泉学園駅南口駐車場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5371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124</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85.6</v>
      </c>
      <c r="V31" s="116"/>
      <c r="W31" s="116"/>
      <c r="X31" s="116"/>
      <c r="Y31" s="116"/>
      <c r="Z31" s="116"/>
      <c r="AA31" s="116"/>
      <c r="AB31" s="116"/>
      <c r="AC31" s="116"/>
      <c r="AD31" s="116"/>
      <c r="AE31" s="116"/>
      <c r="AF31" s="116"/>
      <c r="AG31" s="116"/>
      <c r="AH31" s="116"/>
      <c r="AI31" s="116"/>
      <c r="AJ31" s="116"/>
      <c r="AK31" s="116"/>
      <c r="AL31" s="116"/>
      <c r="AM31" s="116"/>
      <c r="AN31" s="116">
        <f>データ!Z7</f>
        <v>95</v>
      </c>
      <c r="AO31" s="116"/>
      <c r="AP31" s="116"/>
      <c r="AQ31" s="116"/>
      <c r="AR31" s="116"/>
      <c r="AS31" s="116"/>
      <c r="AT31" s="116"/>
      <c r="AU31" s="116"/>
      <c r="AV31" s="116"/>
      <c r="AW31" s="116"/>
      <c r="AX31" s="116"/>
      <c r="AY31" s="116"/>
      <c r="AZ31" s="116"/>
      <c r="BA31" s="116"/>
      <c r="BB31" s="116"/>
      <c r="BC31" s="116"/>
      <c r="BD31" s="116"/>
      <c r="BE31" s="116"/>
      <c r="BF31" s="116"/>
      <c r="BG31" s="116">
        <f>データ!AA7</f>
        <v>86.6</v>
      </c>
      <c r="BH31" s="116"/>
      <c r="BI31" s="116"/>
      <c r="BJ31" s="116"/>
      <c r="BK31" s="116"/>
      <c r="BL31" s="116"/>
      <c r="BM31" s="116"/>
      <c r="BN31" s="116"/>
      <c r="BO31" s="116"/>
      <c r="BP31" s="116"/>
      <c r="BQ31" s="116"/>
      <c r="BR31" s="116"/>
      <c r="BS31" s="116"/>
      <c r="BT31" s="116"/>
      <c r="BU31" s="116"/>
      <c r="BV31" s="116"/>
      <c r="BW31" s="116"/>
      <c r="BX31" s="116"/>
      <c r="BY31" s="116"/>
      <c r="BZ31" s="116">
        <f>データ!AB7</f>
        <v>97.3</v>
      </c>
      <c r="CA31" s="116"/>
      <c r="CB31" s="116"/>
      <c r="CC31" s="116"/>
      <c r="CD31" s="116"/>
      <c r="CE31" s="116"/>
      <c r="CF31" s="116"/>
      <c r="CG31" s="116"/>
      <c r="CH31" s="116"/>
      <c r="CI31" s="116"/>
      <c r="CJ31" s="116"/>
      <c r="CK31" s="116"/>
      <c r="CL31" s="116"/>
      <c r="CM31" s="116"/>
      <c r="CN31" s="116"/>
      <c r="CO31" s="116"/>
      <c r="CP31" s="116"/>
      <c r="CQ31" s="116"/>
      <c r="CR31" s="116"/>
      <c r="CS31" s="116">
        <f>データ!AC7</f>
        <v>102.4</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24.1</v>
      </c>
      <c r="EM31" s="116"/>
      <c r="EN31" s="116"/>
      <c r="EO31" s="116"/>
      <c r="EP31" s="116"/>
      <c r="EQ31" s="116"/>
      <c r="ER31" s="116"/>
      <c r="ES31" s="116"/>
      <c r="ET31" s="116"/>
      <c r="EU31" s="116"/>
      <c r="EV31" s="116"/>
      <c r="EW31" s="116"/>
      <c r="EX31" s="116"/>
      <c r="EY31" s="116"/>
      <c r="EZ31" s="116"/>
      <c r="FA31" s="116"/>
      <c r="FB31" s="116"/>
      <c r="FC31" s="116"/>
      <c r="FD31" s="116"/>
      <c r="FE31" s="116">
        <f>データ!AK7</f>
        <v>23.6</v>
      </c>
      <c r="FF31" s="116"/>
      <c r="FG31" s="116"/>
      <c r="FH31" s="116"/>
      <c r="FI31" s="116"/>
      <c r="FJ31" s="116"/>
      <c r="FK31" s="116"/>
      <c r="FL31" s="116"/>
      <c r="FM31" s="116"/>
      <c r="FN31" s="116"/>
      <c r="FO31" s="116"/>
      <c r="FP31" s="116"/>
      <c r="FQ31" s="116"/>
      <c r="FR31" s="116"/>
      <c r="FS31" s="116"/>
      <c r="FT31" s="116"/>
      <c r="FU31" s="116"/>
      <c r="FV31" s="116"/>
      <c r="FW31" s="116"/>
      <c r="FX31" s="116">
        <f>データ!AL7</f>
        <v>20.399999999999999</v>
      </c>
      <c r="FY31" s="116"/>
      <c r="FZ31" s="116"/>
      <c r="GA31" s="116"/>
      <c r="GB31" s="116"/>
      <c r="GC31" s="116"/>
      <c r="GD31" s="116"/>
      <c r="GE31" s="116"/>
      <c r="GF31" s="116"/>
      <c r="GG31" s="116"/>
      <c r="GH31" s="116"/>
      <c r="GI31" s="116"/>
      <c r="GJ31" s="116"/>
      <c r="GK31" s="116"/>
      <c r="GL31" s="116"/>
      <c r="GM31" s="116"/>
      <c r="GN31" s="116"/>
      <c r="GO31" s="116"/>
      <c r="GP31" s="116"/>
      <c r="GQ31" s="116">
        <f>データ!AM7</f>
        <v>13.4</v>
      </c>
      <c r="GR31" s="116"/>
      <c r="GS31" s="116"/>
      <c r="GT31" s="116"/>
      <c r="GU31" s="116"/>
      <c r="GV31" s="116"/>
      <c r="GW31" s="116"/>
      <c r="GX31" s="116"/>
      <c r="GY31" s="116"/>
      <c r="GZ31" s="116"/>
      <c r="HA31" s="116"/>
      <c r="HB31" s="116"/>
      <c r="HC31" s="116"/>
      <c r="HD31" s="116"/>
      <c r="HE31" s="116"/>
      <c r="HF31" s="116"/>
      <c r="HG31" s="116"/>
      <c r="HH31" s="116"/>
      <c r="HI31" s="116"/>
      <c r="HJ31" s="116">
        <f>データ!AN7</f>
        <v>36.799999999999997</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187.6</v>
      </c>
      <c r="JD31" s="111"/>
      <c r="JE31" s="111"/>
      <c r="JF31" s="111"/>
      <c r="JG31" s="111"/>
      <c r="JH31" s="111"/>
      <c r="JI31" s="111"/>
      <c r="JJ31" s="111"/>
      <c r="JK31" s="111"/>
      <c r="JL31" s="111"/>
      <c r="JM31" s="111"/>
      <c r="JN31" s="111"/>
      <c r="JO31" s="111"/>
      <c r="JP31" s="111"/>
      <c r="JQ31" s="111"/>
      <c r="JR31" s="111"/>
      <c r="JS31" s="111"/>
      <c r="JT31" s="111"/>
      <c r="JU31" s="112"/>
      <c r="JV31" s="110">
        <f>データ!DL7</f>
        <v>188</v>
      </c>
      <c r="JW31" s="111"/>
      <c r="JX31" s="111"/>
      <c r="JY31" s="111"/>
      <c r="JZ31" s="111"/>
      <c r="KA31" s="111"/>
      <c r="KB31" s="111"/>
      <c r="KC31" s="111"/>
      <c r="KD31" s="111"/>
      <c r="KE31" s="111"/>
      <c r="KF31" s="111"/>
      <c r="KG31" s="111"/>
      <c r="KH31" s="111"/>
      <c r="KI31" s="111"/>
      <c r="KJ31" s="111"/>
      <c r="KK31" s="111"/>
      <c r="KL31" s="111"/>
      <c r="KM31" s="111"/>
      <c r="KN31" s="112"/>
      <c r="KO31" s="110">
        <f>データ!DM7</f>
        <v>180.6</v>
      </c>
      <c r="KP31" s="111"/>
      <c r="KQ31" s="111"/>
      <c r="KR31" s="111"/>
      <c r="KS31" s="111"/>
      <c r="KT31" s="111"/>
      <c r="KU31" s="111"/>
      <c r="KV31" s="111"/>
      <c r="KW31" s="111"/>
      <c r="KX31" s="111"/>
      <c r="KY31" s="111"/>
      <c r="KZ31" s="111"/>
      <c r="LA31" s="111"/>
      <c r="LB31" s="111"/>
      <c r="LC31" s="111"/>
      <c r="LD31" s="111"/>
      <c r="LE31" s="111"/>
      <c r="LF31" s="111"/>
      <c r="LG31" s="112"/>
      <c r="LH31" s="110">
        <f>データ!DN7</f>
        <v>188.8</v>
      </c>
      <c r="LI31" s="111"/>
      <c r="LJ31" s="111"/>
      <c r="LK31" s="111"/>
      <c r="LL31" s="111"/>
      <c r="LM31" s="111"/>
      <c r="LN31" s="111"/>
      <c r="LO31" s="111"/>
      <c r="LP31" s="111"/>
      <c r="LQ31" s="111"/>
      <c r="LR31" s="111"/>
      <c r="LS31" s="111"/>
      <c r="LT31" s="111"/>
      <c r="LU31" s="111"/>
      <c r="LV31" s="111"/>
      <c r="LW31" s="111"/>
      <c r="LX31" s="111"/>
      <c r="LY31" s="111"/>
      <c r="LZ31" s="112"/>
      <c r="MA31" s="110">
        <f>データ!DO7</f>
        <v>188.8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17" t="s">
        <v>122</v>
      </c>
      <c r="NE32" s="118"/>
      <c r="NF32" s="118"/>
      <c r="NG32" s="118"/>
      <c r="NH32" s="118"/>
      <c r="NI32" s="118"/>
      <c r="NJ32" s="118"/>
      <c r="NK32" s="118"/>
      <c r="NL32" s="118"/>
      <c r="NM32" s="118"/>
      <c r="NN32" s="118"/>
      <c r="NO32" s="118"/>
      <c r="NP32" s="118"/>
      <c r="NQ32" s="118"/>
      <c r="NR32" s="119"/>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125</v>
      </c>
      <c r="NE49" s="118"/>
      <c r="NF49" s="118"/>
      <c r="NG49" s="118"/>
      <c r="NH49" s="118"/>
      <c r="NI49" s="118"/>
      <c r="NJ49" s="118"/>
      <c r="NK49" s="118"/>
      <c r="NL49" s="118"/>
      <c r="NM49" s="118"/>
      <c r="NN49" s="118"/>
      <c r="NO49" s="118"/>
      <c r="NP49" s="118"/>
      <c r="NQ49" s="118"/>
      <c r="NR49" s="119"/>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3">
        <f>データ!AU7</f>
        <v>199</v>
      </c>
      <c r="V52" s="123"/>
      <c r="W52" s="123"/>
      <c r="X52" s="123"/>
      <c r="Y52" s="123"/>
      <c r="Z52" s="123"/>
      <c r="AA52" s="123"/>
      <c r="AB52" s="123"/>
      <c r="AC52" s="123"/>
      <c r="AD52" s="123"/>
      <c r="AE52" s="123"/>
      <c r="AF52" s="123"/>
      <c r="AG52" s="123"/>
      <c r="AH52" s="123"/>
      <c r="AI52" s="123"/>
      <c r="AJ52" s="123"/>
      <c r="AK52" s="123"/>
      <c r="AL52" s="123"/>
      <c r="AM52" s="123"/>
      <c r="AN52" s="123">
        <f>データ!AV7</f>
        <v>173</v>
      </c>
      <c r="AO52" s="123"/>
      <c r="AP52" s="123"/>
      <c r="AQ52" s="123"/>
      <c r="AR52" s="123"/>
      <c r="AS52" s="123"/>
      <c r="AT52" s="123"/>
      <c r="AU52" s="123"/>
      <c r="AV52" s="123"/>
      <c r="AW52" s="123"/>
      <c r="AX52" s="123"/>
      <c r="AY52" s="123"/>
      <c r="AZ52" s="123"/>
      <c r="BA52" s="123"/>
      <c r="BB52" s="123"/>
      <c r="BC52" s="123"/>
      <c r="BD52" s="123"/>
      <c r="BE52" s="123"/>
      <c r="BF52" s="123"/>
      <c r="BG52" s="123">
        <f>データ!AW7</f>
        <v>164</v>
      </c>
      <c r="BH52" s="123"/>
      <c r="BI52" s="123"/>
      <c r="BJ52" s="123"/>
      <c r="BK52" s="123"/>
      <c r="BL52" s="123"/>
      <c r="BM52" s="123"/>
      <c r="BN52" s="123"/>
      <c r="BO52" s="123"/>
      <c r="BP52" s="123"/>
      <c r="BQ52" s="123"/>
      <c r="BR52" s="123"/>
      <c r="BS52" s="123"/>
      <c r="BT52" s="123"/>
      <c r="BU52" s="123"/>
      <c r="BV52" s="123"/>
      <c r="BW52" s="123"/>
      <c r="BX52" s="123"/>
      <c r="BY52" s="123"/>
      <c r="BZ52" s="123">
        <f>データ!AX7</f>
        <v>164</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-62.6</v>
      </c>
      <c r="EM52" s="116"/>
      <c r="EN52" s="116"/>
      <c r="EO52" s="116"/>
      <c r="EP52" s="116"/>
      <c r="EQ52" s="116"/>
      <c r="ER52" s="116"/>
      <c r="ES52" s="116"/>
      <c r="ET52" s="116"/>
      <c r="EU52" s="116"/>
      <c r="EV52" s="116"/>
      <c r="EW52" s="116"/>
      <c r="EX52" s="116"/>
      <c r="EY52" s="116"/>
      <c r="EZ52" s="116"/>
      <c r="FA52" s="116"/>
      <c r="FB52" s="116"/>
      <c r="FC52" s="116"/>
      <c r="FD52" s="116"/>
      <c r="FE52" s="116">
        <f>データ!BG7</f>
        <v>-40.1</v>
      </c>
      <c r="FF52" s="116"/>
      <c r="FG52" s="116"/>
      <c r="FH52" s="116"/>
      <c r="FI52" s="116"/>
      <c r="FJ52" s="116"/>
      <c r="FK52" s="116"/>
      <c r="FL52" s="116"/>
      <c r="FM52" s="116"/>
      <c r="FN52" s="116"/>
      <c r="FO52" s="116"/>
      <c r="FP52" s="116"/>
      <c r="FQ52" s="116"/>
      <c r="FR52" s="116"/>
      <c r="FS52" s="116"/>
      <c r="FT52" s="116"/>
      <c r="FU52" s="116"/>
      <c r="FV52" s="116"/>
      <c r="FW52" s="116"/>
      <c r="FX52" s="116">
        <f>データ!BH7</f>
        <v>-51.1</v>
      </c>
      <c r="FY52" s="116"/>
      <c r="FZ52" s="116"/>
      <c r="GA52" s="116"/>
      <c r="GB52" s="116"/>
      <c r="GC52" s="116"/>
      <c r="GD52" s="116"/>
      <c r="GE52" s="116"/>
      <c r="GF52" s="116"/>
      <c r="GG52" s="116"/>
      <c r="GH52" s="116"/>
      <c r="GI52" s="116"/>
      <c r="GJ52" s="116"/>
      <c r="GK52" s="116"/>
      <c r="GL52" s="116"/>
      <c r="GM52" s="116"/>
      <c r="GN52" s="116"/>
      <c r="GO52" s="116"/>
      <c r="GP52" s="116"/>
      <c r="GQ52" s="116">
        <f>データ!BI7</f>
        <v>-19.2</v>
      </c>
      <c r="GR52" s="116"/>
      <c r="GS52" s="116"/>
      <c r="GT52" s="116"/>
      <c r="GU52" s="116"/>
      <c r="GV52" s="116"/>
      <c r="GW52" s="116"/>
      <c r="GX52" s="116"/>
      <c r="GY52" s="116"/>
      <c r="GZ52" s="116"/>
      <c r="HA52" s="116"/>
      <c r="HB52" s="116"/>
      <c r="HC52" s="116"/>
      <c r="HD52" s="116"/>
      <c r="HE52" s="116"/>
      <c r="HF52" s="116"/>
      <c r="HG52" s="116"/>
      <c r="HH52" s="116"/>
      <c r="HI52" s="116"/>
      <c r="HJ52" s="116">
        <f>データ!BJ7</f>
        <v>-52.6</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3">
        <f>データ!BQ7</f>
        <v>-52643</v>
      </c>
      <c r="JD52" s="123"/>
      <c r="JE52" s="123"/>
      <c r="JF52" s="123"/>
      <c r="JG52" s="123"/>
      <c r="JH52" s="123"/>
      <c r="JI52" s="123"/>
      <c r="JJ52" s="123"/>
      <c r="JK52" s="123"/>
      <c r="JL52" s="123"/>
      <c r="JM52" s="123"/>
      <c r="JN52" s="123"/>
      <c r="JO52" s="123"/>
      <c r="JP52" s="123"/>
      <c r="JQ52" s="123"/>
      <c r="JR52" s="123"/>
      <c r="JS52" s="123"/>
      <c r="JT52" s="123"/>
      <c r="JU52" s="123"/>
      <c r="JV52" s="123">
        <f>データ!BR7</f>
        <v>-34813</v>
      </c>
      <c r="JW52" s="123"/>
      <c r="JX52" s="123"/>
      <c r="JY52" s="123"/>
      <c r="JZ52" s="123"/>
      <c r="KA52" s="123"/>
      <c r="KB52" s="123"/>
      <c r="KC52" s="123"/>
      <c r="KD52" s="123"/>
      <c r="KE52" s="123"/>
      <c r="KF52" s="123"/>
      <c r="KG52" s="123"/>
      <c r="KH52" s="123"/>
      <c r="KI52" s="123"/>
      <c r="KJ52" s="123"/>
      <c r="KK52" s="123"/>
      <c r="KL52" s="123"/>
      <c r="KM52" s="123"/>
      <c r="KN52" s="123"/>
      <c r="KO52" s="123">
        <f>データ!BS7</f>
        <v>-43433</v>
      </c>
      <c r="KP52" s="123"/>
      <c r="KQ52" s="123"/>
      <c r="KR52" s="123"/>
      <c r="KS52" s="123"/>
      <c r="KT52" s="123"/>
      <c r="KU52" s="123"/>
      <c r="KV52" s="123"/>
      <c r="KW52" s="123"/>
      <c r="KX52" s="123"/>
      <c r="KY52" s="123"/>
      <c r="KZ52" s="123"/>
      <c r="LA52" s="123"/>
      <c r="LB52" s="123"/>
      <c r="LC52" s="123"/>
      <c r="LD52" s="123"/>
      <c r="LE52" s="123"/>
      <c r="LF52" s="123"/>
      <c r="LG52" s="123"/>
      <c r="LH52" s="123">
        <f>データ!BT7</f>
        <v>-17949</v>
      </c>
      <c r="LI52" s="123"/>
      <c r="LJ52" s="123"/>
      <c r="LK52" s="123"/>
      <c r="LL52" s="123"/>
      <c r="LM52" s="123"/>
      <c r="LN52" s="123"/>
      <c r="LO52" s="123"/>
      <c r="LP52" s="123"/>
      <c r="LQ52" s="123"/>
      <c r="LR52" s="123"/>
      <c r="LS52" s="123"/>
      <c r="LT52" s="123"/>
      <c r="LU52" s="123"/>
      <c r="LV52" s="123"/>
      <c r="LW52" s="123"/>
      <c r="LX52" s="123"/>
      <c r="LY52" s="123"/>
      <c r="LZ52" s="123"/>
      <c r="MA52" s="123">
        <f>データ!BU7</f>
        <v>-50050</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3">
        <f>データ!AZ7</f>
        <v>654</v>
      </c>
      <c r="V53" s="123"/>
      <c r="W53" s="123"/>
      <c r="X53" s="123"/>
      <c r="Y53" s="123"/>
      <c r="Z53" s="123"/>
      <c r="AA53" s="123"/>
      <c r="AB53" s="123"/>
      <c r="AC53" s="123"/>
      <c r="AD53" s="123"/>
      <c r="AE53" s="123"/>
      <c r="AF53" s="123"/>
      <c r="AG53" s="123"/>
      <c r="AH53" s="123"/>
      <c r="AI53" s="123"/>
      <c r="AJ53" s="123"/>
      <c r="AK53" s="123"/>
      <c r="AL53" s="123"/>
      <c r="AM53" s="123"/>
      <c r="AN53" s="123">
        <f>データ!BA7</f>
        <v>2466</v>
      </c>
      <c r="AO53" s="123"/>
      <c r="AP53" s="123"/>
      <c r="AQ53" s="123"/>
      <c r="AR53" s="123"/>
      <c r="AS53" s="123"/>
      <c r="AT53" s="123"/>
      <c r="AU53" s="123"/>
      <c r="AV53" s="123"/>
      <c r="AW53" s="123"/>
      <c r="AX53" s="123"/>
      <c r="AY53" s="123"/>
      <c r="AZ53" s="123"/>
      <c r="BA53" s="123"/>
      <c r="BB53" s="123"/>
      <c r="BC53" s="123"/>
      <c r="BD53" s="123"/>
      <c r="BE53" s="123"/>
      <c r="BF53" s="123"/>
      <c r="BG53" s="123">
        <f>データ!BB7</f>
        <v>58</v>
      </c>
      <c r="BH53" s="123"/>
      <c r="BI53" s="123"/>
      <c r="BJ53" s="123"/>
      <c r="BK53" s="123"/>
      <c r="BL53" s="123"/>
      <c r="BM53" s="123"/>
      <c r="BN53" s="123"/>
      <c r="BO53" s="123"/>
      <c r="BP53" s="123"/>
      <c r="BQ53" s="123"/>
      <c r="BR53" s="123"/>
      <c r="BS53" s="123"/>
      <c r="BT53" s="123"/>
      <c r="BU53" s="123"/>
      <c r="BV53" s="123"/>
      <c r="BW53" s="123"/>
      <c r="BX53" s="123"/>
      <c r="BY53" s="123"/>
      <c r="BZ53" s="123">
        <f>データ!BC7</f>
        <v>49</v>
      </c>
      <c r="CA53" s="123"/>
      <c r="CB53" s="123"/>
      <c r="CC53" s="123"/>
      <c r="CD53" s="123"/>
      <c r="CE53" s="123"/>
      <c r="CF53" s="123"/>
      <c r="CG53" s="123"/>
      <c r="CH53" s="123"/>
      <c r="CI53" s="123"/>
      <c r="CJ53" s="123"/>
      <c r="CK53" s="123"/>
      <c r="CL53" s="123"/>
      <c r="CM53" s="123"/>
      <c r="CN53" s="123"/>
      <c r="CO53" s="123"/>
      <c r="CP53" s="123"/>
      <c r="CQ53" s="123"/>
      <c r="CR53" s="123"/>
      <c r="CS53" s="123">
        <f>データ!BD7</f>
        <v>25</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3">
        <f>データ!BV7</f>
        <v>4836</v>
      </c>
      <c r="JD53" s="123"/>
      <c r="JE53" s="123"/>
      <c r="JF53" s="123"/>
      <c r="JG53" s="123"/>
      <c r="JH53" s="123"/>
      <c r="JI53" s="123"/>
      <c r="JJ53" s="123"/>
      <c r="JK53" s="123"/>
      <c r="JL53" s="123"/>
      <c r="JM53" s="123"/>
      <c r="JN53" s="123"/>
      <c r="JO53" s="123"/>
      <c r="JP53" s="123"/>
      <c r="JQ53" s="123"/>
      <c r="JR53" s="123"/>
      <c r="JS53" s="123"/>
      <c r="JT53" s="123"/>
      <c r="JU53" s="123"/>
      <c r="JV53" s="123">
        <f>データ!BW7</f>
        <v>37213</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15316</v>
      </c>
      <c r="LI53" s="123"/>
      <c r="LJ53" s="123"/>
      <c r="LK53" s="123"/>
      <c r="LL53" s="123"/>
      <c r="LM53" s="123"/>
      <c r="LN53" s="123"/>
      <c r="LO53" s="123"/>
      <c r="LP53" s="123"/>
      <c r="LQ53" s="123"/>
      <c r="LR53" s="123"/>
      <c r="LS53" s="123"/>
      <c r="LT53" s="123"/>
      <c r="LU53" s="123"/>
      <c r="LV53" s="123"/>
      <c r="LW53" s="123"/>
      <c r="LX53" s="123"/>
      <c r="LY53" s="123"/>
      <c r="LZ53" s="123"/>
      <c r="MA53" s="123">
        <f>データ!BZ7</f>
        <v>8831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7" t="s">
        <v>123</v>
      </c>
      <c r="NE66" s="118"/>
      <c r="NF66" s="118"/>
      <c r="NG66" s="118"/>
      <c r="NH66" s="118"/>
      <c r="NI66" s="118"/>
      <c r="NJ66" s="118"/>
      <c r="NK66" s="118"/>
      <c r="NL66" s="118"/>
      <c r="NM66" s="118"/>
      <c r="NN66" s="118"/>
      <c r="NO66" s="118"/>
      <c r="NP66" s="118"/>
      <c r="NQ66" s="118"/>
      <c r="NR66" s="119"/>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1023988</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2"/>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33440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2"/>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2"/>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e6C5/n9xAFEdDRvWc5eX3i2FJgDB5t0i6+3Sl2Y02E+8WpfRbVWbDSE6UvebokJBXKjfLdf/itIFTZya8R2xA==" saltValue="EkE3GCZxFOXuI8TMepEs+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131202</v>
      </c>
      <c r="D6" s="48">
        <f t="shared" si="1"/>
        <v>47</v>
      </c>
      <c r="E6" s="48">
        <f t="shared" si="1"/>
        <v>14</v>
      </c>
      <c r="F6" s="48">
        <f t="shared" si="1"/>
        <v>0</v>
      </c>
      <c r="G6" s="48">
        <f t="shared" si="1"/>
        <v>3</v>
      </c>
      <c r="H6" s="48" t="str">
        <f>SUBSTITUTE(H8,"　","")</f>
        <v>東京都練馬区</v>
      </c>
      <c r="I6" s="48" t="str">
        <f t="shared" si="1"/>
        <v>大泉学園駅南口駐車場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22</v>
      </c>
      <c r="S6" s="50" t="str">
        <f t="shared" si="1"/>
        <v>商業施設</v>
      </c>
      <c r="T6" s="50" t="str">
        <f t="shared" si="1"/>
        <v>無</v>
      </c>
      <c r="U6" s="51">
        <f t="shared" si="1"/>
        <v>5371</v>
      </c>
      <c r="V6" s="51">
        <f t="shared" si="1"/>
        <v>242</v>
      </c>
      <c r="W6" s="51">
        <f t="shared" si="1"/>
        <v>400</v>
      </c>
      <c r="X6" s="50" t="str">
        <f t="shared" si="1"/>
        <v>利用料金制</v>
      </c>
      <c r="Y6" s="52">
        <f>IF(Y8="-",NA(),Y8)</f>
        <v>85.6</v>
      </c>
      <c r="Z6" s="52">
        <f t="shared" ref="Z6:AH6" si="2">IF(Z8="-",NA(),Z8)</f>
        <v>95</v>
      </c>
      <c r="AA6" s="52">
        <f t="shared" si="2"/>
        <v>86.6</v>
      </c>
      <c r="AB6" s="52">
        <f t="shared" si="2"/>
        <v>97.3</v>
      </c>
      <c r="AC6" s="52">
        <f t="shared" si="2"/>
        <v>102.4</v>
      </c>
      <c r="AD6" s="52">
        <f t="shared" si="2"/>
        <v>111.3</v>
      </c>
      <c r="AE6" s="52">
        <f t="shared" si="2"/>
        <v>158.80000000000001</v>
      </c>
      <c r="AF6" s="52">
        <f t="shared" si="2"/>
        <v>120.9</v>
      </c>
      <c r="AG6" s="52">
        <f t="shared" si="2"/>
        <v>123.1</v>
      </c>
      <c r="AH6" s="52">
        <f t="shared" si="2"/>
        <v>116</v>
      </c>
      <c r="AI6" s="49" t="str">
        <f>IF(AI8="-","",IF(AI8="-","【-】","【"&amp;SUBSTITUTE(TEXT(AI8,"#,##0.0"),"-","△")&amp;"】"))</f>
        <v>【1,604.7】</v>
      </c>
      <c r="AJ6" s="52">
        <f>IF(AJ8="-",NA(),AJ8)</f>
        <v>24.1</v>
      </c>
      <c r="AK6" s="52">
        <f t="shared" ref="AK6:AS6" si="3">IF(AK8="-",NA(),AK8)</f>
        <v>23.6</v>
      </c>
      <c r="AL6" s="52">
        <f t="shared" si="3"/>
        <v>20.399999999999999</v>
      </c>
      <c r="AM6" s="52">
        <f t="shared" si="3"/>
        <v>13.4</v>
      </c>
      <c r="AN6" s="52">
        <f t="shared" si="3"/>
        <v>36.799999999999997</v>
      </c>
      <c r="AO6" s="52">
        <f t="shared" si="3"/>
        <v>10.1</v>
      </c>
      <c r="AP6" s="52">
        <f t="shared" si="3"/>
        <v>8.6</v>
      </c>
      <c r="AQ6" s="52">
        <f t="shared" si="3"/>
        <v>7.6</v>
      </c>
      <c r="AR6" s="52">
        <f t="shared" si="3"/>
        <v>6.6</v>
      </c>
      <c r="AS6" s="52">
        <f t="shared" si="3"/>
        <v>5.6</v>
      </c>
      <c r="AT6" s="49" t="str">
        <f>IF(AT8="-","",IF(AT8="-","【-】","【"&amp;SUBSTITUTE(TEXT(AT8,"#,##0.0"),"-","△")&amp;"】"))</f>
        <v>【3.8】</v>
      </c>
      <c r="AU6" s="53">
        <f>IF(AU8="-",NA(),AU8)</f>
        <v>199</v>
      </c>
      <c r="AV6" s="53">
        <f t="shared" ref="AV6:BD6" si="4">IF(AV8="-",NA(),AV8)</f>
        <v>173</v>
      </c>
      <c r="AW6" s="53">
        <f t="shared" si="4"/>
        <v>164</v>
      </c>
      <c r="AX6" s="53">
        <f t="shared" si="4"/>
        <v>164</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-62.6</v>
      </c>
      <c r="BG6" s="52">
        <f t="shared" ref="BG6:BO6" si="5">IF(BG8="-",NA(),BG8)</f>
        <v>-40.1</v>
      </c>
      <c r="BH6" s="52">
        <f t="shared" si="5"/>
        <v>-51.1</v>
      </c>
      <c r="BI6" s="52">
        <f t="shared" si="5"/>
        <v>-19.2</v>
      </c>
      <c r="BJ6" s="52">
        <f t="shared" si="5"/>
        <v>-52.6</v>
      </c>
      <c r="BK6" s="52">
        <f t="shared" si="5"/>
        <v>-81</v>
      </c>
      <c r="BL6" s="52">
        <f t="shared" si="5"/>
        <v>-25.1</v>
      </c>
      <c r="BM6" s="52">
        <f t="shared" si="5"/>
        <v>-18</v>
      </c>
      <c r="BN6" s="52">
        <f t="shared" si="5"/>
        <v>-20.7</v>
      </c>
      <c r="BO6" s="52">
        <f t="shared" si="5"/>
        <v>-20</v>
      </c>
      <c r="BP6" s="49" t="str">
        <f>IF(BP8="-","",IF(BP8="-","【-】","【"&amp;SUBSTITUTE(TEXT(BP8,"#,##0.0"),"-","△")&amp;"】"))</f>
        <v>【2.0】</v>
      </c>
      <c r="BQ6" s="53">
        <f>IF(BQ8="-",NA(),BQ8)</f>
        <v>-52643</v>
      </c>
      <c r="BR6" s="53">
        <f t="shared" ref="BR6:BZ6" si="6">IF(BR8="-",NA(),BR8)</f>
        <v>-34813</v>
      </c>
      <c r="BS6" s="53">
        <f t="shared" si="6"/>
        <v>-43433</v>
      </c>
      <c r="BT6" s="53">
        <f t="shared" si="6"/>
        <v>-17949</v>
      </c>
      <c r="BU6" s="53">
        <f t="shared" si="6"/>
        <v>-50050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1023988</v>
      </c>
      <c r="CN6" s="51">
        <f t="shared" si="7"/>
        <v>33440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187.6</v>
      </c>
      <c r="DL6" s="52">
        <f t="shared" ref="DL6:DT6" si="9">IF(DL8="-",NA(),DL8)</f>
        <v>188</v>
      </c>
      <c r="DM6" s="52">
        <f t="shared" si="9"/>
        <v>180.6</v>
      </c>
      <c r="DN6" s="52">
        <f t="shared" si="9"/>
        <v>188.8</v>
      </c>
      <c r="DO6" s="52">
        <f t="shared" si="9"/>
        <v>188.8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102</v>
      </c>
      <c r="B7" s="48">
        <f t="shared" ref="B7:X7" si="10">B8</f>
        <v>2024</v>
      </c>
      <c r="C7" s="48">
        <f t="shared" si="10"/>
        <v>131202</v>
      </c>
      <c r="D7" s="48">
        <f t="shared" si="10"/>
        <v>47</v>
      </c>
      <c r="E7" s="48">
        <f t="shared" si="10"/>
        <v>14</v>
      </c>
      <c r="F7" s="48">
        <f t="shared" si="10"/>
        <v>0</v>
      </c>
      <c r="G7" s="48">
        <f t="shared" si="10"/>
        <v>3</v>
      </c>
      <c r="H7" s="48" t="str">
        <f t="shared" si="10"/>
        <v>東京都　練馬区</v>
      </c>
      <c r="I7" s="48" t="str">
        <f t="shared" si="10"/>
        <v>大泉学園駅南口駐車場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22</v>
      </c>
      <c r="S7" s="50" t="str">
        <f t="shared" si="10"/>
        <v>商業施設</v>
      </c>
      <c r="T7" s="50" t="str">
        <f t="shared" si="10"/>
        <v>無</v>
      </c>
      <c r="U7" s="51">
        <f t="shared" si="10"/>
        <v>5371</v>
      </c>
      <c r="V7" s="51">
        <f t="shared" si="10"/>
        <v>242</v>
      </c>
      <c r="W7" s="51">
        <f t="shared" si="10"/>
        <v>400</v>
      </c>
      <c r="X7" s="50" t="str">
        <f t="shared" si="10"/>
        <v>利用料金制</v>
      </c>
      <c r="Y7" s="52">
        <f>Y8</f>
        <v>85.6</v>
      </c>
      <c r="Z7" s="52">
        <f t="shared" ref="Z7:AH7" si="11">Z8</f>
        <v>95</v>
      </c>
      <c r="AA7" s="52">
        <f t="shared" si="11"/>
        <v>86.6</v>
      </c>
      <c r="AB7" s="52">
        <f t="shared" si="11"/>
        <v>97.3</v>
      </c>
      <c r="AC7" s="52">
        <f t="shared" si="11"/>
        <v>102.4</v>
      </c>
      <c r="AD7" s="52">
        <f t="shared" si="11"/>
        <v>111.3</v>
      </c>
      <c r="AE7" s="52">
        <f t="shared" si="11"/>
        <v>158.80000000000001</v>
      </c>
      <c r="AF7" s="52">
        <f t="shared" si="11"/>
        <v>120.9</v>
      </c>
      <c r="AG7" s="52">
        <f t="shared" si="11"/>
        <v>123.1</v>
      </c>
      <c r="AH7" s="52">
        <f t="shared" si="11"/>
        <v>116</v>
      </c>
      <c r="AI7" s="49"/>
      <c r="AJ7" s="52">
        <f>AJ8</f>
        <v>24.1</v>
      </c>
      <c r="AK7" s="52">
        <f t="shared" ref="AK7:AS7" si="12">AK8</f>
        <v>23.6</v>
      </c>
      <c r="AL7" s="52">
        <f t="shared" si="12"/>
        <v>20.399999999999999</v>
      </c>
      <c r="AM7" s="52">
        <f t="shared" si="12"/>
        <v>13.4</v>
      </c>
      <c r="AN7" s="52">
        <f t="shared" si="12"/>
        <v>36.799999999999997</v>
      </c>
      <c r="AO7" s="52">
        <f t="shared" si="12"/>
        <v>10.1</v>
      </c>
      <c r="AP7" s="52">
        <f t="shared" si="12"/>
        <v>8.6</v>
      </c>
      <c r="AQ7" s="52">
        <f t="shared" si="12"/>
        <v>7.6</v>
      </c>
      <c r="AR7" s="52">
        <f t="shared" si="12"/>
        <v>6.6</v>
      </c>
      <c r="AS7" s="52">
        <f t="shared" si="12"/>
        <v>5.6</v>
      </c>
      <c r="AT7" s="49"/>
      <c r="AU7" s="53">
        <f>AU8</f>
        <v>199</v>
      </c>
      <c r="AV7" s="53">
        <f t="shared" ref="AV7:BD7" si="13">AV8</f>
        <v>173</v>
      </c>
      <c r="AW7" s="53">
        <f t="shared" si="13"/>
        <v>164</v>
      </c>
      <c r="AX7" s="53">
        <f t="shared" si="13"/>
        <v>164</v>
      </c>
      <c r="AY7" s="53">
        <f t="shared" si="13"/>
        <v>0</v>
      </c>
      <c r="AZ7" s="53">
        <f t="shared" si="13"/>
        <v>654</v>
      </c>
      <c r="BA7" s="53">
        <f t="shared" si="13"/>
        <v>2466</v>
      </c>
      <c r="BB7" s="53">
        <f t="shared" si="13"/>
        <v>58</v>
      </c>
      <c r="BC7" s="53">
        <f t="shared" si="13"/>
        <v>49</v>
      </c>
      <c r="BD7" s="53">
        <f t="shared" si="13"/>
        <v>25</v>
      </c>
      <c r="BE7" s="51"/>
      <c r="BF7" s="52">
        <f>BF8</f>
        <v>-62.6</v>
      </c>
      <c r="BG7" s="52">
        <f t="shared" ref="BG7:BO7" si="14">BG8</f>
        <v>-40.1</v>
      </c>
      <c r="BH7" s="52">
        <f t="shared" si="14"/>
        <v>-51.1</v>
      </c>
      <c r="BI7" s="52">
        <f t="shared" si="14"/>
        <v>-19.2</v>
      </c>
      <c r="BJ7" s="52">
        <f t="shared" si="14"/>
        <v>-52.6</v>
      </c>
      <c r="BK7" s="52">
        <f t="shared" si="14"/>
        <v>-81</v>
      </c>
      <c r="BL7" s="52">
        <f t="shared" si="14"/>
        <v>-25.1</v>
      </c>
      <c r="BM7" s="52">
        <f t="shared" si="14"/>
        <v>-18</v>
      </c>
      <c r="BN7" s="52">
        <f t="shared" si="14"/>
        <v>-20.7</v>
      </c>
      <c r="BO7" s="52">
        <f t="shared" si="14"/>
        <v>-20</v>
      </c>
      <c r="BP7" s="49"/>
      <c r="BQ7" s="53">
        <f>BQ8</f>
        <v>-52643</v>
      </c>
      <c r="BR7" s="53">
        <f t="shared" ref="BR7:BZ7" si="15">BR8</f>
        <v>-34813</v>
      </c>
      <c r="BS7" s="53">
        <f t="shared" si="15"/>
        <v>-43433</v>
      </c>
      <c r="BT7" s="53">
        <f t="shared" si="15"/>
        <v>-17949</v>
      </c>
      <c r="BU7" s="53">
        <f t="shared" si="15"/>
        <v>-50050</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1023988</v>
      </c>
      <c r="CN7" s="51">
        <f>CN8</f>
        <v>33440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187.6</v>
      </c>
      <c r="DL7" s="52">
        <f t="shared" ref="DL7:DT7" si="17">DL8</f>
        <v>188</v>
      </c>
      <c r="DM7" s="52">
        <f t="shared" si="17"/>
        <v>180.6</v>
      </c>
      <c r="DN7" s="52">
        <f t="shared" si="17"/>
        <v>188.8</v>
      </c>
      <c r="DO7" s="52">
        <f t="shared" si="17"/>
        <v>188.8</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131202</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22</v>
      </c>
      <c r="S8" s="57" t="s">
        <v>114</v>
      </c>
      <c r="T8" s="57" t="s">
        <v>115</v>
      </c>
      <c r="U8" s="58">
        <v>5371</v>
      </c>
      <c r="V8" s="58">
        <v>242</v>
      </c>
      <c r="W8" s="58">
        <v>400</v>
      </c>
      <c r="X8" s="57" t="s">
        <v>116</v>
      </c>
      <c r="Y8" s="59">
        <v>85.6</v>
      </c>
      <c r="Z8" s="59">
        <v>95</v>
      </c>
      <c r="AA8" s="59">
        <v>86.6</v>
      </c>
      <c r="AB8" s="59">
        <v>97.3</v>
      </c>
      <c r="AC8" s="59">
        <v>102.4</v>
      </c>
      <c r="AD8" s="59">
        <v>111.3</v>
      </c>
      <c r="AE8" s="59">
        <v>158.80000000000001</v>
      </c>
      <c r="AF8" s="59">
        <v>120.9</v>
      </c>
      <c r="AG8" s="59">
        <v>123.1</v>
      </c>
      <c r="AH8" s="59">
        <v>116</v>
      </c>
      <c r="AI8" s="56">
        <v>1604.7</v>
      </c>
      <c r="AJ8" s="59">
        <v>24.1</v>
      </c>
      <c r="AK8" s="59">
        <v>23.6</v>
      </c>
      <c r="AL8" s="59">
        <v>20.399999999999999</v>
      </c>
      <c r="AM8" s="59">
        <v>13.4</v>
      </c>
      <c r="AN8" s="59">
        <v>36.799999999999997</v>
      </c>
      <c r="AO8" s="59">
        <v>10.1</v>
      </c>
      <c r="AP8" s="59">
        <v>8.6</v>
      </c>
      <c r="AQ8" s="59">
        <v>7.6</v>
      </c>
      <c r="AR8" s="59">
        <v>6.6</v>
      </c>
      <c r="AS8" s="59">
        <v>5.6</v>
      </c>
      <c r="AT8" s="56">
        <v>3.8</v>
      </c>
      <c r="AU8" s="60">
        <v>199</v>
      </c>
      <c r="AV8" s="60">
        <v>173</v>
      </c>
      <c r="AW8" s="60">
        <v>164</v>
      </c>
      <c r="AX8" s="60">
        <v>164</v>
      </c>
      <c r="AY8" s="60">
        <v>0</v>
      </c>
      <c r="AZ8" s="60">
        <v>654</v>
      </c>
      <c r="BA8" s="60">
        <v>2466</v>
      </c>
      <c r="BB8" s="60">
        <v>58</v>
      </c>
      <c r="BC8" s="60">
        <v>49</v>
      </c>
      <c r="BD8" s="60">
        <v>25</v>
      </c>
      <c r="BE8" s="60">
        <v>39</v>
      </c>
      <c r="BF8" s="59">
        <v>-62.6</v>
      </c>
      <c r="BG8" s="59">
        <v>-40.1</v>
      </c>
      <c r="BH8" s="59">
        <v>-51.1</v>
      </c>
      <c r="BI8" s="59">
        <v>-19.2</v>
      </c>
      <c r="BJ8" s="59">
        <v>-52.6</v>
      </c>
      <c r="BK8" s="59">
        <v>-81</v>
      </c>
      <c r="BL8" s="59">
        <v>-25.1</v>
      </c>
      <c r="BM8" s="59">
        <v>-18</v>
      </c>
      <c r="BN8" s="59">
        <v>-20.7</v>
      </c>
      <c r="BO8" s="59">
        <v>-20</v>
      </c>
      <c r="BP8" s="56">
        <v>2</v>
      </c>
      <c r="BQ8" s="60">
        <v>-52643</v>
      </c>
      <c r="BR8" s="60">
        <v>-34813</v>
      </c>
      <c r="BS8" s="60">
        <v>-43433</v>
      </c>
      <c r="BT8" s="61">
        <v>-17949</v>
      </c>
      <c r="BU8" s="61">
        <v>-50050</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1023988</v>
      </c>
      <c r="CN8" s="58">
        <v>33440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88</v>
      </c>
      <c r="DF8" s="59">
        <v>77.3</v>
      </c>
      <c r="DG8" s="59">
        <v>51.8</v>
      </c>
      <c r="DH8" s="59">
        <v>45.3</v>
      </c>
      <c r="DI8" s="59">
        <v>30</v>
      </c>
      <c r="DJ8" s="56">
        <v>73.400000000000006</v>
      </c>
      <c r="DK8" s="59">
        <v>187.6</v>
      </c>
      <c r="DL8" s="59">
        <v>188</v>
      </c>
      <c r="DM8" s="59">
        <v>180.6</v>
      </c>
      <c r="DN8" s="59">
        <v>188.8</v>
      </c>
      <c r="DO8" s="59">
        <v>188.8</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2025-12-12T09:28:00Z</dcterms:created>
  <dcterms:modified xsi:type="dcterms:W3CDTF">2026-02-25T05:22:28Z</dcterms:modified>
  <cp:category/>
</cp:coreProperties>
</file>