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E6EE5119-D0FE-4A88-AD35-EEE721A8BFC0}" xr6:coauthVersionLast="47" xr6:coauthVersionMax="47" xr10:uidLastSave="{00000000-0000-0000-0000-000000000000}"/>
  <workbookProtection workbookAlgorithmName="SHA-512" workbookHashValue="nRdsmKX0kov+m07K/UvdcJTQTsIqRICHgm1KApeR7j9P/pIZSqkCfxpXClWluX1Mr/ii7YyIxUpGz3ZZLgj3vw==" workbookSaltValue="2llS5ZB6MXO9g5+/pNjWZw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MI78" i="4" s="1"/>
  <c r="DH7" i="5"/>
  <c r="LT78" i="4" s="1"/>
  <c r="DG7" i="5"/>
  <c r="LE78" i="4" s="1"/>
  <c r="DF7" i="5"/>
  <c r="KP78" i="4" s="1"/>
  <c r="DE7" i="5"/>
  <c r="KA78" i="4" s="1"/>
  <c r="DD7" i="5"/>
  <c r="MI77" i="4" s="1"/>
  <c r="DC7" i="5"/>
  <c r="DB7" i="5"/>
  <c r="DA7" i="5"/>
  <c r="CZ7" i="5"/>
  <c r="CN7" i="5"/>
  <c r="CM7" i="5"/>
  <c r="BZ7" i="5"/>
  <c r="BY7" i="5"/>
  <c r="BX7" i="5"/>
  <c r="BW7" i="5"/>
  <c r="BV7" i="5"/>
  <c r="BU7" i="5"/>
  <c r="MA52" i="4" s="1"/>
  <c r="BT7" i="5"/>
  <c r="LH52" i="4" s="1"/>
  <c r="BS7" i="5"/>
  <c r="KO52" i="4" s="1"/>
  <c r="BR7" i="5"/>
  <c r="JV52" i="4" s="1"/>
  <c r="BQ7" i="5"/>
  <c r="JC52" i="4" s="1"/>
  <c r="BO7" i="5"/>
  <c r="BN7" i="5"/>
  <c r="BM7" i="5"/>
  <c r="BL7" i="5"/>
  <c r="BK7" i="5"/>
  <c r="BJ7" i="5"/>
  <c r="BI7" i="5"/>
  <c r="BH7" i="5"/>
  <c r="BG7" i="5"/>
  <c r="FE52" i="4" s="1"/>
  <c r="BF7" i="5"/>
  <c r="EL52" i="4" s="1"/>
  <c r="BD7" i="5"/>
  <c r="CS53" i="4" s="1"/>
  <c r="BC7" i="5"/>
  <c r="BZ53" i="4" s="1"/>
  <c r="BB7" i="5"/>
  <c r="BG53" i="4" s="1"/>
  <c r="BA7" i="5"/>
  <c r="AN53" i="4" s="1"/>
  <c r="AZ7" i="5"/>
  <c r="U53" i="4" s="1"/>
  <c r="AY7" i="5"/>
  <c r="CS52" i="4" s="1"/>
  <c r="AX7" i="5"/>
  <c r="AW7" i="5"/>
  <c r="AV7" i="5"/>
  <c r="AU7" i="5"/>
  <c r="AS7" i="5"/>
  <c r="AR7" i="5"/>
  <c r="AQ7" i="5"/>
  <c r="AP7" i="5"/>
  <c r="AO7" i="5"/>
  <c r="EL32" i="4" s="1"/>
  <c r="AN7" i="5"/>
  <c r="AM7" i="5"/>
  <c r="AL7" i="5"/>
  <c r="AK7" i="5"/>
  <c r="AJ7" i="5"/>
  <c r="AH7" i="5"/>
  <c r="CS32" i="4" s="1"/>
  <c r="AG7" i="5"/>
  <c r="BZ32" i="4" s="1"/>
  <c r="AF7" i="5"/>
  <c r="AE7" i="5"/>
  <c r="AD7" i="5"/>
  <c r="AC7" i="5"/>
  <c r="AB7" i="5"/>
  <c r="AA7" i="5"/>
  <c r="BG31" i="4" s="1"/>
  <c r="Z7" i="5"/>
  <c r="AN31" i="4" s="1"/>
  <c r="Y7" i="5"/>
  <c r="U31" i="4" s="1"/>
  <c r="X7" i="5"/>
  <c r="LJ10" i="4" s="1"/>
  <c r="W7" i="5"/>
  <c r="JQ10" i="4" s="1"/>
  <c r="V7" i="5"/>
  <c r="HX10" i="4" s="1"/>
  <c r="U7" i="5"/>
  <c r="T7" i="5"/>
  <c r="S7" i="5"/>
  <c r="R7" i="5"/>
  <c r="DU10" i="4" s="1"/>
  <c r="Q7" i="5"/>
  <c r="CF10" i="4" s="1"/>
  <c r="P7" i="5"/>
  <c r="O7" i="5"/>
  <c r="N7" i="5"/>
  <c r="M7" i="5"/>
  <c r="L7" i="5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B8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HJ52" i="4"/>
  <c r="GQ52" i="4"/>
  <c r="FX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10" i="4"/>
  <c r="LJ8" i="4"/>
  <c r="JQ8" i="4"/>
  <c r="HX8" i="4"/>
  <c r="FJ8" i="4"/>
  <c r="DU8" i="4"/>
  <c r="CF8" i="4"/>
  <c r="B6" i="4" l="1"/>
  <c r="HJ51" i="4"/>
  <c r="MA30" i="4"/>
  <c r="CS30" i="4"/>
  <c r="BZ76" i="4"/>
  <c r="MA51" i="4"/>
  <c r="MI76" i="4"/>
  <c r="IT76" i="4"/>
  <c r="CS51" i="4"/>
  <c r="HJ30" i="4"/>
  <c r="C11" i="5"/>
  <c r="D11" i="5"/>
  <c r="E11" i="5"/>
  <c r="B11" i="5"/>
  <c r="BK76" i="4" l="1"/>
  <c r="LH30" i="4"/>
  <c r="IE76" i="4"/>
  <c r="BZ51" i="4"/>
  <c r="GQ30" i="4"/>
  <c r="BZ30" i="4"/>
  <c r="LH51" i="4"/>
  <c r="LT76" i="4"/>
  <c r="GQ51" i="4"/>
  <c r="LE76" i="4"/>
  <c r="FX51" i="4"/>
  <c r="KO30" i="4"/>
  <c r="HP76" i="4"/>
  <c r="BG51" i="4"/>
  <c r="FX30" i="4"/>
  <c r="BG30" i="4"/>
  <c r="AV76" i="4"/>
  <c r="KO51" i="4"/>
  <c r="AG76" i="4"/>
  <c r="JV51" i="4"/>
  <c r="KP76" i="4"/>
  <c r="FE51" i="4"/>
  <c r="JV30" i="4"/>
  <c r="HA76" i="4"/>
  <c r="AN51" i="4"/>
  <c r="FE30" i="4"/>
  <c r="AN30" i="4"/>
  <c r="U30" i="4"/>
  <c r="R76" i="4"/>
  <c r="JC51" i="4"/>
  <c r="KA76" i="4"/>
  <c r="EL51" i="4"/>
  <c r="JC30" i="4"/>
  <c r="GL76" i="4"/>
  <c r="U51" i="4"/>
  <c r="EL30" i="4"/>
</calcChain>
</file>

<file path=xl/sharedStrings.xml><?xml version="1.0" encoding="utf-8"?>
<sst xmlns="http://schemas.openxmlformats.org/spreadsheetml/2006/main" count="278" uniqueCount="131">
  <si>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</si>
  <si>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</si>
  <si>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</si>
  <si>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</si>
  <si>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</si>
  <si>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</si>
  <si>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</si>
  <si>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</si>
  <si>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</si>
  <si>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</si>
  <si>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</si>
  <si>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</si>
  <si>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</si>
  <si>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</si>
  <si>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</si>
  <si>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</si>
  <si>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</si>
  <si>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</si>
  <si>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</si>
  <si>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</si>
  <si>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</si>
  <si>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</si>
  <si>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</si>
  <si>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</si>
  <si>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</si>
  <si>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</si>
  <si>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</si>
  <si>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</si>
  <si>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</si>
  <si>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</si>
  <si>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</si>
  <si>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</si>
  <si>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</si>
  <si>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</si>
  <si>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</si>
  <si>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</si>
  <si>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</si>
  <si>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</si>
  <si>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</si>
  <si>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</si>
  <si>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</si>
  <si>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</si>
  <si>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</si>
  <si>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</si>
  <si>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</si>
  <si>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</si>
  <si>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</si>
  <si>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</si>
  <si>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</si>
  <si>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</si>
  <si>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</si>
  <si>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</si>
  <si>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</si>
  <si>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</si>
  <si>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</si>
  <si>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</si>
  <si>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</si>
  <si>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</si>
  <si>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</si>
  <si>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</si>
  <si>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</si>
  <si>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</si>
  <si>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</si>
  <si>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</si>
  <si>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</si>
  <si>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</si>
  <si>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</si>
  <si>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</si>
  <si>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</si>
  <si>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</si>
  <si>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</si>
  <si>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</si>
  <si>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</si>
  <si>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</si>
  <si>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</si>
  <si>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</si>
  <si>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</si>
  <si>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</si>
  <si>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</si>
  <si>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</si>
  <si>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</si>
  <si>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</si>
  <si>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</si>
  <si>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</si>
  <si>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</si>
  <si>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</si>
  <si>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</si>
  <si>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</si>
  <si>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</si>
  <si>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</si>
  <si>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</si>
  <si>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</si>
  <si>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</si>
  <si>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</si>
  <si>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</si>
  <si>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</si>
  <si>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</si>
  <si>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</si>
  <si>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</si>
  <si>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</si>
  <si>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当該値(N)</t>
    <phoneticPr fontId="5"/>
  </si>
  <si>
    <t>当該値(N-3)</t>
    <phoneticPr fontId="5"/>
  </si>
  <si>
    <t>当該値(N-2)</t>
    <phoneticPr fontId="5"/>
  </si>
  <si>
    <t>当該値(N-1)</t>
    <phoneticPr fontId="5"/>
  </si>
  <si>
    <t>当該値(N-4)</t>
    <phoneticPr fontId="5"/>
  </si>
  <si>
    <t>当該値(N-4)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</si>
  <si>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</si>
  <si>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</si>
  <si>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</si>
  <si>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</si>
  <si>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北区</t>
  </si>
  <si>
    <t>赤羽駅西口駐車場</t>
  </si>
  <si>
    <t>法非適用</t>
  </si>
  <si>
    <t>駐車場整備事業</t>
  </si>
  <si>
    <t>-</t>
  </si>
  <si>
    <t>Ａ１Ｂ１</t>
  </si>
  <si>
    <t>非設置</t>
  </si>
  <si>
    <t>該当数値なし</t>
  </si>
  <si>
    <t>附置義務駐車施設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</si>
  <si>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</si>
  <si>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</si>
  <si>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</si>
  <si>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</si>
  <si>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</si>
  <si>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</si>
  <si>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</si>
  <si>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</si>
  <si>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</si>
  <si>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本区の駐車場事業は、北区まちづくり公社の解散に伴い、平成26年1月より開始した。平成27年4月からは指定管理者制度を導入しており、民間のノウハウを活かしたサービスの提供等により、各指標はいずれも高い水準で推移している。引き続き健全な経営状況を維持しつつ、利用者の利便性向上に努めていく。</t>
    <phoneticPr fontId="5"/>
  </si>
  <si>
    <t>①収益的収支比率は、令和6年度は173.8％となり、前年度から2.2ポイント減少した。②他会計補助金比率③駐車台数一台当たりの他会計補助金額は、令和6年度も引き続き一般会計からの繰入がなかったため、0となっている。④売上高GOP比率は、令和6年度は42.5％となり、前年度から0.7ポイント減少した。⑤EBITDAは、令和6年度は109,040千円となり、前年度から6,285千円減少した。</t>
    <rPh sb="38" eb="40">
      <t>ゲンショウ</t>
    </rPh>
    <rPh sb="145" eb="147">
      <t>ゲンショウ</t>
    </rPh>
    <rPh sb="190" eb="192">
      <t>ゲンショウ</t>
    </rPh>
    <phoneticPr fontId="5"/>
  </si>
  <si>
    <t>⑪稼働率については、令和6年度は205.1％と前年度から7.1ポイント減少したが、依然として類似施設平均値を大きく上回っている。</t>
    <rPh sb="35" eb="37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</si>
</sst>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16" fillId="0" borderId="1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182.5</c:v>
                </c:pt>
                <c:pt idx="1">
                  <c:v>186.8</c:v>
                </c:pt>
                <c:pt idx="2">
                  <c:v>189.6</c:v>
                </c:pt>
                <c:pt idx="3">
                  <c:v>176</c:v>
                </c:pt>
                <c:pt idx="4">
                  <c:v>173.8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A-4B89-9324-4290E5C5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130.19999999999999</c:v>
                </c:pt>
                <c:pt idx="1">
                  <c:v>136.5</c:v>
                </c:pt>
                <c:pt idx="2">
                  <c:v>183.5</c:v>
                </c:pt>
                <c:pt idx="3">
                  <c:v>4016.2</c:v>
                </c:pt>
                <c:pt idx="4">
                  <c:v>4556.8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A-4B89-9324-4290E5C5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9F-4EBC-B00E-8EE05E39B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108.5</c:v>
                </c:pt>
                <c:pt idx="1">
                  <c:v>136.19999999999999</c:v>
                </c:pt>
                <c:pt idx="2">
                  <c:v>104.8</c:v>
                </c:pt>
                <c:pt idx="3">
                  <c:v>81.5</c:v>
                </c:pt>
                <c:pt idx="4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F-4EBC-B00E-8EE05E39B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6EF-4F7C-8692-271E39B51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F-4F7C-8692-271E39B51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DA5-40BA-8387-C5D618A69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5-40BA-8387-C5D618A69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0-4106-A9A4-11DE4B8E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8.6</c:v>
                </c:pt>
                <c:pt idx="1">
                  <c:v>4.3</c:v>
                </c:pt>
                <c:pt idx="2">
                  <c:v>4.2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40-4106-A9A4-11DE4B8E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1AC-A939-3D3B92EA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87</c:v>
                </c:pt>
                <c:pt idx="1">
                  <c:v>7646</c:v>
                </c:pt>
                <c:pt idx="2">
                  <c:v>53</c:v>
                </c:pt>
                <c:pt idx="3">
                  <c:v>558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4-41AC-A939-3D3B92EA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209.6</c:v>
                </c:pt>
                <c:pt idx="1">
                  <c:v>220.2</c:v>
                </c:pt>
                <c:pt idx="2">
                  <c:v>227.3</c:v>
                </c:pt>
                <c:pt idx="3">
                  <c:v>212.2</c:v>
                </c:pt>
                <c:pt idx="4">
                  <c:v>205.1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EE-4B3D-8E70-52371972F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105.7</c:v>
                </c:pt>
                <c:pt idx="1">
                  <c:v>104.3</c:v>
                </c:pt>
                <c:pt idx="2">
                  <c:v>114</c:v>
                </c:pt>
                <c:pt idx="3">
                  <c:v>119.1</c:v>
                </c:pt>
                <c:pt idx="4">
                  <c:v>119.9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E-4B3D-8E70-52371972F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45.2</c:v>
                </c:pt>
                <c:pt idx="1">
                  <c:v>46.5</c:v>
                </c:pt>
                <c:pt idx="2">
                  <c:v>47.3</c:v>
                </c:pt>
                <c:pt idx="3">
                  <c:v>43.2</c:v>
                </c:pt>
                <c:pt idx="4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8-4D22-9900-816CD9D1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7.1</c:v>
                </c:pt>
                <c:pt idx="1">
                  <c:v>5.6</c:v>
                </c:pt>
                <c:pt idx="2">
                  <c:v>18.100000000000001</c:v>
                </c:pt>
                <c:pt idx="3">
                  <c:v>24.8</c:v>
                </c:pt>
                <c:pt idx="4">
                  <c:v>-46.3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18-4D22-9900-816CD9D1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110319</c:v>
                </c:pt>
                <c:pt idx="1">
                  <c:v>123718</c:v>
                </c:pt>
                <c:pt idx="2">
                  <c:v>134330</c:v>
                </c:pt>
                <c:pt idx="3">
                  <c:v>115325</c:v>
                </c:pt>
                <c:pt idx="4">
                  <c:v>109040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88-4A2B-BBFD-E92B1AFB9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4211</c:v>
                </c:pt>
                <c:pt idx="1">
                  <c:v>10653</c:v>
                </c:pt>
                <c:pt idx="2">
                  <c:v>17717</c:v>
                </c:pt>
                <c:pt idx="3">
                  <c:v>21803</c:v>
                </c:pt>
                <c:pt idx="4">
                  <c:v>22649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8-4A2B-BBFD-E92B1AFB9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東京都北区　赤羽駅西口駐車場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Ａ１Ｂ１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商業施設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12648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118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立体式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29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450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1"/>
      <c r="NC15" s="2"/>
      <c r="ND15" s="100" t="s">
        <v>129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2"/>
      <c r="C31" s="2"/>
      <c r="D31" s="2"/>
      <c r="E31" s="2"/>
      <c r="F31" s="2"/>
      <c r="I31" s="17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182.5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186.8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189.6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176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173.8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209.6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220.2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227.3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212.2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205.1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2"/>
      <c r="C32" s="2"/>
      <c r="D32" s="2"/>
      <c r="E32" s="2"/>
      <c r="F32" s="2"/>
      <c r="G32" s="2"/>
      <c r="H32" s="2"/>
      <c r="I32" s="17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130.19999999999999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136.5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183.5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4016.2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4556.8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8.6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4.3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4.2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3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2.8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105.7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104.3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114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119.1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119.9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100" t="s">
        <v>117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100" t="s">
        <v>130</v>
      </c>
      <c r="NE49" s="117"/>
      <c r="NF49" s="117"/>
      <c r="NG49" s="117"/>
      <c r="NH49" s="117"/>
      <c r="NI49" s="117"/>
      <c r="NJ49" s="117"/>
      <c r="NK49" s="117"/>
      <c r="NL49" s="117"/>
      <c r="NM49" s="117"/>
      <c r="NN49" s="117"/>
      <c r="NO49" s="117"/>
      <c r="NP49" s="117"/>
      <c r="NQ49" s="117"/>
      <c r="NR49" s="118"/>
    </row>
    <row r="50" spans="1:382" ht="13.5" customHeight="1" x14ac:dyDescent="0.2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119"/>
      <c r="NE50" s="117"/>
      <c r="NF50" s="117"/>
      <c r="NG50" s="117"/>
      <c r="NH50" s="117"/>
      <c r="NI50" s="117"/>
      <c r="NJ50" s="117"/>
      <c r="NK50" s="117"/>
      <c r="NL50" s="117"/>
      <c r="NM50" s="117"/>
      <c r="NN50" s="117"/>
      <c r="NO50" s="117"/>
      <c r="NP50" s="117"/>
      <c r="NQ50" s="117"/>
      <c r="NR50" s="118"/>
    </row>
    <row r="51" spans="1:382" ht="13.5" customHeight="1" x14ac:dyDescent="0.2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119"/>
      <c r="NE51" s="117"/>
      <c r="NF51" s="117"/>
      <c r="NG51" s="117"/>
      <c r="NH51" s="117"/>
      <c r="NI51" s="117"/>
      <c r="NJ51" s="117"/>
      <c r="NK51" s="117"/>
      <c r="NL51" s="117"/>
      <c r="NM51" s="117"/>
      <c r="NN51" s="117"/>
      <c r="NO51" s="117"/>
      <c r="NP51" s="117"/>
      <c r="NQ51" s="117"/>
      <c r="NR51" s="118"/>
    </row>
    <row r="52" spans="1:382" ht="13.5" customHeight="1" x14ac:dyDescent="0.2">
      <c r="A52" s="2"/>
      <c r="B52" s="12"/>
      <c r="C52" s="2"/>
      <c r="D52" s="2"/>
      <c r="E52" s="2"/>
      <c r="F52" s="2"/>
      <c r="I52" s="17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3">
        <f>データ!AU7</f>
        <v>0</v>
      </c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>
        <f>データ!AV7</f>
        <v>0</v>
      </c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>
        <f>データ!AW7</f>
        <v>0</v>
      </c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>
        <f>データ!AX7</f>
        <v>0</v>
      </c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>
        <f>データ!AY7</f>
        <v>0</v>
      </c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45.2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46.5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47.3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43.2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42.5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3">
        <f>データ!BQ7</f>
        <v>110319</v>
      </c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>
        <f>データ!BR7</f>
        <v>123718</v>
      </c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>
        <f>データ!BS7</f>
        <v>134330</v>
      </c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>
        <f>データ!BT7</f>
        <v>115325</v>
      </c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>
        <f>データ!BU7</f>
        <v>109040</v>
      </c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119"/>
      <c r="NE52" s="117"/>
      <c r="NF52" s="117"/>
      <c r="NG52" s="117"/>
      <c r="NH52" s="117"/>
      <c r="NI52" s="117"/>
      <c r="NJ52" s="117"/>
      <c r="NK52" s="117"/>
      <c r="NL52" s="117"/>
      <c r="NM52" s="117"/>
      <c r="NN52" s="117"/>
      <c r="NO52" s="117"/>
      <c r="NP52" s="117"/>
      <c r="NQ52" s="117"/>
      <c r="NR52" s="118"/>
    </row>
    <row r="53" spans="1:382" ht="13.5" customHeight="1" x14ac:dyDescent="0.2">
      <c r="A53" s="2"/>
      <c r="B53" s="12"/>
      <c r="C53" s="2"/>
      <c r="D53" s="2"/>
      <c r="E53" s="2"/>
      <c r="F53" s="2"/>
      <c r="G53" s="2"/>
      <c r="H53" s="2"/>
      <c r="I53" s="17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3">
        <f>データ!AZ7</f>
        <v>87</v>
      </c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>
        <f>データ!BA7</f>
        <v>7646</v>
      </c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>
        <f>データ!BB7</f>
        <v>53</v>
      </c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>
        <f>データ!BC7</f>
        <v>558</v>
      </c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>
        <f>データ!BD7</f>
        <v>48</v>
      </c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7.1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5.6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18.100000000000001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24.8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-46.3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3">
        <f>データ!BV7</f>
        <v>4211</v>
      </c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>
        <f>データ!BW7</f>
        <v>10653</v>
      </c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>
        <f>データ!BX7</f>
        <v>17717</v>
      </c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>
        <f>データ!BY7</f>
        <v>21803</v>
      </c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>
        <f>データ!BZ7</f>
        <v>22649</v>
      </c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119"/>
      <c r="NE53" s="117"/>
      <c r="NF53" s="117"/>
      <c r="NG53" s="117"/>
      <c r="NH53" s="117"/>
      <c r="NI53" s="117"/>
      <c r="NJ53" s="117"/>
      <c r="NK53" s="117"/>
      <c r="NL53" s="117"/>
      <c r="NM53" s="117"/>
      <c r="NN53" s="117"/>
      <c r="NO53" s="117"/>
      <c r="NP53" s="117"/>
      <c r="NQ53" s="117"/>
      <c r="NR53" s="118"/>
    </row>
    <row r="54" spans="1:382" ht="13.5" customHeight="1" x14ac:dyDescent="0.2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119"/>
      <c r="NE54" s="117"/>
      <c r="NF54" s="117"/>
      <c r="NG54" s="117"/>
      <c r="NH54" s="117"/>
      <c r="NI54" s="117"/>
      <c r="NJ54" s="117"/>
      <c r="NK54" s="117"/>
      <c r="NL54" s="117"/>
      <c r="NM54" s="117"/>
      <c r="NN54" s="117"/>
      <c r="NO54" s="117"/>
      <c r="NP54" s="117"/>
      <c r="NQ54" s="117"/>
      <c r="NR54" s="118"/>
    </row>
    <row r="55" spans="1:382" ht="13.5" customHeight="1" x14ac:dyDescent="0.2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119"/>
      <c r="NE55" s="117"/>
      <c r="NF55" s="117"/>
      <c r="NG55" s="117"/>
      <c r="NH55" s="117"/>
      <c r="NI55" s="117"/>
      <c r="NJ55" s="117"/>
      <c r="NK55" s="117"/>
      <c r="NL55" s="117"/>
      <c r="NM55" s="117"/>
      <c r="NN55" s="117"/>
      <c r="NO55" s="117"/>
      <c r="NP55" s="117"/>
      <c r="NQ55" s="117"/>
      <c r="NR55" s="118"/>
    </row>
    <row r="56" spans="1:382" ht="13.5" customHeight="1" x14ac:dyDescent="0.2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119"/>
      <c r="NE56" s="117"/>
      <c r="NF56" s="117"/>
      <c r="NG56" s="117"/>
      <c r="NH56" s="117"/>
      <c r="NI56" s="117"/>
      <c r="NJ56" s="117"/>
      <c r="NK56" s="117"/>
      <c r="NL56" s="117"/>
      <c r="NM56" s="117"/>
      <c r="NN56" s="117"/>
      <c r="NO56" s="117"/>
      <c r="NP56" s="117"/>
      <c r="NQ56" s="117"/>
      <c r="NR56" s="118"/>
    </row>
    <row r="57" spans="1:382" ht="13.5" customHeight="1" x14ac:dyDescent="0.2">
      <c r="A57" s="2"/>
      <c r="B57" s="25"/>
      <c r="NB57" s="26"/>
      <c r="NC57" s="2"/>
      <c r="ND57" s="119"/>
      <c r="NE57" s="117"/>
      <c r="NF57" s="117"/>
      <c r="NG57" s="117"/>
      <c r="NH57" s="117"/>
      <c r="NI57" s="117"/>
      <c r="NJ57" s="117"/>
      <c r="NK57" s="117"/>
      <c r="NL57" s="117"/>
      <c r="NM57" s="117"/>
      <c r="NN57" s="117"/>
      <c r="NO57" s="117"/>
      <c r="NP57" s="117"/>
      <c r="NQ57" s="117"/>
      <c r="NR57" s="118"/>
    </row>
    <row r="58" spans="1:382" ht="13.5" customHeight="1" x14ac:dyDescent="0.2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119"/>
      <c r="NE58" s="117"/>
      <c r="NF58" s="117"/>
      <c r="NG58" s="117"/>
      <c r="NH58" s="117"/>
      <c r="NI58" s="117"/>
      <c r="NJ58" s="117"/>
      <c r="NK58" s="117"/>
      <c r="NL58" s="117"/>
      <c r="NM58" s="117"/>
      <c r="NN58" s="117"/>
      <c r="NO58" s="117"/>
      <c r="NP58" s="117"/>
      <c r="NQ58" s="117"/>
      <c r="NR58" s="11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19"/>
      <c r="NE59" s="117"/>
      <c r="NF59" s="117"/>
      <c r="NG59" s="117"/>
      <c r="NH59" s="117"/>
      <c r="NI59" s="117"/>
      <c r="NJ59" s="117"/>
      <c r="NK59" s="117"/>
      <c r="NL59" s="117"/>
      <c r="NM59" s="117"/>
      <c r="NN59" s="117"/>
      <c r="NO59" s="117"/>
      <c r="NP59" s="117"/>
      <c r="NQ59" s="117"/>
      <c r="NR59" s="118"/>
    </row>
    <row r="60" spans="1:382" ht="13.5" customHeight="1" x14ac:dyDescent="0.2">
      <c r="A60" s="13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1"/>
      <c r="NC60" s="2"/>
      <c r="ND60" s="119"/>
      <c r="NE60" s="117"/>
      <c r="NF60" s="117"/>
      <c r="NG60" s="117"/>
      <c r="NH60" s="117"/>
      <c r="NI60" s="117"/>
      <c r="NJ60" s="117"/>
      <c r="NK60" s="117"/>
      <c r="NL60" s="117"/>
      <c r="NM60" s="117"/>
      <c r="NN60" s="117"/>
      <c r="NO60" s="117"/>
      <c r="NP60" s="117"/>
      <c r="NQ60" s="117"/>
      <c r="NR60" s="118"/>
    </row>
    <row r="61" spans="1:382" ht="13.5" customHeight="1" x14ac:dyDescent="0.2">
      <c r="A61" s="13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1"/>
      <c r="NC61" s="2"/>
      <c r="ND61" s="119"/>
      <c r="NE61" s="117"/>
      <c r="NF61" s="117"/>
      <c r="NG61" s="117"/>
      <c r="NH61" s="117"/>
      <c r="NI61" s="117"/>
      <c r="NJ61" s="117"/>
      <c r="NK61" s="117"/>
      <c r="NL61" s="117"/>
      <c r="NM61" s="117"/>
      <c r="NN61" s="117"/>
      <c r="NO61" s="117"/>
      <c r="NP61" s="117"/>
      <c r="NQ61" s="117"/>
      <c r="NR61" s="118"/>
    </row>
    <row r="62" spans="1:382" ht="13.5" customHeight="1" x14ac:dyDescent="0.2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119"/>
      <c r="NE62" s="117"/>
      <c r="NF62" s="117"/>
      <c r="NG62" s="117"/>
      <c r="NH62" s="117"/>
      <c r="NI62" s="117"/>
      <c r="NJ62" s="117"/>
      <c r="NK62" s="117"/>
      <c r="NL62" s="117"/>
      <c r="NM62" s="117"/>
      <c r="NN62" s="117"/>
      <c r="NO62" s="117"/>
      <c r="NP62" s="117"/>
      <c r="NQ62" s="117"/>
      <c r="NR62" s="118"/>
    </row>
    <row r="63" spans="1:382" ht="13.5" customHeight="1" x14ac:dyDescent="0.2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4" t="s">
        <v>32</v>
      </c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119"/>
      <c r="NE63" s="117"/>
      <c r="NF63" s="117"/>
      <c r="NG63" s="117"/>
      <c r="NH63" s="117"/>
      <c r="NI63" s="117"/>
      <c r="NJ63" s="117"/>
      <c r="NK63" s="117"/>
      <c r="NL63" s="117"/>
      <c r="NM63" s="117"/>
      <c r="NN63" s="117"/>
      <c r="NO63" s="117"/>
      <c r="NP63" s="117"/>
      <c r="NQ63" s="117"/>
      <c r="NR63" s="118"/>
    </row>
    <row r="64" spans="1:382" ht="13.5" customHeight="1" x14ac:dyDescent="0.2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120"/>
      <c r="NE64" s="121"/>
      <c r="NF64" s="121"/>
      <c r="NG64" s="121"/>
      <c r="NH64" s="121"/>
      <c r="NI64" s="121"/>
      <c r="NJ64" s="121"/>
      <c r="NK64" s="121"/>
      <c r="NL64" s="121"/>
      <c r="NM64" s="121"/>
      <c r="NN64" s="121"/>
      <c r="NO64" s="121"/>
      <c r="NP64" s="121"/>
      <c r="NQ64" s="121"/>
      <c r="NR64" s="122"/>
    </row>
    <row r="65" spans="1:382" ht="13.5" customHeight="1" x14ac:dyDescent="0.2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124"/>
      <c r="EH66" s="124"/>
      <c r="EI66" s="124"/>
      <c r="EJ66" s="124"/>
      <c r="EK66" s="124"/>
      <c r="EL66" s="124"/>
      <c r="EM66" s="124"/>
      <c r="EN66" s="124"/>
      <c r="EO66" s="124"/>
      <c r="EP66" s="124"/>
      <c r="EQ66" s="124"/>
      <c r="ER66" s="124"/>
      <c r="ES66" s="124"/>
      <c r="ET66" s="124"/>
      <c r="EU66" s="124"/>
      <c r="EV66" s="124"/>
      <c r="EW66" s="124"/>
      <c r="EX66" s="124"/>
      <c r="EY66" s="124"/>
      <c r="EZ66" s="124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100" t="s">
        <v>128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8">
        <f>データ!CM7</f>
        <v>723840</v>
      </c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  <c r="FL67" s="129"/>
      <c r="FM67" s="129"/>
      <c r="FN67" s="129"/>
      <c r="FO67" s="129"/>
      <c r="FP67" s="129"/>
      <c r="FQ67" s="129"/>
      <c r="FR67" s="129"/>
      <c r="FS67" s="129"/>
      <c r="FT67" s="129"/>
      <c r="FU67" s="129"/>
      <c r="FV67" s="129"/>
      <c r="FW67" s="130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31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3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31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3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34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5"/>
      <c r="DV70" s="135"/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5"/>
      <c r="ER70" s="135"/>
      <c r="ES70" s="135"/>
      <c r="ET70" s="135"/>
      <c r="EU70" s="135"/>
      <c r="EV70" s="135"/>
      <c r="EW70" s="135"/>
      <c r="EX70" s="135"/>
      <c r="EY70" s="135"/>
      <c r="EZ70" s="135"/>
      <c r="FA70" s="135"/>
      <c r="FB70" s="135"/>
      <c r="FC70" s="135"/>
      <c r="FD70" s="135"/>
      <c r="FE70" s="135"/>
      <c r="FF70" s="135"/>
      <c r="FG70" s="135"/>
      <c r="FH70" s="135"/>
      <c r="FI70" s="135"/>
      <c r="FJ70" s="135"/>
      <c r="FK70" s="135"/>
      <c r="FL70" s="135"/>
      <c r="FM70" s="135"/>
      <c r="FN70" s="135"/>
      <c r="FO70" s="135"/>
      <c r="FP70" s="135"/>
      <c r="FQ70" s="135"/>
      <c r="FR70" s="135"/>
      <c r="FS70" s="135"/>
      <c r="FT70" s="135"/>
      <c r="FU70" s="135"/>
      <c r="FV70" s="135"/>
      <c r="FW70" s="136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4" t="s">
        <v>34</v>
      </c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4"/>
      <c r="EL72" s="124"/>
      <c r="EM72" s="124"/>
      <c r="EN72" s="124"/>
      <c r="EO72" s="124"/>
      <c r="EP72" s="124"/>
      <c r="EQ72" s="124"/>
      <c r="ER72" s="124"/>
      <c r="ES72" s="124"/>
      <c r="ET72" s="124"/>
      <c r="EU72" s="124"/>
      <c r="EV72" s="124"/>
      <c r="EW72" s="124"/>
      <c r="EX72" s="124"/>
      <c r="EY72" s="124"/>
      <c r="EZ72" s="124"/>
      <c r="FA72" s="124"/>
      <c r="FB72" s="124"/>
      <c r="FC72" s="124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4"/>
      <c r="FO72" s="124"/>
      <c r="FP72" s="124"/>
      <c r="FQ72" s="124"/>
      <c r="FR72" s="124"/>
      <c r="FS72" s="124"/>
      <c r="FT72" s="124"/>
      <c r="FU72" s="124"/>
      <c r="FV72" s="124"/>
      <c r="FW72" s="124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4"/>
      <c r="EL73" s="124"/>
      <c r="EM73" s="124"/>
      <c r="EN73" s="124"/>
      <c r="EO73" s="124"/>
      <c r="EP73" s="124"/>
      <c r="EQ73" s="124"/>
      <c r="ER73" s="124"/>
      <c r="ES73" s="124"/>
      <c r="ET73" s="124"/>
      <c r="EU73" s="124"/>
      <c r="EV73" s="124"/>
      <c r="EW73" s="124"/>
      <c r="EX73" s="124"/>
      <c r="EY73" s="124"/>
      <c r="EZ73" s="124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4"/>
      <c r="FO73" s="124"/>
      <c r="FP73" s="124"/>
      <c r="FQ73" s="124"/>
      <c r="FR73" s="124"/>
      <c r="FS73" s="124"/>
      <c r="FT73" s="124"/>
      <c r="FU73" s="124"/>
      <c r="FV73" s="124"/>
      <c r="FW73" s="124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4"/>
      <c r="EL75" s="124"/>
      <c r="EM75" s="124"/>
      <c r="EN75" s="124"/>
      <c r="EO75" s="124"/>
      <c r="EP75" s="124"/>
      <c r="EQ75" s="124"/>
      <c r="ER75" s="124"/>
      <c r="ES75" s="124"/>
      <c r="ET75" s="124"/>
      <c r="EU75" s="124"/>
      <c r="EV75" s="124"/>
      <c r="EW75" s="124"/>
      <c r="EX75" s="124"/>
      <c r="EY75" s="124"/>
      <c r="EZ75" s="124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124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7" t="str">
        <f>データ!$B$11</f>
        <v>R02</v>
      </c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9"/>
      <c r="AG76" s="137" t="str">
        <f>データ!$C$11</f>
        <v>R03</v>
      </c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9"/>
      <c r="AV76" s="137" t="str">
        <f>データ!$D$11</f>
        <v>R04</v>
      </c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9"/>
      <c r="BK76" s="137" t="str">
        <f>データ!$E$11</f>
        <v>R05</v>
      </c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  <c r="BX76" s="138"/>
      <c r="BY76" s="139"/>
      <c r="BZ76" s="137" t="str">
        <f>データ!$F$11</f>
        <v>R06</v>
      </c>
      <c r="CA76" s="138"/>
      <c r="CB76" s="13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/>
      <c r="CN76" s="139"/>
      <c r="CO76" s="2"/>
      <c r="CP76" s="2"/>
      <c r="CQ76" s="2"/>
      <c r="CR76" s="2"/>
      <c r="CS76" s="2"/>
      <c r="CT76" s="2"/>
      <c r="CU76" s="2"/>
      <c r="CV76" s="128">
        <f>データ!CN7</f>
        <v>0</v>
      </c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  <c r="EC76" s="129"/>
      <c r="ED76" s="129"/>
      <c r="EE76" s="129"/>
      <c r="EF76" s="129"/>
      <c r="EG76" s="129"/>
      <c r="EH76" s="129"/>
      <c r="EI76" s="129"/>
      <c r="EJ76" s="129"/>
      <c r="EK76" s="129"/>
      <c r="EL76" s="129"/>
      <c r="EM76" s="129"/>
      <c r="EN76" s="129"/>
      <c r="EO76" s="129"/>
      <c r="EP76" s="129"/>
      <c r="EQ76" s="129"/>
      <c r="ER76" s="129"/>
      <c r="ES76" s="129"/>
      <c r="ET76" s="129"/>
      <c r="EU76" s="129"/>
      <c r="EV76" s="129"/>
      <c r="EW76" s="129"/>
      <c r="EX76" s="129"/>
      <c r="EY76" s="129"/>
      <c r="EZ76" s="129"/>
      <c r="FA76" s="129"/>
      <c r="FB76" s="129"/>
      <c r="FC76" s="129"/>
      <c r="FD76" s="129"/>
      <c r="FE76" s="129"/>
      <c r="FF76" s="129"/>
      <c r="FG76" s="129"/>
      <c r="FH76" s="129"/>
      <c r="FI76" s="129"/>
      <c r="FJ76" s="129"/>
      <c r="FK76" s="129"/>
      <c r="FL76" s="129"/>
      <c r="FM76" s="129"/>
      <c r="FN76" s="129"/>
      <c r="FO76" s="129"/>
      <c r="FP76" s="129"/>
      <c r="FQ76" s="129"/>
      <c r="FR76" s="129"/>
      <c r="FS76" s="129"/>
      <c r="FT76" s="129"/>
      <c r="FU76" s="129"/>
      <c r="FV76" s="129"/>
      <c r="FW76" s="130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7" t="str">
        <f>データ!$B$11</f>
        <v>R02</v>
      </c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9"/>
      <c r="HA76" s="137" t="str">
        <f>データ!$C$11</f>
        <v>R03</v>
      </c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9"/>
      <c r="HP76" s="137" t="str">
        <f>データ!$D$11</f>
        <v>R04</v>
      </c>
      <c r="HQ76" s="138"/>
      <c r="HR76" s="138"/>
      <c r="HS76" s="138"/>
      <c r="HT76" s="138"/>
      <c r="HU76" s="138"/>
      <c r="HV76" s="138"/>
      <c r="HW76" s="138"/>
      <c r="HX76" s="138"/>
      <c r="HY76" s="138"/>
      <c r="HZ76" s="138"/>
      <c r="IA76" s="138"/>
      <c r="IB76" s="138"/>
      <c r="IC76" s="138"/>
      <c r="ID76" s="139"/>
      <c r="IE76" s="137" t="str">
        <f>データ!$E$11</f>
        <v>R05</v>
      </c>
      <c r="IF76" s="138"/>
      <c r="IG76" s="138"/>
      <c r="IH76" s="138"/>
      <c r="II76" s="138"/>
      <c r="IJ76" s="138"/>
      <c r="IK76" s="138"/>
      <c r="IL76" s="138"/>
      <c r="IM76" s="138"/>
      <c r="IN76" s="138"/>
      <c r="IO76" s="138"/>
      <c r="IP76" s="138"/>
      <c r="IQ76" s="138"/>
      <c r="IR76" s="138"/>
      <c r="IS76" s="139"/>
      <c r="IT76" s="137" t="str">
        <f>データ!$F$11</f>
        <v>R06</v>
      </c>
      <c r="IU76" s="138"/>
      <c r="IV76" s="138"/>
      <c r="IW76" s="138"/>
      <c r="IX76" s="138"/>
      <c r="IY76" s="138"/>
      <c r="IZ76" s="138"/>
      <c r="JA76" s="138"/>
      <c r="JB76" s="138"/>
      <c r="JC76" s="138"/>
      <c r="JD76" s="138"/>
      <c r="JE76" s="138"/>
      <c r="JF76" s="138"/>
      <c r="JG76" s="138"/>
      <c r="JH76" s="139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7" t="str">
        <f>データ!$B$11</f>
        <v>R02</v>
      </c>
      <c r="KB76" s="138"/>
      <c r="KC76" s="138"/>
      <c r="KD76" s="138"/>
      <c r="KE76" s="138"/>
      <c r="KF76" s="138"/>
      <c r="KG76" s="138"/>
      <c r="KH76" s="138"/>
      <c r="KI76" s="138"/>
      <c r="KJ76" s="138"/>
      <c r="KK76" s="138"/>
      <c r="KL76" s="138"/>
      <c r="KM76" s="138"/>
      <c r="KN76" s="138"/>
      <c r="KO76" s="139"/>
      <c r="KP76" s="137" t="str">
        <f>データ!$C$11</f>
        <v>R03</v>
      </c>
      <c r="KQ76" s="138"/>
      <c r="KR76" s="138"/>
      <c r="KS76" s="138"/>
      <c r="KT76" s="138"/>
      <c r="KU76" s="138"/>
      <c r="KV76" s="138"/>
      <c r="KW76" s="138"/>
      <c r="KX76" s="138"/>
      <c r="KY76" s="138"/>
      <c r="KZ76" s="138"/>
      <c r="LA76" s="138"/>
      <c r="LB76" s="138"/>
      <c r="LC76" s="138"/>
      <c r="LD76" s="139"/>
      <c r="LE76" s="137" t="str">
        <f>データ!$D$11</f>
        <v>R04</v>
      </c>
      <c r="LF76" s="138"/>
      <c r="LG76" s="138"/>
      <c r="LH76" s="138"/>
      <c r="LI76" s="138"/>
      <c r="LJ76" s="138"/>
      <c r="LK76" s="138"/>
      <c r="LL76" s="138"/>
      <c r="LM76" s="138"/>
      <c r="LN76" s="138"/>
      <c r="LO76" s="138"/>
      <c r="LP76" s="138"/>
      <c r="LQ76" s="138"/>
      <c r="LR76" s="138"/>
      <c r="LS76" s="139"/>
      <c r="LT76" s="137" t="str">
        <f>データ!$E$11</f>
        <v>R05</v>
      </c>
      <c r="LU76" s="138"/>
      <c r="LV76" s="138"/>
      <c r="LW76" s="138"/>
      <c r="LX76" s="138"/>
      <c r="LY76" s="138"/>
      <c r="LZ76" s="138"/>
      <c r="MA76" s="138"/>
      <c r="MB76" s="138"/>
      <c r="MC76" s="138"/>
      <c r="MD76" s="138"/>
      <c r="ME76" s="138"/>
      <c r="MF76" s="138"/>
      <c r="MG76" s="138"/>
      <c r="MH76" s="139"/>
      <c r="MI76" s="137" t="str">
        <f>データ!$F$11</f>
        <v>R06</v>
      </c>
      <c r="MJ76" s="138"/>
      <c r="MK76" s="138"/>
      <c r="ML76" s="138"/>
      <c r="MM76" s="138"/>
      <c r="MN76" s="138"/>
      <c r="MO76" s="138"/>
      <c r="MP76" s="138"/>
      <c r="MQ76" s="138"/>
      <c r="MR76" s="138"/>
      <c r="MS76" s="138"/>
      <c r="MT76" s="138"/>
      <c r="MU76" s="138"/>
      <c r="MV76" s="138"/>
      <c r="MW76" s="139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2"/>
      <c r="C77" s="2"/>
      <c r="D77" s="2"/>
      <c r="E77" s="2"/>
      <c r="F77" s="2"/>
      <c r="I77" s="140" t="s">
        <v>27</v>
      </c>
      <c r="J77" s="140"/>
      <c r="K77" s="140"/>
      <c r="L77" s="140"/>
      <c r="M77" s="140"/>
      <c r="N77" s="140"/>
      <c r="O77" s="140"/>
      <c r="P77" s="140"/>
      <c r="Q77" s="140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31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3"/>
      <c r="FY77" s="2"/>
      <c r="FZ77" s="2"/>
      <c r="GA77" s="2"/>
      <c r="GB77" s="2"/>
      <c r="GC77" s="140" t="s">
        <v>27</v>
      </c>
      <c r="GD77" s="140"/>
      <c r="GE77" s="140"/>
      <c r="GF77" s="140"/>
      <c r="GG77" s="140"/>
      <c r="GH77" s="140"/>
      <c r="GI77" s="140"/>
      <c r="GJ77" s="140"/>
      <c r="GK77" s="140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40" t="s">
        <v>27</v>
      </c>
      <c r="JS77" s="140"/>
      <c r="JT77" s="140"/>
      <c r="JU77" s="140"/>
      <c r="JV77" s="140"/>
      <c r="JW77" s="140"/>
      <c r="JX77" s="140"/>
      <c r="JY77" s="140"/>
      <c r="JZ77" s="140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2"/>
      <c r="C78" s="2"/>
      <c r="D78" s="2"/>
      <c r="E78" s="2"/>
      <c r="F78" s="2"/>
      <c r="I78" s="140" t="s">
        <v>29</v>
      </c>
      <c r="J78" s="140"/>
      <c r="K78" s="140"/>
      <c r="L78" s="140"/>
      <c r="M78" s="140"/>
      <c r="N78" s="140"/>
      <c r="O78" s="140"/>
      <c r="P78" s="140"/>
      <c r="Q78" s="140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31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3"/>
      <c r="FY78" s="2"/>
      <c r="FZ78" s="2"/>
      <c r="GA78" s="2"/>
      <c r="GB78" s="2"/>
      <c r="GC78" s="140" t="s">
        <v>29</v>
      </c>
      <c r="GD78" s="140"/>
      <c r="GE78" s="140"/>
      <c r="GF78" s="140"/>
      <c r="GG78" s="140"/>
      <c r="GH78" s="140"/>
      <c r="GI78" s="140"/>
      <c r="GJ78" s="140"/>
      <c r="GK78" s="140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40" t="s">
        <v>29</v>
      </c>
      <c r="JS78" s="140"/>
      <c r="JT78" s="140"/>
      <c r="JU78" s="140"/>
      <c r="JV78" s="140"/>
      <c r="JW78" s="140"/>
      <c r="JX78" s="140"/>
      <c r="JY78" s="140"/>
      <c r="JZ78" s="140"/>
      <c r="KA78" s="114">
        <f>データ!DE7</f>
        <v>108.5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136.19999999999999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104.8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81.5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60.7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34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5"/>
      <c r="ER79" s="135"/>
      <c r="ES79" s="135"/>
      <c r="ET79" s="135"/>
      <c r="EU79" s="135"/>
      <c r="EV79" s="135"/>
      <c r="EW79" s="135"/>
      <c r="EX79" s="135"/>
      <c r="EY79" s="135"/>
      <c r="EZ79" s="135"/>
      <c r="FA79" s="135"/>
      <c r="FB79" s="135"/>
      <c r="FC79" s="135"/>
      <c r="FD79" s="135"/>
      <c r="FE79" s="135"/>
      <c r="FF79" s="135"/>
      <c r="FG79" s="135"/>
      <c r="FH79" s="135"/>
      <c r="FI79" s="135"/>
      <c r="FJ79" s="135"/>
      <c r="FK79" s="135"/>
      <c r="FL79" s="135"/>
      <c r="FM79" s="135"/>
      <c r="FN79" s="135"/>
      <c r="FO79" s="135"/>
      <c r="FP79" s="135"/>
      <c r="FQ79" s="135"/>
      <c r="FR79" s="135"/>
      <c r="FS79" s="135"/>
      <c r="FT79" s="135"/>
      <c r="FU79" s="135"/>
      <c r="FV79" s="135"/>
      <c r="FW79" s="136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25"/>
      <c r="NE82" s="126"/>
      <c r="NF82" s="126"/>
      <c r="NG82" s="126"/>
      <c r="NH82" s="126"/>
      <c r="NI82" s="126"/>
      <c r="NJ82" s="126"/>
      <c r="NK82" s="126"/>
      <c r="NL82" s="126"/>
      <c r="NM82" s="126"/>
      <c r="NN82" s="126"/>
      <c r="NO82" s="126"/>
      <c r="NP82" s="126"/>
      <c r="NQ82" s="126"/>
      <c r="NR82" s="127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8J9RJpbO8+QL4J7mO9reYI1dTqW4YOggfTZCG8LmuD/Z1fUw+/E1FWYSvuz58OIf8MtT7fskRI311qzhLG48SQ==" saltValue="4pRL+RxcXpTd7onk+egsZ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44" t="s">
        <v>58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6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1" t="s">
        <v>62</v>
      </c>
      <c r="Z4" s="142"/>
      <c r="AA4" s="142"/>
      <c r="AB4" s="142"/>
      <c r="AC4" s="142"/>
      <c r="AD4" s="142"/>
      <c r="AE4" s="142"/>
      <c r="AF4" s="142"/>
      <c r="AG4" s="142"/>
      <c r="AH4" s="142"/>
      <c r="AI4" s="143"/>
      <c r="AJ4" s="148" t="s">
        <v>63</v>
      </c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9" t="s">
        <v>64</v>
      </c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 t="s">
        <v>65</v>
      </c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9" t="s">
        <v>66</v>
      </c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 t="s">
        <v>67</v>
      </c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50" t="s">
        <v>68</v>
      </c>
      <c r="CN4" s="150" t="s">
        <v>69</v>
      </c>
      <c r="CO4" s="141" t="s">
        <v>70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3"/>
      <c r="CZ4" s="148" t="s">
        <v>71</v>
      </c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1" t="s">
        <v>72</v>
      </c>
      <c r="DL4" s="142"/>
      <c r="DM4" s="142"/>
      <c r="DN4" s="142"/>
      <c r="DO4" s="142"/>
      <c r="DP4" s="142"/>
      <c r="DQ4" s="142"/>
      <c r="DR4" s="142"/>
      <c r="DS4" s="142"/>
      <c r="DT4" s="142"/>
      <c r="DU4" s="143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88</v>
      </c>
      <c r="AK5" s="47" t="s">
        <v>99</v>
      </c>
      <c r="AL5" s="47" t="s">
        <v>90</v>
      </c>
      <c r="AM5" s="47" t="s">
        <v>91</v>
      </c>
      <c r="AN5" s="47" t="s">
        <v>100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88</v>
      </c>
      <c r="AV5" s="47" t="s">
        <v>101</v>
      </c>
      <c r="AW5" s="47" t="s">
        <v>102</v>
      </c>
      <c r="AX5" s="47" t="s">
        <v>103</v>
      </c>
      <c r="AY5" s="47" t="s">
        <v>100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104</v>
      </c>
      <c r="BG5" s="47" t="s">
        <v>99</v>
      </c>
      <c r="BH5" s="47" t="s">
        <v>90</v>
      </c>
      <c r="BI5" s="47" t="s">
        <v>103</v>
      </c>
      <c r="BJ5" s="47" t="s">
        <v>100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88</v>
      </c>
      <c r="BR5" s="47" t="s">
        <v>99</v>
      </c>
      <c r="BS5" s="47" t="s">
        <v>90</v>
      </c>
      <c r="BT5" s="47" t="s">
        <v>91</v>
      </c>
      <c r="BU5" s="47" t="s">
        <v>100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105</v>
      </c>
      <c r="CC5" s="47" t="s">
        <v>99</v>
      </c>
      <c r="CD5" s="47" t="s">
        <v>102</v>
      </c>
      <c r="CE5" s="47" t="s">
        <v>103</v>
      </c>
      <c r="CF5" s="47" t="s">
        <v>92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51"/>
      <c r="CN5" s="151"/>
      <c r="CO5" s="47" t="s">
        <v>104</v>
      </c>
      <c r="CP5" s="47" t="s">
        <v>99</v>
      </c>
      <c r="CQ5" s="47" t="s">
        <v>90</v>
      </c>
      <c r="CR5" s="47" t="s">
        <v>103</v>
      </c>
      <c r="CS5" s="47" t="s">
        <v>92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104</v>
      </c>
      <c r="DA5" s="47" t="s">
        <v>89</v>
      </c>
      <c r="DB5" s="47" t="s">
        <v>102</v>
      </c>
      <c r="DC5" s="47" t="s">
        <v>103</v>
      </c>
      <c r="DD5" s="47" t="s">
        <v>92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104</v>
      </c>
      <c r="DL5" s="47" t="s">
        <v>99</v>
      </c>
      <c r="DM5" s="47" t="s">
        <v>90</v>
      </c>
      <c r="DN5" s="47" t="s">
        <v>91</v>
      </c>
      <c r="DO5" s="47" t="s">
        <v>92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106</v>
      </c>
      <c r="B6" s="48">
        <f>B8</f>
        <v>2024</v>
      </c>
      <c r="C6" s="48">
        <f t="shared" ref="C6:X6" si="1">C8</f>
        <v>131172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東京都北区</v>
      </c>
      <c r="I6" s="48" t="str">
        <f t="shared" si="1"/>
        <v>赤羽駅西口駐車場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附置義務駐車施設</v>
      </c>
      <c r="Q6" s="50" t="str">
        <f t="shared" si="1"/>
        <v>立体式</v>
      </c>
      <c r="R6" s="51">
        <f t="shared" si="1"/>
        <v>29</v>
      </c>
      <c r="S6" s="50" t="str">
        <f t="shared" si="1"/>
        <v>商業施設</v>
      </c>
      <c r="T6" s="50" t="str">
        <f t="shared" si="1"/>
        <v>無</v>
      </c>
      <c r="U6" s="51">
        <f t="shared" si="1"/>
        <v>12648</v>
      </c>
      <c r="V6" s="51">
        <f t="shared" si="1"/>
        <v>450</v>
      </c>
      <c r="W6" s="51">
        <f t="shared" si="1"/>
        <v>400</v>
      </c>
      <c r="X6" s="50" t="str">
        <f t="shared" si="1"/>
        <v>利用料金制</v>
      </c>
      <c r="Y6" s="52">
        <f>IF(Y8="-",NA(),Y8)</f>
        <v>182.5</v>
      </c>
      <c r="Z6" s="52">
        <f t="shared" ref="Z6:AH6" si="2">IF(Z8="-",NA(),Z8)</f>
        <v>186.8</v>
      </c>
      <c r="AA6" s="52">
        <f t="shared" si="2"/>
        <v>189.6</v>
      </c>
      <c r="AB6" s="52">
        <f t="shared" si="2"/>
        <v>176</v>
      </c>
      <c r="AC6" s="52">
        <f t="shared" si="2"/>
        <v>173.8</v>
      </c>
      <c r="AD6" s="52">
        <f t="shared" si="2"/>
        <v>130.19999999999999</v>
      </c>
      <c r="AE6" s="52">
        <f t="shared" si="2"/>
        <v>136.5</v>
      </c>
      <c r="AF6" s="52">
        <f t="shared" si="2"/>
        <v>183.5</v>
      </c>
      <c r="AG6" s="52">
        <f t="shared" si="2"/>
        <v>4016.2</v>
      </c>
      <c r="AH6" s="52">
        <f t="shared" si="2"/>
        <v>4556.8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8.6</v>
      </c>
      <c r="AP6" s="52">
        <f t="shared" si="3"/>
        <v>4.3</v>
      </c>
      <c r="AQ6" s="52">
        <f t="shared" si="3"/>
        <v>4.2</v>
      </c>
      <c r="AR6" s="52">
        <f t="shared" si="3"/>
        <v>3</v>
      </c>
      <c r="AS6" s="52">
        <f t="shared" si="3"/>
        <v>2.8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87</v>
      </c>
      <c r="BA6" s="53">
        <f t="shared" si="4"/>
        <v>7646</v>
      </c>
      <c r="BB6" s="53">
        <f t="shared" si="4"/>
        <v>53</v>
      </c>
      <c r="BC6" s="53">
        <f t="shared" si="4"/>
        <v>558</v>
      </c>
      <c r="BD6" s="53">
        <f t="shared" si="4"/>
        <v>48</v>
      </c>
      <c r="BE6" s="51" t="str">
        <f>IF(BE8="-","",IF(BE8="-","【-】","【"&amp;SUBSTITUTE(TEXT(BE8,"#,##0"),"-","△")&amp;"】"))</f>
        <v>【39】</v>
      </c>
      <c r="BF6" s="52">
        <f>IF(BF8="-",NA(),BF8)</f>
        <v>45.2</v>
      </c>
      <c r="BG6" s="52">
        <f t="shared" ref="BG6:BO6" si="5">IF(BG8="-",NA(),BG8)</f>
        <v>46.5</v>
      </c>
      <c r="BH6" s="52">
        <f t="shared" si="5"/>
        <v>47.3</v>
      </c>
      <c r="BI6" s="52">
        <f t="shared" si="5"/>
        <v>43.2</v>
      </c>
      <c r="BJ6" s="52">
        <f t="shared" si="5"/>
        <v>42.5</v>
      </c>
      <c r="BK6" s="52">
        <f t="shared" si="5"/>
        <v>7.1</v>
      </c>
      <c r="BL6" s="52">
        <f t="shared" si="5"/>
        <v>5.6</v>
      </c>
      <c r="BM6" s="52">
        <f t="shared" si="5"/>
        <v>18.100000000000001</v>
      </c>
      <c r="BN6" s="52">
        <f t="shared" si="5"/>
        <v>24.8</v>
      </c>
      <c r="BO6" s="52">
        <f t="shared" si="5"/>
        <v>-46.3</v>
      </c>
      <c r="BP6" s="49" t="str">
        <f>IF(BP8="-","",IF(BP8="-","【-】","【"&amp;SUBSTITUTE(TEXT(BP8,"#,##0.0"),"-","△")&amp;"】"))</f>
        <v>【2.0】</v>
      </c>
      <c r="BQ6" s="53">
        <f>IF(BQ8="-",NA(),BQ8)</f>
        <v>110319</v>
      </c>
      <c r="BR6" s="53">
        <f t="shared" ref="BR6:BZ6" si="6">IF(BR8="-",NA(),BR8)</f>
        <v>123718</v>
      </c>
      <c r="BS6" s="53">
        <f t="shared" si="6"/>
        <v>134330</v>
      </c>
      <c r="BT6" s="53">
        <f t="shared" si="6"/>
        <v>115325</v>
      </c>
      <c r="BU6" s="53">
        <f t="shared" si="6"/>
        <v>109040</v>
      </c>
      <c r="BV6" s="53">
        <f t="shared" si="6"/>
        <v>4211</v>
      </c>
      <c r="BW6" s="53">
        <f t="shared" si="6"/>
        <v>10653</v>
      </c>
      <c r="BX6" s="53">
        <f t="shared" si="6"/>
        <v>17717</v>
      </c>
      <c r="BY6" s="53">
        <f t="shared" si="6"/>
        <v>21803</v>
      </c>
      <c r="BZ6" s="53">
        <f t="shared" si="6"/>
        <v>22649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107</v>
      </c>
      <c r="CM6" s="51">
        <f t="shared" ref="CM6:CN6" si="7">CM8</f>
        <v>723840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107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108.5</v>
      </c>
      <c r="DF6" s="52">
        <f t="shared" si="8"/>
        <v>136.19999999999999</v>
      </c>
      <c r="DG6" s="52">
        <f t="shared" si="8"/>
        <v>104.8</v>
      </c>
      <c r="DH6" s="52">
        <f t="shared" si="8"/>
        <v>81.5</v>
      </c>
      <c r="DI6" s="52">
        <f t="shared" si="8"/>
        <v>60.7</v>
      </c>
      <c r="DJ6" s="49" t="str">
        <f>IF(DJ8="-","",IF(DJ8="-","【-】","【"&amp;SUBSTITUTE(TEXT(DJ8,"#,##0.0"),"-","△")&amp;"】"))</f>
        <v>【73.4】</v>
      </c>
      <c r="DK6" s="52">
        <f>IF(DK8="-",NA(),DK8)</f>
        <v>209.6</v>
      </c>
      <c r="DL6" s="52">
        <f t="shared" ref="DL6:DT6" si="9">IF(DL8="-",NA(),DL8)</f>
        <v>220.2</v>
      </c>
      <c r="DM6" s="52">
        <f t="shared" si="9"/>
        <v>227.3</v>
      </c>
      <c r="DN6" s="52">
        <f t="shared" si="9"/>
        <v>212.2</v>
      </c>
      <c r="DO6" s="52">
        <f t="shared" si="9"/>
        <v>205.1</v>
      </c>
      <c r="DP6" s="52">
        <f t="shared" si="9"/>
        <v>105.7</v>
      </c>
      <c r="DQ6" s="52">
        <f t="shared" si="9"/>
        <v>104.3</v>
      </c>
      <c r="DR6" s="52">
        <f t="shared" si="9"/>
        <v>114</v>
      </c>
      <c r="DS6" s="52">
        <f t="shared" si="9"/>
        <v>119.1</v>
      </c>
      <c r="DT6" s="52">
        <f t="shared" si="9"/>
        <v>119.9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108</v>
      </c>
      <c r="B7" s="48">
        <f t="shared" ref="B7:X7" si="10">B8</f>
        <v>2024</v>
      </c>
      <c r="C7" s="48">
        <f t="shared" si="10"/>
        <v>131172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北区</v>
      </c>
      <c r="I7" s="48" t="str">
        <f t="shared" si="10"/>
        <v>赤羽駅西口駐車場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附置義務駐車施設</v>
      </c>
      <c r="Q7" s="50" t="str">
        <f t="shared" si="10"/>
        <v>立体式</v>
      </c>
      <c r="R7" s="51">
        <f t="shared" si="10"/>
        <v>29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12648</v>
      </c>
      <c r="V7" s="51">
        <f t="shared" si="10"/>
        <v>450</v>
      </c>
      <c r="W7" s="51">
        <f t="shared" si="10"/>
        <v>400</v>
      </c>
      <c r="X7" s="50" t="str">
        <f t="shared" si="10"/>
        <v>利用料金制</v>
      </c>
      <c r="Y7" s="52">
        <f>Y8</f>
        <v>182.5</v>
      </c>
      <c r="Z7" s="52">
        <f t="shared" ref="Z7:AH7" si="11">Z8</f>
        <v>186.8</v>
      </c>
      <c r="AA7" s="52">
        <f t="shared" si="11"/>
        <v>189.6</v>
      </c>
      <c r="AB7" s="52">
        <f t="shared" si="11"/>
        <v>176</v>
      </c>
      <c r="AC7" s="52">
        <f t="shared" si="11"/>
        <v>173.8</v>
      </c>
      <c r="AD7" s="52">
        <f t="shared" si="11"/>
        <v>130.19999999999999</v>
      </c>
      <c r="AE7" s="52">
        <f t="shared" si="11"/>
        <v>136.5</v>
      </c>
      <c r="AF7" s="52">
        <f t="shared" si="11"/>
        <v>183.5</v>
      </c>
      <c r="AG7" s="52">
        <f t="shared" si="11"/>
        <v>4016.2</v>
      </c>
      <c r="AH7" s="52">
        <f t="shared" si="11"/>
        <v>4556.8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8.6</v>
      </c>
      <c r="AP7" s="52">
        <f t="shared" si="12"/>
        <v>4.3</v>
      </c>
      <c r="AQ7" s="52">
        <f t="shared" si="12"/>
        <v>4.2</v>
      </c>
      <c r="AR7" s="52">
        <f t="shared" si="12"/>
        <v>3</v>
      </c>
      <c r="AS7" s="52">
        <f t="shared" si="12"/>
        <v>2.8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87</v>
      </c>
      <c r="BA7" s="53">
        <f t="shared" si="13"/>
        <v>7646</v>
      </c>
      <c r="BB7" s="53">
        <f t="shared" si="13"/>
        <v>53</v>
      </c>
      <c r="BC7" s="53">
        <f t="shared" si="13"/>
        <v>558</v>
      </c>
      <c r="BD7" s="53">
        <f t="shared" si="13"/>
        <v>48</v>
      </c>
      <c r="BE7" s="51"/>
      <c r="BF7" s="52">
        <f>BF8</f>
        <v>45.2</v>
      </c>
      <c r="BG7" s="52">
        <f t="shared" ref="BG7:BO7" si="14">BG8</f>
        <v>46.5</v>
      </c>
      <c r="BH7" s="52">
        <f t="shared" si="14"/>
        <v>47.3</v>
      </c>
      <c r="BI7" s="52">
        <f t="shared" si="14"/>
        <v>43.2</v>
      </c>
      <c r="BJ7" s="52">
        <f t="shared" si="14"/>
        <v>42.5</v>
      </c>
      <c r="BK7" s="52">
        <f t="shared" si="14"/>
        <v>7.1</v>
      </c>
      <c r="BL7" s="52">
        <f t="shared" si="14"/>
        <v>5.6</v>
      </c>
      <c r="BM7" s="52">
        <f t="shared" si="14"/>
        <v>18.100000000000001</v>
      </c>
      <c r="BN7" s="52">
        <f t="shared" si="14"/>
        <v>24.8</v>
      </c>
      <c r="BO7" s="52">
        <f t="shared" si="14"/>
        <v>-46.3</v>
      </c>
      <c r="BP7" s="49"/>
      <c r="BQ7" s="53">
        <f>BQ8</f>
        <v>110319</v>
      </c>
      <c r="BR7" s="53">
        <f t="shared" ref="BR7:BZ7" si="15">BR8</f>
        <v>123718</v>
      </c>
      <c r="BS7" s="53">
        <f t="shared" si="15"/>
        <v>134330</v>
      </c>
      <c r="BT7" s="53">
        <f t="shared" si="15"/>
        <v>115325</v>
      </c>
      <c r="BU7" s="53">
        <f t="shared" si="15"/>
        <v>109040</v>
      </c>
      <c r="BV7" s="53">
        <f t="shared" si="15"/>
        <v>4211</v>
      </c>
      <c r="BW7" s="53">
        <f t="shared" si="15"/>
        <v>10653</v>
      </c>
      <c r="BX7" s="53">
        <f t="shared" si="15"/>
        <v>17717</v>
      </c>
      <c r="BY7" s="53">
        <f t="shared" si="15"/>
        <v>21803</v>
      </c>
      <c r="BZ7" s="53">
        <f t="shared" si="15"/>
        <v>22649</v>
      </c>
      <c r="CA7" s="51"/>
      <c r="CB7" s="52" t="s">
        <v>109</v>
      </c>
      <c r="CC7" s="52" t="s">
        <v>109</v>
      </c>
      <c r="CD7" s="52" t="s">
        <v>109</v>
      </c>
      <c r="CE7" s="52" t="s">
        <v>109</v>
      </c>
      <c r="CF7" s="52" t="s">
        <v>109</v>
      </c>
      <c r="CG7" s="52" t="s">
        <v>109</v>
      </c>
      <c r="CH7" s="52" t="s">
        <v>109</v>
      </c>
      <c r="CI7" s="52" t="s">
        <v>109</v>
      </c>
      <c r="CJ7" s="52" t="s">
        <v>109</v>
      </c>
      <c r="CK7" s="52" t="s">
        <v>107</v>
      </c>
      <c r="CL7" s="49"/>
      <c r="CM7" s="51">
        <f>CM8</f>
        <v>723840</v>
      </c>
      <c r="CN7" s="51">
        <f>CN8</f>
        <v>0</v>
      </c>
      <c r="CO7" s="52" t="s">
        <v>109</v>
      </c>
      <c r="CP7" s="52" t="s">
        <v>109</v>
      </c>
      <c r="CQ7" s="52" t="s">
        <v>109</v>
      </c>
      <c r="CR7" s="52" t="s">
        <v>109</v>
      </c>
      <c r="CS7" s="52" t="s">
        <v>109</v>
      </c>
      <c r="CT7" s="52" t="s">
        <v>109</v>
      </c>
      <c r="CU7" s="52" t="s">
        <v>109</v>
      </c>
      <c r="CV7" s="52" t="s">
        <v>109</v>
      </c>
      <c r="CW7" s="52" t="s">
        <v>109</v>
      </c>
      <c r="CX7" s="52" t="s">
        <v>107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108.5</v>
      </c>
      <c r="DF7" s="52">
        <f t="shared" si="16"/>
        <v>136.19999999999999</v>
      </c>
      <c r="DG7" s="52">
        <f t="shared" si="16"/>
        <v>104.8</v>
      </c>
      <c r="DH7" s="52">
        <f t="shared" si="16"/>
        <v>81.5</v>
      </c>
      <c r="DI7" s="52">
        <f t="shared" si="16"/>
        <v>60.7</v>
      </c>
      <c r="DJ7" s="49"/>
      <c r="DK7" s="52">
        <f>DK8</f>
        <v>209.6</v>
      </c>
      <c r="DL7" s="52">
        <f t="shared" ref="DL7:DT7" si="17">DL8</f>
        <v>220.2</v>
      </c>
      <c r="DM7" s="52">
        <f t="shared" si="17"/>
        <v>227.3</v>
      </c>
      <c r="DN7" s="52">
        <f t="shared" si="17"/>
        <v>212.2</v>
      </c>
      <c r="DO7" s="52">
        <f t="shared" si="17"/>
        <v>205.1</v>
      </c>
      <c r="DP7" s="52">
        <f t="shared" si="17"/>
        <v>105.7</v>
      </c>
      <c r="DQ7" s="52">
        <f t="shared" si="17"/>
        <v>104.3</v>
      </c>
      <c r="DR7" s="52">
        <f t="shared" si="17"/>
        <v>114</v>
      </c>
      <c r="DS7" s="52">
        <f t="shared" si="17"/>
        <v>119.1</v>
      </c>
      <c r="DT7" s="52">
        <f t="shared" si="17"/>
        <v>119.9</v>
      </c>
      <c r="DU7" s="49"/>
    </row>
    <row r="8" spans="1:125" s="54" customFormat="1" x14ac:dyDescent="0.2">
      <c r="A8" s="37"/>
      <c r="B8" s="55">
        <v>2024</v>
      </c>
      <c r="C8" s="55">
        <v>131172</v>
      </c>
      <c r="D8" s="55">
        <v>47</v>
      </c>
      <c r="E8" s="55">
        <v>14</v>
      </c>
      <c r="F8" s="55">
        <v>0</v>
      </c>
      <c r="G8" s="55">
        <v>1</v>
      </c>
      <c r="H8" s="55" t="s">
        <v>110</v>
      </c>
      <c r="I8" s="55" t="s">
        <v>111</v>
      </c>
      <c r="J8" s="55" t="s">
        <v>112</v>
      </c>
      <c r="K8" s="55" t="s">
        <v>113</v>
      </c>
      <c r="L8" s="55" t="s">
        <v>114</v>
      </c>
      <c r="M8" s="55" t="s">
        <v>115</v>
      </c>
      <c r="N8" s="55" t="s">
        <v>116</v>
      </c>
      <c r="O8" s="56" t="s">
        <v>117</v>
      </c>
      <c r="P8" s="57" t="s">
        <v>118</v>
      </c>
      <c r="Q8" s="57" t="s">
        <v>119</v>
      </c>
      <c r="R8" s="58">
        <v>29</v>
      </c>
      <c r="S8" s="57" t="s">
        <v>120</v>
      </c>
      <c r="T8" s="57" t="s">
        <v>121</v>
      </c>
      <c r="U8" s="58">
        <v>12648</v>
      </c>
      <c r="V8" s="58">
        <v>450</v>
      </c>
      <c r="W8" s="58">
        <v>400</v>
      </c>
      <c r="X8" s="57" t="s">
        <v>122</v>
      </c>
      <c r="Y8" s="59">
        <v>182.5</v>
      </c>
      <c r="Z8" s="59">
        <v>186.8</v>
      </c>
      <c r="AA8" s="59">
        <v>189.6</v>
      </c>
      <c r="AB8" s="59">
        <v>176</v>
      </c>
      <c r="AC8" s="59">
        <v>173.8</v>
      </c>
      <c r="AD8" s="59">
        <v>130.19999999999999</v>
      </c>
      <c r="AE8" s="59">
        <v>136.5</v>
      </c>
      <c r="AF8" s="59">
        <v>183.5</v>
      </c>
      <c r="AG8" s="59">
        <v>4016.2</v>
      </c>
      <c r="AH8" s="59">
        <v>4556.8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8.6</v>
      </c>
      <c r="AP8" s="59">
        <v>4.3</v>
      </c>
      <c r="AQ8" s="59">
        <v>4.2</v>
      </c>
      <c r="AR8" s="59">
        <v>3</v>
      </c>
      <c r="AS8" s="59">
        <v>2.8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87</v>
      </c>
      <c r="BA8" s="60">
        <v>7646</v>
      </c>
      <c r="BB8" s="60">
        <v>53</v>
      </c>
      <c r="BC8" s="60">
        <v>558</v>
      </c>
      <c r="BD8" s="60">
        <v>48</v>
      </c>
      <c r="BE8" s="60">
        <v>39</v>
      </c>
      <c r="BF8" s="59">
        <v>45.2</v>
      </c>
      <c r="BG8" s="59">
        <v>46.5</v>
      </c>
      <c r="BH8" s="59">
        <v>47.3</v>
      </c>
      <c r="BI8" s="59">
        <v>43.2</v>
      </c>
      <c r="BJ8" s="59">
        <v>42.5</v>
      </c>
      <c r="BK8" s="59">
        <v>7.1</v>
      </c>
      <c r="BL8" s="59">
        <v>5.6</v>
      </c>
      <c r="BM8" s="59">
        <v>18.100000000000001</v>
      </c>
      <c r="BN8" s="59">
        <v>24.8</v>
      </c>
      <c r="BO8" s="59">
        <v>-46.3</v>
      </c>
      <c r="BP8" s="56">
        <v>2</v>
      </c>
      <c r="BQ8" s="60">
        <v>110319</v>
      </c>
      <c r="BR8" s="60">
        <v>123718</v>
      </c>
      <c r="BS8" s="60">
        <v>134330</v>
      </c>
      <c r="BT8" s="61">
        <v>115325</v>
      </c>
      <c r="BU8" s="61">
        <v>109040</v>
      </c>
      <c r="BV8" s="60">
        <v>4211</v>
      </c>
      <c r="BW8" s="60">
        <v>10653</v>
      </c>
      <c r="BX8" s="60">
        <v>17717</v>
      </c>
      <c r="BY8" s="60">
        <v>21803</v>
      </c>
      <c r="BZ8" s="60">
        <v>22649</v>
      </c>
      <c r="CA8" s="58">
        <v>10905</v>
      </c>
      <c r="CB8" s="59" t="s">
        <v>114</v>
      </c>
      <c r="CC8" s="59" t="s">
        <v>114</v>
      </c>
      <c r="CD8" s="59" t="s">
        <v>114</v>
      </c>
      <c r="CE8" s="59" t="s">
        <v>114</v>
      </c>
      <c r="CF8" s="59" t="s">
        <v>114</v>
      </c>
      <c r="CG8" s="59" t="s">
        <v>114</v>
      </c>
      <c r="CH8" s="59" t="s">
        <v>114</v>
      </c>
      <c r="CI8" s="59" t="s">
        <v>114</v>
      </c>
      <c r="CJ8" s="59" t="s">
        <v>114</v>
      </c>
      <c r="CK8" s="59" t="s">
        <v>114</v>
      </c>
      <c r="CL8" s="56" t="s">
        <v>114</v>
      </c>
      <c r="CM8" s="58">
        <v>723840</v>
      </c>
      <c r="CN8" s="58">
        <v>0</v>
      </c>
      <c r="CO8" s="59" t="s">
        <v>114</v>
      </c>
      <c r="CP8" s="59" t="s">
        <v>114</v>
      </c>
      <c r="CQ8" s="59" t="s">
        <v>114</v>
      </c>
      <c r="CR8" s="59" t="s">
        <v>114</v>
      </c>
      <c r="CS8" s="59" t="s">
        <v>114</v>
      </c>
      <c r="CT8" s="59" t="s">
        <v>114</v>
      </c>
      <c r="CU8" s="59" t="s">
        <v>114</v>
      </c>
      <c r="CV8" s="59" t="s">
        <v>114</v>
      </c>
      <c r="CW8" s="59" t="s">
        <v>114</v>
      </c>
      <c r="CX8" s="59" t="s">
        <v>114</v>
      </c>
      <c r="CY8" s="56" t="s">
        <v>114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108.5</v>
      </c>
      <c r="DF8" s="59">
        <v>136.19999999999999</v>
      </c>
      <c r="DG8" s="59">
        <v>104.8</v>
      </c>
      <c r="DH8" s="59">
        <v>81.5</v>
      </c>
      <c r="DI8" s="59">
        <v>60.7</v>
      </c>
      <c r="DJ8" s="56">
        <v>73.400000000000006</v>
      </c>
      <c r="DK8" s="59">
        <v>209.6</v>
      </c>
      <c r="DL8" s="59">
        <v>220.2</v>
      </c>
      <c r="DM8" s="59">
        <v>227.3</v>
      </c>
      <c r="DN8" s="59">
        <v>212.2</v>
      </c>
      <c r="DO8" s="59">
        <v>205.1</v>
      </c>
      <c r="DP8" s="59">
        <v>105.7</v>
      </c>
      <c r="DQ8" s="59">
        <v>104.3</v>
      </c>
      <c r="DR8" s="59">
        <v>114</v>
      </c>
      <c r="DS8" s="59">
        <v>119.1</v>
      </c>
      <c r="DT8" s="59">
        <v>119.9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123</v>
      </c>
      <c r="C10" s="64" t="s">
        <v>124</v>
      </c>
      <c r="D10" s="64" t="s">
        <v>125</v>
      </c>
      <c r="E10" s="64" t="s">
        <v>126</v>
      </c>
      <c r="F10" s="64" t="s">
        <v>127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2025-12-12T09:27:58Z</dcterms:created>
  <dcterms:modified xsi:type="dcterms:W3CDTF">2026-02-25T05:18:57Z</dcterms:modified>
  <cp:category/>
</cp:coreProperties>
</file>