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E6EE5119-D0FE-4A88-AD35-EEE721A8BFC0}" xr6:coauthVersionLast="47" xr6:coauthVersionMax="47" xr10:uidLastSave="{00000000-0000-0000-0000-000000000000}"/>
  <workbookProtection workbookAlgorithmName="SHA-512" workbookHashValue="nRdsmKX0kov+m07K/UvdcJTQTsIqRICHgm1KApeR7j9P/pIZSqkCfxpXClWluX1Mr/ii7YyIxUpGz3ZZLgj3vw==" workbookSaltValue="2llS5ZB6MXO9g5+/pNjWZw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KP78" i="4" s="1"/>
  <c r="DE7" i="5"/>
  <c r="KA78" i="4" s="1"/>
  <c r="DD7" i="5"/>
  <c r="MI77" i="4" s="1"/>
  <c r="DC7" i="5"/>
  <c r="DB7" i="5"/>
  <c r="DA7" i="5"/>
  <c r="CZ7" i="5"/>
  <c r="CN7" i="5"/>
  <c r="CM7" i="5"/>
  <c r="BZ7" i="5"/>
  <c r="BY7" i="5"/>
  <c r="BX7" i="5"/>
  <c r="BW7" i="5"/>
  <c r="BV7" i="5"/>
  <c r="BU7" i="5"/>
  <c r="MA52" i="4" s="1"/>
  <c r="BT7" i="5"/>
  <c r="LH52" i="4" s="1"/>
  <c r="BS7" i="5"/>
  <c r="KO52" i="4" s="1"/>
  <c r="BR7" i="5"/>
  <c r="JV52" i="4" s="1"/>
  <c r="BQ7" i="5"/>
  <c r="JC52" i="4" s="1"/>
  <c r="BO7" i="5"/>
  <c r="BN7" i="5"/>
  <c r="BM7" i="5"/>
  <c r="BL7" i="5"/>
  <c r="BK7" i="5"/>
  <c r="BJ7" i="5"/>
  <c r="BI7" i="5"/>
  <c r="BH7" i="5"/>
  <c r="BG7" i="5"/>
  <c r="FE52" i="4" s="1"/>
  <c r="BF7" i="5"/>
  <c r="EL52" i="4" s="1"/>
  <c r="BD7" i="5"/>
  <c r="CS53" i="4" s="1"/>
  <c r="BC7" i="5"/>
  <c r="BZ53" i="4" s="1"/>
  <c r="BB7" i="5"/>
  <c r="BG53" i="4" s="1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AO7" i="5"/>
  <c r="EL32" i="4" s="1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BG31" i="4" s="1"/>
  <c r="Z7" i="5"/>
  <c r="AN31" i="4" s="1"/>
  <c r="Y7" i="5"/>
  <c r="U31" i="4" s="1"/>
  <c r="X7" i="5"/>
  <c r="LJ10" i="4" s="1"/>
  <c r="W7" i="5"/>
  <c r="JQ10" i="4" s="1"/>
  <c r="V7" i="5"/>
  <c r="HX10" i="4" s="1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B8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HJ52" i="4"/>
  <c r="GQ52" i="4"/>
  <c r="FX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10" i="4"/>
  <c r="LJ8" i="4"/>
  <c r="JQ8" i="4"/>
  <c r="HX8" i="4"/>
  <c r="FJ8" i="4"/>
  <c r="DU8" i="4"/>
  <c r="CF8" i="4"/>
  <c r="B6" i="4" l="1"/>
  <c r="HJ51" i="4"/>
  <c r="MA30" i="4"/>
  <c r="CS30" i="4"/>
  <c r="BZ76" i="4"/>
  <c r="MA51" i="4"/>
  <c r="MI76" i="4"/>
  <c r="IT76" i="4"/>
  <c r="CS51" i="4"/>
  <c r="HJ30" i="4"/>
  <c r="C11" i="5"/>
  <c r="D11" i="5"/>
  <c r="E11" i="5"/>
  <c r="B11" i="5"/>
  <c r="BK76" i="4" l="1"/>
  <c r="LH30" i="4"/>
  <c r="IE76" i="4"/>
  <c r="BZ51" i="4"/>
  <c r="GQ30" i="4"/>
  <c r="BZ30" i="4"/>
  <c r="LH51" i="4"/>
  <c r="LT76" i="4"/>
  <c r="GQ51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<sst xmlns="http://schemas.openxmlformats.org/spreadsheetml/2006/main" count="278" uniqueCount="131">
  <si>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</si>
  <si>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</si>
  <si>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</si>
  <si>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</si>
  <si>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</si>
  <si>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</si>
  <si>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</si>
  <si>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</si>
  <si>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</si>
  <si>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</si>
  <si>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</si>
  <si>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</si>
  <si>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</si>
  <si>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</si>
  <si>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</si>
  <si>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</si>
  <si>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</si>
  <si>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</si>
  <si>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</si>
  <si>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</si>
  <si>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</si>
  <si>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</si>
  <si>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</si>
  <si>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</si>
  <si>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</si>
  <si>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</si>
  <si>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</si>
  <si>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</si>
  <si>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</si>
  <si>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</si>
  <si>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</si>
  <si>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</si>
  <si>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</si>
  <si>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</si>
  <si>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</si>
  <si>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</si>
  <si>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</si>
  <si>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</si>
  <si>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</si>
  <si>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</si>
  <si>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</si>
  <si>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</si>
  <si>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</si>
  <si>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</si>
  <si>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</si>
  <si>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</si>
  <si>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</si>
  <si>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</si>
  <si>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</si>
  <si>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</si>
  <si>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</si>
  <si>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</si>
  <si>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</si>
  <si>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</si>
  <si>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</si>
  <si>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</si>
  <si>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</si>
  <si>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</si>
  <si>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</si>
  <si>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</si>
  <si>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</si>
  <si>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</si>
  <si>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</si>
  <si>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</si>
  <si>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</si>
  <si>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</si>
  <si>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</si>
  <si>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</si>
  <si>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</si>
  <si>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</si>
  <si>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</si>
  <si>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</si>
  <si>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</si>
  <si>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</si>
  <si>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</si>
  <si>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</si>
  <si>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</si>
  <si>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</si>
  <si>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</si>
  <si>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</si>
  <si>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</si>
  <si>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</si>
  <si>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</si>
  <si>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</si>
  <si>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</si>
  <si>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</si>
  <si>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</si>
  <si>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</si>
  <si>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</si>
  <si>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</si>
  <si>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</si>
  <si>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</si>
  <si>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</si>
  <si>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</si>
  <si>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</si>
  <si>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</si>
  <si>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</si>
  <si>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</si>
  <si>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</si>
  <si>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</si>
  <si>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</si>
  <si>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</si>
  <si>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</si>
  <si>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</si>
  <si>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</si>
  <si>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</si>
  <si>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</si>
  <si>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</si>
  <si>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</si>
  <si>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</si>
  <si>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北区</t>
  </si>
  <si>
    <t>赤羽駅西口駐車場</t>
  </si>
  <si>
    <t>法非適用</t>
  </si>
  <si>
    <t>駐車場整備事業</t>
  </si>
  <si>
    <t>-</t>
  </si>
  <si>
    <t>Ａ１Ｂ１</t>
  </si>
  <si>
    <t>非設置</t>
  </si>
  <si>
    <t>該当数値なし</t>
  </si>
  <si>
    <t>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</si>
  <si>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</si>
  <si>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</si>
  <si>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</si>
  <si>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</si>
  <si>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</si>
  <si>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</si>
  <si>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</si>
  <si>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</si>
  <si>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</si>
  <si>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区の駐車場事業は、北区まちづくり公社の解散に伴い、平成26年1月より開始した。平成27年4月からは指定管理者制度を導入しており、民間のノウハウを活かしたサービスの提供等により、各指標はいずれも高い水準で推移している。引き続き健全な経営状況を維持しつつ、利用者の利便性向上に努めていく。</t>
    <phoneticPr fontId="5"/>
  </si>
  <si>
    <t>①収益的収支比率は、令和6年度は173.8％となり、前年度から2.2ポイント減少した。②他会計補助金比率③駐車台数一台当たりの他会計補助金額は、令和6年度も引き続き一般会計からの繰入がなかったため、0となっている。④売上高GOP比率は、令和6年度は42.5％となり、前年度から0.7ポイント減少した。⑤EBITDAは、令和6年度は109,040千円となり、前年度から6,285千円減少した。</t>
    <rPh sb="38" eb="40">
      <t>ゲンショウ</t>
    </rPh>
    <rPh sb="145" eb="147">
      <t>ゲンショウ</t>
    </rPh>
    <rPh sb="190" eb="192">
      <t>ゲンショウ</t>
    </rPh>
    <phoneticPr fontId="5"/>
  </si>
  <si>
    <t>⑪稼働率については、令和6年度は205.1％と前年度から7.1ポイント減少したが、依然として類似施設平均値を大きく上回っている。</t>
    <rPh sb="35" eb="37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</si>
</sst>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186.8</c:v>
                </c:pt>
                <c:pt idx="2">
                  <c:v>189.6</c:v>
                </c:pt>
                <c:pt idx="3">
                  <c:v>176</c:v>
                </c:pt>
                <c:pt idx="4">
                  <c:v>173.8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A-4B89-9324-4290E5C5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A-4B89-9324-4290E5C5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F-4EBC-B00E-8EE05E39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F-4EBC-B00E-8EE05E39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6EF-4F7C-8692-271E39B5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F7C-8692-271E39B5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DA5-40BA-8387-C5D618A6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5-40BA-8387-C5D618A6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0-4106-A9A4-11DE4B8EA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0-4106-A9A4-11DE4B8EA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1AC-A939-3D3B92EA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4-41AC-A939-3D3B92EA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209.6</c:v>
                </c:pt>
                <c:pt idx="1">
                  <c:v>220.2</c:v>
                </c:pt>
                <c:pt idx="2">
                  <c:v>227.3</c:v>
                </c:pt>
                <c:pt idx="3">
                  <c:v>212.2</c:v>
                </c:pt>
                <c:pt idx="4">
                  <c:v>205.1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E-4B3D-8E70-52371972F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E-4B3D-8E70-52371972F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45.2</c:v>
                </c:pt>
                <c:pt idx="1">
                  <c:v>46.5</c:v>
                </c:pt>
                <c:pt idx="2">
                  <c:v>47.3</c:v>
                </c:pt>
                <c:pt idx="3">
                  <c:v>43.2</c:v>
                </c:pt>
                <c:pt idx="4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8-4D22-9900-816CD9D1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8-4D22-9900-816CD9D1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110319</c:v>
                </c:pt>
                <c:pt idx="1">
                  <c:v>123718</c:v>
                </c:pt>
                <c:pt idx="2">
                  <c:v>134330</c:v>
                </c:pt>
                <c:pt idx="3">
                  <c:v>115325</c:v>
                </c:pt>
                <c:pt idx="4">
                  <c:v>109040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8-4A2B-BBFD-E92B1AFB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A2B-BBFD-E92B1AFB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東京都北区　赤羽駅西口駐車場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12648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29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450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182.5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186.8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189.6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176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173.8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209.6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220.2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227.3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212.2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205.1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130.19999999999999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183.5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4016.2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4556.8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8.6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4.3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2.8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105.7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104.3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114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119.1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119.9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117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130</v>
      </c>
      <c r="NE49" s="117"/>
      <c r="NF49" s="117"/>
      <c r="NG49" s="117"/>
      <c r="NH49" s="117"/>
      <c r="NI49" s="117"/>
      <c r="NJ49" s="117"/>
      <c r="NK49" s="117"/>
      <c r="NL49" s="117"/>
      <c r="NM49" s="117"/>
      <c r="NN49" s="117"/>
      <c r="NO49" s="117"/>
      <c r="NP49" s="117"/>
      <c r="NQ49" s="117"/>
      <c r="NR49" s="118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19"/>
      <c r="NE50" s="117"/>
      <c r="NF50" s="117"/>
      <c r="NG50" s="117"/>
      <c r="NH50" s="117"/>
      <c r="NI50" s="117"/>
      <c r="NJ50" s="117"/>
      <c r="NK50" s="117"/>
      <c r="NL50" s="117"/>
      <c r="NM50" s="117"/>
      <c r="NN50" s="117"/>
      <c r="NO50" s="117"/>
      <c r="NP50" s="117"/>
      <c r="NQ50" s="117"/>
      <c r="NR50" s="118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19"/>
      <c r="NE51" s="117"/>
      <c r="NF51" s="117"/>
      <c r="NG51" s="117"/>
      <c r="NH51" s="117"/>
      <c r="NI51" s="117"/>
      <c r="NJ51" s="117"/>
      <c r="NK51" s="117"/>
      <c r="NL51" s="117"/>
      <c r="NM51" s="117"/>
      <c r="NN51" s="117"/>
      <c r="NO51" s="117"/>
      <c r="NP51" s="117"/>
      <c r="NQ51" s="117"/>
      <c r="NR51" s="118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3">
        <f>データ!AU7</f>
        <v>0</v>
      </c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>
        <f>データ!AV7</f>
        <v>0</v>
      </c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>
        <f>データ!AW7</f>
        <v>0</v>
      </c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>
        <f>データ!AX7</f>
        <v>0</v>
      </c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>
        <f>データ!AY7</f>
        <v>0</v>
      </c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45.2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46.5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47.3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43.2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42.5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3">
        <f>データ!BQ7</f>
        <v>110319</v>
      </c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>
        <f>データ!BR7</f>
        <v>123718</v>
      </c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>
        <f>データ!BS7</f>
        <v>134330</v>
      </c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>
        <f>データ!BT7</f>
        <v>115325</v>
      </c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>
        <f>データ!BU7</f>
        <v>109040</v>
      </c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19"/>
      <c r="NE52" s="117"/>
      <c r="NF52" s="117"/>
      <c r="NG52" s="117"/>
      <c r="NH52" s="117"/>
      <c r="NI52" s="117"/>
      <c r="NJ52" s="117"/>
      <c r="NK52" s="117"/>
      <c r="NL52" s="117"/>
      <c r="NM52" s="117"/>
      <c r="NN52" s="117"/>
      <c r="NO52" s="117"/>
      <c r="NP52" s="117"/>
      <c r="NQ52" s="117"/>
      <c r="NR52" s="118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3">
        <f>データ!AZ7</f>
        <v>87</v>
      </c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>
        <f>データ!BA7</f>
        <v>7646</v>
      </c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>
        <f>データ!BB7</f>
        <v>53</v>
      </c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>
        <f>データ!BC7</f>
        <v>558</v>
      </c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>
        <f>データ!BD7</f>
        <v>48</v>
      </c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7.1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5.6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18.100000000000001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24.8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-46.3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3">
        <f>データ!BV7</f>
        <v>4211</v>
      </c>
      <c r="JD53" s="123"/>
      <c r="JE53" s="123"/>
      <c r="JF53" s="123"/>
      <c r="JG53" s="123"/>
      <c r="JH53" s="123"/>
      <c r="JI53" s="123"/>
      <c r="JJ53" s="123"/>
      <c r="JK53" s="123"/>
      <c r="JL53" s="123"/>
      <c r="JM53" s="123"/>
      <c r="JN53" s="123"/>
      <c r="JO53" s="123"/>
      <c r="JP53" s="123"/>
      <c r="JQ53" s="123"/>
      <c r="JR53" s="123"/>
      <c r="JS53" s="123"/>
      <c r="JT53" s="123"/>
      <c r="JU53" s="123"/>
      <c r="JV53" s="123">
        <f>データ!BW7</f>
        <v>10653</v>
      </c>
      <c r="JW53" s="123"/>
      <c r="JX53" s="123"/>
      <c r="JY53" s="123"/>
      <c r="JZ53" s="123"/>
      <c r="KA53" s="123"/>
      <c r="KB53" s="123"/>
      <c r="KC53" s="123"/>
      <c r="KD53" s="123"/>
      <c r="KE53" s="123"/>
      <c r="KF53" s="123"/>
      <c r="KG53" s="123"/>
      <c r="KH53" s="123"/>
      <c r="KI53" s="123"/>
      <c r="KJ53" s="123"/>
      <c r="KK53" s="123"/>
      <c r="KL53" s="123"/>
      <c r="KM53" s="123"/>
      <c r="KN53" s="123"/>
      <c r="KO53" s="123">
        <f>データ!BX7</f>
        <v>17717</v>
      </c>
      <c r="KP53" s="123"/>
      <c r="KQ53" s="123"/>
      <c r="KR53" s="123"/>
      <c r="KS53" s="123"/>
      <c r="KT53" s="123"/>
      <c r="KU53" s="123"/>
      <c r="KV53" s="123"/>
      <c r="KW53" s="123"/>
      <c r="KX53" s="123"/>
      <c r="KY53" s="123"/>
      <c r="KZ53" s="123"/>
      <c r="LA53" s="123"/>
      <c r="LB53" s="123"/>
      <c r="LC53" s="123"/>
      <c r="LD53" s="123"/>
      <c r="LE53" s="123"/>
      <c r="LF53" s="123"/>
      <c r="LG53" s="123"/>
      <c r="LH53" s="123">
        <f>データ!BY7</f>
        <v>21803</v>
      </c>
      <c r="LI53" s="123"/>
      <c r="LJ53" s="123"/>
      <c r="LK53" s="123"/>
      <c r="LL53" s="123"/>
      <c r="LM53" s="123"/>
      <c r="LN53" s="123"/>
      <c r="LO53" s="123"/>
      <c r="LP53" s="123"/>
      <c r="LQ53" s="123"/>
      <c r="LR53" s="123"/>
      <c r="LS53" s="123"/>
      <c r="LT53" s="123"/>
      <c r="LU53" s="123"/>
      <c r="LV53" s="123"/>
      <c r="LW53" s="123"/>
      <c r="LX53" s="123"/>
      <c r="LY53" s="123"/>
      <c r="LZ53" s="123"/>
      <c r="MA53" s="123">
        <f>データ!BZ7</f>
        <v>22649</v>
      </c>
      <c r="MB53" s="123"/>
      <c r="MC53" s="123"/>
      <c r="MD53" s="123"/>
      <c r="ME53" s="123"/>
      <c r="MF53" s="123"/>
      <c r="MG53" s="123"/>
      <c r="MH53" s="123"/>
      <c r="MI53" s="123"/>
      <c r="MJ53" s="123"/>
      <c r="MK53" s="123"/>
      <c r="ML53" s="123"/>
      <c r="MM53" s="123"/>
      <c r="MN53" s="123"/>
      <c r="MO53" s="123"/>
      <c r="MP53" s="123"/>
      <c r="MQ53" s="123"/>
      <c r="MR53" s="123"/>
      <c r="MS53" s="123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19"/>
      <c r="NE53" s="117"/>
      <c r="NF53" s="117"/>
      <c r="NG53" s="117"/>
      <c r="NH53" s="117"/>
      <c r="NI53" s="117"/>
      <c r="NJ53" s="117"/>
      <c r="NK53" s="117"/>
      <c r="NL53" s="117"/>
      <c r="NM53" s="117"/>
      <c r="NN53" s="117"/>
      <c r="NO53" s="117"/>
      <c r="NP53" s="117"/>
      <c r="NQ53" s="117"/>
      <c r="NR53" s="118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19"/>
      <c r="NE54" s="117"/>
      <c r="NF54" s="117"/>
      <c r="NG54" s="117"/>
      <c r="NH54" s="117"/>
      <c r="NI54" s="117"/>
      <c r="NJ54" s="117"/>
      <c r="NK54" s="117"/>
      <c r="NL54" s="117"/>
      <c r="NM54" s="117"/>
      <c r="NN54" s="117"/>
      <c r="NO54" s="117"/>
      <c r="NP54" s="117"/>
      <c r="NQ54" s="117"/>
      <c r="NR54" s="118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19"/>
      <c r="NE55" s="117"/>
      <c r="NF55" s="117"/>
      <c r="NG55" s="117"/>
      <c r="NH55" s="117"/>
      <c r="NI55" s="117"/>
      <c r="NJ55" s="117"/>
      <c r="NK55" s="117"/>
      <c r="NL55" s="117"/>
      <c r="NM55" s="117"/>
      <c r="NN55" s="117"/>
      <c r="NO55" s="117"/>
      <c r="NP55" s="117"/>
      <c r="NQ55" s="117"/>
      <c r="NR55" s="118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19"/>
      <c r="NE56" s="117"/>
      <c r="NF56" s="117"/>
      <c r="NG56" s="117"/>
      <c r="NH56" s="117"/>
      <c r="NI56" s="117"/>
      <c r="NJ56" s="117"/>
      <c r="NK56" s="117"/>
      <c r="NL56" s="117"/>
      <c r="NM56" s="117"/>
      <c r="NN56" s="117"/>
      <c r="NO56" s="117"/>
      <c r="NP56" s="117"/>
      <c r="NQ56" s="117"/>
      <c r="NR56" s="118"/>
    </row>
    <row r="57" spans="1:382" ht="13.5" customHeight="1" x14ac:dyDescent="0.2">
      <c r="A57" s="2"/>
      <c r="B57" s="25"/>
      <c r="NB57" s="26"/>
      <c r="NC57" s="2"/>
      <c r="ND57" s="119"/>
      <c r="NE57" s="117"/>
      <c r="NF57" s="117"/>
      <c r="NG57" s="117"/>
      <c r="NH57" s="117"/>
      <c r="NI57" s="117"/>
      <c r="NJ57" s="117"/>
      <c r="NK57" s="117"/>
      <c r="NL57" s="117"/>
      <c r="NM57" s="117"/>
      <c r="NN57" s="117"/>
      <c r="NO57" s="117"/>
      <c r="NP57" s="117"/>
      <c r="NQ57" s="117"/>
      <c r="NR57" s="118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19"/>
      <c r="NE58" s="117"/>
      <c r="NF58" s="117"/>
      <c r="NG58" s="117"/>
      <c r="NH58" s="117"/>
      <c r="NI58" s="117"/>
      <c r="NJ58" s="117"/>
      <c r="NK58" s="117"/>
      <c r="NL58" s="117"/>
      <c r="NM58" s="117"/>
      <c r="NN58" s="117"/>
      <c r="NO58" s="117"/>
      <c r="NP58" s="117"/>
      <c r="NQ58" s="117"/>
      <c r="NR58" s="11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19"/>
      <c r="NE59" s="117"/>
      <c r="NF59" s="117"/>
      <c r="NG59" s="117"/>
      <c r="NH59" s="117"/>
      <c r="NI59" s="117"/>
      <c r="NJ59" s="117"/>
      <c r="NK59" s="117"/>
      <c r="NL59" s="117"/>
      <c r="NM59" s="117"/>
      <c r="NN59" s="117"/>
      <c r="NO59" s="117"/>
      <c r="NP59" s="117"/>
      <c r="NQ59" s="117"/>
      <c r="NR59" s="118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19"/>
      <c r="NE60" s="117"/>
      <c r="NF60" s="117"/>
      <c r="NG60" s="117"/>
      <c r="NH60" s="117"/>
      <c r="NI60" s="117"/>
      <c r="NJ60" s="117"/>
      <c r="NK60" s="117"/>
      <c r="NL60" s="117"/>
      <c r="NM60" s="117"/>
      <c r="NN60" s="117"/>
      <c r="NO60" s="117"/>
      <c r="NP60" s="117"/>
      <c r="NQ60" s="117"/>
      <c r="NR60" s="118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19"/>
      <c r="NE61" s="117"/>
      <c r="NF61" s="117"/>
      <c r="NG61" s="117"/>
      <c r="NH61" s="117"/>
      <c r="NI61" s="117"/>
      <c r="NJ61" s="117"/>
      <c r="NK61" s="117"/>
      <c r="NL61" s="117"/>
      <c r="NM61" s="117"/>
      <c r="NN61" s="117"/>
      <c r="NO61" s="117"/>
      <c r="NP61" s="117"/>
      <c r="NQ61" s="117"/>
      <c r="NR61" s="118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19"/>
      <c r="NE62" s="117"/>
      <c r="NF62" s="117"/>
      <c r="NG62" s="117"/>
      <c r="NH62" s="117"/>
      <c r="NI62" s="117"/>
      <c r="NJ62" s="117"/>
      <c r="NK62" s="117"/>
      <c r="NL62" s="117"/>
      <c r="NM62" s="117"/>
      <c r="NN62" s="117"/>
      <c r="NO62" s="117"/>
      <c r="NP62" s="117"/>
      <c r="NQ62" s="117"/>
      <c r="NR62" s="118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4" t="s">
        <v>32</v>
      </c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19"/>
      <c r="NE63" s="117"/>
      <c r="NF63" s="117"/>
      <c r="NG63" s="117"/>
      <c r="NH63" s="117"/>
      <c r="NI63" s="117"/>
      <c r="NJ63" s="117"/>
      <c r="NK63" s="117"/>
      <c r="NL63" s="117"/>
      <c r="NM63" s="117"/>
      <c r="NN63" s="117"/>
      <c r="NO63" s="117"/>
      <c r="NP63" s="117"/>
      <c r="NQ63" s="117"/>
      <c r="NR63" s="118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20"/>
      <c r="NE64" s="121"/>
      <c r="NF64" s="121"/>
      <c r="NG64" s="121"/>
      <c r="NH64" s="121"/>
      <c r="NI64" s="121"/>
      <c r="NJ64" s="121"/>
      <c r="NK64" s="121"/>
      <c r="NL64" s="121"/>
      <c r="NM64" s="121"/>
      <c r="NN64" s="121"/>
      <c r="NO64" s="121"/>
      <c r="NP64" s="121"/>
      <c r="NQ64" s="121"/>
      <c r="NR64" s="122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723840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4" t="s">
        <v>34</v>
      </c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R02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R03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R04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R05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R02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R03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R04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R05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R02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R03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R04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R05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4">
        <f>データ!DE7</f>
        <v>108.5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136.19999999999999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104.8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81.5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60.7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5"/>
      <c r="NE82" s="126"/>
      <c r="NF82" s="126"/>
      <c r="NG82" s="126"/>
      <c r="NH82" s="126"/>
      <c r="NI82" s="126"/>
      <c r="NJ82" s="126"/>
      <c r="NK82" s="126"/>
      <c r="NL82" s="126"/>
      <c r="NM82" s="126"/>
      <c r="NN82" s="126"/>
      <c r="NO82" s="126"/>
      <c r="NP82" s="126"/>
      <c r="NQ82" s="126"/>
      <c r="NR82" s="127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8J9RJpbO8+QL4J7mO9reYI1dTqW4YOggfTZCG8LmuD/Z1fUw+/E1FWYSvuz58OIf8MtT7fskRI311qzhLG48SQ==" saltValue="4pRL+RxcXpTd7onk+egsZ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68</v>
      </c>
      <c r="CN4" s="150" t="s">
        <v>69</v>
      </c>
      <c r="CO4" s="141" t="s">
        <v>70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90</v>
      </c>
      <c r="AM5" s="47" t="s">
        <v>91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101</v>
      </c>
      <c r="AW5" s="47" t="s">
        <v>102</v>
      </c>
      <c r="AX5" s="47" t="s">
        <v>103</v>
      </c>
      <c r="AY5" s="47" t="s">
        <v>100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104</v>
      </c>
      <c r="BG5" s="47" t="s">
        <v>99</v>
      </c>
      <c r="BH5" s="47" t="s">
        <v>90</v>
      </c>
      <c r="BI5" s="47" t="s">
        <v>103</v>
      </c>
      <c r="BJ5" s="47" t="s">
        <v>100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99</v>
      </c>
      <c r="BS5" s="47" t="s">
        <v>90</v>
      </c>
      <c r="BT5" s="47" t="s">
        <v>91</v>
      </c>
      <c r="BU5" s="47" t="s">
        <v>100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105</v>
      </c>
      <c r="CC5" s="47" t="s">
        <v>99</v>
      </c>
      <c r="CD5" s="47" t="s">
        <v>102</v>
      </c>
      <c r="CE5" s="47" t="s">
        <v>103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51"/>
      <c r="CN5" s="151"/>
      <c r="CO5" s="47" t="s">
        <v>104</v>
      </c>
      <c r="CP5" s="47" t="s">
        <v>99</v>
      </c>
      <c r="CQ5" s="47" t="s">
        <v>90</v>
      </c>
      <c r="CR5" s="47" t="s">
        <v>103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89</v>
      </c>
      <c r="DB5" s="47" t="s">
        <v>102</v>
      </c>
      <c r="DC5" s="47" t="s">
        <v>103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104</v>
      </c>
      <c r="DL5" s="47" t="s">
        <v>99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106</v>
      </c>
      <c r="B6" s="48">
        <f>B8</f>
        <v>2024</v>
      </c>
      <c r="C6" s="48">
        <f t="shared" ref="C6:X6" si="1">C8</f>
        <v>131172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東京都北区</v>
      </c>
      <c r="I6" s="48" t="str">
        <f t="shared" si="1"/>
        <v>赤羽駅西口駐車場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立体式</v>
      </c>
      <c r="R6" s="51">
        <f t="shared" si="1"/>
        <v>29</v>
      </c>
      <c r="S6" s="50" t="str">
        <f t="shared" si="1"/>
        <v>商業施設</v>
      </c>
      <c r="T6" s="50" t="str">
        <f t="shared" si="1"/>
        <v>無</v>
      </c>
      <c r="U6" s="51">
        <f t="shared" si="1"/>
        <v>12648</v>
      </c>
      <c r="V6" s="51">
        <f t="shared" si="1"/>
        <v>450</v>
      </c>
      <c r="W6" s="51">
        <f t="shared" si="1"/>
        <v>400</v>
      </c>
      <c r="X6" s="50" t="str">
        <f t="shared" si="1"/>
        <v>利用料金制</v>
      </c>
      <c r="Y6" s="52">
        <f>IF(Y8="-",NA(),Y8)</f>
        <v>182.5</v>
      </c>
      <c r="Z6" s="52">
        <f t="shared" ref="Z6:AH6" si="2">IF(Z8="-",NA(),Z8)</f>
        <v>186.8</v>
      </c>
      <c r="AA6" s="52">
        <f t="shared" si="2"/>
        <v>189.6</v>
      </c>
      <c r="AB6" s="52">
        <f t="shared" si="2"/>
        <v>176</v>
      </c>
      <c r="AC6" s="52">
        <f t="shared" si="2"/>
        <v>173.8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45.2</v>
      </c>
      <c r="BG6" s="52">
        <f t="shared" ref="BG6:BO6" si="5">IF(BG8="-",NA(),BG8)</f>
        <v>46.5</v>
      </c>
      <c r="BH6" s="52">
        <f t="shared" si="5"/>
        <v>47.3</v>
      </c>
      <c r="BI6" s="52">
        <f t="shared" si="5"/>
        <v>43.2</v>
      </c>
      <c r="BJ6" s="52">
        <f t="shared" si="5"/>
        <v>42.5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110319</v>
      </c>
      <c r="BR6" s="53">
        <f t="shared" ref="BR6:BZ6" si="6">IF(BR8="-",NA(),BR8)</f>
        <v>123718</v>
      </c>
      <c r="BS6" s="53">
        <f t="shared" si="6"/>
        <v>134330</v>
      </c>
      <c r="BT6" s="53">
        <f t="shared" si="6"/>
        <v>115325</v>
      </c>
      <c r="BU6" s="53">
        <f t="shared" si="6"/>
        <v>109040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723840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209.6</v>
      </c>
      <c r="DL6" s="52">
        <f t="shared" ref="DL6:DT6" si="9">IF(DL8="-",NA(),DL8)</f>
        <v>220.2</v>
      </c>
      <c r="DM6" s="52">
        <f t="shared" si="9"/>
        <v>227.3</v>
      </c>
      <c r="DN6" s="52">
        <f t="shared" si="9"/>
        <v>212.2</v>
      </c>
      <c r="DO6" s="52">
        <f t="shared" si="9"/>
        <v>205.1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108</v>
      </c>
      <c r="B7" s="48">
        <f t="shared" ref="B7:X7" si="10">B8</f>
        <v>2024</v>
      </c>
      <c r="C7" s="48">
        <f t="shared" si="10"/>
        <v>131172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北区</v>
      </c>
      <c r="I7" s="48" t="str">
        <f t="shared" si="10"/>
        <v>赤羽駅西口駐車場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立体式</v>
      </c>
      <c r="R7" s="51">
        <f t="shared" si="10"/>
        <v>29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12648</v>
      </c>
      <c r="V7" s="51">
        <f t="shared" si="10"/>
        <v>450</v>
      </c>
      <c r="W7" s="51">
        <f t="shared" si="10"/>
        <v>400</v>
      </c>
      <c r="X7" s="50" t="str">
        <f t="shared" si="10"/>
        <v>利用料金制</v>
      </c>
      <c r="Y7" s="52">
        <f>Y8</f>
        <v>182.5</v>
      </c>
      <c r="Z7" s="52">
        <f t="shared" ref="Z7:AH7" si="11">Z8</f>
        <v>186.8</v>
      </c>
      <c r="AA7" s="52">
        <f t="shared" si="11"/>
        <v>189.6</v>
      </c>
      <c r="AB7" s="52">
        <f t="shared" si="11"/>
        <v>176</v>
      </c>
      <c r="AC7" s="52">
        <f t="shared" si="11"/>
        <v>173.8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45.2</v>
      </c>
      <c r="BG7" s="52">
        <f t="shared" ref="BG7:BO7" si="14">BG8</f>
        <v>46.5</v>
      </c>
      <c r="BH7" s="52">
        <f t="shared" si="14"/>
        <v>47.3</v>
      </c>
      <c r="BI7" s="52">
        <f t="shared" si="14"/>
        <v>43.2</v>
      </c>
      <c r="BJ7" s="52">
        <f t="shared" si="14"/>
        <v>42.5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110319</v>
      </c>
      <c r="BR7" s="53">
        <f t="shared" ref="BR7:BZ7" si="15">BR8</f>
        <v>123718</v>
      </c>
      <c r="BS7" s="53">
        <f t="shared" si="15"/>
        <v>134330</v>
      </c>
      <c r="BT7" s="53">
        <f t="shared" si="15"/>
        <v>115325</v>
      </c>
      <c r="BU7" s="53">
        <f t="shared" si="15"/>
        <v>109040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107</v>
      </c>
      <c r="CL7" s="49"/>
      <c r="CM7" s="51">
        <f>CM8</f>
        <v>723840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209.6</v>
      </c>
      <c r="DL7" s="52">
        <f t="shared" ref="DL7:DT7" si="17">DL8</f>
        <v>220.2</v>
      </c>
      <c r="DM7" s="52">
        <f t="shared" si="17"/>
        <v>227.3</v>
      </c>
      <c r="DN7" s="52">
        <f t="shared" si="17"/>
        <v>212.2</v>
      </c>
      <c r="DO7" s="52">
        <f t="shared" si="17"/>
        <v>205.1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2">
      <c r="A8" s="37"/>
      <c r="B8" s="55">
        <v>2024</v>
      </c>
      <c r="C8" s="55">
        <v>131172</v>
      </c>
      <c r="D8" s="55">
        <v>47</v>
      </c>
      <c r="E8" s="55">
        <v>14</v>
      </c>
      <c r="F8" s="55">
        <v>0</v>
      </c>
      <c r="G8" s="55">
        <v>1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29</v>
      </c>
      <c r="S8" s="57" t="s">
        <v>120</v>
      </c>
      <c r="T8" s="57" t="s">
        <v>121</v>
      </c>
      <c r="U8" s="58">
        <v>12648</v>
      </c>
      <c r="V8" s="58">
        <v>450</v>
      </c>
      <c r="W8" s="58">
        <v>400</v>
      </c>
      <c r="X8" s="57" t="s">
        <v>122</v>
      </c>
      <c r="Y8" s="59">
        <v>182.5</v>
      </c>
      <c r="Z8" s="59">
        <v>186.8</v>
      </c>
      <c r="AA8" s="59">
        <v>189.6</v>
      </c>
      <c r="AB8" s="59">
        <v>176</v>
      </c>
      <c r="AC8" s="59">
        <v>173.8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45.2</v>
      </c>
      <c r="BG8" s="59">
        <v>46.5</v>
      </c>
      <c r="BH8" s="59">
        <v>47.3</v>
      </c>
      <c r="BI8" s="59">
        <v>43.2</v>
      </c>
      <c r="BJ8" s="59">
        <v>42.5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110319</v>
      </c>
      <c r="BR8" s="60">
        <v>123718</v>
      </c>
      <c r="BS8" s="60">
        <v>134330</v>
      </c>
      <c r="BT8" s="61">
        <v>115325</v>
      </c>
      <c r="BU8" s="61">
        <v>109040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723840</v>
      </c>
      <c r="CN8" s="58">
        <v>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209.6</v>
      </c>
      <c r="DL8" s="59">
        <v>220.2</v>
      </c>
      <c r="DM8" s="59">
        <v>227.3</v>
      </c>
      <c r="DN8" s="59">
        <v>212.2</v>
      </c>
      <c r="DO8" s="59">
        <v>205.1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2025-12-12T09:27:58Z</dcterms:created>
  <dcterms:modified xsi:type="dcterms:W3CDTF">2026-02-25T05:18:57Z</dcterms:modified>
  <cp:category/>
</cp:coreProperties>
</file>