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20260113_公営企業に係る経営比較分析表（令和６年度決算）の分析・公表について\06_HP掲載\★データまとめ\"/>
    </mc:Choice>
  </mc:AlternateContent>
  <xr:revisionPtr revIDLastSave="0" documentId="13_ncr:1_{4DC4590C-1F8B-4B2D-92BA-9351189E9EAE}" xr6:coauthVersionLast="47" xr6:coauthVersionMax="47" xr10:uidLastSave="{00000000-0000-0000-0000-000000000000}"/>
  <workbookProtection workbookAlgorithmName="SHA-512" workbookHashValue="E9bTmG+oODPyspyQKYQtIX8oukgoVUxZDj2m2kFI5aTTH5bHdATWakzJzPGjW9akwoNVjgFRzJHUIxMfl2b71g==" workbookSaltValue="IPIfNQ5KTbZUpDROKpU0Ig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" l="1"/>
  <c r="HA76" i="4" s="1"/>
  <c r="DT7" i="5"/>
  <c r="DS7" i="5"/>
  <c r="DR7" i="5"/>
  <c r="KO32" i="4" s="1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KP77" i="4" s="1"/>
  <c r="CZ7" i="5"/>
  <c r="CN7" i="5"/>
  <c r="CM7" i="5"/>
  <c r="BZ7" i="5"/>
  <c r="MA53" i="4" s="1"/>
  <c r="BY7" i="5"/>
  <c r="BX7" i="5"/>
  <c r="BW7" i="5"/>
  <c r="BV7" i="5"/>
  <c r="JC53" i="4" s="1"/>
  <c r="BU7" i="5"/>
  <c r="BT7" i="5"/>
  <c r="BS7" i="5"/>
  <c r="BR7" i="5"/>
  <c r="BQ7" i="5"/>
  <c r="BO7" i="5"/>
  <c r="BN7" i="5"/>
  <c r="BM7" i="5"/>
  <c r="FX53" i="4" s="1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N52" i="4" s="1"/>
  <c r="AU7" i="5"/>
  <c r="AS7" i="5"/>
  <c r="AR7" i="5"/>
  <c r="AQ7" i="5"/>
  <c r="FX32" i="4" s="1"/>
  <c r="AP7" i="5"/>
  <c r="AO7" i="5"/>
  <c r="AN7" i="5"/>
  <c r="AM7" i="5"/>
  <c r="AL7" i="5"/>
  <c r="AK7" i="5"/>
  <c r="AJ7" i="5"/>
  <c r="AH7" i="5"/>
  <c r="CS32" i="4" s="1"/>
  <c r="AG7" i="5"/>
  <c r="AF7" i="5"/>
  <c r="AE7" i="5"/>
  <c r="AD7" i="5"/>
  <c r="U32" i="4" s="1"/>
  <c r="AC7" i="5"/>
  <c r="AB7" i="5"/>
  <c r="AA7" i="5"/>
  <c r="Z7" i="5"/>
  <c r="Y7" i="5"/>
  <c r="X7" i="5"/>
  <c r="W7" i="5"/>
  <c r="V7" i="5"/>
  <c r="HX10" i="4" s="1"/>
  <c r="U7" i="5"/>
  <c r="T7" i="5"/>
  <c r="S7" i="5"/>
  <c r="R7" i="5"/>
  <c r="Q7" i="5"/>
  <c r="P7" i="5"/>
  <c r="O7" i="5"/>
  <c r="N7" i="5"/>
  <c r="FJ8" i="4" s="1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A77" i="4"/>
  <c r="IT77" i="4"/>
  <c r="IE77" i="4"/>
  <c r="HP77" i="4"/>
  <c r="HA77" i="4"/>
  <c r="GL77" i="4"/>
  <c r="BZ77" i="4"/>
  <c r="BK77" i="4"/>
  <c r="AV77" i="4"/>
  <c r="AG77" i="4"/>
  <c r="R77" i="4"/>
  <c r="KP76" i="4"/>
  <c r="CV76" i="4"/>
  <c r="AG76" i="4"/>
  <c r="CV67" i="4"/>
  <c r="LH53" i="4"/>
  <c r="KO53" i="4"/>
  <c r="JV53" i="4"/>
  <c r="HJ53" i="4"/>
  <c r="GQ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U52" i="4"/>
  <c r="JV51" i="4"/>
  <c r="FE51" i="4"/>
  <c r="MA32" i="4"/>
  <c r="LH32" i="4"/>
  <c r="JV32" i="4"/>
  <c r="JC32" i="4"/>
  <c r="HJ32" i="4"/>
  <c r="GQ32" i="4"/>
  <c r="FE32" i="4"/>
  <c r="EL32" i="4"/>
  <c r="BZ32" i="4"/>
  <c r="BG32" i="4"/>
  <c r="AN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JV30" i="4"/>
  <c r="LJ10" i="4"/>
  <c r="JQ10" i="4"/>
  <c r="DU10" i="4"/>
  <c r="CF10" i="4"/>
  <c r="B10" i="4"/>
  <c r="LJ8" i="4"/>
  <c r="JQ8" i="4"/>
  <c r="HX8" i="4"/>
  <c r="DU8" i="4"/>
  <c r="CF8" i="4"/>
  <c r="AQ8" i="4"/>
  <c r="B6" i="4"/>
  <c r="MI76" i="4" l="1"/>
  <c r="HJ51" i="4"/>
  <c r="MA30" i="4"/>
  <c r="CS30" i="4"/>
  <c r="MA51" i="4"/>
  <c r="IT76" i="4"/>
  <c r="CS51" i="4"/>
  <c r="HJ30" i="4"/>
  <c r="BZ76" i="4"/>
  <c r="AN30" i="4"/>
  <c r="D11" i="5"/>
  <c r="FE30" i="4"/>
  <c r="AN51" i="4"/>
  <c r="E11" i="5"/>
  <c r="B11" i="5"/>
  <c r="R76" i="4" l="1"/>
  <c r="KA76" i="4"/>
  <c r="EL51" i="4"/>
  <c r="JC30" i="4"/>
  <c r="GL76" i="4"/>
  <c r="U51" i="4"/>
  <c r="EL30" i="4"/>
  <c r="U30" i="4"/>
  <c r="JC51" i="4"/>
  <c r="HP76" i="4"/>
  <c r="FX30" i="4"/>
  <c r="BG30" i="4"/>
  <c r="LE76" i="4"/>
  <c r="KO30" i="4"/>
  <c r="BG51" i="4"/>
  <c r="AV76" i="4"/>
  <c r="KO51" i="4"/>
  <c r="FX51" i="4"/>
  <c r="BK76" i="4"/>
  <c r="LH51" i="4"/>
  <c r="LT76" i="4"/>
  <c r="GQ51" i="4"/>
  <c r="LH30" i="4"/>
  <c r="IE76" i="4"/>
  <c r="BZ51" i="4"/>
  <c r="GQ30" i="4"/>
  <c r="BZ30" i="4"/>
</calcChain>
</file>

<file path=xl/sharedStrings.xml><?xml version="1.0" encoding="utf-8"?>
<sst xmlns="http://schemas.openxmlformats.org/spreadsheetml/2006/main" count="278" uniqueCount="126">
  <si>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</si>
  <si>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</si>
  <si>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</si>
  <si>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</si>
  <si>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</si>
  <si>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</si>
  <si>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</si>
  <si>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</si>
  <si>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</si>
  <si>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</si>
  <si>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</si>
  <si>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</si>
  <si>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</si>
  <si>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</si>
  <si>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</si>
  <si>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</si>
  <si>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</si>
  <si>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</si>
  <si>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</si>
  <si>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</si>
  <si>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</si>
  <si>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</si>
  <si>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</si>
  <si>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</si>
  <si>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</si>
  <si>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</si>
  <si>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</si>
  <si>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</si>
  <si>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</si>
  <si>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</si>
  <si>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</si>
  <si>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</si>
  <si>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</si>
  <si>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</si>
  <si>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</si>
  <si>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</si>
  <si>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</si>
  <si>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</si>
  <si>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</si>
  <si>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</si>
  <si>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</si>
  <si>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</si>
  <si>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</si>
  <si>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</si>
  <si>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</si>
  <si>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</si>
  <si>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</si>
  <si>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</si>
  <si>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</si>
  <si>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</si>
  <si>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</si>
  <si>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</si>
  <si>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</si>
  <si>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</si>
  <si>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</si>
  <si>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</si>
  <si>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</si>
  <si>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</si>
  <si>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</si>
  <si>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</si>
  <si>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</si>
  <si>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</si>
  <si>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</si>
  <si>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</si>
  <si>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</si>
  <si>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</si>
  <si>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</si>
  <si>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</si>
  <si>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</si>
  <si>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</si>
  <si>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</si>
  <si>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</si>
  <si>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</si>
  <si>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</si>
  <si>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</si>
  <si>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</si>
  <si>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</si>
  <si>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</si>
  <si>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</si>
  <si>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</si>
  <si>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</si>
  <si>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</si>
  <si>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</si>
  <si>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</si>
  <si>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</si>
  <si>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</si>
  <si>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</si>
  <si>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</si>
  <si>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</si>
  <si>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</si>
  <si>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</si>
  <si>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</si>
  <si>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</si>
  <si>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</si>
  <si>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</si>
  <si>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</si>
  <si>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</si>
  <si>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</si>
  <si>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</si>
  <si>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</si>
  <si>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</si>
  <si>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</si>
  <si>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</si>
  <si>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</si>
  <si>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</si>
  <si>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台東区</t>
  </si>
  <si>
    <t>上野中央通り地下駐車場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</si>
  <si>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</si>
  <si>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</si>
  <si>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</si>
  <si>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</si>
  <si>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</si>
  <si>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</si>
  <si>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</t>
  </si>
  <si>
    <t>地下式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</si>
  <si>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</si>
  <si>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</si>
  <si>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</si>
  <si>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</si>
  <si>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</si>
  <si>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</si>
  <si>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</si>
  <si>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当駐車場は、観光地である「上野」に立地している。令和６年度は、設備更新経費が生じたことにより単年度の収益は赤字であるが、普通会計からの繰入等はない。
　今後も引き続き設備更新経費が見込まれるため、一層の利用促進、改善を図っていく。</t>
    <rPh sb="25" eb="27">
      <t>レイワ</t>
    </rPh>
    <rPh sb="28" eb="30">
      <t>ネンド</t>
    </rPh>
    <rPh sb="32" eb="34">
      <t>セツビ</t>
    </rPh>
    <rPh sb="34" eb="36">
      <t>コウシン</t>
    </rPh>
    <rPh sb="36" eb="38">
      <t>ケイヒ</t>
    </rPh>
    <rPh sb="39" eb="40">
      <t>ショウ</t>
    </rPh>
    <rPh sb="54" eb="56">
      <t>アカジ</t>
    </rPh>
    <rPh sb="91" eb="93">
      <t>ミコ</t>
    </rPh>
    <phoneticPr fontId="5"/>
  </si>
  <si>
    <t>　当駐車場は、都道等の地下に整備した道路附属物駐車場であるため、他用途への転換は難しいが、設備の更新等は計画的に実施されており、当初整備費用に対する設備投資見込額も適切である。</t>
    <phoneticPr fontId="5"/>
  </si>
  <si>
    <t>　当駐車場は、入りづらさや入出庫に時間がかかるなどの課題があり、稼働率は類似施設と比べ低い状況ではあるが、稼働率は微増傾向であり、施設の利用状況は改善されつつある。</t>
    <rPh sb="53" eb="55">
      <t>カドウ</t>
    </rPh>
    <rPh sb="55" eb="56">
      <t>リツ</t>
    </rPh>
    <rPh sb="57" eb="59">
      <t>ビゾウ</t>
    </rPh>
    <rPh sb="59" eb="61">
      <t>ケイコウ</t>
    </rPh>
    <phoneticPr fontId="5"/>
  </si>
  <si>
    <t>　当駐車場は、「周辺地区の違法な路上駐車を減少させ、円滑な交通体系を確保するとともに、上野の発展・活性化に寄与していく」ことを目的に整備された。
　今後も、引き続き、地下歩道とともに、上野地区の発展に寄与していくよう、関係機関、地域と連携し利用促進を図っていく。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</si>
</sst>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105.1</c:v>
                </c:pt>
                <c:pt idx="1">
                  <c:v>101.1</c:v>
                </c:pt>
                <c:pt idx="2">
                  <c:v>117.7</c:v>
                </c:pt>
                <c:pt idx="3">
                  <c:v>103.5</c:v>
                </c:pt>
                <c:pt idx="4">
                  <c:v>88.5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E-4E47-A3B1-362D111DC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111.3</c:v>
                </c:pt>
                <c:pt idx="1">
                  <c:v>158.80000000000001</c:v>
                </c:pt>
                <c:pt idx="2">
                  <c:v>120.9</c:v>
                </c:pt>
                <c:pt idx="3">
                  <c:v>123.1</c:v>
                </c:pt>
                <c:pt idx="4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E-4E47-A3B1-362D111DC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8-413C-BE6B-E2D2E1514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88</c:v>
                </c:pt>
                <c:pt idx="1">
                  <c:v>77.3</c:v>
                </c:pt>
                <c:pt idx="2">
                  <c:v>51.8</c:v>
                </c:pt>
                <c:pt idx="3">
                  <c:v>45.3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8-413C-BE6B-E2D2E1514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4C5-4907-ABB9-61DDD309E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5-4907-ABB9-61DDD309E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370-4F18-A516-7E48463A4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0-4F18-A516-7E48463A4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10.3</c:v>
                </c:pt>
                <c:pt idx="1">
                  <c:v>2.5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5-40C2-AB6E-E3346B18E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</c:v>
                </c:pt>
                <c:pt idx="1">
                  <c:v>8.6</c:v>
                </c:pt>
                <c:pt idx="2">
                  <c:v>7.6</c:v>
                </c:pt>
                <c:pt idx="3">
                  <c:v>6.6</c:v>
                </c:pt>
                <c:pt idx="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5-40C2-AB6E-E3346B18E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152</c:v>
                </c:pt>
                <c:pt idx="1">
                  <c:v>37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A-4A75-8DFD-3D72C14A5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654</c:v>
                </c:pt>
                <c:pt idx="1">
                  <c:v>2466</c:v>
                </c:pt>
                <c:pt idx="2">
                  <c:v>58</c:v>
                </c:pt>
                <c:pt idx="3">
                  <c:v>49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A-4A75-8DFD-3D72C14A5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89.7</c:v>
                </c:pt>
                <c:pt idx="1">
                  <c:v>97</c:v>
                </c:pt>
                <c:pt idx="2">
                  <c:v>126</c:v>
                </c:pt>
                <c:pt idx="3">
                  <c:v>130.69999999999999</c:v>
                </c:pt>
                <c:pt idx="4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EB-4008-B295-ED009BE89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153.80000000000001</c:v>
                </c:pt>
                <c:pt idx="1">
                  <c:v>163.5</c:v>
                </c:pt>
                <c:pt idx="2">
                  <c:v>178.3</c:v>
                </c:pt>
                <c:pt idx="3">
                  <c:v>181.9</c:v>
                </c:pt>
                <c:pt idx="4">
                  <c:v>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B-4008-B295-ED009BE89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-12.6</c:v>
                </c:pt>
                <c:pt idx="1">
                  <c:v>-10.5</c:v>
                </c:pt>
                <c:pt idx="2">
                  <c:v>17.600000000000001</c:v>
                </c:pt>
                <c:pt idx="3">
                  <c:v>3.8</c:v>
                </c:pt>
                <c:pt idx="4">
                  <c:v>-15.4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1-42F8-A36F-BF0EAF372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-81</c:v>
                </c:pt>
                <c:pt idx="1">
                  <c:v>-25.1</c:v>
                </c:pt>
                <c:pt idx="2">
                  <c:v>-18</c:v>
                </c:pt>
                <c:pt idx="3">
                  <c:v>-20.7</c:v>
                </c:pt>
                <c:pt idx="4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1-42F8-A36F-BF0EAF372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-14569</c:v>
                </c:pt>
                <c:pt idx="1">
                  <c:v>-13388</c:v>
                </c:pt>
                <c:pt idx="2">
                  <c:v>30335</c:v>
                </c:pt>
                <c:pt idx="3">
                  <c:v>6932</c:v>
                </c:pt>
                <c:pt idx="4">
                  <c:v>-29044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0-4BAC-848A-8FD052B90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4836</c:v>
                </c:pt>
                <c:pt idx="1">
                  <c:v>37213</c:v>
                </c:pt>
                <c:pt idx="2">
                  <c:v>17293</c:v>
                </c:pt>
                <c:pt idx="3">
                  <c:v>15316</c:v>
                </c:pt>
                <c:pt idx="4">
                  <c:v>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0-4BAC-848A-8FD052B90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東京都台東区　上野中央通り地下駐車場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Ａ２Ｂ１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駅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14025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113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地下式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15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300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600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無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122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105.1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101.1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117.7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103.5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88.5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10.3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2.5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89.7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97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126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130.69999999999999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132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111.3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158.80000000000001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120.9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123.1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116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10.1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8.6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7.6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6.6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5.6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153.80000000000001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163.5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178.3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181.9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184.5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123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124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152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37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-12.6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-10.5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17.600000000000001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3.8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-15.4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-14569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-13388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30335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6932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-29044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654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2466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58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49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25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-81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-25.1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-18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-20.7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-20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4836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37213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17293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15316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8831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125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393100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88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77.3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51.8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45.3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30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i5Pp+LZmxv2Tc0haVZdSZe9IQnzQc5OBHJmN5u+1Eg5Ea9c/BJFGOq/NIolW6BOqFLDqVTs93d24iquO6kjtdw==" saltValue="XAYb+tQJbTrLBDD3MBgoK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ND66:NR82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ND49:NR64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100</v>
      </c>
      <c r="B6" s="48">
        <f>B8</f>
        <v>2024</v>
      </c>
      <c r="C6" s="48">
        <f t="shared" ref="C6:X6" si="1">C8</f>
        <v>131067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2</v>
      </c>
      <c r="H6" s="48" t="str">
        <f>SUBSTITUTE(H8,"　","")</f>
        <v>東京都台東区</v>
      </c>
      <c r="I6" s="48" t="str">
        <f t="shared" si="1"/>
        <v>上野中央通り地下駐車場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地下式</v>
      </c>
      <c r="R6" s="51">
        <f t="shared" si="1"/>
        <v>15</v>
      </c>
      <c r="S6" s="50" t="str">
        <f t="shared" si="1"/>
        <v>駅</v>
      </c>
      <c r="T6" s="50" t="str">
        <f t="shared" si="1"/>
        <v>無</v>
      </c>
      <c r="U6" s="51">
        <f t="shared" si="1"/>
        <v>14025</v>
      </c>
      <c r="V6" s="51">
        <f t="shared" si="1"/>
        <v>300</v>
      </c>
      <c r="W6" s="51">
        <f t="shared" si="1"/>
        <v>600</v>
      </c>
      <c r="X6" s="50" t="str">
        <f t="shared" si="1"/>
        <v>無</v>
      </c>
      <c r="Y6" s="52">
        <f>IF(Y8="-",NA(),Y8)</f>
        <v>105.1</v>
      </c>
      <c r="Z6" s="52">
        <f t="shared" ref="Z6:AH6" si="2">IF(Z8="-",NA(),Z8)</f>
        <v>101.1</v>
      </c>
      <c r="AA6" s="52">
        <f t="shared" si="2"/>
        <v>117.7</v>
      </c>
      <c r="AB6" s="52">
        <f t="shared" si="2"/>
        <v>103.5</v>
      </c>
      <c r="AC6" s="52">
        <f t="shared" si="2"/>
        <v>88.5</v>
      </c>
      <c r="AD6" s="52">
        <f t="shared" si="2"/>
        <v>111.3</v>
      </c>
      <c r="AE6" s="52">
        <f t="shared" si="2"/>
        <v>158.80000000000001</v>
      </c>
      <c r="AF6" s="52">
        <f t="shared" si="2"/>
        <v>120.9</v>
      </c>
      <c r="AG6" s="52">
        <f t="shared" si="2"/>
        <v>123.1</v>
      </c>
      <c r="AH6" s="52">
        <f t="shared" si="2"/>
        <v>116</v>
      </c>
      <c r="AI6" s="49" t="str">
        <f>IF(AI8="-","",IF(AI8="-","【-】","【"&amp;SUBSTITUTE(TEXT(AI8,"#,##0.0"),"-","△")&amp;"】"))</f>
        <v>【1,604.7】</v>
      </c>
      <c r="AJ6" s="52">
        <f>IF(AJ8="-",NA(),AJ8)</f>
        <v>10.3</v>
      </c>
      <c r="AK6" s="52">
        <f t="shared" ref="AK6:AS6" si="3">IF(AK8="-",NA(),AK8)</f>
        <v>2.5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</v>
      </c>
      <c r="AP6" s="52">
        <f t="shared" si="3"/>
        <v>8.6</v>
      </c>
      <c r="AQ6" s="52">
        <f t="shared" si="3"/>
        <v>7.6</v>
      </c>
      <c r="AR6" s="52">
        <f t="shared" si="3"/>
        <v>6.6</v>
      </c>
      <c r="AS6" s="52">
        <f t="shared" si="3"/>
        <v>5.6</v>
      </c>
      <c r="AT6" s="49" t="str">
        <f>IF(AT8="-","",IF(AT8="-","【-】","【"&amp;SUBSTITUTE(TEXT(AT8,"#,##0.0"),"-","△")&amp;"】"))</f>
        <v>【3.8】</v>
      </c>
      <c r="AU6" s="53">
        <f>IF(AU8="-",NA(),AU8)</f>
        <v>152</v>
      </c>
      <c r="AV6" s="53">
        <f t="shared" ref="AV6:BD6" si="4">IF(AV8="-",NA(),AV8)</f>
        <v>37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654</v>
      </c>
      <c r="BA6" s="53">
        <f t="shared" si="4"/>
        <v>2466</v>
      </c>
      <c r="BB6" s="53">
        <f t="shared" si="4"/>
        <v>58</v>
      </c>
      <c r="BC6" s="53">
        <f t="shared" si="4"/>
        <v>49</v>
      </c>
      <c r="BD6" s="53">
        <f t="shared" si="4"/>
        <v>25</v>
      </c>
      <c r="BE6" s="51" t="str">
        <f>IF(BE8="-","",IF(BE8="-","【-】","【"&amp;SUBSTITUTE(TEXT(BE8,"#,##0"),"-","△")&amp;"】"))</f>
        <v>【39】</v>
      </c>
      <c r="BF6" s="52">
        <f>IF(BF8="-",NA(),BF8)</f>
        <v>-12.6</v>
      </c>
      <c r="BG6" s="52">
        <f t="shared" ref="BG6:BO6" si="5">IF(BG8="-",NA(),BG8)</f>
        <v>-10.5</v>
      </c>
      <c r="BH6" s="52">
        <f t="shared" si="5"/>
        <v>17.600000000000001</v>
      </c>
      <c r="BI6" s="52">
        <f t="shared" si="5"/>
        <v>3.8</v>
      </c>
      <c r="BJ6" s="52">
        <f t="shared" si="5"/>
        <v>-15.4</v>
      </c>
      <c r="BK6" s="52">
        <f t="shared" si="5"/>
        <v>-81</v>
      </c>
      <c r="BL6" s="52">
        <f t="shared" si="5"/>
        <v>-25.1</v>
      </c>
      <c r="BM6" s="52">
        <f t="shared" si="5"/>
        <v>-18</v>
      </c>
      <c r="BN6" s="52">
        <f t="shared" si="5"/>
        <v>-20.7</v>
      </c>
      <c r="BO6" s="52">
        <f t="shared" si="5"/>
        <v>-20</v>
      </c>
      <c r="BP6" s="49" t="str">
        <f>IF(BP8="-","",IF(BP8="-","【-】","【"&amp;SUBSTITUTE(TEXT(BP8,"#,##0.0"),"-","△")&amp;"】"))</f>
        <v>【2.0】</v>
      </c>
      <c r="BQ6" s="53">
        <f>IF(BQ8="-",NA(),BQ8)</f>
        <v>-14569</v>
      </c>
      <c r="BR6" s="53">
        <f t="shared" ref="BR6:BZ6" si="6">IF(BR8="-",NA(),BR8)</f>
        <v>-13388</v>
      </c>
      <c r="BS6" s="53">
        <f t="shared" si="6"/>
        <v>30335</v>
      </c>
      <c r="BT6" s="53">
        <f t="shared" si="6"/>
        <v>6932</v>
      </c>
      <c r="BU6" s="53">
        <f t="shared" si="6"/>
        <v>-29044</v>
      </c>
      <c r="BV6" s="53">
        <f t="shared" si="6"/>
        <v>4836</v>
      </c>
      <c r="BW6" s="53">
        <f t="shared" si="6"/>
        <v>37213</v>
      </c>
      <c r="BX6" s="53">
        <f t="shared" si="6"/>
        <v>17293</v>
      </c>
      <c r="BY6" s="53">
        <f t="shared" si="6"/>
        <v>15316</v>
      </c>
      <c r="BZ6" s="53">
        <f t="shared" si="6"/>
        <v>8831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101</v>
      </c>
      <c r="CM6" s="51">
        <f t="shared" ref="CM6:CN6" si="7">CM8</f>
        <v>0</v>
      </c>
      <c r="CN6" s="51">
        <f t="shared" si="7"/>
        <v>393100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102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88</v>
      </c>
      <c r="DF6" s="52">
        <f t="shared" si="8"/>
        <v>77.3</v>
      </c>
      <c r="DG6" s="52">
        <f t="shared" si="8"/>
        <v>51.8</v>
      </c>
      <c r="DH6" s="52">
        <f t="shared" si="8"/>
        <v>45.3</v>
      </c>
      <c r="DI6" s="52">
        <f t="shared" si="8"/>
        <v>30</v>
      </c>
      <c r="DJ6" s="49" t="str">
        <f>IF(DJ8="-","",IF(DJ8="-","【-】","【"&amp;SUBSTITUTE(TEXT(DJ8,"#,##0.0"),"-","△")&amp;"】"))</f>
        <v>【73.4】</v>
      </c>
      <c r="DK6" s="52">
        <f>IF(DK8="-",NA(),DK8)</f>
        <v>89.7</v>
      </c>
      <c r="DL6" s="52">
        <f t="shared" ref="DL6:DT6" si="9">IF(DL8="-",NA(),DL8)</f>
        <v>97</v>
      </c>
      <c r="DM6" s="52">
        <f t="shared" si="9"/>
        <v>126</v>
      </c>
      <c r="DN6" s="52">
        <f t="shared" si="9"/>
        <v>130.69999999999999</v>
      </c>
      <c r="DO6" s="52">
        <f t="shared" si="9"/>
        <v>132</v>
      </c>
      <c r="DP6" s="52">
        <f t="shared" si="9"/>
        <v>153.80000000000001</v>
      </c>
      <c r="DQ6" s="52">
        <f t="shared" si="9"/>
        <v>163.5</v>
      </c>
      <c r="DR6" s="52">
        <f t="shared" si="9"/>
        <v>178.3</v>
      </c>
      <c r="DS6" s="52">
        <f t="shared" si="9"/>
        <v>181.9</v>
      </c>
      <c r="DT6" s="52">
        <f t="shared" si="9"/>
        <v>184.5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103</v>
      </c>
      <c r="B7" s="48">
        <f t="shared" ref="B7:X7" si="10">B8</f>
        <v>2024</v>
      </c>
      <c r="C7" s="48">
        <f t="shared" si="10"/>
        <v>131067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2</v>
      </c>
      <c r="H7" s="48" t="str">
        <f t="shared" si="10"/>
        <v>東京都　台東区</v>
      </c>
      <c r="I7" s="48" t="str">
        <f t="shared" si="10"/>
        <v>上野中央通り地下駐車場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地下式</v>
      </c>
      <c r="R7" s="51">
        <f t="shared" si="10"/>
        <v>15</v>
      </c>
      <c r="S7" s="50" t="str">
        <f t="shared" si="10"/>
        <v>駅</v>
      </c>
      <c r="T7" s="50" t="str">
        <f t="shared" si="10"/>
        <v>無</v>
      </c>
      <c r="U7" s="51">
        <f t="shared" si="10"/>
        <v>14025</v>
      </c>
      <c r="V7" s="51">
        <f t="shared" si="10"/>
        <v>300</v>
      </c>
      <c r="W7" s="51">
        <f t="shared" si="10"/>
        <v>600</v>
      </c>
      <c r="X7" s="50" t="str">
        <f t="shared" si="10"/>
        <v>無</v>
      </c>
      <c r="Y7" s="52">
        <f>Y8</f>
        <v>105.1</v>
      </c>
      <c r="Z7" s="52">
        <f t="shared" ref="Z7:AH7" si="11">Z8</f>
        <v>101.1</v>
      </c>
      <c r="AA7" s="52">
        <f t="shared" si="11"/>
        <v>117.7</v>
      </c>
      <c r="AB7" s="52">
        <f t="shared" si="11"/>
        <v>103.5</v>
      </c>
      <c r="AC7" s="52">
        <f t="shared" si="11"/>
        <v>88.5</v>
      </c>
      <c r="AD7" s="52">
        <f t="shared" si="11"/>
        <v>111.3</v>
      </c>
      <c r="AE7" s="52">
        <f t="shared" si="11"/>
        <v>158.80000000000001</v>
      </c>
      <c r="AF7" s="52">
        <f t="shared" si="11"/>
        <v>120.9</v>
      </c>
      <c r="AG7" s="52">
        <f t="shared" si="11"/>
        <v>123.1</v>
      </c>
      <c r="AH7" s="52">
        <f t="shared" si="11"/>
        <v>116</v>
      </c>
      <c r="AI7" s="49"/>
      <c r="AJ7" s="52">
        <f>AJ8</f>
        <v>10.3</v>
      </c>
      <c r="AK7" s="52">
        <f t="shared" ref="AK7:AS7" si="12">AK8</f>
        <v>2.5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</v>
      </c>
      <c r="AP7" s="52">
        <f t="shared" si="12"/>
        <v>8.6</v>
      </c>
      <c r="AQ7" s="52">
        <f t="shared" si="12"/>
        <v>7.6</v>
      </c>
      <c r="AR7" s="52">
        <f t="shared" si="12"/>
        <v>6.6</v>
      </c>
      <c r="AS7" s="52">
        <f t="shared" si="12"/>
        <v>5.6</v>
      </c>
      <c r="AT7" s="49"/>
      <c r="AU7" s="53">
        <f>AU8</f>
        <v>152</v>
      </c>
      <c r="AV7" s="53">
        <f t="shared" ref="AV7:BD7" si="13">AV8</f>
        <v>37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654</v>
      </c>
      <c r="BA7" s="53">
        <f t="shared" si="13"/>
        <v>2466</v>
      </c>
      <c r="BB7" s="53">
        <f t="shared" si="13"/>
        <v>58</v>
      </c>
      <c r="BC7" s="53">
        <f t="shared" si="13"/>
        <v>49</v>
      </c>
      <c r="BD7" s="53">
        <f t="shared" si="13"/>
        <v>25</v>
      </c>
      <c r="BE7" s="51"/>
      <c r="BF7" s="52">
        <f>BF8</f>
        <v>-12.6</v>
      </c>
      <c r="BG7" s="52">
        <f t="shared" ref="BG7:BO7" si="14">BG8</f>
        <v>-10.5</v>
      </c>
      <c r="BH7" s="52">
        <f t="shared" si="14"/>
        <v>17.600000000000001</v>
      </c>
      <c r="BI7" s="52">
        <f t="shared" si="14"/>
        <v>3.8</v>
      </c>
      <c r="BJ7" s="52">
        <f t="shared" si="14"/>
        <v>-15.4</v>
      </c>
      <c r="BK7" s="52">
        <f t="shared" si="14"/>
        <v>-81</v>
      </c>
      <c r="BL7" s="52">
        <f t="shared" si="14"/>
        <v>-25.1</v>
      </c>
      <c r="BM7" s="52">
        <f t="shared" si="14"/>
        <v>-18</v>
      </c>
      <c r="BN7" s="52">
        <f t="shared" si="14"/>
        <v>-20.7</v>
      </c>
      <c r="BO7" s="52">
        <f t="shared" si="14"/>
        <v>-20</v>
      </c>
      <c r="BP7" s="49"/>
      <c r="BQ7" s="53">
        <f>BQ8</f>
        <v>-14569</v>
      </c>
      <c r="BR7" s="53">
        <f t="shared" ref="BR7:BZ7" si="15">BR8</f>
        <v>-13388</v>
      </c>
      <c r="BS7" s="53">
        <f t="shared" si="15"/>
        <v>30335</v>
      </c>
      <c r="BT7" s="53">
        <f t="shared" si="15"/>
        <v>6932</v>
      </c>
      <c r="BU7" s="53">
        <f t="shared" si="15"/>
        <v>-29044</v>
      </c>
      <c r="BV7" s="53">
        <f t="shared" si="15"/>
        <v>4836</v>
      </c>
      <c r="BW7" s="53">
        <f t="shared" si="15"/>
        <v>37213</v>
      </c>
      <c r="BX7" s="53">
        <f t="shared" si="15"/>
        <v>17293</v>
      </c>
      <c r="BY7" s="53">
        <f t="shared" si="15"/>
        <v>15316</v>
      </c>
      <c r="BZ7" s="53">
        <f t="shared" si="15"/>
        <v>8831</v>
      </c>
      <c r="CA7" s="51"/>
      <c r="CB7" s="52" t="s">
        <v>104</v>
      </c>
      <c r="CC7" s="52" t="s">
        <v>104</v>
      </c>
      <c r="CD7" s="52" t="s">
        <v>104</v>
      </c>
      <c r="CE7" s="52" t="s">
        <v>104</v>
      </c>
      <c r="CF7" s="52" t="s">
        <v>104</v>
      </c>
      <c r="CG7" s="52" t="s">
        <v>104</v>
      </c>
      <c r="CH7" s="52" t="s">
        <v>104</v>
      </c>
      <c r="CI7" s="52" t="s">
        <v>104</v>
      </c>
      <c r="CJ7" s="52" t="s">
        <v>104</v>
      </c>
      <c r="CK7" s="52" t="s">
        <v>102</v>
      </c>
      <c r="CL7" s="49"/>
      <c r="CM7" s="51">
        <f>CM8</f>
        <v>0</v>
      </c>
      <c r="CN7" s="51">
        <f>CN8</f>
        <v>393100</v>
      </c>
      <c r="CO7" s="52" t="s">
        <v>104</v>
      </c>
      <c r="CP7" s="52" t="s">
        <v>104</v>
      </c>
      <c r="CQ7" s="52" t="s">
        <v>104</v>
      </c>
      <c r="CR7" s="52" t="s">
        <v>104</v>
      </c>
      <c r="CS7" s="52" t="s">
        <v>104</v>
      </c>
      <c r="CT7" s="52" t="s">
        <v>104</v>
      </c>
      <c r="CU7" s="52" t="s">
        <v>104</v>
      </c>
      <c r="CV7" s="52" t="s">
        <v>104</v>
      </c>
      <c r="CW7" s="52" t="s">
        <v>104</v>
      </c>
      <c r="CX7" s="52" t="s">
        <v>102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88</v>
      </c>
      <c r="DF7" s="52">
        <f t="shared" si="16"/>
        <v>77.3</v>
      </c>
      <c r="DG7" s="52">
        <f t="shared" si="16"/>
        <v>51.8</v>
      </c>
      <c r="DH7" s="52">
        <f t="shared" si="16"/>
        <v>45.3</v>
      </c>
      <c r="DI7" s="52">
        <f t="shared" si="16"/>
        <v>30</v>
      </c>
      <c r="DJ7" s="49"/>
      <c r="DK7" s="52">
        <f>DK8</f>
        <v>89.7</v>
      </c>
      <c r="DL7" s="52">
        <f t="shared" ref="DL7:DT7" si="17">DL8</f>
        <v>97</v>
      </c>
      <c r="DM7" s="52">
        <f t="shared" si="17"/>
        <v>126</v>
      </c>
      <c r="DN7" s="52">
        <f t="shared" si="17"/>
        <v>130.69999999999999</v>
      </c>
      <c r="DO7" s="52">
        <f t="shared" si="17"/>
        <v>132</v>
      </c>
      <c r="DP7" s="52">
        <f t="shared" si="17"/>
        <v>153.80000000000001</v>
      </c>
      <c r="DQ7" s="52">
        <f t="shared" si="17"/>
        <v>163.5</v>
      </c>
      <c r="DR7" s="52">
        <f t="shared" si="17"/>
        <v>178.3</v>
      </c>
      <c r="DS7" s="52">
        <f t="shared" si="17"/>
        <v>181.9</v>
      </c>
      <c r="DT7" s="52">
        <f t="shared" si="17"/>
        <v>184.5</v>
      </c>
      <c r="DU7" s="49"/>
    </row>
    <row r="8" spans="1:125" s="54" customFormat="1" x14ac:dyDescent="0.2">
      <c r="A8" s="37"/>
      <c r="B8" s="55">
        <v>2024</v>
      </c>
      <c r="C8" s="55">
        <v>131067</v>
      </c>
      <c r="D8" s="55">
        <v>47</v>
      </c>
      <c r="E8" s="55">
        <v>14</v>
      </c>
      <c r="F8" s="55">
        <v>0</v>
      </c>
      <c r="G8" s="55">
        <v>2</v>
      </c>
      <c r="H8" s="55" t="s">
        <v>105</v>
      </c>
      <c r="I8" s="55" t="s">
        <v>106</v>
      </c>
      <c r="J8" s="55" t="s">
        <v>107</v>
      </c>
      <c r="K8" s="55" t="s">
        <v>108</v>
      </c>
      <c r="L8" s="55" t="s">
        <v>109</v>
      </c>
      <c r="M8" s="55" t="s">
        <v>110</v>
      </c>
      <c r="N8" s="55" t="s">
        <v>111</v>
      </c>
      <c r="O8" s="56" t="s">
        <v>112</v>
      </c>
      <c r="P8" s="57" t="s">
        <v>113</v>
      </c>
      <c r="Q8" s="57" t="s">
        <v>114</v>
      </c>
      <c r="R8" s="58">
        <v>15</v>
      </c>
      <c r="S8" s="57" t="s">
        <v>115</v>
      </c>
      <c r="T8" s="57" t="s">
        <v>116</v>
      </c>
      <c r="U8" s="58">
        <v>14025</v>
      </c>
      <c r="V8" s="58">
        <v>300</v>
      </c>
      <c r="W8" s="58">
        <v>600</v>
      </c>
      <c r="X8" s="57" t="s">
        <v>116</v>
      </c>
      <c r="Y8" s="59">
        <v>105.1</v>
      </c>
      <c r="Z8" s="59">
        <v>101.1</v>
      </c>
      <c r="AA8" s="59">
        <v>117.7</v>
      </c>
      <c r="AB8" s="59">
        <v>103.5</v>
      </c>
      <c r="AC8" s="59">
        <v>88.5</v>
      </c>
      <c r="AD8" s="59">
        <v>111.3</v>
      </c>
      <c r="AE8" s="59">
        <v>158.80000000000001</v>
      </c>
      <c r="AF8" s="59">
        <v>120.9</v>
      </c>
      <c r="AG8" s="59">
        <v>123.1</v>
      </c>
      <c r="AH8" s="59">
        <v>116</v>
      </c>
      <c r="AI8" s="56">
        <v>1604.7</v>
      </c>
      <c r="AJ8" s="59">
        <v>10.3</v>
      </c>
      <c r="AK8" s="59">
        <v>2.5</v>
      </c>
      <c r="AL8" s="59">
        <v>0</v>
      </c>
      <c r="AM8" s="59">
        <v>0</v>
      </c>
      <c r="AN8" s="59">
        <v>0</v>
      </c>
      <c r="AO8" s="59">
        <v>10.1</v>
      </c>
      <c r="AP8" s="59">
        <v>8.6</v>
      </c>
      <c r="AQ8" s="59">
        <v>7.6</v>
      </c>
      <c r="AR8" s="59">
        <v>6.6</v>
      </c>
      <c r="AS8" s="59">
        <v>5.6</v>
      </c>
      <c r="AT8" s="56">
        <v>3.8</v>
      </c>
      <c r="AU8" s="60">
        <v>152</v>
      </c>
      <c r="AV8" s="60">
        <v>37</v>
      </c>
      <c r="AW8" s="60">
        <v>0</v>
      </c>
      <c r="AX8" s="60">
        <v>0</v>
      </c>
      <c r="AY8" s="60">
        <v>0</v>
      </c>
      <c r="AZ8" s="60">
        <v>654</v>
      </c>
      <c r="BA8" s="60">
        <v>2466</v>
      </c>
      <c r="BB8" s="60">
        <v>58</v>
      </c>
      <c r="BC8" s="60">
        <v>49</v>
      </c>
      <c r="BD8" s="60">
        <v>25</v>
      </c>
      <c r="BE8" s="60">
        <v>39</v>
      </c>
      <c r="BF8" s="59">
        <v>-12.6</v>
      </c>
      <c r="BG8" s="59">
        <v>-10.5</v>
      </c>
      <c r="BH8" s="59">
        <v>17.600000000000001</v>
      </c>
      <c r="BI8" s="59">
        <v>3.8</v>
      </c>
      <c r="BJ8" s="59">
        <v>-15.4</v>
      </c>
      <c r="BK8" s="59">
        <v>-81</v>
      </c>
      <c r="BL8" s="59">
        <v>-25.1</v>
      </c>
      <c r="BM8" s="59">
        <v>-18</v>
      </c>
      <c r="BN8" s="59">
        <v>-20.7</v>
      </c>
      <c r="BO8" s="59">
        <v>-20</v>
      </c>
      <c r="BP8" s="56">
        <v>2</v>
      </c>
      <c r="BQ8" s="60">
        <v>-14569</v>
      </c>
      <c r="BR8" s="60">
        <v>-13388</v>
      </c>
      <c r="BS8" s="60">
        <v>30335</v>
      </c>
      <c r="BT8" s="61">
        <v>6932</v>
      </c>
      <c r="BU8" s="61">
        <v>-29044</v>
      </c>
      <c r="BV8" s="60">
        <v>4836</v>
      </c>
      <c r="BW8" s="60">
        <v>37213</v>
      </c>
      <c r="BX8" s="60">
        <v>17293</v>
      </c>
      <c r="BY8" s="60">
        <v>15316</v>
      </c>
      <c r="BZ8" s="60">
        <v>8831</v>
      </c>
      <c r="CA8" s="58">
        <v>10905</v>
      </c>
      <c r="CB8" s="59" t="s">
        <v>109</v>
      </c>
      <c r="CC8" s="59" t="s">
        <v>109</v>
      </c>
      <c r="CD8" s="59" t="s">
        <v>109</v>
      </c>
      <c r="CE8" s="59" t="s">
        <v>109</v>
      </c>
      <c r="CF8" s="59" t="s">
        <v>109</v>
      </c>
      <c r="CG8" s="59" t="s">
        <v>109</v>
      </c>
      <c r="CH8" s="59" t="s">
        <v>109</v>
      </c>
      <c r="CI8" s="59" t="s">
        <v>109</v>
      </c>
      <c r="CJ8" s="59" t="s">
        <v>109</v>
      </c>
      <c r="CK8" s="59" t="s">
        <v>109</v>
      </c>
      <c r="CL8" s="56" t="s">
        <v>109</v>
      </c>
      <c r="CM8" s="58">
        <v>0</v>
      </c>
      <c r="CN8" s="58">
        <v>393100</v>
      </c>
      <c r="CO8" s="59" t="s">
        <v>109</v>
      </c>
      <c r="CP8" s="59" t="s">
        <v>109</v>
      </c>
      <c r="CQ8" s="59" t="s">
        <v>109</v>
      </c>
      <c r="CR8" s="59" t="s">
        <v>109</v>
      </c>
      <c r="CS8" s="59" t="s">
        <v>109</v>
      </c>
      <c r="CT8" s="59" t="s">
        <v>109</v>
      </c>
      <c r="CU8" s="59" t="s">
        <v>109</v>
      </c>
      <c r="CV8" s="59" t="s">
        <v>109</v>
      </c>
      <c r="CW8" s="59" t="s">
        <v>109</v>
      </c>
      <c r="CX8" s="59" t="s">
        <v>109</v>
      </c>
      <c r="CY8" s="56" t="s">
        <v>109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88</v>
      </c>
      <c r="DF8" s="59">
        <v>77.3</v>
      </c>
      <c r="DG8" s="59">
        <v>51.8</v>
      </c>
      <c r="DH8" s="59">
        <v>45.3</v>
      </c>
      <c r="DI8" s="59">
        <v>30</v>
      </c>
      <c r="DJ8" s="56">
        <v>73.400000000000006</v>
      </c>
      <c r="DK8" s="59">
        <v>89.7</v>
      </c>
      <c r="DL8" s="59">
        <v>97</v>
      </c>
      <c r="DM8" s="59">
        <v>126</v>
      </c>
      <c r="DN8" s="59">
        <v>130.69999999999999</v>
      </c>
      <c r="DO8" s="59">
        <v>132</v>
      </c>
      <c r="DP8" s="59">
        <v>153.80000000000001</v>
      </c>
      <c r="DQ8" s="59">
        <v>163.5</v>
      </c>
      <c r="DR8" s="59">
        <v>178.3</v>
      </c>
      <c r="DS8" s="59">
        <v>181.9</v>
      </c>
      <c r="DT8" s="59">
        <v>184.5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117</v>
      </c>
      <c r="C10" s="64" t="s">
        <v>118</v>
      </c>
      <c r="D10" s="64" t="s">
        <v>119</v>
      </c>
      <c r="E10" s="64" t="s">
        <v>120</v>
      </c>
      <c r="F10" s="64" t="s">
        <v>121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望月　愛</cp:lastModifiedBy>
  <dcterms:created xsi:type="dcterms:W3CDTF">2025-12-12T09:27:54Z</dcterms:created>
  <dcterms:modified xsi:type="dcterms:W3CDTF">2026-02-25T05:16:29Z</dcterms:modified>
  <cp:category/>
</cp:coreProperties>
</file>