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7884FD77-E5AE-43CB-BD61-6C140128A6C2}" xr6:coauthVersionLast="47" xr6:coauthVersionMax="47" xr10:uidLastSave="{00000000-0000-0000-0000-000000000000}"/>
  <workbookProtection workbookAlgorithmName="SHA-512" workbookHashValue="b3G2fbm/Rd526sikZfxFQy+YdbDYPMbTArhPnLwLcNMBrVrR6X68pS9hGMWoMdOx+HCen66CfCKhcSX+UKJkyQ==" workbookSaltValue="XhZEsgkzmbzys4xiT//NtA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KO32" i="4" s="1"/>
  <c r="DQ7" i="5"/>
  <c r="DP7" i="5"/>
  <c r="JC32" i="4" s="1"/>
  <c r="DO7" i="5"/>
  <c r="DN7" i="5"/>
  <c r="LH31" i="4" s="1"/>
  <c r="DM7" i="5"/>
  <c r="KO31" i="4" s="1"/>
  <c r="DL7" i="5"/>
  <c r="JV31" i="4" s="1"/>
  <c r="DK7" i="5"/>
  <c r="JC31" i="4" s="1"/>
  <c r="DI7" i="5"/>
  <c r="MI78" i="4" s="1"/>
  <c r="DH7" i="5"/>
  <c r="LT78" i="4" s="1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BW7" i="5"/>
  <c r="BV7" i="5"/>
  <c r="BU7" i="5"/>
  <c r="BT7" i="5"/>
  <c r="BS7" i="5"/>
  <c r="BR7" i="5"/>
  <c r="BQ7" i="5"/>
  <c r="JC52" i="4" s="1"/>
  <c r="BO7" i="5"/>
  <c r="HJ53" i="4" s="1"/>
  <c r="BN7" i="5"/>
  <c r="GQ53" i="4" s="1"/>
  <c r="BM7" i="5"/>
  <c r="FX53" i="4" s="1"/>
  <c r="BL7" i="5"/>
  <c r="FE53" i="4" s="1"/>
  <c r="BK7" i="5"/>
  <c r="EL53" i="4" s="1"/>
  <c r="BJ7" i="5"/>
  <c r="HJ52" i="4" s="1"/>
  <c r="BI7" i="5"/>
  <c r="GQ52" i="4" s="1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N52" i="4" s="1"/>
  <c r="AU7" i="5"/>
  <c r="AS7" i="5"/>
  <c r="AR7" i="5"/>
  <c r="AQ7" i="5"/>
  <c r="AP7" i="5"/>
  <c r="AO7" i="5"/>
  <c r="AN7" i="5"/>
  <c r="HJ31" i="4" s="1"/>
  <c r="AM7" i="5"/>
  <c r="GQ31" i="4" s="1"/>
  <c r="AL7" i="5"/>
  <c r="FX31" i="4" s="1"/>
  <c r="AK7" i="5"/>
  <c r="AJ7" i="5"/>
  <c r="AH7" i="5"/>
  <c r="AG7" i="5"/>
  <c r="AF7" i="5"/>
  <c r="BG32" i="4" s="1"/>
  <c r="AE7" i="5"/>
  <c r="AN32" i="4" s="1"/>
  <c r="AD7" i="5"/>
  <c r="U32" i="4" s="1"/>
  <c r="AC7" i="5"/>
  <c r="CS31" i="4" s="1"/>
  <c r="AB7" i="5"/>
  <c r="BZ31" i="4" s="1"/>
  <c r="AA7" i="5"/>
  <c r="BG31" i="4" s="1"/>
  <c r="Z7" i="5"/>
  <c r="AN31" i="4" s="1"/>
  <c r="Y7" i="5"/>
  <c r="U31" i="4" s="1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CS53" i="4"/>
  <c r="BZ53" i="4"/>
  <c r="BG53" i="4"/>
  <c r="AN53" i="4"/>
  <c r="U53" i="4"/>
  <c r="MA52" i="4"/>
  <c r="LH52" i="4"/>
  <c r="KO52" i="4"/>
  <c r="JV52" i="4"/>
  <c r="FX52" i="4"/>
  <c r="FE52" i="4"/>
  <c r="EL52" i="4"/>
  <c r="BZ52" i="4"/>
  <c r="BG52" i="4"/>
  <c r="U52" i="4"/>
  <c r="LH32" i="4"/>
  <c r="JV32" i="4"/>
  <c r="HJ32" i="4"/>
  <c r="GQ32" i="4"/>
  <c r="FX32" i="4"/>
  <c r="FE32" i="4"/>
  <c r="EL32" i="4"/>
  <c r="CS32" i="4"/>
  <c r="BZ32" i="4"/>
  <c r="MA31" i="4"/>
  <c r="FE31" i="4"/>
  <c r="EL31" i="4"/>
  <c r="JQ10" i="4"/>
  <c r="HX10" i="4"/>
  <c r="DU10" i="4"/>
  <c r="CF10" i="4"/>
  <c r="B10" i="4"/>
  <c r="LJ8" i="4"/>
  <c r="HX8" i="4"/>
  <c r="AQ8" i="4"/>
  <c r="B6" i="4" l="1"/>
  <c r="CS30" i="4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51" i="4"/>
  <c r="U30" i="4"/>
  <c r="R76" i="4"/>
  <c r="JC51" i="4"/>
  <c r="KA76" i="4"/>
  <c r="EL51" i="4"/>
  <c r="JC30" i="4"/>
  <c r="GL76" i="4"/>
  <c r="EL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<sst xmlns="http://schemas.openxmlformats.org/spreadsheetml/2006/main" count="278" uniqueCount="125">
  <si>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</si>
  <si>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</si>
  <si>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</si>
  <si>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</si>
  <si>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</si>
  <si>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</si>
  <si>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</si>
  <si>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</si>
  <si>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</si>
  <si>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</si>
  <si>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</si>
  <si>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</si>
  <si>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</si>
  <si>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</si>
  <si>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</si>
  <si>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</si>
  <si>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</si>
  <si>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</si>
  <si>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</si>
  <si>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</si>
  <si>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</si>
  <si>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</si>
  <si>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</si>
  <si>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</si>
  <si>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</si>
  <si>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</si>
  <si>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</si>
  <si>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</si>
  <si>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</si>
  <si>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</si>
  <si>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</si>
  <si>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</si>
  <si>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</si>
  <si>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</si>
  <si>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</si>
  <si>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</si>
  <si>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</si>
  <si>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</si>
  <si>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</si>
  <si>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</si>
  <si>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</si>
  <si>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</si>
  <si>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</si>
  <si>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</si>
  <si>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</si>
  <si>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</si>
  <si>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</si>
  <si>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</si>
  <si>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</si>
  <si>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</si>
  <si>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</si>
  <si>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</si>
  <si>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</si>
  <si>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</si>
  <si>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</si>
  <si>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</si>
  <si>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</si>
  <si>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</si>
  <si>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</si>
  <si>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</si>
  <si>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</si>
  <si>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</si>
  <si>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</si>
  <si>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</si>
  <si>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</si>
  <si>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</si>
  <si>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</si>
  <si>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</si>
  <si>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</si>
  <si>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</si>
  <si>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</si>
  <si>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</si>
  <si>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</si>
  <si>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</si>
  <si>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</si>
  <si>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</si>
  <si>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</si>
  <si>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</si>
  <si>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</si>
  <si>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</si>
  <si>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</si>
  <si>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</si>
  <si>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</si>
  <si>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</si>
  <si>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</si>
  <si>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</si>
  <si>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</si>
  <si>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</si>
  <si>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</si>
  <si>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</si>
  <si>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</si>
  <si>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</si>
  <si>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</si>
  <si>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</si>
  <si>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</si>
  <si>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</si>
  <si>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</si>
  <si>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</si>
  <si>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</si>
  <si>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</si>
  <si>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</si>
  <si>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</si>
  <si>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</si>
  <si>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</si>
  <si>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台東区</t>
  </si>
  <si>
    <t>雷門地下駐車場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</si>
  <si>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</si>
  <si>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</si>
  <si>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</si>
  <si>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</si>
  <si>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</si>
  <si>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</si>
  <si>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</si>
  <si>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</si>
  <si>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</si>
  <si>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</si>
  <si>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</si>
  <si>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</si>
  <si>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</si>
  <si>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</si>
  <si>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</si>
  <si>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当駐車場は観光地「浅草」に立地している。施設保全、修繕経費の増により、収益的収支比率が前年度に比べ減少しているが、単年度の収益は黒字、普通会計からの繰入金等への依存もない。
　今後も引き続き、健全な駐車場運営を行っていく。</t>
    <rPh sb="21" eb="23">
      <t>シセツ</t>
    </rPh>
    <rPh sb="23" eb="25">
      <t>ホゼン</t>
    </rPh>
    <rPh sb="26" eb="28">
      <t>シュウゼン</t>
    </rPh>
    <rPh sb="28" eb="30">
      <t>ケイヒ</t>
    </rPh>
    <rPh sb="31" eb="32">
      <t>ゾウ</t>
    </rPh>
    <rPh sb="36" eb="39">
      <t>シュウエキテキ</t>
    </rPh>
    <rPh sb="39" eb="41">
      <t>シュウシ</t>
    </rPh>
    <rPh sb="41" eb="43">
      <t>ヒリツ</t>
    </rPh>
    <rPh sb="44" eb="47">
      <t>ゼンネンド</t>
    </rPh>
    <rPh sb="48" eb="49">
      <t>クラ</t>
    </rPh>
    <rPh sb="50" eb="52">
      <t>ゲンショウ</t>
    </rPh>
    <rPh sb="58" eb="61">
      <t>タンネンド</t>
    </rPh>
    <phoneticPr fontId="5"/>
  </si>
  <si>
    <t xml:space="preserve"> 当駐車場は、区道の地下に整備した道路附属物駐車場であるため、敷地の地価は0円で、他用途への転換は難しいが、設備の更新等は計画的に実施されており、当初整備費用に対する設備投資見込額も適切である。</t>
    <phoneticPr fontId="5"/>
  </si>
  <si>
    <t>　周辺の駐車場数が増加する一方、自動車所有台数が　減少している中、当駐車場の稼働率は堅調に推移している。</t>
    <phoneticPr fontId="5"/>
  </si>
  <si>
    <t xml:space="preserve"> 雷門地下駐車場は「周辺地区の違法な路上駐車を減少させ、円滑な交通体系を確保するとともに、観光地浅草の発展・活性化に寄与していく」ことを目的として整備された。
　今後も目的に沿った健全な駐車場運営を行うとともに、より一層の利用促進を図っていく。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</si>
</sst>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112.9</c:v>
                </c:pt>
                <c:pt idx="1">
                  <c:v>106.5</c:v>
                </c:pt>
                <c:pt idx="2">
                  <c:v>252.6</c:v>
                </c:pt>
                <c:pt idx="3">
                  <c:v>225</c:v>
                </c:pt>
                <c:pt idx="4">
                  <c:v>188.6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E-4FB9-AE05-A9BE5B318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E-4FB9-AE05-A9BE5B318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4-4600-AAFD-A66BE4F6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4-4600-AAFD-A66BE4F6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A0A-4B77-84BB-6BA74FF3F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A-4B77-84BB-6BA74FF3F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1B2-4987-A6F5-2376C8619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2-4987-A6F5-2376C8619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3-4433-877B-8930CFD3B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3-4433-877B-8930CFD3B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D-4FA6-806C-30385D91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D-4FA6-806C-30385D91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167.5</c:v>
                </c:pt>
                <c:pt idx="1">
                  <c:v>186.1</c:v>
                </c:pt>
                <c:pt idx="2">
                  <c:v>234.4</c:v>
                </c:pt>
                <c:pt idx="3">
                  <c:v>232.5</c:v>
                </c:pt>
                <c:pt idx="4">
                  <c:v>231.1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F-4830-BC20-3D72F051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F-4830-BC20-3D72F051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41.3</c:v>
                </c:pt>
                <c:pt idx="1">
                  <c:v>48.8</c:v>
                </c:pt>
                <c:pt idx="2">
                  <c:v>60.6</c:v>
                </c:pt>
                <c:pt idx="3">
                  <c:v>55.6</c:v>
                </c:pt>
                <c:pt idx="4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1-4B32-BA34-A96A022E9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1-4B32-BA34-A96A022E9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40731</c:v>
                </c:pt>
                <c:pt idx="1">
                  <c:v>55942</c:v>
                </c:pt>
                <c:pt idx="2">
                  <c:v>98192</c:v>
                </c:pt>
                <c:pt idx="3">
                  <c:v>90598</c:v>
                </c:pt>
                <c:pt idx="4">
                  <c:v>76351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2-468E-AF2A-94004553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2-468E-AF2A-94004553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東京都台東区　雷門地下駐車場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11444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23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209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112.9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106.5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252.6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225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188.6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167.5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186.1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234.4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232.5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231.1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153.80000000000001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41.3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48.8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60.6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55.6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47.2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40731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55942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98192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90598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76351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4836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43200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88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cuPDdW5ICNRPEvo5umiu99Iu1pLWcsIxHmYbfBotU5Qii7XDJf9f0bnubNwFJCUfP2EWL9ub38r9Vet3IO4zrA==" saltValue="dliReE9EBffVPeC61i/Yh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131067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東京都台東区</v>
      </c>
      <c r="I6" s="48" t="str">
        <f t="shared" si="1"/>
        <v>雷門地下駐車場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23</v>
      </c>
      <c r="S6" s="50" t="str">
        <f t="shared" si="1"/>
        <v>駅</v>
      </c>
      <c r="T6" s="50" t="str">
        <f t="shared" si="1"/>
        <v>無</v>
      </c>
      <c r="U6" s="51">
        <f t="shared" si="1"/>
        <v>11444</v>
      </c>
      <c r="V6" s="51">
        <f t="shared" si="1"/>
        <v>209</v>
      </c>
      <c r="W6" s="51">
        <f t="shared" si="1"/>
        <v>400</v>
      </c>
      <c r="X6" s="50" t="str">
        <f t="shared" si="1"/>
        <v>無</v>
      </c>
      <c r="Y6" s="52">
        <f>IF(Y8="-",NA(),Y8)</f>
        <v>112.9</v>
      </c>
      <c r="Z6" s="52">
        <f t="shared" ref="Z6:AH6" si="2">IF(Z8="-",NA(),Z8)</f>
        <v>106.5</v>
      </c>
      <c r="AA6" s="52">
        <f t="shared" si="2"/>
        <v>252.6</v>
      </c>
      <c r="AB6" s="52">
        <f t="shared" si="2"/>
        <v>225</v>
      </c>
      <c r="AC6" s="52">
        <f t="shared" si="2"/>
        <v>188.6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41.3</v>
      </c>
      <c r="BG6" s="52">
        <f t="shared" ref="BG6:BO6" si="5">IF(BG8="-",NA(),BG8)</f>
        <v>48.8</v>
      </c>
      <c r="BH6" s="52">
        <f t="shared" si="5"/>
        <v>60.6</v>
      </c>
      <c r="BI6" s="52">
        <f t="shared" si="5"/>
        <v>55.6</v>
      </c>
      <c r="BJ6" s="52">
        <f t="shared" si="5"/>
        <v>47.2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40731</v>
      </c>
      <c r="BR6" s="53">
        <f t="shared" ref="BR6:BZ6" si="6">IF(BR8="-",NA(),BR8)</f>
        <v>55942</v>
      </c>
      <c r="BS6" s="53">
        <f t="shared" si="6"/>
        <v>98192</v>
      </c>
      <c r="BT6" s="53">
        <f t="shared" si="6"/>
        <v>90598</v>
      </c>
      <c r="BU6" s="53">
        <f t="shared" si="6"/>
        <v>76351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43200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167.5</v>
      </c>
      <c r="DL6" s="52">
        <f t="shared" ref="DL6:DT6" si="9">IF(DL8="-",NA(),DL8)</f>
        <v>186.1</v>
      </c>
      <c r="DM6" s="52">
        <f t="shared" si="9"/>
        <v>234.4</v>
      </c>
      <c r="DN6" s="52">
        <f t="shared" si="9"/>
        <v>232.5</v>
      </c>
      <c r="DO6" s="52">
        <f t="shared" si="9"/>
        <v>231.1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102</v>
      </c>
      <c r="B7" s="48">
        <f t="shared" ref="B7:X7" si="10">B8</f>
        <v>2024</v>
      </c>
      <c r="C7" s="48">
        <f t="shared" si="10"/>
        <v>131067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台東区</v>
      </c>
      <c r="I7" s="48" t="str">
        <f t="shared" si="10"/>
        <v>雷門地下駐車場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23</v>
      </c>
      <c r="S7" s="50" t="str">
        <f t="shared" si="10"/>
        <v>駅</v>
      </c>
      <c r="T7" s="50" t="str">
        <f t="shared" si="10"/>
        <v>無</v>
      </c>
      <c r="U7" s="51">
        <f t="shared" si="10"/>
        <v>11444</v>
      </c>
      <c r="V7" s="51">
        <f t="shared" si="10"/>
        <v>209</v>
      </c>
      <c r="W7" s="51">
        <f t="shared" si="10"/>
        <v>400</v>
      </c>
      <c r="X7" s="50" t="str">
        <f t="shared" si="10"/>
        <v>無</v>
      </c>
      <c r="Y7" s="52">
        <f>Y8</f>
        <v>112.9</v>
      </c>
      <c r="Z7" s="52">
        <f t="shared" ref="Z7:AH7" si="11">Z8</f>
        <v>106.5</v>
      </c>
      <c r="AA7" s="52">
        <f t="shared" si="11"/>
        <v>252.6</v>
      </c>
      <c r="AB7" s="52">
        <f t="shared" si="11"/>
        <v>225</v>
      </c>
      <c r="AC7" s="52">
        <f t="shared" si="11"/>
        <v>188.6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41.3</v>
      </c>
      <c r="BG7" s="52">
        <f t="shared" ref="BG7:BO7" si="14">BG8</f>
        <v>48.8</v>
      </c>
      <c r="BH7" s="52">
        <f t="shared" si="14"/>
        <v>60.6</v>
      </c>
      <c r="BI7" s="52">
        <f t="shared" si="14"/>
        <v>55.6</v>
      </c>
      <c r="BJ7" s="52">
        <f t="shared" si="14"/>
        <v>47.2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40731</v>
      </c>
      <c r="BR7" s="53">
        <f t="shared" ref="BR7:BZ7" si="15">BR8</f>
        <v>55942</v>
      </c>
      <c r="BS7" s="53">
        <f t="shared" si="15"/>
        <v>98192</v>
      </c>
      <c r="BT7" s="53">
        <f t="shared" si="15"/>
        <v>90598</v>
      </c>
      <c r="BU7" s="53">
        <f t="shared" si="15"/>
        <v>76351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0</v>
      </c>
      <c r="CN7" s="51">
        <f>CN8</f>
        <v>43200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167.5</v>
      </c>
      <c r="DL7" s="52">
        <f t="shared" ref="DL7:DT7" si="17">DL8</f>
        <v>186.1</v>
      </c>
      <c r="DM7" s="52">
        <f t="shared" si="17"/>
        <v>234.4</v>
      </c>
      <c r="DN7" s="52">
        <f t="shared" si="17"/>
        <v>232.5</v>
      </c>
      <c r="DO7" s="52">
        <f t="shared" si="17"/>
        <v>231.1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131067</v>
      </c>
      <c r="D8" s="55">
        <v>47</v>
      </c>
      <c r="E8" s="55">
        <v>14</v>
      </c>
      <c r="F8" s="55">
        <v>0</v>
      </c>
      <c r="G8" s="55">
        <v>1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23</v>
      </c>
      <c r="S8" s="57" t="s">
        <v>114</v>
      </c>
      <c r="T8" s="57" t="s">
        <v>115</v>
      </c>
      <c r="U8" s="58">
        <v>11444</v>
      </c>
      <c r="V8" s="58">
        <v>209</v>
      </c>
      <c r="W8" s="58">
        <v>400</v>
      </c>
      <c r="X8" s="57" t="s">
        <v>115</v>
      </c>
      <c r="Y8" s="59">
        <v>112.9</v>
      </c>
      <c r="Z8" s="59">
        <v>106.5</v>
      </c>
      <c r="AA8" s="59">
        <v>252.6</v>
      </c>
      <c r="AB8" s="59">
        <v>225</v>
      </c>
      <c r="AC8" s="59">
        <v>188.6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41.3</v>
      </c>
      <c r="BG8" s="59">
        <v>48.8</v>
      </c>
      <c r="BH8" s="59">
        <v>60.6</v>
      </c>
      <c r="BI8" s="59">
        <v>55.6</v>
      </c>
      <c r="BJ8" s="59">
        <v>47.2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40731</v>
      </c>
      <c r="BR8" s="60">
        <v>55942</v>
      </c>
      <c r="BS8" s="60">
        <v>98192</v>
      </c>
      <c r="BT8" s="61">
        <v>90598</v>
      </c>
      <c r="BU8" s="61">
        <v>76351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0</v>
      </c>
      <c r="CN8" s="58">
        <v>43200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167.5</v>
      </c>
      <c r="DL8" s="59">
        <v>186.1</v>
      </c>
      <c r="DM8" s="59">
        <v>234.4</v>
      </c>
      <c r="DN8" s="59">
        <v>232.5</v>
      </c>
      <c r="DO8" s="59">
        <v>231.1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116</v>
      </c>
      <c r="C10" s="64" t="s">
        <v>117</v>
      </c>
      <c r="D10" s="64" t="s">
        <v>118</v>
      </c>
      <c r="E10" s="64" t="s">
        <v>119</v>
      </c>
      <c r="F10" s="64" t="s">
        <v>120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2025-12-12T09:27:53Z</dcterms:created>
  <dcterms:modified xsi:type="dcterms:W3CDTF">2026-02-25T05:16:10Z</dcterms:modified>
  <cp:category/>
</cp:coreProperties>
</file>