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82BE9F83-F531-44BB-AA6D-B89EF5116161}" xr6:coauthVersionLast="47" xr6:coauthVersionMax="47" xr10:uidLastSave="{00000000-0000-0000-0000-000000000000}"/>
  <workbookProtection workbookAlgorithmName="SHA-512" workbookHashValue="xMbbjUAwMmDqUJF6sWFpYMGifjNyL2vvwBhWzS2cOTSJjvqIMnWhIJQGW4XZ/gYXWvdQzhoWkFwiMrAwO6VmVg==" workbookSaltValue="8Lb7vE3p8heCjO4rbXMWo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MA31" i="4" s="1"/>
  <c r="DN7" i="5"/>
  <c r="DM7" i="5"/>
  <c r="KO31" i="4" s="1"/>
  <c r="DL7" i="5"/>
  <c r="DK7" i="5"/>
  <c r="DI7" i="5"/>
  <c r="DH7" i="5"/>
  <c r="DG7" i="5"/>
  <c r="DF7" i="5"/>
  <c r="KP78" i="4" s="1"/>
  <c r="DE7" i="5"/>
  <c r="DD7" i="5"/>
  <c r="MI77" i="4" s="1"/>
  <c r="DC7" i="5"/>
  <c r="DB7" i="5"/>
  <c r="DA7" i="5"/>
  <c r="CZ7" i="5"/>
  <c r="KA77" i="4" s="1"/>
  <c r="CN7" i="5"/>
  <c r="CM7" i="5"/>
  <c r="BZ7" i="5"/>
  <c r="MA53" i="4" s="1"/>
  <c r="BY7" i="5"/>
  <c r="LH53" i="4" s="1"/>
  <c r="BX7" i="5"/>
  <c r="BW7" i="5"/>
  <c r="BV7" i="5"/>
  <c r="JC53" i="4" s="1"/>
  <c r="BU7" i="5"/>
  <c r="BT7" i="5"/>
  <c r="LH52" i="4" s="1"/>
  <c r="BS7" i="5"/>
  <c r="BR7" i="5"/>
  <c r="BQ7" i="5"/>
  <c r="JC52" i="4" s="1"/>
  <c r="BO7" i="5"/>
  <c r="BN7" i="5"/>
  <c r="BM7" i="5"/>
  <c r="BL7" i="5"/>
  <c r="FE53" i="4" s="1"/>
  <c r="BK7" i="5"/>
  <c r="BJ7" i="5"/>
  <c r="BI7" i="5"/>
  <c r="BH7" i="5"/>
  <c r="BG7" i="5"/>
  <c r="BF7" i="5"/>
  <c r="BD7" i="5"/>
  <c r="BC7" i="5"/>
  <c r="BB7" i="5"/>
  <c r="BG53" i="4" s="1"/>
  <c r="BA7" i="5"/>
  <c r="AN53" i="4" s="1"/>
  <c r="AZ7" i="5"/>
  <c r="AY7" i="5"/>
  <c r="CS52" i="4" s="1"/>
  <c r="AX7" i="5"/>
  <c r="AW7" i="5"/>
  <c r="AV7" i="5"/>
  <c r="AN52" i="4" s="1"/>
  <c r="AU7" i="5"/>
  <c r="U52" i="4" s="1"/>
  <c r="AS7" i="5"/>
  <c r="AR7" i="5"/>
  <c r="GQ32" i="4" s="1"/>
  <c r="AQ7" i="5"/>
  <c r="FX32" i="4" s="1"/>
  <c r="AP7" i="5"/>
  <c r="FE32" i="4" s="1"/>
  <c r="AO7" i="5"/>
  <c r="AN7" i="5"/>
  <c r="AM7" i="5"/>
  <c r="AL7" i="5"/>
  <c r="AK7" i="5"/>
  <c r="FE31" i="4" s="1"/>
  <c r="AJ7" i="5"/>
  <c r="EL31" i="4" s="1"/>
  <c r="AH7" i="5"/>
  <c r="AG7" i="5"/>
  <c r="BZ32" i="4" s="1"/>
  <c r="AF7" i="5"/>
  <c r="AE7" i="5"/>
  <c r="AD7" i="5"/>
  <c r="AC7" i="5"/>
  <c r="AB7" i="5"/>
  <c r="AA7" i="5"/>
  <c r="Z7" i="5"/>
  <c r="Y7" i="5"/>
  <c r="U31" i="4" s="1"/>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Z53" i="4"/>
  <c r="U53" i="4"/>
  <c r="MA52" i="4"/>
  <c r="KO52" i="4"/>
  <c r="JV52" i="4"/>
  <c r="HJ52" i="4"/>
  <c r="GQ52" i="4"/>
  <c r="FX52" i="4"/>
  <c r="FE52" i="4"/>
  <c r="EL52" i="4"/>
  <c r="BZ52" i="4"/>
  <c r="BG52" i="4"/>
  <c r="MA32" i="4"/>
  <c r="LH32" i="4"/>
  <c r="KO32" i="4"/>
  <c r="JC32" i="4"/>
  <c r="HJ32" i="4"/>
  <c r="EL32" i="4"/>
  <c r="CS32" i="4"/>
  <c r="BG32" i="4"/>
  <c r="AN32" i="4"/>
  <c r="U32" i="4"/>
  <c r="LH31" i="4"/>
  <c r="JV31" i="4"/>
  <c r="JC31" i="4"/>
  <c r="HJ31" i="4"/>
  <c r="GQ31" i="4"/>
  <c r="FX31" i="4"/>
  <c r="CS31" i="4"/>
  <c r="BZ31" i="4"/>
  <c r="BG31" i="4"/>
  <c r="AN31" i="4"/>
  <c r="LJ10" i="4"/>
  <c r="JQ10" i="4"/>
  <c r="DU10" i="4"/>
  <c r="CF10" i="4"/>
  <c r="B10" i="4"/>
  <c r="JQ8" i="4"/>
  <c r="HX8" i="4"/>
  <c r="CF8" i="4"/>
  <c r="AQ8" i="4"/>
  <c r="B6" i="4" l="1"/>
  <c r="LT76" i="4"/>
  <c r="GQ51" i="4"/>
  <c r="LH30" i="4"/>
  <c r="IE76" i="4"/>
  <c r="BZ51" i="4"/>
  <c r="GQ30" i="4"/>
  <c r="BZ30" i="4"/>
  <c r="BK76" i="4"/>
  <c r="LH51" i="4"/>
  <c r="C11" i="5"/>
  <c r="B11" i="5"/>
  <c r="F11" i="5"/>
  <c r="D11" i="5"/>
  <c r="IT76" i="4" l="1"/>
  <c r="CS51" i="4"/>
  <c r="HJ30" i="4"/>
  <c r="CS30" i="4"/>
  <c r="BZ76" i="4"/>
  <c r="MA51" i="4"/>
  <c r="MI76" i="4"/>
  <c r="MA30" i="4"/>
  <c r="HJ51" i="4"/>
  <c r="GL76" i="4"/>
  <c r="U51" i="4"/>
  <c r="EL30" i="4"/>
  <c r="U30" i="4"/>
  <c r="R76" i="4"/>
  <c r="JC51" i="4"/>
  <c r="KA76" i="4"/>
  <c r="EL51" i="4"/>
  <c r="JC30" i="4"/>
  <c r="AN30" i="4"/>
  <c r="AG76" i="4"/>
  <c r="JV51" i="4"/>
  <c r="KP76" i="4"/>
  <c r="FE51" i="4"/>
  <c r="HA76" i="4"/>
  <c r="AN51" i="4"/>
  <c r="FE30" i="4"/>
  <c r="JV30" i="4"/>
  <c r="AV76" i="4"/>
  <c r="KO51" i="4"/>
  <c r="LE76" i="4"/>
  <c r="FX51" i="4"/>
  <c r="KO30" i="4"/>
  <c r="HP76" i="4"/>
  <c r="BG51" i="4"/>
  <c r="FX30" i="4"/>
  <c r="BG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<sst xmlns="http://schemas.openxmlformats.org/spreadsheetml/2006/main" count="278" uniqueCount="130">
  <si>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</si>
  <si>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</si>
  <si>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</si>
  <si>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</si>
  <si>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</si>
  <si>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</si>
  <si>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</si>
  <si>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</si>
  <si>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</si>
  <si>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</si>
  <si>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</si>
  <si>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</si>
  <si>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</si>
  <si>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</si>
  <si>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</si>
  <si>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</si>
  <si>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</si>
  <si>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</si>
  <si>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</si>
  <si>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</si>
  <si>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</si>
  <si>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</si>
  <si>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</si>
  <si>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</si>
  <si>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</si>
  <si>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</si>
  <si>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</si>
  <si>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</si>
  <si>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</si>
  <si>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</si>
  <si>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</si>
  <si>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</si>
  <si>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</si>
  <si>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</si>
  <si>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</si>
  <si>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</si>
  <si>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</si>
  <si>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</si>
  <si>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</si>
  <si>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</si>
  <si>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</si>
  <si>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</si>
  <si>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</si>
  <si>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</si>
  <si>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</si>
  <si>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</si>
  <si>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</si>
  <si>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</si>
  <si>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</si>
  <si>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</si>
  <si>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</si>
  <si>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</si>
  <si>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</si>
  <si>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</si>
  <si>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</si>
  <si>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</si>
  <si>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</si>
  <si>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</si>
  <si>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</si>
  <si>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</si>
  <si>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</si>
  <si>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</si>
  <si>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</si>
  <si>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</si>
  <si>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</si>
  <si>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</si>
  <si>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</si>
  <si>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</si>
  <si>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</si>
  <si>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</si>
  <si>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</si>
  <si>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</si>
  <si>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</si>
  <si>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</si>
  <si>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</si>
  <si>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</si>
  <si>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</si>
  <si>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</si>
  <si>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</si>
  <si>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</si>
  <si>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</si>
  <si>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</si>
  <si>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</si>
  <si>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</si>
  <si>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</si>
  <si>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</si>
  <si>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</si>
  <si>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</si>
  <si>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</si>
  <si>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</si>
  <si>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</si>
  <si>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</si>
  <si>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</si>
  <si>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</si>
  <si>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</si>
  <si>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</si>
  <si>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</si>
  <si>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</si>
  <si>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</si>
  <si>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</si>
  <si>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</si>
  <si>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当該値(N-3)</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</si>
  <si>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</si>
  <si>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</si>
  <si>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</si>
  <si>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</si>
  <si>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</si>
  <si>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</si>
  <si>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港区</t>
  </si>
  <si>
    <t>麻布十番公共駐車場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</si>
  <si>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</si>
  <si>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</si>
  <si>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</si>
  <si>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</si>
  <si>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</si>
  <si>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</si>
  <si>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</si>
  <si>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</si>
  <si>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</si>
  <si>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</si>
  <si>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</si>
  <si>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</si>
  <si>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</si>
  <si>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</si>
  <si>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</si>
  <si>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</si>
  <si>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EBITDAについて、令和２年度は、新型コロナウイルス感染症の影響により収入が下がったことに加え、自動火災報知機、非常放送設備、不活性化ガス消火設備の改修年度であったため、支出が例年より多かった。令和６年度は、機械式駐車場の設備部品、換気・照明設備部品等の交換年度のため、前年度よりも低い数値となった。</t>
    <rPh sb="112" eb="114">
      <t>セツビ</t>
    </rPh>
    <rPh sb="117" eb="119">
      <t>カンキ</t>
    </rPh>
    <rPh sb="120" eb="122">
      <t>ショウメイ</t>
    </rPh>
    <rPh sb="122" eb="124">
      <t>セツビ</t>
    </rPh>
    <rPh sb="124" eb="126">
      <t>ブヒン</t>
    </rPh>
    <rPh sb="126" eb="127">
      <t>トウ</t>
    </rPh>
    <rPh sb="136" eb="139">
      <t>ゼンネンド</t>
    </rPh>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</si>
  <si>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</si>
  <si>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稼働率は、新型コロナウイルス感染症の影響による減少傾向から令和６年度も回復に至っていない。</t>
    <phoneticPr fontId="5"/>
  </si>
  <si>
    <t>改修については、計画的に実施しているが、新型コロナウイルス感染症拡大の影響を受けた後の稼働率の回復など、引き続き、適切な運営体制に向けて検討していく必要がある。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</si>
</sst>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38.299999999999997</c:v>
                </c:pt>
                <c:pt idx="1">
                  <c:v>99.5</c:v>
                </c:pt>
                <c:pt idx="2">
                  <c:v>104.8</c:v>
                </c:pt>
                <c:pt idx="3">
                  <c:v>92.2</c:v>
                </c:pt>
                <c:pt idx="4">
                  <c:v>80.2</c:v>
                </c:pt>
              </c:numCache>
            </c:numRef>
          </c:val>
          <c:extLst>
            <c:ext xmlns:c16="http://schemas.microsoft.com/office/drawing/2014/chart" uri="{C3380CC4-5D6E-409C-BE32-E72D297353CC}">
              <c16:uniqueId val="{00000000-B77D-4144-96E8-64D9607A7DC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B77D-4144-96E8-64D9607A7DC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40D-4F2E-BB56-92242B96941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840D-4F2E-BB56-92242B96941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325-45C2-814F-65E50B2219E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325-45C2-814F-65E50B2219E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6EF-448F-963E-6679E4663B5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6EF-448F-963E-6679E4663B5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88B-47ED-A105-7E23E93DCF0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388B-47ED-A105-7E23E93DCF0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76E-4D0B-B186-204F4E1EC0C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276E-4D0B-B186-204F4E1EC0C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91.6</c:v>
                </c:pt>
                <c:pt idx="1">
                  <c:v>86.7</c:v>
                </c:pt>
                <c:pt idx="2">
                  <c:v>81.3</c:v>
                </c:pt>
                <c:pt idx="3">
                  <c:v>82.1</c:v>
                </c:pt>
                <c:pt idx="4">
                  <c:v>81</c:v>
                </c:pt>
              </c:numCache>
            </c:numRef>
          </c:val>
          <c:extLst>
            <c:ext xmlns:c16="http://schemas.microsoft.com/office/drawing/2014/chart" uri="{C3380CC4-5D6E-409C-BE32-E72D297353CC}">
              <c16:uniqueId val="{00000000-78EE-4580-8C5F-8D2623385D4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78EE-4580-8C5F-8D2623385D4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-161.30000000000001</c:v>
                </c:pt>
                <c:pt idx="1">
                  <c:v>-0.5</c:v>
                </c:pt>
                <c:pt idx="2">
                  <c:v>-4.5999999999999996</c:v>
                </c:pt>
                <c:pt idx="3">
                  <c:v>-8.5</c:v>
                </c:pt>
                <c:pt idx="4">
                  <c:v>-24.7</c:v>
                </c:pt>
              </c:numCache>
            </c:numRef>
          </c:val>
          <c:extLst>
            <c:ext xmlns:c16="http://schemas.microsoft.com/office/drawing/2014/chart" uri="{C3380CC4-5D6E-409C-BE32-E72D297353CC}">
              <c16:uniqueId val="{00000000-C80E-4E73-95E6-FBF2BB623F6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C80E-4E73-95E6-FBF2BB623F6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-90116</c:v>
                </c:pt>
                <c:pt idx="1">
                  <c:v>-1347</c:v>
                </c:pt>
                <c:pt idx="2">
                  <c:v>12313</c:v>
                </c:pt>
                <c:pt idx="3">
                  <c:v>-22306</c:v>
                </c:pt>
                <c:pt idx="4">
                  <c:v>-58049</c:v>
                </c:pt>
              </c:numCache>
            </c:numRef>
          </c:val>
          <c:extLst>
            <c:ext xmlns:c16="http://schemas.microsoft.com/office/drawing/2014/chart" uri="{C3380CC4-5D6E-409C-BE32-E72D297353CC}">
              <c16:uniqueId val="{00000000-28F7-48F0-99B8-5CDE496D1CE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28F7-48F0-99B8-5CDE496D1CE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東京都港区　麻布十番公共駐車場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11740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347</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38.299999999999997</v>
      </c>
      <c r="V31" s="113"/>
      <c r="W31" s="113"/>
      <c r="X31" s="113"/>
      <c r="Y31" s="113"/>
      <c r="Z31" s="113"/>
      <c r="AA31" s="113"/>
      <c r="AB31" s="113"/>
      <c r="AC31" s="113"/>
      <c r="AD31" s="113"/>
      <c r="AE31" s="113"/>
      <c r="AF31" s="113"/>
      <c r="AG31" s="113"/>
      <c r="AH31" s="113"/>
      <c r="AI31" s="113"/>
      <c r="AJ31" s="113"/>
      <c r="AK31" s="113"/>
      <c r="AL31" s="113"/>
      <c r="AM31" s="113"/>
      <c r="AN31" s="113">
        <f>データ!Z7</f>
        <v>99.5</v>
      </c>
      <c r="AO31" s="113"/>
      <c r="AP31" s="113"/>
      <c r="AQ31" s="113"/>
      <c r="AR31" s="113"/>
      <c r="AS31" s="113"/>
      <c r="AT31" s="113"/>
      <c r="AU31" s="113"/>
      <c r="AV31" s="113"/>
      <c r="AW31" s="113"/>
      <c r="AX31" s="113"/>
      <c r="AY31" s="113"/>
      <c r="AZ31" s="113"/>
      <c r="BA31" s="113"/>
      <c r="BB31" s="113"/>
      <c r="BC31" s="113"/>
      <c r="BD31" s="113"/>
      <c r="BE31" s="113"/>
      <c r="BF31" s="113"/>
      <c r="BG31" s="113">
        <f>データ!AA7</f>
        <v>104.8</v>
      </c>
      <c r="BH31" s="113"/>
      <c r="BI31" s="113"/>
      <c r="BJ31" s="113"/>
      <c r="BK31" s="113"/>
      <c r="BL31" s="113"/>
      <c r="BM31" s="113"/>
      <c r="BN31" s="113"/>
      <c r="BO31" s="113"/>
      <c r="BP31" s="113"/>
      <c r="BQ31" s="113"/>
      <c r="BR31" s="113"/>
      <c r="BS31" s="113"/>
      <c r="BT31" s="113"/>
      <c r="BU31" s="113"/>
      <c r="BV31" s="113"/>
      <c r="BW31" s="113"/>
      <c r="BX31" s="113"/>
      <c r="BY31" s="113"/>
      <c r="BZ31" s="113">
        <f>データ!AB7</f>
        <v>92.2</v>
      </c>
      <c r="CA31" s="113"/>
      <c r="CB31" s="113"/>
      <c r="CC31" s="113"/>
      <c r="CD31" s="113"/>
      <c r="CE31" s="113"/>
      <c r="CF31" s="113"/>
      <c r="CG31" s="113"/>
      <c r="CH31" s="113"/>
      <c r="CI31" s="113"/>
      <c r="CJ31" s="113"/>
      <c r="CK31" s="113"/>
      <c r="CL31" s="113"/>
      <c r="CM31" s="113"/>
      <c r="CN31" s="113"/>
      <c r="CO31" s="113"/>
      <c r="CP31" s="113"/>
      <c r="CQ31" s="113"/>
      <c r="CR31" s="113"/>
      <c r="CS31" s="113">
        <f>データ!AC7</f>
        <v>80.2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91.6</v>
      </c>
      <c r="JD31" s="115"/>
      <c r="JE31" s="115"/>
      <c r="JF31" s="115"/>
      <c r="JG31" s="115"/>
      <c r="JH31" s="115"/>
      <c r="JI31" s="115"/>
      <c r="JJ31" s="115"/>
      <c r="JK31" s="115"/>
      <c r="JL31" s="115"/>
      <c r="JM31" s="115"/>
      <c r="JN31" s="115"/>
      <c r="JO31" s="115"/>
      <c r="JP31" s="115"/>
      <c r="JQ31" s="115"/>
      <c r="JR31" s="115"/>
      <c r="JS31" s="115"/>
      <c r="JT31" s="115"/>
      <c r="JU31" s="116"/>
      <c r="JV31" s="114">
        <f>データ!DL7</f>
        <v>86.7</v>
      </c>
      <c r="JW31" s="115"/>
      <c r="JX31" s="115"/>
      <c r="JY31" s="115"/>
      <c r="JZ31" s="115"/>
      <c r="KA31" s="115"/>
      <c r="KB31" s="115"/>
      <c r="KC31" s="115"/>
      <c r="KD31" s="115"/>
      <c r="KE31" s="115"/>
      <c r="KF31" s="115"/>
      <c r="KG31" s="115"/>
      <c r="KH31" s="115"/>
      <c r="KI31" s="115"/>
      <c r="KJ31" s="115"/>
      <c r="KK31" s="115"/>
      <c r="KL31" s="115"/>
      <c r="KM31" s="115"/>
      <c r="KN31" s="116"/>
      <c r="KO31" s="114">
        <f>データ!DM7</f>
        <v>81.3</v>
      </c>
      <c r="KP31" s="115"/>
      <c r="KQ31" s="115"/>
      <c r="KR31" s="115"/>
      <c r="KS31" s="115"/>
      <c r="KT31" s="115"/>
      <c r="KU31" s="115"/>
      <c r="KV31" s="115"/>
      <c r="KW31" s="115"/>
      <c r="KX31" s="115"/>
      <c r="KY31" s="115"/>
      <c r="KZ31" s="115"/>
      <c r="LA31" s="115"/>
      <c r="LB31" s="115"/>
      <c r="LC31" s="115"/>
      <c r="LD31" s="115"/>
      <c r="LE31" s="115"/>
      <c r="LF31" s="115"/>
      <c r="LG31" s="116"/>
      <c r="LH31" s="114">
        <f>データ!DN7</f>
        <v>82.1</v>
      </c>
      <c r="LI31" s="115"/>
      <c r="LJ31" s="115"/>
      <c r="LK31" s="115"/>
      <c r="LL31" s="115"/>
      <c r="LM31" s="115"/>
      <c r="LN31" s="115"/>
      <c r="LO31" s="115"/>
      <c r="LP31" s="115"/>
      <c r="LQ31" s="115"/>
      <c r="LR31" s="115"/>
      <c r="LS31" s="115"/>
      <c r="LT31" s="115"/>
      <c r="LU31" s="115"/>
      <c r="LV31" s="115"/>
      <c r="LW31" s="115"/>
      <c r="LX31" s="115"/>
      <c r="LY31" s="115"/>
      <c r="LZ31" s="116"/>
      <c r="MA31" s="114">
        <f>データ!DO7</f>
        <v>81</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111.3</v>
      </c>
      <c r="V32" s="113"/>
      <c r="W32" s="113"/>
      <c r="X32" s="113"/>
      <c r="Y32" s="113"/>
      <c r="Z32" s="113"/>
      <c r="AA32" s="113"/>
      <c r="AB32" s="113"/>
      <c r="AC32" s="113"/>
      <c r="AD32" s="113"/>
      <c r="AE32" s="113"/>
      <c r="AF32" s="113"/>
      <c r="AG32" s="113"/>
      <c r="AH32" s="113"/>
      <c r="AI32" s="113"/>
      <c r="AJ32" s="113"/>
      <c r="AK32" s="113"/>
      <c r="AL32" s="113"/>
      <c r="AM32" s="113"/>
      <c r="AN32" s="113">
        <f>データ!AE7</f>
        <v>158.80000000000001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120.9</v>
      </c>
      <c r="BH32" s="113"/>
      <c r="BI32" s="113"/>
      <c r="BJ32" s="113"/>
      <c r="BK32" s="113"/>
      <c r="BL32" s="113"/>
      <c r="BM32" s="113"/>
      <c r="BN32" s="113"/>
      <c r="BO32" s="113"/>
      <c r="BP32" s="113"/>
      <c r="BQ32" s="113"/>
      <c r="BR32" s="113"/>
      <c r="BS32" s="113"/>
      <c r="BT32" s="113"/>
      <c r="BU32" s="113"/>
      <c r="BV32" s="113"/>
      <c r="BW32" s="113"/>
      <c r="BX32" s="113"/>
      <c r="BY32" s="113"/>
      <c r="BZ32" s="113">
        <f>データ!AG7</f>
        <v>123.1</v>
      </c>
      <c r="CA32" s="113"/>
      <c r="CB32" s="113"/>
      <c r="CC32" s="113"/>
      <c r="CD32" s="113"/>
      <c r="CE32" s="113"/>
      <c r="CF32" s="113"/>
      <c r="CG32" s="113"/>
      <c r="CH32" s="113"/>
      <c r="CI32" s="113"/>
      <c r="CJ32" s="113"/>
      <c r="CK32" s="113"/>
      <c r="CL32" s="113"/>
      <c r="CM32" s="113"/>
      <c r="CN32" s="113"/>
      <c r="CO32" s="113"/>
      <c r="CP32" s="113"/>
      <c r="CQ32" s="113"/>
      <c r="CR32" s="113"/>
      <c r="CS32" s="113">
        <f>データ!AH7</f>
        <v>116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7.6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153.80000000000001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163.5</v>
      </c>
      <c r="JW32" s="115"/>
      <c r="JX32" s="115"/>
      <c r="JY32" s="115"/>
      <c r="JZ32" s="115"/>
      <c r="KA32" s="115"/>
      <c r="KB32" s="115"/>
      <c r="KC32" s="115"/>
      <c r="KD32" s="115"/>
      <c r="KE32" s="115"/>
      <c r="KF32" s="115"/>
      <c r="KG32" s="115"/>
      <c r="KH32" s="115"/>
      <c r="KI32" s="115"/>
      <c r="KJ32" s="115"/>
      <c r="KK32" s="115"/>
      <c r="KL32" s="115"/>
      <c r="KM32" s="115"/>
      <c r="KN32" s="116"/>
      <c r="KO32" s="114">
        <f>データ!DR7</f>
        <v>178.3</v>
      </c>
      <c r="KP32" s="115"/>
      <c r="KQ32" s="115"/>
      <c r="KR32" s="115"/>
      <c r="KS32" s="115"/>
      <c r="KT32" s="115"/>
      <c r="KU32" s="115"/>
      <c r="KV32" s="115"/>
      <c r="KW32" s="115"/>
      <c r="KX32" s="115"/>
      <c r="KY32" s="115"/>
      <c r="KZ32" s="115"/>
      <c r="LA32" s="115"/>
      <c r="LB32" s="115"/>
      <c r="LC32" s="115"/>
      <c r="LD32" s="115"/>
      <c r="LE32" s="115"/>
      <c r="LF32" s="115"/>
      <c r="LG32" s="116"/>
      <c r="LH32" s="114">
        <f>データ!DS7</f>
        <v>181.9</v>
      </c>
      <c r="LI32" s="115"/>
      <c r="LJ32" s="115"/>
      <c r="LK32" s="115"/>
      <c r="LL32" s="115"/>
      <c r="LM32" s="115"/>
      <c r="LN32" s="115"/>
      <c r="LO32" s="115"/>
      <c r="LP32" s="115"/>
      <c r="LQ32" s="115"/>
      <c r="LR32" s="115"/>
      <c r="LS32" s="115"/>
      <c r="LT32" s="115"/>
      <c r="LU32" s="115"/>
      <c r="LV32" s="115"/>
      <c r="LW32" s="115"/>
      <c r="LX32" s="115"/>
      <c r="LY32" s="115"/>
      <c r="LZ32" s="116"/>
      <c r="MA32" s="114">
        <f>データ!DT7</f>
        <v>184.5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-161.30000000000001</v>
      </c>
      <c r="EM52" s="113"/>
      <c r="EN52" s="113"/>
      <c r="EO52" s="113"/>
      <c r="EP52" s="113"/>
      <c r="EQ52" s="113"/>
      <c r="ER52" s="113"/>
      <c r="ES52" s="113"/>
      <c r="ET52" s="113"/>
      <c r="EU52" s="113"/>
      <c r="EV52" s="113"/>
      <c r="EW52" s="113"/>
      <c r="EX52" s="113"/>
      <c r="EY52" s="113"/>
      <c r="EZ52" s="113"/>
      <c r="FA52" s="113"/>
      <c r="FB52" s="113"/>
      <c r="FC52" s="113"/>
      <c r="FD52" s="113"/>
      <c r="FE52" s="113">
        <f>データ!BG7</f>
        <v>-0.5</v>
      </c>
      <c r="FF52" s="113"/>
      <c r="FG52" s="113"/>
      <c r="FH52" s="113"/>
      <c r="FI52" s="113"/>
      <c r="FJ52" s="113"/>
      <c r="FK52" s="113"/>
      <c r="FL52" s="113"/>
      <c r="FM52" s="113"/>
      <c r="FN52" s="113"/>
      <c r="FO52" s="113"/>
      <c r="FP52" s="113"/>
      <c r="FQ52" s="113"/>
      <c r="FR52" s="113"/>
      <c r="FS52" s="113"/>
      <c r="FT52" s="113"/>
      <c r="FU52" s="113"/>
      <c r="FV52" s="113"/>
      <c r="FW52" s="113"/>
      <c r="FX52" s="113">
        <f>データ!BH7</f>
        <v>-4.5999999999999996</v>
      </c>
      <c r="FY52" s="113"/>
      <c r="FZ52" s="113"/>
      <c r="GA52" s="113"/>
      <c r="GB52" s="113"/>
      <c r="GC52" s="113"/>
      <c r="GD52" s="113"/>
      <c r="GE52" s="113"/>
      <c r="GF52" s="113"/>
      <c r="GG52" s="113"/>
      <c r="GH52" s="113"/>
      <c r="GI52" s="113"/>
      <c r="GJ52" s="113"/>
      <c r="GK52" s="113"/>
      <c r="GL52" s="113"/>
      <c r="GM52" s="113"/>
      <c r="GN52" s="113"/>
      <c r="GO52" s="113"/>
      <c r="GP52" s="113"/>
      <c r="GQ52" s="113">
        <f>データ!BI7</f>
        <v>-8.5</v>
      </c>
      <c r="GR52" s="113"/>
      <c r="GS52" s="113"/>
      <c r="GT52" s="113"/>
      <c r="GU52" s="113"/>
      <c r="GV52" s="113"/>
      <c r="GW52" s="113"/>
      <c r="GX52" s="113"/>
      <c r="GY52" s="113"/>
      <c r="GZ52" s="113"/>
      <c r="HA52" s="113"/>
      <c r="HB52" s="113"/>
      <c r="HC52" s="113"/>
      <c r="HD52" s="113"/>
      <c r="HE52" s="113"/>
      <c r="HF52" s="113"/>
      <c r="HG52" s="113"/>
      <c r="HH52" s="113"/>
      <c r="HI52" s="113"/>
      <c r="HJ52" s="113">
        <f>データ!BJ7</f>
        <v>-24.7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-90116</v>
      </c>
      <c r="JD52" s="120"/>
      <c r="JE52" s="120"/>
      <c r="JF52" s="120"/>
      <c r="JG52" s="120"/>
      <c r="JH52" s="120"/>
      <c r="JI52" s="120"/>
      <c r="JJ52" s="120"/>
      <c r="JK52" s="120"/>
      <c r="JL52" s="120"/>
      <c r="JM52" s="120"/>
      <c r="JN52" s="120"/>
      <c r="JO52" s="120"/>
      <c r="JP52" s="120"/>
      <c r="JQ52" s="120"/>
      <c r="JR52" s="120"/>
      <c r="JS52" s="120"/>
      <c r="JT52" s="120"/>
      <c r="JU52" s="120"/>
      <c r="JV52" s="120">
        <f>データ!BR7</f>
        <v>-1347</v>
      </c>
      <c r="JW52" s="120"/>
      <c r="JX52" s="120"/>
      <c r="JY52" s="120"/>
      <c r="JZ52" s="120"/>
      <c r="KA52" s="120"/>
      <c r="KB52" s="120"/>
      <c r="KC52" s="120"/>
      <c r="KD52" s="120"/>
      <c r="KE52" s="120"/>
      <c r="KF52" s="120"/>
      <c r="KG52" s="120"/>
      <c r="KH52" s="120"/>
      <c r="KI52" s="120"/>
      <c r="KJ52" s="120"/>
      <c r="KK52" s="120"/>
      <c r="KL52" s="120"/>
      <c r="KM52" s="120"/>
      <c r="KN52" s="120"/>
      <c r="KO52" s="120">
        <f>データ!BS7</f>
        <v>12313</v>
      </c>
      <c r="KP52" s="120"/>
      <c r="KQ52" s="120"/>
      <c r="KR52" s="120"/>
      <c r="KS52" s="120"/>
      <c r="KT52" s="120"/>
      <c r="KU52" s="120"/>
      <c r="KV52" s="120"/>
      <c r="KW52" s="120"/>
      <c r="KX52" s="120"/>
      <c r="KY52" s="120"/>
      <c r="KZ52" s="120"/>
      <c r="LA52" s="120"/>
      <c r="LB52" s="120"/>
      <c r="LC52" s="120"/>
      <c r="LD52" s="120"/>
      <c r="LE52" s="120"/>
      <c r="LF52" s="120"/>
      <c r="LG52" s="120"/>
      <c r="LH52" s="120">
        <f>データ!BT7</f>
        <v>-22306</v>
      </c>
      <c r="LI52" s="120"/>
      <c r="LJ52" s="120"/>
      <c r="LK52" s="120"/>
      <c r="LL52" s="120"/>
      <c r="LM52" s="120"/>
      <c r="LN52" s="120"/>
      <c r="LO52" s="120"/>
      <c r="LP52" s="120"/>
      <c r="LQ52" s="120"/>
      <c r="LR52" s="120"/>
      <c r="LS52" s="120"/>
      <c r="LT52" s="120"/>
      <c r="LU52" s="120"/>
      <c r="LV52" s="120"/>
      <c r="LW52" s="120"/>
      <c r="LX52" s="120"/>
      <c r="LY52" s="120"/>
      <c r="LZ52" s="120"/>
      <c r="MA52" s="120">
        <f>データ!BU7</f>
        <v>-58049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-81</v>
      </c>
      <c r="EM53" s="113"/>
      <c r="EN53" s="113"/>
      <c r="EO53" s="113"/>
      <c r="EP53" s="113"/>
      <c r="EQ53" s="113"/>
      <c r="ER53" s="113"/>
      <c r="ES53" s="113"/>
      <c r="ET53" s="113"/>
      <c r="EU53" s="113"/>
      <c r="EV53" s="113"/>
      <c r="EW53" s="113"/>
      <c r="EX53" s="113"/>
      <c r="EY53" s="113"/>
      <c r="EZ53" s="113"/>
      <c r="FA53" s="113"/>
      <c r="FB53" s="113"/>
      <c r="FC53" s="113"/>
      <c r="FD53" s="113"/>
      <c r="FE53" s="113">
        <f>データ!BL7</f>
        <v>-25.1</v>
      </c>
      <c r="FF53" s="113"/>
      <c r="FG53" s="113"/>
      <c r="FH53" s="113"/>
      <c r="FI53" s="113"/>
      <c r="FJ53" s="113"/>
      <c r="FK53" s="113"/>
      <c r="FL53" s="113"/>
      <c r="FM53" s="113"/>
      <c r="FN53" s="113"/>
      <c r="FO53" s="113"/>
      <c r="FP53" s="113"/>
      <c r="FQ53" s="113"/>
      <c r="FR53" s="113"/>
      <c r="FS53" s="113"/>
      <c r="FT53" s="113"/>
      <c r="FU53" s="113"/>
      <c r="FV53" s="113"/>
      <c r="FW53" s="113"/>
      <c r="FX53" s="113">
        <f>データ!BM7</f>
        <v>-18</v>
      </c>
      <c r="FY53" s="113"/>
      <c r="FZ53" s="113"/>
      <c r="GA53" s="113"/>
      <c r="GB53" s="113"/>
      <c r="GC53" s="113"/>
      <c r="GD53" s="113"/>
      <c r="GE53" s="113"/>
      <c r="GF53" s="113"/>
      <c r="GG53" s="113"/>
      <c r="GH53" s="113"/>
      <c r="GI53" s="113"/>
      <c r="GJ53" s="113"/>
      <c r="GK53" s="113"/>
      <c r="GL53" s="113"/>
      <c r="GM53" s="113"/>
      <c r="GN53" s="113"/>
      <c r="GO53" s="113"/>
      <c r="GP53" s="113"/>
      <c r="GQ53" s="113">
        <f>データ!BN7</f>
        <v>-20.7</v>
      </c>
      <c r="GR53" s="113"/>
      <c r="GS53" s="113"/>
      <c r="GT53" s="113"/>
      <c r="GU53" s="113"/>
      <c r="GV53" s="113"/>
      <c r="GW53" s="113"/>
      <c r="GX53" s="113"/>
      <c r="GY53" s="113"/>
      <c r="GZ53" s="113"/>
      <c r="HA53" s="113"/>
      <c r="HB53" s="113"/>
      <c r="HC53" s="113"/>
      <c r="HD53" s="113"/>
      <c r="HE53" s="113"/>
      <c r="HF53" s="113"/>
      <c r="HG53" s="113"/>
      <c r="HH53" s="113"/>
      <c r="HI53" s="113"/>
      <c r="HJ53" s="113">
        <f>データ!BO7</f>
        <v>-20</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74623</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88</v>
      </c>
      <c r="KB78" s="115"/>
      <c r="KC78" s="115"/>
      <c r="KD78" s="115"/>
      <c r="KE78" s="115"/>
      <c r="KF78" s="115"/>
      <c r="KG78" s="115"/>
      <c r="KH78" s="115"/>
      <c r="KI78" s="115"/>
      <c r="KJ78" s="115"/>
      <c r="KK78" s="115"/>
      <c r="KL78" s="115"/>
      <c r="KM78" s="115"/>
      <c r="KN78" s="115"/>
      <c r="KO78" s="116"/>
      <c r="KP78" s="114">
        <f>データ!DF7</f>
        <v>77.3</v>
      </c>
      <c r="KQ78" s="115"/>
      <c r="KR78" s="115"/>
      <c r="KS78" s="115"/>
      <c r="KT78" s="115"/>
      <c r="KU78" s="115"/>
      <c r="KV78" s="115"/>
      <c r="KW78" s="115"/>
      <c r="KX78" s="115"/>
      <c r="KY78" s="115"/>
      <c r="KZ78" s="115"/>
      <c r="LA78" s="115"/>
      <c r="LB78" s="115"/>
      <c r="LC78" s="115"/>
      <c r="LD78" s="116"/>
      <c r="LE78" s="114">
        <f>データ!DG7</f>
        <v>51.8</v>
      </c>
      <c r="LF78" s="115"/>
      <c r="LG78" s="115"/>
      <c r="LH78" s="115"/>
      <c r="LI78" s="115"/>
      <c r="LJ78" s="115"/>
      <c r="LK78" s="115"/>
      <c r="LL78" s="115"/>
      <c r="LM78" s="115"/>
      <c r="LN78" s="115"/>
      <c r="LO78" s="115"/>
      <c r="LP78" s="115"/>
      <c r="LQ78" s="115"/>
      <c r="LR78" s="115"/>
      <c r="LS78" s="116"/>
      <c r="LT78" s="114">
        <f>データ!DH7</f>
        <v>45.3</v>
      </c>
      <c r="LU78" s="115"/>
      <c r="LV78" s="115"/>
      <c r="LW78" s="115"/>
      <c r="LX78" s="115"/>
      <c r="LY78" s="115"/>
      <c r="LZ78" s="115"/>
      <c r="MA78" s="115"/>
      <c r="MB78" s="115"/>
      <c r="MC78" s="115"/>
      <c r="MD78" s="115"/>
      <c r="ME78" s="115"/>
      <c r="MF78" s="115"/>
      <c r="MG78" s="115"/>
      <c r="MH78" s="116"/>
      <c r="MI78" s="114">
        <f>データ!DI7</f>
        <v>30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o4lrXa1BD4R50+pfCNIAIy/d0/8tSivGpAE3wTrxDkofNFIX9JAt7UtFF9sE9lTqGdXVPj2RgJSE1S8Bi3NFA==" saltValue="1vfgVZF+DFxes6vtNsObY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91</v>
      </c>
      <c r="AN5" s="47" t="s">
        <v>92</v>
      </c>
      <c r="AO5" s="47" t="s">
        <v>93</v>
      </c>
      <c r="AP5" s="47" t="s">
        <v>94</v>
      </c>
      <c r="AQ5" s="47" t="s">
        <v>95</v>
      </c>
      <c r="AR5" s="47" t="s">
        <v>96</v>
      </c>
      <c r="AS5" s="47" t="s">
        <v>97</v>
      </c>
      <c r="AT5" s="47" t="s">
        <v>98</v>
      </c>
      <c r="AU5" s="47" t="s">
        <v>100</v>
      </c>
      <c r="AV5" s="47" t="s">
        <v>89</v>
      </c>
      <c r="AW5" s="47" t="s">
        <v>90</v>
      </c>
      <c r="AX5" s="47" t="s">
        <v>91</v>
      </c>
      <c r="AY5" s="47" t="s">
        <v>92</v>
      </c>
      <c r="AZ5" s="47" t="s">
        <v>93</v>
      </c>
      <c r="BA5" s="47" t="s">
        <v>94</v>
      </c>
      <c r="BB5" s="47" t="s">
        <v>95</v>
      </c>
      <c r="BC5" s="47" t="s">
        <v>96</v>
      </c>
      <c r="BD5" s="47" t="s">
        <v>97</v>
      </c>
      <c r="BE5" s="47" t="s">
        <v>98</v>
      </c>
      <c r="BF5" s="47" t="s">
        <v>88</v>
      </c>
      <c r="BG5" s="47" t="s">
        <v>89</v>
      </c>
      <c r="BH5" s="47" t="s">
        <v>99</v>
      </c>
      <c r="BI5" s="47" t="s">
        <v>91</v>
      </c>
      <c r="BJ5" s="47" t="s">
        <v>92</v>
      </c>
      <c r="BK5" s="47" t="s">
        <v>93</v>
      </c>
      <c r="BL5" s="47" t="s">
        <v>94</v>
      </c>
      <c r="BM5" s="47" t="s">
        <v>95</v>
      </c>
      <c r="BN5" s="47" t="s">
        <v>96</v>
      </c>
      <c r="BO5" s="47" t="s">
        <v>97</v>
      </c>
      <c r="BP5" s="47" t="s">
        <v>98</v>
      </c>
      <c r="BQ5" s="47" t="s">
        <v>88</v>
      </c>
      <c r="BR5" s="47" t="s">
        <v>101</v>
      </c>
      <c r="BS5" s="47" t="s">
        <v>90</v>
      </c>
      <c r="BT5" s="47" t="s">
        <v>91</v>
      </c>
      <c r="BU5" s="47" t="s">
        <v>92</v>
      </c>
      <c r="BV5" s="47" t="s">
        <v>93</v>
      </c>
      <c r="BW5" s="47" t="s">
        <v>94</v>
      </c>
      <c r="BX5" s="47" t="s">
        <v>95</v>
      </c>
      <c r="BY5" s="47" t="s">
        <v>96</v>
      </c>
      <c r="BZ5" s="47" t="s">
        <v>97</v>
      </c>
      <c r="CA5" s="47" t="s">
        <v>98</v>
      </c>
      <c r="CB5" s="47" t="s">
        <v>100</v>
      </c>
      <c r="CC5" s="47" t="s">
        <v>101</v>
      </c>
      <c r="CD5" s="47" t="s">
        <v>90</v>
      </c>
      <c r="CE5" s="47" t="s">
        <v>102</v>
      </c>
      <c r="CF5" s="47" t="s">
        <v>103</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100</v>
      </c>
      <c r="DL5" s="47" t="s">
        <v>101</v>
      </c>
      <c r="DM5" s="47" t="s">
        <v>90</v>
      </c>
      <c r="DN5" s="47" t="s">
        <v>91</v>
      </c>
      <c r="DO5" s="47" t="s">
        <v>92</v>
      </c>
      <c r="DP5" s="47" t="s">
        <v>93</v>
      </c>
      <c r="DQ5" s="47" t="s">
        <v>94</v>
      </c>
      <c r="DR5" s="47" t="s">
        <v>95</v>
      </c>
      <c r="DS5" s="47" t="s">
        <v>96</v>
      </c>
      <c r="DT5" s="47" t="s">
        <v>97</v>
      </c>
      <c r="DU5" s="47" t="s">
        <v>98</v>
      </c>
    </row>
    <row r="6" spans="1:125" s="54" customFormat="1" x14ac:dyDescent="0.2">
      <c r="A6" s="37" t="s">
        <v>104</v>
      </c>
      <c r="B6" s="48">
        <f>B8</f>
        <v>2024</v>
      </c>
      <c r="C6" s="48">
        <f t="shared" ref="C6:X6" si="1">C8</f>
        <v>131032</v>
      </c>
      <c r="D6" s="48">
        <f t="shared" si="1"/>
        <v>47</v>
      </c>
      <c r="E6" s="48">
        <f t="shared" si="1"/>
        <v>14</v>
      </c>
      <c r="F6" s="48">
        <f t="shared" si="1"/>
        <v>0</v>
      </c>
      <c r="G6" s="48">
        <f t="shared" si="1"/>
        <v>2</v>
      </c>
      <c r="H6" s="48" t="str">
        <f>SUBSTITUTE(H8,"　","")</f>
        <v>東京都港区</v>
      </c>
      <c r="I6" s="48" t="str">
        <f t="shared" si="1"/>
        <v>麻布十番公共駐車場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26</v>
      </c>
      <c r="S6" s="50" t="str">
        <f t="shared" si="1"/>
        <v>駅</v>
      </c>
      <c r="T6" s="50" t="str">
        <f t="shared" si="1"/>
        <v>有</v>
      </c>
      <c r="U6" s="51">
        <f t="shared" si="1"/>
        <v>11740</v>
      </c>
      <c r="V6" s="51">
        <f t="shared" si="1"/>
        <v>347</v>
      </c>
      <c r="W6" s="51">
        <f t="shared" si="1"/>
        <v>400</v>
      </c>
      <c r="X6" s="50" t="str">
        <f t="shared" si="1"/>
        <v>利用料金制</v>
      </c>
      <c r="Y6" s="52">
        <f>IF(Y8="-",NA(),Y8)</f>
        <v>38.299999999999997</v>
      </c>
      <c r="Z6" s="52">
        <f t="shared" ref="Z6:AH6" si="2">IF(Z8="-",NA(),Z8)</f>
        <v>99.5</v>
      </c>
      <c r="AA6" s="52">
        <f t="shared" si="2"/>
        <v>104.8</v>
      </c>
      <c r="AB6" s="52">
        <f t="shared" si="2"/>
        <v>92.2</v>
      </c>
      <c r="AC6" s="52">
        <f t="shared" si="2"/>
        <v>80.2</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-161.30000000000001</v>
      </c>
      <c r="BG6" s="52">
        <f t="shared" ref="BG6:BO6" si="5">IF(BG8="-",NA(),BG8)</f>
        <v>-0.5</v>
      </c>
      <c r="BH6" s="52">
        <f t="shared" si="5"/>
        <v>-4.5999999999999996</v>
      </c>
      <c r="BI6" s="52">
        <f t="shared" si="5"/>
        <v>-8.5</v>
      </c>
      <c r="BJ6" s="52">
        <f t="shared" si="5"/>
        <v>-24.7</v>
      </c>
      <c r="BK6" s="52">
        <f t="shared" si="5"/>
        <v>-81</v>
      </c>
      <c r="BL6" s="52">
        <f t="shared" si="5"/>
        <v>-25.1</v>
      </c>
      <c r="BM6" s="52">
        <f t="shared" si="5"/>
        <v>-18</v>
      </c>
      <c r="BN6" s="52">
        <f t="shared" si="5"/>
        <v>-20.7</v>
      </c>
      <c r="BO6" s="52">
        <f t="shared" si="5"/>
        <v>-20</v>
      </c>
      <c r="BP6" s="49" t="str">
        <f>IF(BP8="-","",IF(BP8="-","【-】","【"&amp;SUBSTITUTE(TEXT(BP8,"#,##0.0"),"-","△")&amp;"】"))</f>
        <v>【2.0】</v>
      </c>
      <c r="BQ6" s="53">
        <f>IF(BQ8="-",NA(),BQ8)</f>
        <v>-90116</v>
      </c>
      <c r="BR6" s="53">
        <f t="shared" ref="BR6:BZ6" si="6">IF(BR8="-",NA(),BR8)</f>
        <v>-1347</v>
      </c>
      <c r="BS6" s="53">
        <f t="shared" si="6"/>
        <v>12313</v>
      </c>
      <c r="BT6" s="53">
        <f t="shared" si="6"/>
        <v>-22306</v>
      </c>
      <c r="BU6" s="53">
        <f t="shared" si="6"/>
        <v>-58049</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105</v>
      </c>
      <c r="CM6" s="51">
        <f t="shared" ref="CM6:CN6" si="7">CM8</f>
        <v>0</v>
      </c>
      <c r="CN6" s="51">
        <f t="shared" si="7"/>
        <v>74623</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91.6</v>
      </c>
      <c r="DL6" s="52">
        <f t="shared" ref="DL6:DT6" si="9">IF(DL8="-",NA(),DL8)</f>
        <v>86.7</v>
      </c>
      <c r="DM6" s="52">
        <f t="shared" si="9"/>
        <v>81.3</v>
      </c>
      <c r="DN6" s="52">
        <f t="shared" si="9"/>
        <v>82.1</v>
      </c>
      <c r="DO6" s="52">
        <f t="shared" si="9"/>
        <v>81</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106</v>
      </c>
      <c r="B7" s="48">
        <f t="shared" ref="B7:X7" si="10">B8</f>
        <v>2024</v>
      </c>
      <c r="C7" s="48">
        <f t="shared" si="10"/>
        <v>131032</v>
      </c>
      <c r="D7" s="48">
        <f t="shared" si="10"/>
        <v>47</v>
      </c>
      <c r="E7" s="48">
        <f t="shared" si="10"/>
        <v>14</v>
      </c>
      <c r="F7" s="48">
        <f t="shared" si="10"/>
        <v>0</v>
      </c>
      <c r="G7" s="48">
        <f t="shared" si="10"/>
        <v>2</v>
      </c>
      <c r="H7" s="48" t="str">
        <f t="shared" si="10"/>
        <v>東京都　港区</v>
      </c>
      <c r="I7" s="48" t="str">
        <f t="shared" si="10"/>
        <v>麻布十番公共駐車場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26</v>
      </c>
      <c r="S7" s="50" t="str">
        <f t="shared" si="10"/>
        <v>駅</v>
      </c>
      <c r="T7" s="50" t="str">
        <f t="shared" si="10"/>
        <v>有</v>
      </c>
      <c r="U7" s="51">
        <f t="shared" si="10"/>
        <v>11740</v>
      </c>
      <c r="V7" s="51">
        <f t="shared" si="10"/>
        <v>347</v>
      </c>
      <c r="W7" s="51">
        <f t="shared" si="10"/>
        <v>400</v>
      </c>
      <c r="X7" s="50" t="str">
        <f t="shared" si="10"/>
        <v>利用料金制</v>
      </c>
      <c r="Y7" s="52">
        <f>Y8</f>
        <v>38.299999999999997</v>
      </c>
      <c r="Z7" s="52">
        <f t="shared" ref="Z7:AH7" si="11">Z8</f>
        <v>99.5</v>
      </c>
      <c r="AA7" s="52">
        <f t="shared" si="11"/>
        <v>104.8</v>
      </c>
      <c r="AB7" s="52">
        <f t="shared" si="11"/>
        <v>92.2</v>
      </c>
      <c r="AC7" s="52">
        <f t="shared" si="11"/>
        <v>80.2</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-161.30000000000001</v>
      </c>
      <c r="BG7" s="52">
        <f t="shared" ref="BG7:BO7" si="14">BG8</f>
        <v>-0.5</v>
      </c>
      <c r="BH7" s="52">
        <f t="shared" si="14"/>
        <v>-4.5999999999999996</v>
      </c>
      <c r="BI7" s="52">
        <f t="shared" si="14"/>
        <v>-8.5</v>
      </c>
      <c r="BJ7" s="52">
        <f t="shared" si="14"/>
        <v>-24.7</v>
      </c>
      <c r="BK7" s="52">
        <f t="shared" si="14"/>
        <v>-81</v>
      </c>
      <c r="BL7" s="52">
        <f t="shared" si="14"/>
        <v>-25.1</v>
      </c>
      <c r="BM7" s="52">
        <f t="shared" si="14"/>
        <v>-18</v>
      </c>
      <c r="BN7" s="52">
        <f t="shared" si="14"/>
        <v>-20.7</v>
      </c>
      <c r="BO7" s="52">
        <f t="shared" si="14"/>
        <v>-20</v>
      </c>
      <c r="BP7" s="49"/>
      <c r="BQ7" s="53">
        <f>BQ8</f>
        <v>-90116</v>
      </c>
      <c r="BR7" s="53">
        <f t="shared" ref="BR7:BZ7" si="15">BR8</f>
        <v>-1347</v>
      </c>
      <c r="BS7" s="53">
        <f t="shared" si="15"/>
        <v>12313</v>
      </c>
      <c r="BT7" s="53">
        <f t="shared" si="15"/>
        <v>-22306</v>
      </c>
      <c r="BU7" s="53">
        <f t="shared" si="15"/>
        <v>-58049</v>
      </c>
      <c r="BV7" s="53">
        <f t="shared" si="15"/>
        <v>4836</v>
      </c>
      <c r="BW7" s="53">
        <f t="shared" si="15"/>
        <v>37213</v>
      </c>
      <c r="BX7" s="53">
        <f t="shared" si="15"/>
        <v>17293</v>
      </c>
      <c r="BY7" s="53">
        <f t="shared" si="15"/>
        <v>15316</v>
      </c>
      <c r="BZ7" s="53">
        <f t="shared" si="15"/>
        <v>8831</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74623</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91.6</v>
      </c>
      <c r="DL7" s="52">
        <f t="shared" ref="DL7:DT7" si="17">DL8</f>
        <v>86.7</v>
      </c>
      <c r="DM7" s="52">
        <f t="shared" si="17"/>
        <v>81.3</v>
      </c>
      <c r="DN7" s="52">
        <f t="shared" si="17"/>
        <v>82.1</v>
      </c>
      <c r="DO7" s="52">
        <f t="shared" si="17"/>
        <v>81</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131032</v>
      </c>
      <c r="D8" s="55">
        <v>47</v>
      </c>
      <c r="E8" s="55">
        <v>14</v>
      </c>
      <c r="F8" s="55">
        <v>0</v>
      </c>
      <c r="G8" s="55">
        <v>2</v>
      </c>
      <c r="H8" s="55" t="s">
        <v>108</v>
      </c>
      <c r="I8" s="55" t="s">
        <v>109</v>
      </c>
      <c r="J8" s="55" t="s">
        <v>110</v>
      </c>
      <c r="K8" s="55" t="s">
        <v>111</v>
      </c>
      <c r="L8" s="55" t="s">
        <v>112</v>
      </c>
      <c r="M8" s="55" t="s">
        <v>113</v>
      </c>
      <c r="N8" s="55" t="s">
        <v>114</v>
      </c>
      <c r="O8" s="56" t="s">
        <v>115</v>
      </c>
      <c r="P8" s="57" t="s">
        <v>116</v>
      </c>
      <c r="Q8" s="57" t="s">
        <v>117</v>
      </c>
      <c r="R8" s="58">
        <v>26</v>
      </c>
      <c r="S8" s="57" t="s">
        <v>118</v>
      </c>
      <c r="T8" s="57" t="s">
        <v>119</v>
      </c>
      <c r="U8" s="58">
        <v>11740</v>
      </c>
      <c r="V8" s="58">
        <v>347</v>
      </c>
      <c r="W8" s="58">
        <v>400</v>
      </c>
      <c r="X8" s="57" t="s">
        <v>120</v>
      </c>
      <c r="Y8" s="59">
        <v>38.299999999999997</v>
      </c>
      <c r="Z8" s="59">
        <v>99.5</v>
      </c>
      <c r="AA8" s="59">
        <v>104.8</v>
      </c>
      <c r="AB8" s="59">
        <v>92.2</v>
      </c>
      <c r="AC8" s="59">
        <v>80.2</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-161.30000000000001</v>
      </c>
      <c r="BG8" s="59">
        <v>-0.5</v>
      </c>
      <c r="BH8" s="59">
        <v>-4.5999999999999996</v>
      </c>
      <c r="BI8" s="59">
        <v>-8.5</v>
      </c>
      <c r="BJ8" s="59">
        <v>-24.7</v>
      </c>
      <c r="BK8" s="59">
        <v>-81</v>
      </c>
      <c r="BL8" s="59">
        <v>-25.1</v>
      </c>
      <c r="BM8" s="59">
        <v>-18</v>
      </c>
      <c r="BN8" s="59">
        <v>-20.7</v>
      </c>
      <c r="BO8" s="59">
        <v>-20</v>
      </c>
      <c r="BP8" s="56">
        <v>2</v>
      </c>
      <c r="BQ8" s="60">
        <v>-90116</v>
      </c>
      <c r="BR8" s="60">
        <v>-1347</v>
      </c>
      <c r="BS8" s="60">
        <v>12313</v>
      </c>
      <c r="BT8" s="61">
        <v>-22306</v>
      </c>
      <c r="BU8" s="61">
        <v>-58049</v>
      </c>
      <c r="BV8" s="60">
        <v>4836</v>
      </c>
      <c r="BW8" s="60">
        <v>37213</v>
      </c>
      <c r="BX8" s="60">
        <v>17293</v>
      </c>
      <c r="BY8" s="60">
        <v>15316</v>
      </c>
      <c r="BZ8" s="60">
        <v>8831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74623</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88</v>
      </c>
      <c r="DF8" s="59">
        <v>77.3</v>
      </c>
      <c r="DG8" s="59">
        <v>51.8</v>
      </c>
      <c r="DH8" s="59">
        <v>45.3</v>
      </c>
      <c r="DI8" s="59">
        <v>30</v>
      </c>
      <c r="DJ8" s="56">
        <v>73.400000000000006</v>
      </c>
      <c r="DK8" s="59">
        <v>91.6</v>
      </c>
      <c r="DL8" s="59">
        <v>86.7</v>
      </c>
      <c r="DM8" s="59">
        <v>81.3</v>
      </c>
      <c r="DN8" s="59">
        <v>82.1</v>
      </c>
      <c r="DO8" s="59">
        <v>81</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dcterms:created xsi:type="dcterms:W3CDTF">2025-12-12T09:27:52Z</dcterms:created>
  <dcterms:modified xsi:type="dcterms:W3CDTF">2026-02-25T05:14:11Z</dcterms:modified>
  <cp:category/>
</cp:coreProperties>
</file>