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03089592-559B-44A4-BDF6-31F5D2F48AC2}" xr6:coauthVersionLast="47" xr6:coauthVersionMax="47" xr10:uidLastSave="{00000000-0000-0000-0000-000000000000}"/>
  <workbookProtection workbookAlgorithmName="SHA-512" workbookHashValue="A2tXjDkulq3zQBsLwmI6kxYvYvkL7+2iSRp1qbxB/ayPsonH1DqkfRV+vUbJAcypERnNwh1yg43TyTlxb2m+fw==" workbookSaltValue="YOj+QEAD5CIfZOUIhTMH/g==" workbookSpinCount="100000" lockStructure="1"/>
  <bookViews>
    <workbookView xWindow="-120" yWindow="-163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LH31" i="4" s="1"/>
  <c r="DM7" i="5"/>
  <c r="DL7" i="5"/>
  <c r="DK7" i="5"/>
  <c r="DI7" i="5"/>
  <c r="DH7" i="5"/>
  <c r="DG7" i="5"/>
  <c r="DF7" i="5"/>
  <c r="DE7" i="5"/>
  <c r="DD7" i="5"/>
  <c r="DC7" i="5"/>
  <c r="LT77" i="4" s="1"/>
  <c r="DB7" i="5"/>
  <c r="DA7" i="5"/>
  <c r="CZ7" i="5"/>
  <c r="CN7" i="5"/>
  <c r="CM7" i="5"/>
  <c r="BZ7" i="5"/>
  <c r="BY7" i="5"/>
  <c r="BX7" i="5"/>
  <c r="KO53" i="4" s="1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HJ52" i="4" s="1"/>
  <c r="BI7" i="5"/>
  <c r="BH7" i="5"/>
  <c r="BG7" i="5"/>
  <c r="BF7" i="5"/>
  <c r="BD7" i="5"/>
  <c r="BC7" i="5"/>
  <c r="BZ53" i="4" s="1"/>
  <c r="BB7" i="5"/>
  <c r="BA7" i="5"/>
  <c r="AZ7" i="5"/>
  <c r="AY7" i="5"/>
  <c r="AX7" i="5"/>
  <c r="BZ52" i="4" s="1"/>
  <c r="AW7" i="5"/>
  <c r="AV7" i="5"/>
  <c r="AU7" i="5"/>
  <c r="AS7" i="5"/>
  <c r="HJ32" i="4" s="1"/>
  <c r="AR7" i="5"/>
  <c r="GQ32" i="4" s="1"/>
  <c r="AQ7" i="5"/>
  <c r="FX32" i="4" s="1"/>
  <c r="AP7" i="5"/>
  <c r="AO7" i="5"/>
  <c r="EL32" i="4" s="1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AN31" i="4" s="1"/>
  <c r="Y7" i="5"/>
  <c r="X7" i="5"/>
  <c r="LJ10" i="4" s="1"/>
  <c r="W7" i="5"/>
  <c r="V7" i="5"/>
  <c r="U7" i="5"/>
  <c r="LJ8" i="4" s="1"/>
  <c r="T7" i="5"/>
  <c r="JQ8" i="4" s="1"/>
  <c r="S7" i="5"/>
  <c r="R7" i="5"/>
  <c r="Q7" i="5"/>
  <c r="CF10" i="4" s="1"/>
  <c r="P7" i="5"/>
  <c r="O7" i="5"/>
  <c r="B10" i="4" s="1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JV53" i="4"/>
  <c r="JC53" i="4"/>
  <c r="HJ53" i="4"/>
  <c r="GQ53" i="4"/>
  <c r="FX53" i="4"/>
  <c r="FE53" i="4"/>
  <c r="EL53" i="4"/>
  <c r="CS53" i="4"/>
  <c r="BG53" i="4"/>
  <c r="AN53" i="4"/>
  <c r="U53" i="4"/>
  <c r="MA52" i="4"/>
  <c r="LH52" i="4"/>
  <c r="KO52" i="4"/>
  <c r="JV52" i="4"/>
  <c r="JC52" i="4"/>
  <c r="GQ52" i="4"/>
  <c r="FX52" i="4"/>
  <c r="FE52" i="4"/>
  <c r="EL52" i="4"/>
  <c r="CS52" i="4"/>
  <c r="BG52" i="4"/>
  <c r="AN52" i="4"/>
  <c r="U52" i="4"/>
  <c r="MA32" i="4"/>
  <c r="LH32" i="4"/>
  <c r="KO32" i="4"/>
  <c r="JV32" i="4"/>
  <c r="JC32" i="4"/>
  <c r="FE32" i="4"/>
  <c r="CS32" i="4"/>
  <c r="BZ32" i="4"/>
  <c r="BG32" i="4"/>
  <c r="AN32" i="4"/>
  <c r="U32" i="4"/>
  <c r="KO31" i="4"/>
  <c r="JV31" i="4"/>
  <c r="JC31" i="4"/>
  <c r="HJ31" i="4"/>
  <c r="GQ31" i="4"/>
  <c r="FX31" i="4"/>
  <c r="FE31" i="4"/>
  <c r="EL31" i="4"/>
  <c r="CS31" i="4"/>
  <c r="BZ31" i="4"/>
  <c r="BG31" i="4"/>
  <c r="U31" i="4"/>
  <c r="JQ10" i="4"/>
  <c r="HX10" i="4"/>
  <c r="DU10" i="4"/>
  <c r="HX8" i="4"/>
  <c r="FJ8" i="4"/>
  <c r="DU8" i="4"/>
  <c r="B8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HP76" i="4" l="1"/>
  <c r="BG51" i="4"/>
  <c r="FX30" i="4"/>
  <c r="BG30" i="4"/>
  <c r="AV76" i="4"/>
  <c r="KO51" i="4"/>
  <c r="FX51" i="4"/>
  <c r="KO30" i="4"/>
  <c r="LE76" i="4"/>
  <c r="KP76" i="4"/>
  <c r="FE51" i="4"/>
  <c r="JV30" i="4"/>
  <c r="HA76" i="4"/>
  <c r="AN51" i="4"/>
  <c r="FE30" i="4"/>
  <c r="AN30" i="4"/>
  <c r="AG76" i="4"/>
  <c r="JV51" i="4"/>
  <c r="BZ30" i="4"/>
  <c r="BK76" i="4"/>
  <c r="LH51" i="4"/>
  <c r="LT76" i="4"/>
  <c r="GQ51" i="4"/>
  <c r="LH30" i="4"/>
  <c r="BZ51" i="4"/>
  <c r="GQ30" i="4"/>
  <c r="IE76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<sst xmlns="http://schemas.openxmlformats.org/spreadsheetml/2006/main" count="278" uniqueCount="140">
  <si>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</si>
  <si>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</si>
  <si>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</si>
  <si>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</si>
  <si>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</si>
  <si>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</si>
  <si>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</si>
  <si>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</si>
  <si>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</si>
  <si>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</si>
  <si>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</si>
  <si>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</si>
  <si>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</si>
  <si>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</si>
  <si>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</si>
  <si>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</si>
  <si>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</si>
  <si>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</si>
  <si>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</si>
  <si>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</si>
  <si>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</si>
  <si>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</si>
  <si>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</si>
  <si>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</si>
  <si>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</si>
  <si>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</si>
  <si>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</si>
  <si>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</si>
  <si>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</si>
  <si>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</si>
  <si>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</si>
  <si>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</si>
  <si>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</si>
  <si>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</si>
  <si>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</si>
  <si>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</si>
  <si>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</si>
  <si>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</si>
  <si>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</si>
  <si>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</si>
  <si>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</si>
  <si>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</si>
  <si>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</si>
  <si>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</si>
  <si>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</si>
  <si>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</si>
  <si>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</si>
  <si>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</si>
  <si>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</si>
  <si>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</si>
  <si>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</si>
  <si>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</si>
  <si>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</si>
  <si>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</si>
  <si>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</si>
  <si>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</si>
  <si>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</si>
  <si>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</si>
  <si>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</si>
  <si>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</si>
  <si>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</si>
  <si>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</si>
  <si>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</si>
  <si>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</si>
  <si>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</si>
  <si>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</si>
  <si>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</si>
  <si>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</si>
  <si>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</si>
  <si>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</si>
  <si>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</si>
  <si>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</si>
  <si>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</si>
  <si>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</si>
  <si>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</si>
  <si>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</si>
  <si>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</si>
  <si>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</si>
  <si>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</si>
  <si>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</si>
  <si>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</si>
  <si>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</si>
  <si>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</si>
  <si>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</si>
  <si>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</si>
  <si>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</si>
  <si>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</si>
  <si>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</si>
  <si>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</si>
  <si>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</si>
  <si>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</si>
  <si>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</si>
  <si>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</si>
  <si>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</si>
  <si>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</si>
  <si>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</si>
  <si>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</si>
  <si>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</si>
  <si>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</si>
  <si>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</si>
  <si>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</si>
  <si>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</si>
  <si>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</si>
  <si>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</si>
  <si>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</si>
  <si>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</si>
  <si>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</si>
  <si>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</si>
  <si>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</si>
  <si>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</si>
  <si>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</si>
  <si>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当該値(N-4)</t>
    <phoneticPr fontId="5"/>
  </si>
  <si>
    <t>当該値(N-1)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</si>
  <si>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</si>
  <si>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</si>
  <si>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</si>
  <si>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</si>
  <si>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</si>
  <si>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</si>
  <si>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北区</t>
  </si>
  <si>
    <t>赤羽駅西口駐車場</t>
  </si>
  <si>
    <t>法非適用</t>
  </si>
  <si>
    <t>駐車場整備事業</t>
  </si>
  <si>
    <t>-</t>
  </si>
  <si>
    <t>Ａ１Ｂ１</t>
  </si>
  <si>
    <t>非設置</t>
  </si>
  <si>
    <t>該当数値なし</t>
  </si>
  <si>
    <t>附置義務駐車施設</t>
  </si>
  <si>
    <t>立体式</t>
  </si>
  <si>
    <t>商業施設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</si>
  <si>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</si>
  <si>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</si>
  <si>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</si>
  <si>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</si>
  <si>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</si>
  <si>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</si>
  <si>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</si>
  <si>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本区の駐車場事業は、北区まちづくり公社の解散に伴い、平成26年1月より開始した。平成27年4月からは指定管理者制度を導入しており、民間のノウハウを活かしたサービスの提供等により、各指標はいずれも高い水準で推移している。引き続き健全な経営状況を維持しつつ、利用者の利便性向上に努めていく。</t>
    <phoneticPr fontId="5"/>
  </si>
  <si>
    <t>①収益的収支比率は、令和5年度は176.0％となり、前年度から13.6ポイント減少した。②他会計補助金比率③駐車台数一台当たりの他会計補助金額は、令和5年度も引き続き一般会計からの繰入がなかったため、0となっている。④売上高GOP比率は、令和5年度は43.2％となり、前年度から4.1ポイント減少した。⑤EBITDAは、令和5年度は115,325千円となり、前年度から19,005千円減少した。</t>
    <rPh sb="39" eb="41">
      <t>ゲンショウ</t>
    </rPh>
    <rPh sb="146" eb="148">
      <t>ゲンショウ</t>
    </rPh>
    <rPh sb="192" eb="194">
      <t>ゲンショウ</t>
    </rPh>
    <phoneticPr fontId="5"/>
  </si>
  <si>
    <t>⑪稼働率については、令和5年度は212.2％と前年度から15.1ポイント減少したが、依然として類似施設平均値を大きく上回っている。</t>
    <rPh sb="36" eb="38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</si>
</sst>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218.9</c:v>
                </c:pt>
                <c:pt idx="1">
                  <c:v>182.5</c:v>
                </c:pt>
                <c:pt idx="2">
                  <c:v>186.8</c:v>
                </c:pt>
                <c:pt idx="3">
                  <c:v>189.6</c:v>
                </c:pt>
                <c:pt idx="4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7-4524-8CE8-748F192A0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222.3</c:v>
                </c:pt>
                <c:pt idx="1">
                  <c:v>130.19999999999999</c:v>
                </c:pt>
                <c:pt idx="2">
                  <c:v>136.5</c:v>
                </c:pt>
                <c:pt idx="3">
                  <c:v>183.5</c:v>
                </c:pt>
                <c:pt idx="4">
                  <c:v>3976.9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7-4524-8CE8-748F192A0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C-403F-826F-04E506132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1263.5</c:v>
                </c:pt>
                <c:pt idx="1">
                  <c:v>108.5</c:v>
                </c:pt>
                <c:pt idx="2">
                  <c:v>136.19999999999999</c:v>
                </c:pt>
                <c:pt idx="3">
                  <c:v>104.8</c:v>
                </c:pt>
                <c:pt idx="4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C-403F-826F-04E506132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7D3-4E42-882E-9908ADEB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3-4E42-882E-9908ADEB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F9A-419F-A234-A184D892B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A-419F-A234-A184D892B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0-4BE8-855E-29AD44CDA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8.6</c:v>
                </c:pt>
                <c:pt idx="2">
                  <c:v>4.3</c:v>
                </c:pt>
                <c:pt idx="3">
                  <c:v>4.2</c:v>
                </c:pt>
                <c:pt idx="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0-4BE8-855E-29AD44CDA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6-49F8-8A3E-C0179EE26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26</c:v>
                </c:pt>
                <c:pt idx="1">
                  <c:v>87</c:v>
                </c:pt>
                <c:pt idx="2">
                  <c:v>7646</c:v>
                </c:pt>
                <c:pt idx="3">
                  <c:v>53</c:v>
                </c:pt>
                <c:pt idx="4">
                  <c:v>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6-49F8-8A3E-C0179EE26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203.1</c:v>
                </c:pt>
                <c:pt idx="1">
                  <c:v>209.6</c:v>
                </c:pt>
                <c:pt idx="2">
                  <c:v>220.2</c:v>
                </c:pt>
                <c:pt idx="3">
                  <c:v>227.3</c:v>
                </c:pt>
                <c:pt idx="4">
                  <c:v>212.2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F-4BF0-937D-9A89E4B49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105.7</c:v>
                </c:pt>
                <c:pt idx="2">
                  <c:v>104.3</c:v>
                </c:pt>
                <c:pt idx="3">
                  <c:v>114</c:v>
                </c:pt>
                <c:pt idx="4">
                  <c:v>114.7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F-4BF0-937D-9A89E4B49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54.3</c:v>
                </c:pt>
                <c:pt idx="1">
                  <c:v>45.2</c:v>
                </c:pt>
                <c:pt idx="2">
                  <c:v>46.5</c:v>
                </c:pt>
                <c:pt idx="3">
                  <c:v>47.3</c:v>
                </c:pt>
                <c:pt idx="4">
                  <c:v>43.2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F-41FC-985E-42EE52583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13.5</c:v>
                </c:pt>
                <c:pt idx="1">
                  <c:v>7.1</c:v>
                </c:pt>
                <c:pt idx="2">
                  <c:v>5.6</c:v>
                </c:pt>
                <c:pt idx="3">
                  <c:v>18.100000000000001</c:v>
                </c:pt>
                <c:pt idx="4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F-41FC-985E-42EE52583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137163</c:v>
                </c:pt>
                <c:pt idx="1">
                  <c:v>110319</c:v>
                </c:pt>
                <c:pt idx="2">
                  <c:v>123718</c:v>
                </c:pt>
                <c:pt idx="3">
                  <c:v>134330</c:v>
                </c:pt>
                <c:pt idx="4">
                  <c:v>115325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A-4A61-9512-C3D75D43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22466</c:v>
                </c:pt>
                <c:pt idx="1">
                  <c:v>4211</c:v>
                </c:pt>
                <c:pt idx="2">
                  <c:v>10653</c:v>
                </c:pt>
                <c:pt idx="3">
                  <c:v>17717</c:v>
                </c:pt>
                <c:pt idx="4">
                  <c:v>21349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A-4A61-9512-C3D75D433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東京都北区　赤羽駅西口駐車場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12648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127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450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400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218.9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182.5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186.8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189.6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176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203.1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209.6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220.2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227.3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212.2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222.3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130.19999999999999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136.5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183.5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3976.9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3.1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4.3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4.2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3.5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127.8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105.7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104.3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114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114.7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126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54.3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45.2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46.5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47.3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43.2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137163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110319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123718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134330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115325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26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87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7646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559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13.5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7.1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5.6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18.100000000000001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22.7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22466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4211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10653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17717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21349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137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723840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1263.5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108.5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136.19999999999999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104.8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80.7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2XD7BwZpKarc4Ltr5FyKr1El6zXNisjNeNiZFZSg3kBtPvamGm+JaFr3oM27FvSuGM2twIGwipm1z7E7MYho6A==" saltValue="fkIJQCZT4DUUDXKkkz/jU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100</v>
      </c>
      <c r="AW5" s="47" t="s">
        <v>103</v>
      </c>
      <c r="AX5" s="47" t="s">
        <v>102</v>
      </c>
      <c r="AY5" s="47" t="s">
        <v>104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105</v>
      </c>
      <c r="BG5" s="47" t="s">
        <v>106</v>
      </c>
      <c r="BH5" s="47" t="s">
        <v>101</v>
      </c>
      <c r="BI5" s="47" t="s">
        <v>107</v>
      </c>
      <c r="BJ5" s="47" t="s">
        <v>104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106</v>
      </c>
      <c r="BS5" s="47" t="s">
        <v>101</v>
      </c>
      <c r="BT5" s="47" t="s">
        <v>107</v>
      </c>
      <c r="BU5" s="47" t="s">
        <v>108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109</v>
      </c>
      <c r="CC5" s="47" t="s">
        <v>110</v>
      </c>
      <c r="CD5" s="47" t="s">
        <v>91</v>
      </c>
      <c r="CE5" s="47" t="s">
        <v>102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111</v>
      </c>
      <c r="CP5" s="47" t="s">
        <v>106</v>
      </c>
      <c r="CQ5" s="47" t="s">
        <v>101</v>
      </c>
      <c r="CR5" s="47" t="s">
        <v>112</v>
      </c>
      <c r="CS5" s="47" t="s">
        <v>108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111</v>
      </c>
      <c r="DA5" s="47" t="s">
        <v>90</v>
      </c>
      <c r="DB5" s="47" t="s">
        <v>113</v>
      </c>
      <c r="DC5" s="47" t="s">
        <v>102</v>
      </c>
      <c r="DD5" s="47" t="s">
        <v>104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111</v>
      </c>
      <c r="DL5" s="47" t="s">
        <v>100</v>
      </c>
      <c r="DM5" s="47" t="s">
        <v>101</v>
      </c>
      <c r="DN5" s="47" t="s">
        <v>102</v>
      </c>
      <c r="DO5" s="47" t="s">
        <v>114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115</v>
      </c>
      <c r="B6" s="48">
        <f>B8</f>
        <v>2023</v>
      </c>
      <c r="C6" s="48">
        <f t="shared" ref="C6:X6" si="1">C8</f>
        <v>131172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東京都北区</v>
      </c>
      <c r="I6" s="48" t="str">
        <f t="shared" si="1"/>
        <v>赤羽駅西口駐車場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附置義務駐車施設</v>
      </c>
      <c r="Q6" s="50" t="str">
        <f t="shared" si="1"/>
        <v>立体式</v>
      </c>
      <c r="R6" s="51">
        <f t="shared" si="1"/>
        <v>28</v>
      </c>
      <c r="S6" s="50" t="str">
        <f t="shared" si="1"/>
        <v>商業施設</v>
      </c>
      <c r="T6" s="50" t="str">
        <f t="shared" si="1"/>
        <v>無</v>
      </c>
      <c r="U6" s="51">
        <f t="shared" si="1"/>
        <v>12648</v>
      </c>
      <c r="V6" s="51">
        <f t="shared" si="1"/>
        <v>450</v>
      </c>
      <c r="W6" s="51">
        <f t="shared" si="1"/>
        <v>400</v>
      </c>
      <c r="X6" s="50" t="str">
        <f t="shared" si="1"/>
        <v>利用料金制</v>
      </c>
      <c r="Y6" s="52">
        <f>IF(Y8="-",NA(),Y8)</f>
        <v>218.9</v>
      </c>
      <c r="Z6" s="52">
        <f t="shared" ref="Z6:AH6" si="2">IF(Z8="-",NA(),Z8)</f>
        <v>182.5</v>
      </c>
      <c r="AA6" s="52">
        <f t="shared" si="2"/>
        <v>186.8</v>
      </c>
      <c r="AB6" s="52">
        <f t="shared" si="2"/>
        <v>189.6</v>
      </c>
      <c r="AC6" s="52">
        <f t="shared" si="2"/>
        <v>176</v>
      </c>
      <c r="AD6" s="52">
        <f t="shared" si="2"/>
        <v>222.3</v>
      </c>
      <c r="AE6" s="52">
        <f t="shared" si="2"/>
        <v>130.19999999999999</v>
      </c>
      <c r="AF6" s="52">
        <f t="shared" si="2"/>
        <v>136.5</v>
      </c>
      <c r="AG6" s="52">
        <f t="shared" si="2"/>
        <v>183.5</v>
      </c>
      <c r="AH6" s="52">
        <f t="shared" si="2"/>
        <v>3976.9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3.1</v>
      </c>
      <c r="AP6" s="52">
        <f t="shared" si="3"/>
        <v>8.6</v>
      </c>
      <c r="AQ6" s="52">
        <f t="shared" si="3"/>
        <v>4.3</v>
      </c>
      <c r="AR6" s="52">
        <f t="shared" si="3"/>
        <v>4.2</v>
      </c>
      <c r="AS6" s="52">
        <f t="shared" si="3"/>
        <v>3.5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26</v>
      </c>
      <c r="BA6" s="53">
        <f t="shared" si="4"/>
        <v>87</v>
      </c>
      <c r="BB6" s="53">
        <f t="shared" si="4"/>
        <v>7646</v>
      </c>
      <c r="BC6" s="53">
        <f t="shared" si="4"/>
        <v>53</v>
      </c>
      <c r="BD6" s="53">
        <f t="shared" si="4"/>
        <v>559</v>
      </c>
      <c r="BE6" s="51" t="str">
        <f>IF(BE8="-","",IF(BE8="-","【-】","【"&amp;SUBSTITUTE(TEXT(BE8,"#,##0"),"-","△")&amp;"】"))</f>
        <v>【127】</v>
      </c>
      <c r="BF6" s="52">
        <f>IF(BF8="-",NA(),BF8)</f>
        <v>54.3</v>
      </c>
      <c r="BG6" s="52">
        <f t="shared" ref="BG6:BO6" si="5">IF(BG8="-",NA(),BG8)</f>
        <v>45.2</v>
      </c>
      <c r="BH6" s="52">
        <f t="shared" si="5"/>
        <v>46.5</v>
      </c>
      <c r="BI6" s="52">
        <f t="shared" si="5"/>
        <v>47.3</v>
      </c>
      <c r="BJ6" s="52">
        <f t="shared" si="5"/>
        <v>43.2</v>
      </c>
      <c r="BK6" s="52">
        <f t="shared" si="5"/>
        <v>13.5</v>
      </c>
      <c r="BL6" s="52">
        <f t="shared" si="5"/>
        <v>7.1</v>
      </c>
      <c r="BM6" s="52">
        <f t="shared" si="5"/>
        <v>5.6</v>
      </c>
      <c r="BN6" s="52">
        <f t="shared" si="5"/>
        <v>18.100000000000001</v>
      </c>
      <c r="BO6" s="52">
        <f t="shared" si="5"/>
        <v>22.7</v>
      </c>
      <c r="BP6" s="49" t="str">
        <f>IF(BP8="-","",IF(BP8="-","【-】","【"&amp;SUBSTITUTE(TEXT(BP8,"#,##0.0"),"-","△")&amp;"】"))</f>
        <v>【△55.6】</v>
      </c>
      <c r="BQ6" s="53">
        <f>IF(BQ8="-",NA(),BQ8)</f>
        <v>137163</v>
      </c>
      <c r="BR6" s="53">
        <f t="shared" ref="BR6:BZ6" si="6">IF(BR8="-",NA(),BR8)</f>
        <v>110319</v>
      </c>
      <c r="BS6" s="53">
        <f t="shared" si="6"/>
        <v>123718</v>
      </c>
      <c r="BT6" s="53">
        <f t="shared" si="6"/>
        <v>134330</v>
      </c>
      <c r="BU6" s="53">
        <f t="shared" si="6"/>
        <v>115325</v>
      </c>
      <c r="BV6" s="53">
        <f t="shared" si="6"/>
        <v>22466</v>
      </c>
      <c r="BW6" s="53">
        <f t="shared" si="6"/>
        <v>4211</v>
      </c>
      <c r="BX6" s="53">
        <f t="shared" si="6"/>
        <v>10653</v>
      </c>
      <c r="BY6" s="53">
        <f t="shared" si="6"/>
        <v>17717</v>
      </c>
      <c r="BZ6" s="53">
        <f t="shared" si="6"/>
        <v>21349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116</v>
      </c>
      <c r="CM6" s="51">
        <f t="shared" ref="CM6:CN6" si="7">CM8</f>
        <v>723840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1263.5</v>
      </c>
      <c r="DF6" s="52">
        <f t="shared" si="8"/>
        <v>108.5</v>
      </c>
      <c r="DG6" s="52">
        <f t="shared" si="8"/>
        <v>136.19999999999999</v>
      </c>
      <c r="DH6" s="52">
        <f t="shared" si="8"/>
        <v>104.8</v>
      </c>
      <c r="DI6" s="52">
        <f t="shared" si="8"/>
        <v>80.7</v>
      </c>
      <c r="DJ6" s="49" t="str">
        <f>IF(DJ8="-","",IF(DJ8="-","【-】","【"&amp;SUBSTITUTE(TEXT(DJ8,"#,##0.0"),"-","△")&amp;"】"))</f>
        <v>【79.0】</v>
      </c>
      <c r="DK6" s="52">
        <f>IF(DK8="-",NA(),DK8)</f>
        <v>203.1</v>
      </c>
      <c r="DL6" s="52">
        <f t="shared" ref="DL6:DT6" si="9">IF(DL8="-",NA(),DL8)</f>
        <v>209.6</v>
      </c>
      <c r="DM6" s="52">
        <f t="shared" si="9"/>
        <v>220.2</v>
      </c>
      <c r="DN6" s="52">
        <f t="shared" si="9"/>
        <v>227.3</v>
      </c>
      <c r="DO6" s="52">
        <f t="shared" si="9"/>
        <v>212.2</v>
      </c>
      <c r="DP6" s="52">
        <f t="shared" si="9"/>
        <v>127.8</v>
      </c>
      <c r="DQ6" s="52">
        <f t="shared" si="9"/>
        <v>105.7</v>
      </c>
      <c r="DR6" s="52">
        <f t="shared" si="9"/>
        <v>104.3</v>
      </c>
      <c r="DS6" s="52">
        <f t="shared" si="9"/>
        <v>114</v>
      </c>
      <c r="DT6" s="52">
        <f t="shared" si="9"/>
        <v>114.7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117</v>
      </c>
      <c r="B7" s="48">
        <f t="shared" ref="B7:X7" si="10">B8</f>
        <v>2023</v>
      </c>
      <c r="C7" s="48">
        <f t="shared" si="10"/>
        <v>131172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東京都　北区</v>
      </c>
      <c r="I7" s="48" t="str">
        <f t="shared" si="10"/>
        <v>赤羽駅西口駐車場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Ａ１Ｂ１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附置義務駐車施設</v>
      </c>
      <c r="Q7" s="50" t="str">
        <f t="shared" si="10"/>
        <v>立体式</v>
      </c>
      <c r="R7" s="51">
        <f t="shared" si="10"/>
        <v>28</v>
      </c>
      <c r="S7" s="50" t="str">
        <f t="shared" si="10"/>
        <v>商業施設</v>
      </c>
      <c r="T7" s="50" t="str">
        <f t="shared" si="10"/>
        <v>無</v>
      </c>
      <c r="U7" s="51">
        <f t="shared" si="10"/>
        <v>12648</v>
      </c>
      <c r="V7" s="51">
        <f t="shared" si="10"/>
        <v>450</v>
      </c>
      <c r="W7" s="51">
        <f t="shared" si="10"/>
        <v>400</v>
      </c>
      <c r="X7" s="50" t="str">
        <f t="shared" si="10"/>
        <v>利用料金制</v>
      </c>
      <c r="Y7" s="52">
        <f>Y8</f>
        <v>218.9</v>
      </c>
      <c r="Z7" s="52">
        <f t="shared" ref="Z7:AH7" si="11">Z8</f>
        <v>182.5</v>
      </c>
      <c r="AA7" s="52">
        <f t="shared" si="11"/>
        <v>186.8</v>
      </c>
      <c r="AB7" s="52">
        <f t="shared" si="11"/>
        <v>189.6</v>
      </c>
      <c r="AC7" s="52">
        <f t="shared" si="11"/>
        <v>176</v>
      </c>
      <c r="AD7" s="52">
        <f t="shared" si="11"/>
        <v>222.3</v>
      </c>
      <c r="AE7" s="52">
        <f t="shared" si="11"/>
        <v>130.19999999999999</v>
      </c>
      <c r="AF7" s="52">
        <f t="shared" si="11"/>
        <v>136.5</v>
      </c>
      <c r="AG7" s="52">
        <f t="shared" si="11"/>
        <v>183.5</v>
      </c>
      <c r="AH7" s="52">
        <f t="shared" si="11"/>
        <v>3976.9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3.1</v>
      </c>
      <c r="AP7" s="52">
        <f t="shared" si="12"/>
        <v>8.6</v>
      </c>
      <c r="AQ7" s="52">
        <f t="shared" si="12"/>
        <v>4.3</v>
      </c>
      <c r="AR7" s="52">
        <f t="shared" si="12"/>
        <v>4.2</v>
      </c>
      <c r="AS7" s="52">
        <f t="shared" si="12"/>
        <v>3.5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26</v>
      </c>
      <c r="BA7" s="53">
        <f t="shared" si="13"/>
        <v>87</v>
      </c>
      <c r="BB7" s="53">
        <f t="shared" si="13"/>
        <v>7646</v>
      </c>
      <c r="BC7" s="53">
        <f t="shared" si="13"/>
        <v>53</v>
      </c>
      <c r="BD7" s="53">
        <f t="shared" si="13"/>
        <v>559</v>
      </c>
      <c r="BE7" s="51"/>
      <c r="BF7" s="52">
        <f>BF8</f>
        <v>54.3</v>
      </c>
      <c r="BG7" s="52">
        <f t="shared" ref="BG7:BO7" si="14">BG8</f>
        <v>45.2</v>
      </c>
      <c r="BH7" s="52">
        <f t="shared" si="14"/>
        <v>46.5</v>
      </c>
      <c r="BI7" s="52">
        <f t="shared" si="14"/>
        <v>47.3</v>
      </c>
      <c r="BJ7" s="52">
        <f t="shared" si="14"/>
        <v>43.2</v>
      </c>
      <c r="BK7" s="52">
        <f t="shared" si="14"/>
        <v>13.5</v>
      </c>
      <c r="BL7" s="52">
        <f t="shared" si="14"/>
        <v>7.1</v>
      </c>
      <c r="BM7" s="52">
        <f t="shared" si="14"/>
        <v>5.6</v>
      </c>
      <c r="BN7" s="52">
        <f t="shared" si="14"/>
        <v>18.100000000000001</v>
      </c>
      <c r="BO7" s="52">
        <f t="shared" si="14"/>
        <v>22.7</v>
      </c>
      <c r="BP7" s="49"/>
      <c r="BQ7" s="53">
        <f>BQ8</f>
        <v>137163</v>
      </c>
      <c r="BR7" s="53">
        <f t="shared" ref="BR7:BZ7" si="15">BR8</f>
        <v>110319</v>
      </c>
      <c r="BS7" s="53">
        <f t="shared" si="15"/>
        <v>123718</v>
      </c>
      <c r="BT7" s="53">
        <f t="shared" si="15"/>
        <v>134330</v>
      </c>
      <c r="BU7" s="53">
        <f t="shared" si="15"/>
        <v>115325</v>
      </c>
      <c r="BV7" s="53">
        <f t="shared" si="15"/>
        <v>22466</v>
      </c>
      <c r="BW7" s="53">
        <f t="shared" si="15"/>
        <v>4211</v>
      </c>
      <c r="BX7" s="53">
        <f t="shared" si="15"/>
        <v>10653</v>
      </c>
      <c r="BY7" s="53">
        <f t="shared" si="15"/>
        <v>17717</v>
      </c>
      <c r="BZ7" s="53">
        <f t="shared" si="15"/>
        <v>21349</v>
      </c>
      <c r="CA7" s="51"/>
      <c r="CB7" s="52" t="s">
        <v>118</v>
      </c>
      <c r="CC7" s="52" t="s">
        <v>118</v>
      </c>
      <c r="CD7" s="52" t="s">
        <v>118</v>
      </c>
      <c r="CE7" s="52" t="s">
        <v>118</v>
      </c>
      <c r="CF7" s="52" t="s">
        <v>118</v>
      </c>
      <c r="CG7" s="52" t="s">
        <v>118</v>
      </c>
      <c r="CH7" s="52" t="s">
        <v>118</v>
      </c>
      <c r="CI7" s="52" t="s">
        <v>118</v>
      </c>
      <c r="CJ7" s="52" t="s">
        <v>118</v>
      </c>
      <c r="CK7" s="52" t="s">
        <v>116</v>
      </c>
      <c r="CL7" s="49"/>
      <c r="CM7" s="51">
        <f>CM8</f>
        <v>723840</v>
      </c>
      <c r="CN7" s="51">
        <f>CN8</f>
        <v>0</v>
      </c>
      <c r="CO7" s="52" t="s">
        <v>118</v>
      </c>
      <c r="CP7" s="52" t="s">
        <v>118</v>
      </c>
      <c r="CQ7" s="52" t="s">
        <v>118</v>
      </c>
      <c r="CR7" s="52" t="s">
        <v>118</v>
      </c>
      <c r="CS7" s="52" t="s">
        <v>118</v>
      </c>
      <c r="CT7" s="52" t="s">
        <v>118</v>
      </c>
      <c r="CU7" s="52" t="s">
        <v>118</v>
      </c>
      <c r="CV7" s="52" t="s">
        <v>118</v>
      </c>
      <c r="CW7" s="52" t="s">
        <v>118</v>
      </c>
      <c r="CX7" s="52" t="s">
        <v>116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1263.5</v>
      </c>
      <c r="DF7" s="52">
        <f t="shared" si="16"/>
        <v>108.5</v>
      </c>
      <c r="DG7" s="52">
        <f t="shared" si="16"/>
        <v>136.19999999999999</v>
      </c>
      <c r="DH7" s="52">
        <f t="shared" si="16"/>
        <v>104.8</v>
      </c>
      <c r="DI7" s="52">
        <f t="shared" si="16"/>
        <v>80.7</v>
      </c>
      <c r="DJ7" s="49"/>
      <c r="DK7" s="52">
        <f>DK8</f>
        <v>203.1</v>
      </c>
      <c r="DL7" s="52">
        <f t="shared" ref="DL7:DT7" si="17">DL8</f>
        <v>209.6</v>
      </c>
      <c r="DM7" s="52">
        <f t="shared" si="17"/>
        <v>220.2</v>
      </c>
      <c r="DN7" s="52">
        <f t="shared" si="17"/>
        <v>227.3</v>
      </c>
      <c r="DO7" s="52">
        <f t="shared" si="17"/>
        <v>212.2</v>
      </c>
      <c r="DP7" s="52">
        <f t="shared" si="17"/>
        <v>127.8</v>
      </c>
      <c r="DQ7" s="52">
        <f t="shared" si="17"/>
        <v>105.7</v>
      </c>
      <c r="DR7" s="52">
        <f t="shared" si="17"/>
        <v>104.3</v>
      </c>
      <c r="DS7" s="52">
        <f t="shared" si="17"/>
        <v>114</v>
      </c>
      <c r="DT7" s="52">
        <f t="shared" si="17"/>
        <v>114.7</v>
      </c>
      <c r="DU7" s="49"/>
    </row>
    <row r="8" spans="1:125" s="54" customFormat="1" x14ac:dyDescent="0.2">
      <c r="A8" s="37"/>
      <c r="B8" s="55">
        <v>2023</v>
      </c>
      <c r="C8" s="55">
        <v>131172</v>
      </c>
      <c r="D8" s="55">
        <v>47</v>
      </c>
      <c r="E8" s="55">
        <v>14</v>
      </c>
      <c r="F8" s="55">
        <v>0</v>
      </c>
      <c r="G8" s="55">
        <v>1</v>
      </c>
      <c r="H8" s="55" t="s">
        <v>119</v>
      </c>
      <c r="I8" s="55" t="s">
        <v>120</v>
      </c>
      <c r="J8" s="55" t="s">
        <v>121</v>
      </c>
      <c r="K8" s="55" t="s">
        <v>122</v>
      </c>
      <c r="L8" s="55" t="s">
        <v>123</v>
      </c>
      <c r="M8" s="55" t="s">
        <v>124</v>
      </c>
      <c r="N8" s="55" t="s">
        <v>125</v>
      </c>
      <c r="O8" s="56" t="s">
        <v>126</v>
      </c>
      <c r="P8" s="57" t="s">
        <v>127</v>
      </c>
      <c r="Q8" s="57" t="s">
        <v>128</v>
      </c>
      <c r="R8" s="58">
        <v>28</v>
      </c>
      <c r="S8" s="57" t="s">
        <v>129</v>
      </c>
      <c r="T8" s="57" t="s">
        <v>130</v>
      </c>
      <c r="U8" s="58">
        <v>12648</v>
      </c>
      <c r="V8" s="58">
        <v>450</v>
      </c>
      <c r="W8" s="58">
        <v>400</v>
      </c>
      <c r="X8" s="57" t="s">
        <v>131</v>
      </c>
      <c r="Y8" s="59">
        <v>218.9</v>
      </c>
      <c r="Z8" s="59">
        <v>182.5</v>
      </c>
      <c r="AA8" s="59">
        <v>186.8</v>
      </c>
      <c r="AB8" s="59">
        <v>189.6</v>
      </c>
      <c r="AC8" s="59">
        <v>176</v>
      </c>
      <c r="AD8" s="59">
        <v>222.3</v>
      </c>
      <c r="AE8" s="59">
        <v>130.19999999999999</v>
      </c>
      <c r="AF8" s="59">
        <v>136.5</v>
      </c>
      <c r="AG8" s="59">
        <v>183.5</v>
      </c>
      <c r="AH8" s="59">
        <v>3976.9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3.1</v>
      </c>
      <c r="AP8" s="59">
        <v>8.6</v>
      </c>
      <c r="AQ8" s="59">
        <v>4.3</v>
      </c>
      <c r="AR8" s="59">
        <v>4.2</v>
      </c>
      <c r="AS8" s="59">
        <v>3.5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26</v>
      </c>
      <c r="BA8" s="60">
        <v>87</v>
      </c>
      <c r="BB8" s="60">
        <v>7646</v>
      </c>
      <c r="BC8" s="60">
        <v>53</v>
      </c>
      <c r="BD8" s="60">
        <v>559</v>
      </c>
      <c r="BE8" s="60">
        <v>127</v>
      </c>
      <c r="BF8" s="59">
        <v>54.3</v>
      </c>
      <c r="BG8" s="59">
        <v>45.2</v>
      </c>
      <c r="BH8" s="59">
        <v>46.5</v>
      </c>
      <c r="BI8" s="59">
        <v>47.3</v>
      </c>
      <c r="BJ8" s="59">
        <v>43.2</v>
      </c>
      <c r="BK8" s="59">
        <v>13.5</v>
      </c>
      <c r="BL8" s="59">
        <v>7.1</v>
      </c>
      <c r="BM8" s="59">
        <v>5.6</v>
      </c>
      <c r="BN8" s="59">
        <v>18.100000000000001</v>
      </c>
      <c r="BO8" s="59">
        <v>22.7</v>
      </c>
      <c r="BP8" s="56">
        <v>-55.6</v>
      </c>
      <c r="BQ8" s="60">
        <v>137163</v>
      </c>
      <c r="BR8" s="60">
        <v>110319</v>
      </c>
      <c r="BS8" s="60">
        <v>123718</v>
      </c>
      <c r="BT8" s="61">
        <v>134330</v>
      </c>
      <c r="BU8" s="61">
        <v>115325</v>
      </c>
      <c r="BV8" s="60">
        <v>22466</v>
      </c>
      <c r="BW8" s="60">
        <v>4211</v>
      </c>
      <c r="BX8" s="60">
        <v>10653</v>
      </c>
      <c r="BY8" s="60">
        <v>17717</v>
      </c>
      <c r="BZ8" s="60">
        <v>21349</v>
      </c>
      <c r="CA8" s="58">
        <v>12639</v>
      </c>
      <c r="CB8" s="59" t="s">
        <v>123</v>
      </c>
      <c r="CC8" s="59" t="s">
        <v>123</v>
      </c>
      <c r="CD8" s="59" t="s">
        <v>123</v>
      </c>
      <c r="CE8" s="59" t="s">
        <v>123</v>
      </c>
      <c r="CF8" s="59" t="s">
        <v>123</v>
      </c>
      <c r="CG8" s="59" t="s">
        <v>123</v>
      </c>
      <c r="CH8" s="59" t="s">
        <v>123</v>
      </c>
      <c r="CI8" s="59" t="s">
        <v>123</v>
      </c>
      <c r="CJ8" s="59" t="s">
        <v>123</v>
      </c>
      <c r="CK8" s="59" t="s">
        <v>123</v>
      </c>
      <c r="CL8" s="56" t="s">
        <v>123</v>
      </c>
      <c r="CM8" s="58">
        <v>723840</v>
      </c>
      <c r="CN8" s="58">
        <v>0</v>
      </c>
      <c r="CO8" s="59" t="s">
        <v>123</v>
      </c>
      <c r="CP8" s="59" t="s">
        <v>123</v>
      </c>
      <c r="CQ8" s="59" t="s">
        <v>123</v>
      </c>
      <c r="CR8" s="59" t="s">
        <v>123</v>
      </c>
      <c r="CS8" s="59" t="s">
        <v>123</v>
      </c>
      <c r="CT8" s="59" t="s">
        <v>123</v>
      </c>
      <c r="CU8" s="59" t="s">
        <v>123</v>
      </c>
      <c r="CV8" s="59" t="s">
        <v>123</v>
      </c>
      <c r="CW8" s="59" t="s">
        <v>123</v>
      </c>
      <c r="CX8" s="59" t="s">
        <v>123</v>
      </c>
      <c r="CY8" s="56" t="s">
        <v>123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1263.5</v>
      </c>
      <c r="DF8" s="59">
        <v>108.5</v>
      </c>
      <c r="DG8" s="59">
        <v>136.19999999999999</v>
      </c>
      <c r="DH8" s="59">
        <v>104.8</v>
      </c>
      <c r="DI8" s="59">
        <v>80.7</v>
      </c>
      <c r="DJ8" s="56">
        <v>79</v>
      </c>
      <c r="DK8" s="59">
        <v>203.1</v>
      </c>
      <c r="DL8" s="59">
        <v>209.6</v>
      </c>
      <c r="DM8" s="59">
        <v>220.2</v>
      </c>
      <c r="DN8" s="59">
        <v>227.3</v>
      </c>
      <c r="DO8" s="59">
        <v>212.2</v>
      </c>
      <c r="DP8" s="59">
        <v>127.8</v>
      </c>
      <c r="DQ8" s="59">
        <v>105.7</v>
      </c>
      <c r="DR8" s="59">
        <v>104.3</v>
      </c>
      <c r="DS8" s="59">
        <v>114</v>
      </c>
      <c r="DT8" s="59">
        <v>114.7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132</v>
      </c>
      <c r="C10" s="64" t="s">
        <v>133</v>
      </c>
      <c r="D10" s="64" t="s">
        <v>134</v>
      </c>
      <c r="E10" s="64" t="s">
        <v>135</v>
      </c>
      <c r="F10" s="64" t="s">
        <v>136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dcterms:created xsi:type="dcterms:W3CDTF">2024-12-19T01:03:21Z</dcterms:created>
  <dcterms:modified xsi:type="dcterms:W3CDTF">2025-01-30T05:12:11Z</dcterms:modified>
  <cp:category/>
</cp:coreProperties>
</file>