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6319D2D4-27C7-4EBA-A46C-AAE558A55B17}" xr6:coauthVersionLast="47" xr6:coauthVersionMax="47" xr10:uidLastSave="{00000000-0000-0000-0000-000000000000}"/>
  <workbookProtection workbookAlgorithmName="SHA-512" workbookHashValue="9g+wrYoIq8p1NfToATs5d0EpCVnxVIra8JECERiWndmQahco9mjEatdgqTyFs3laR8Z95eEGUBjJHlitrA1Lmw==" workbookSaltValue="C7vy7xQ+miOEpJhxMOcUyw=="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JV31" i="4" s="1"/>
  <c r="DK7" i="5"/>
  <c r="JC31" i="4" s="1"/>
  <c r="DI7" i="5"/>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BC7" i="5"/>
  <c r="BB7" i="5"/>
  <c r="BG53" i="4" s="1"/>
  <c r="BA7" i="5"/>
  <c r="AN53" i="4" s="1"/>
  <c r="AZ7" i="5"/>
  <c r="AY7" i="5"/>
  <c r="CS52" i="4" s="1"/>
  <c r="AX7" i="5"/>
  <c r="AW7" i="5"/>
  <c r="AV7" i="5"/>
  <c r="AN52" i="4" s="1"/>
  <c r="AU7" i="5"/>
  <c r="U52" i="4" s="1"/>
  <c r="AS7" i="5"/>
  <c r="AR7" i="5"/>
  <c r="AQ7" i="5"/>
  <c r="FX32" i="4" s="1"/>
  <c r="AP7" i="5"/>
  <c r="FE32" i="4" s="1"/>
  <c r="AO7" i="5"/>
  <c r="AN7" i="5"/>
  <c r="HJ31" i="4" s="1"/>
  <c r="AM7" i="5"/>
  <c r="AL7" i="5"/>
  <c r="FX31" i="4" s="1"/>
  <c r="AK7" i="5"/>
  <c r="FE31" i="4" s="1"/>
  <c r="AJ7" i="5"/>
  <c r="AH7" i="5"/>
  <c r="AG7" i="5"/>
  <c r="BZ32" i="4" s="1"/>
  <c r="AF7" i="5"/>
  <c r="AE7" i="5"/>
  <c r="AD7" i="5"/>
  <c r="AC7" i="5"/>
  <c r="AB7" i="5"/>
  <c r="BZ31" i="4" s="1"/>
  <c r="AA7" i="5"/>
  <c r="BG31" i="4" s="1"/>
  <c r="Z7" i="5"/>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FX53" i="4"/>
  <c r="EL53" i="4"/>
  <c r="CS53" i="4"/>
  <c r="BZ53" i="4"/>
  <c r="U53" i="4"/>
  <c r="MA52" i="4"/>
  <c r="KO52" i="4"/>
  <c r="JV52" i="4"/>
  <c r="JC52" i="4"/>
  <c r="HJ52" i="4"/>
  <c r="GQ52" i="4"/>
  <c r="FX52" i="4"/>
  <c r="FE52" i="4"/>
  <c r="EL52" i="4"/>
  <c r="BZ52" i="4"/>
  <c r="BG52" i="4"/>
  <c r="MA32" i="4"/>
  <c r="LH32" i="4"/>
  <c r="KO32" i="4"/>
  <c r="JC32" i="4"/>
  <c r="HJ32" i="4"/>
  <c r="GQ32" i="4"/>
  <c r="EL32" i="4"/>
  <c r="CS32" i="4"/>
  <c r="BG32" i="4"/>
  <c r="AN32" i="4"/>
  <c r="U32" i="4"/>
  <c r="MA31" i="4"/>
  <c r="LH31" i="4"/>
  <c r="KO31" i="4"/>
  <c r="GQ31" i="4"/>
  <c r="EL31" i="4"/>
  <c r="CS31" i="4"/>
  <c r="AN31" i="4"/>
  <c r="LJ10" i="4"/>
  <c r="JQ10" i="4"/>
  <c r="DU10" i="4"/>
  <c r="CF10" i="4"/>
  <c r="B10" i="4"/>
  <c r="JQ8" i="4"/>
  <c r="HX8" i="4"/>
  <c r="CF8" i="4"/>
  <c r="AQ8" i="4"/>
  <c r="MA30" i="4" l="1"/>
  <c r="IT76" i="4"/>
  <c r="CS51" i="4"/>
  <c r="HJ30" i="4"/>
  <c r="CS30" i="4"/>
  <c r="BZ76" i="4"/>
  <c r="MA51" i="4"/>
  <c r="MI76" i="4"/>
  <c r="HJ51"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<sst xmlns="http://schemas.openxmlformats.org/spreadsheetml/2006/main" count="278" uniqueCount="127">
  <si>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</si>
  <si>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</si>
  <si>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</si>
  <si>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</si>
  <si>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</si>
  <si>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</si>
  <si>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</si>
  <si>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</si>
  <si>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</si>
  <si>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</si>
  <si>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</si>
  <si>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</si>
  <si>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</si>
  <si>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</si>
  <si>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</si>
  <si>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</si>
  <si>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</si>
  <si>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</si>
  <si>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</si>
  <si>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</si>
  <si>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</si>
  <si>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</si>
  <si>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</si>
  <si>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</si>
  <si>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</si>
  <si>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</si>
  <si>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</si>
  <si>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</si>
  <si>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</si>
  <si>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</si>
  <si>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</si>
  <si>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</si>
  <si>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</si>
  <si>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</si>
  <si>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</si>
  <si>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</si>
  <si>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</si>
  <si>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</si>
  <si>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</si>
  <si>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</si>
  <si>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</si>
  <si>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</si>
  <si>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</si>
  <si>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</si>
  <si>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</si>
  <si>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</si>
  <si>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</si>
  <si>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</si>
  <si>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</si>
  <si>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</si>
  <si>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</si>
  <si>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</si>
  <si>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</si>
  <si>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</si>
  <si>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</si>
  <si>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</si>
  <si>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</si>
  <si>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</si>
  <si>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</si>
  <si>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</si>
  <si>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</si>
  <si>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</si>
  <si>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</si>
  <si>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</si>
  <si>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</si>
  <si>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</si>
  <si>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</si>
  <si>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</si>
  <si>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</si>
  <si>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</si>
  <si>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</si>
  <si>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</si>
  <si>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</si>
  <si>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</si>
  <si>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</si>
  <si>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</si>
  <si>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</si>
  <si>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</si>
  <si>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</si>
  <si>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</si>
  <si>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</si>
  <si>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</si>
  <si>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</si>
  <si>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</si>
  <si>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</si>
  <si>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</si>
  <si>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</si>
  <si>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</si>
  <si>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</si>
  <si>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</si>
  <si>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</si>
  <si>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</si>
  <si>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</si>
  <si>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</si>
  <si>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</si>
  <si>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</si>
  <si>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</si>
  <si>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</si>
  <si>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</si>
  <si>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</si>
  <si>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</si>
  <si>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</si>
  <si>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</si>
  <si>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</si>
  <si>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</si>
  <si>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目黒区</t>
  </si>
  <si>
    <t>三田地区駐車場</t>
  </si>
  <si>
    <t>法非適用</t>
  </si>
  <si>
    <t>駐車場整備事業</t>
  </si>
  <si>
    <t>-</t>
  </si>
  <si>
    <t>Ａ２Ｂ２</t>
  </si>
  <si>
    <t>非設置</t>
  </si>
  <si>
    <t>該当数値なし</t>
  </si>
  <si>
    <t>その他駐車場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</si>
  <si>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</si>
  <si>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</si>
  <si>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</si>
  <si>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</si>
  <si>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</si>
  <si>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</si>
  <si>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</si>
  <si>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</si>
  <si>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</si>
  <si>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⑪稼働率は廃止に向けた段階的な事業の縮小などにより67.6％から52.9％に減少している。
　また、稼働率が平均より低くなっている理由として、以下のような立地や営業時間の条件がある。
　ア）商業施設や駅に隣接していない。
　イ）公営住宅との併設となっている。
　ウ）地下式構造のため車高などの制限がある。
　エ）駐車場出入口が高架橋側道に面している。
　オ）営業時間が限られている。
　稼働率は、立地が不利なことや、近隣駐車場の動向（開場、廃止）により影響を受けている。</t>
    <rPh sb="2" eb="4">
      <t>カドウ</t>
    </rPh>
    <rPh sb="4" eb="5">
      <t>リツ</t>
    </rPh>
    <rPh sb="6" eb="8">
      <t>ハイシ</t>
    </rPh>
    <rPh sb="9" eb="10">
      <t>ム</t>
    </rPh>
    <rPh sb="12" eb="15">
      <t>ダンカイテキ</t>
    </rPh>
    <rPh sb="16" eb="18">
      <t>ジギョウ</t>
    </rPh>
    <rPh sb="19" eb="21">
      <t>シュクショウ</t>
    </rPh>
    <rPh sb="39" eb="41">
      <t>ゲンショウ</t>
    </rPh>
    <phoneticPr fontId="5"/>
  </si>
  <si>
    <t xml:space="preserve">
【⑥有形固定資産減価償却率】
　法非適用企業であるため、算出していない。
【⑨累積欠損金比率】
　法非適用企業であるため、算出していない。
【⑩企業債残高対料金収入比率】
　企業債残高（地方債残高）は存在しない。</t>
    <phoneticPr fontId="5"/>
  </si>
  <si>
    <t>　①収益的収支比率は174.6％で単年度収支は黒字となっており、類似施設平均の156.8％を上回っている。
　また、④売上高ＧＯＰ（営業総利益）比率は42.7％と類似施設平均を大きく上回っている。
　一方で、①収益的収支比率、④売上高ＧＯＰ（営業総利益）比率ともに当該値が前年度から減少している。これは令和６年３月末の事業廃止に向け、令和５年１２月末で定期利用制度を廃止するなど、段階的に事業を縮小したことにより、料金収入が減少したことによるものである。
【②他会計補助金比率】
【③駐車台数一台当たりの他会計補助金額】
　特別会計を設置しておらず他会計繰入れがない。そのため、②他会計補助金比率は0％、③駐車台数１台当たりの他会計補助金額も0円となっている。</t>
    <rPh sb="100" eb="102">
      <t>イッポウ</t>
    </rPh>
    <rPh sb="105" eb="108">
      <t>シュウエキテキ</t>
    </rPh>
    <rPh sb="108" eb="110">
      <t>シュウシ</t>
    </rPh>
    <rPh sb="110" eb="112">
      <t>ヒリツ</t>
    </rPh>
    <rPh sb="132" eb="134">
      <t>トウガイ</t>
    </rPh>
    <rPh sb="134" eb="135">
      <t>チ</t>
    </rPh>
    <rPh sb="136" eb="139">
      <t>ゼンネンド</t>
    </rPh>
    <rPh sb="141" eb="143">
      <t>ゲンショウ</t>
    </rPh>
    <rPh sb="159" eb="161">
      <t>ジギョウ</t>
    </rPh>
    <rPh sb="207" eb="209">
      <t>リョウキン</t>
    </rPh>
    <rPh sb="209" eb="211">
      <t>シュウニュウ</t>
    </rPh>
    <rPh sb="212" eb="214">
      <t>ゲンショウ</t>
    </rPh>
    <phoneticPr fontId="5"/>
  </si>
  <si>
    <t xml:space="preserve">
　三田地区駐車場は、指定管理者（代行制）により運営しており、経常損益（収益的収支比率）が類似施設平均を上回っていることからも分かるように、公営企業としての独立採算性を保ち、効率的かつ安定した高収益の経営を行ってきた。
　一方で機器の老朽化が進んでおり、駐車場の使用料収入が年々減少し、特に新型コロナウイルス感染症拡大以降は大幅に落ち込んでいることなどから、令和６年３月末で廃止とした。</t>
    <rPh sb="24" eb="26">
      <t>ウンエイ</t>
    </rPh>
    <rPh sb="111" eb="113">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</si>
</sst>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294</c:v>
                </c:pt>
                <c:pt idx="1">
                  <c:v>233.4</c:v>
                </c:pt>
                <c:pt idx="2">
                  <c:v>228.9</c:v>
                </c:pt>
                <c:pt idx="3">
                  <c:v>214.2</c:v>
                </c:pt>
                <c:pt idx="4">
                  <c:v>174.6</c:v>
                </c:pt>
              </c:numCache>
            </c:numRef>
          </c:val>
          <c:extLst>
            <c:ext xmlns:c16="http://schemas.microsoft.com/office/drawing/2014/chart" uri="{C3380CC4-5D6E-409C-BE32-E72D297353CC}">
              <c16:uniqueId val="{00000000-94A9-4F66-BED2-51944E03B12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94A9-4F66-BED2-51944E03B12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26-46C6-B7C1-5C6B0BC8AD4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5126-46C6-B7C1-5C6B0BC8AD4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B38-411D-AF97-1D82F0A099B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B38-411D-AF97-1D82F0A099B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929C-4738-A67D-8617166D61C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29C-4738-A67D-8617166D61C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0E7-4EF8-9D68-66D52D47249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E0E7-4EF8-9D68-66D52D47249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3B-404B-84A1-03E4D92E00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073B-404B-84A1-03E4D92E00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85.3</c:v>
                </c:pt>
                <c:pt idx="1">
                  <c:v>67.599999999999994</c:v>
                </c:pt>
                <c:pt idx="2">
                  <c:v>67.599999999999994</c:v>
                </c:pt>
                <c:pt idx="3">
                  <c:v>67.599999999999994</c:v>
                </c:pt>
                <c:pt idx="4">
                  <c:v>52.9</c:v>
                </c:pt>
              </c:numCache>
            </c:numRef>
          </c:val>
          <c:extLst>
            <c:ext xmlns:c16="http://schemas.microsoft.com/office/drawing/2014/chart" uri="{C3380CC4-5D6E-409C-BE32-E72D297353CC}">
              <c16:uniqueId val="{00000000-B063-4FB6-A8CC-9E9F299E15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B063-4FB6-A8CC-9E9F299E158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66</c:v>
                </c:pt>
                <c:pt idx="1">
                  <c:v>57.2</c:v>
                </c:pt>
                <c:pt idx="2">
                  <c:v>56.3</c:v>
                </c:pt>
                <c:pt idx="3">
                  <c:v>53.3</c:v>
                </c:pt>
                <c:pt idx="4">
                  <c:v>42.7</c:v>
                </c:pt>
              </c:numCache>
            </c:numRef>
          </c:val>
          <c:extLst>
            <c:ext xmlns:c16="http://schemas.microsoft.com/office/drawing/2014/chart" uri="{C3380CC4-5D6E-409C-BE32-E72D297353CC}">
              <c16:uniqueId val="{00000000-E809-4E77-A3F1-B0AEE4B87A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E809-4E77-A3F1-B0AEE4B87A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6619</c:v>
                </c:pt>
                <c:pt idx="1">
                  <c:v>4665</c:v>
                </c:pt>
                <c:pt idx="2">
                  <c:v>4367</c:v>
                </c:pt>
                <c:pt idx="3">
                  <c:v>3996</c:v>
                </c:pt>
                <c:pt idx="4">
                  <c:v>2596</c:v>
                </c:pt>
              </c:numCache>
            </c:numRef>
          </c:val>
          <c:extLst>
            <c:ext xmlns:c16="http://schemas.microsoft.com/office/drawing/2014/chart" uri="{C3380CC4-5D6E-409C-BE32-E72D297353CC}">
              <c16:uniqueId val="{00000000-CCA4-4487-A131-51AE7A5498F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CCA4-4487-A131-51AE7A5498F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東京都目黒区　三田地区駐車場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652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30</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294</v>
      </c>
      <c r="V31" s="98"/>
      <c r="W31" s="98"/>
      <c r="X31" s="98"/>
      <c r="Y31" s="98"/>
      <c r="Z31" s="98"/>
      <c r="AA31" s="98"/>
      <c r="AB31" s="98"/>
      <c r="AC31" s="98"/>
      <c r="AD31" s="98"/>
      <c r="AE31" s="98"/>
      <c r="AF31" s="98"/>
      <c r="AG31" s="98"/>
      <c r="AH31" s="98"/>
      <c r="AI31" s="98"/>
      <c r="AJ31" s="98"/>
      <c r="AK31" s="98"/>
      <c r="AL31" s="98"/>
      <c r="AM31" s="98"/>
      <c r="AN31" s="98">
        <f>データ!Z7</f>
        <v>233.4</v>
      </c>
      <c r="AO31" s="98"/>
      <c r="AP31" s="98"/>
      <c r="AQ31" s="98"/>
      <c r="AR31" s="98"/>
      <c r="AS31" s="98"/>
      <c r="AT31" s="98"/>
      <c r="AU31" s="98"/>
      <c r="AV31" s="98"/>
      <c r="AW31" s="98"/>
      <c r="AX31" s="98"/>
      <c r="AY31" s="98"/>
      <c r="AZ31" s="98"/>
      <c r="BA31" s="98"/>
      <c r="BB31" s="98"/>
      <c r="BC31" s="98"/>
      <c r="BD31" s="98"/>
      <c r="BE31" s="98"/>
      <c r="BF31" s="98"/>
      <c r="BG31" s="98">
        <f>データ!AA7</f>
        <v>228.9</v>
      </c>
      <c r="BH31" s="98"/>
      <c r="BI31" s="98"/>
      <c r="BJ31" s="98"/>
      <c r="BK31" s="98"/>
      <c r="BL31" s="98"/>
      <c r="BM31" s="98"/>
      <c r="BN31" s="98"/>
      <c r="BO31" s="98"/>
      <c r="BP31" s="98"/>
      <c r="BQ31" s="98"/>
      <c r="BR31" s="98"/>
      <c r="BS31" s="98"/>
      <c r="BT31" s="98"/>
      <c r="BU31" s="98"/>
      <c r="BV31" s="98"/>
      <c r="BW31" s="98"/>
      <c r="BX31" s="98"/>
      <c r="BY31" s="98"/>
      <c r="BZ31" s="98">
        <f>データ!AB7</f>
        <v>214.2</v>
      </c>
      <c r="CA31" s="98"/>
      <c r="CB31" s="98"/>
      <c r="CC31" s="98"/>
      <c r="CD31" s="98"/>
      <c r="CE31" s="98"/>
      <c r="CF31" s="98"/>
      <c r="CG31" s="98"/>
      <c r="CH31" s="98"/>
      <c r="CI31" s="98"/>
      <c r="CJ31" s="98"/>
      <c r="CK31" s="98"/>
      <c r="CL31" s="98"/>
      <c r="CM31" s="98"/>
      <c r="CN31" s="98"/>
      <c r="CO31" s="98"/>
      <c r="CP31" s="98"/>
      <c r="CQ31" s="98"/>
      <c r="CR31" s="98"/>
      <c r="CS31" s="98">
        <f>データ!AC7</f>
        <v>174.6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85.3</v>
      </c>
      <c r="JD31" s="67"/>
      <c r="JE31" s="67"/>
      <c r="JF31" s="67"/>
      <c r="JG31" s="67"/>
      <c r="JH31" s="67"/>
      <c r="JI31" s="67"/>
      <c r="JJ31" s="67"/>
      <c r="JK31" s="67"/>
      <c r="JL31" s="67"/>
      <c r="JM31" s="67"/>
      <c r="JN31" s="67"/>
      <c r="JO31" s="67"/>
      <c r="JP31" s="67"/>
      <c r="JQ31" s="67"/>
      <c r="JR31" s="67"/>
      <c r="JS31" s="67"/>
      <c r="JT31" s="67"/>
      <c r="JU31" s="68"/>
      <c r="JV31" s="66">
        <f>データ!DL7</f>
        <v>67.599999999999994</v>
      </c>
      <c r="JW31" s="67"/>
      <c r="JX31" s="67"/>
      <c r="JY31" s="67"/>
      <c r="JZ31" s="67"/>
      <c r="KA31" s="67"/>
      <c r="KB31" s="67"/>
      <c r="KC31" s="67"/>
      <c r="KD31" s="67"/>
      <c r="KE31" s="67"/>
      <c r="KF31" s="67"/>
      <c r="KG31" s="67"/>
      <c r="KH31" s="67"/>
      <c r="KI31" s="67"/>
      <c r="KJ31" s="67"/>
      <c r="KK31" s="67"/>
      <c r="KL31" s="67"/>
      <c r="KM31" s="67"/>
      <c r="KN31" s="68"/>
      <c r="KO31" s="66">
        <f>データ!DM7</f>
        <v>67.599999999999994</v>
      </c>
      <c r="KP31" s="67"/>
      <c r="KQ31" s="67"/>
      <c r="KR31" s="67"/>
      <c r="KS31" s="67"/>
      <c r="KT31" s="67"/>
      <c r="KU31" s="67"/>
      <c r="KV31" s="67"/>
      <c r="KW31" s="67"/>
      <c r="KX31" s="67"/>
      <c r="KY31" s="67"/>
      <c r="KZ31" s="67"/>
      <c r="LA31" s="67"/>
      <c r="LB31" s="67"/>
      <c r="LC31" s="67"/>
      <c r="LD31" s="67"/>
      <c r="LE31" s="67"/>
      <c r="LF31" s="67"/>
      <c r="LG31" s="68"/>
      <c r="LH31" s="66">
        <f>データ!DN7</f>
        <v>67.599999999999994</v>
      </c>
      <c r="LI31" s="67"/>
      <c r="LJ31" s="67"/>
      <c r="LK31" s="67"/>
      <c r="LL31" s="67"/>
      <c r="LM31" s="67"/>
      <c r="LN31" s="67"/>
      <c r="LO31" s="67"/>
      <c r="LP31" s="67"/>
      <c r="LQ31" s="67"/>
      <c r="LR31" s="67"/>
      <c r="LS31" s="67"/>
      <c r="LT31" s="67"/>
      <c r="LU31" s="67"/>
      <c r="LV31" s="67"/>
      <c r="LW31" s="67"/>
      <c r="LX31" s="67"/>
      <c r="LY31" s="67"/>
      <c r="LZ31" s="68"/>
      <c r="MA31" s="66">
        <f>データ!DO7</f>
        <v>52.9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66</v>
      </c>
      <c r="EM52" s="98"/>
      <c r="EN52" s="98"/>
      <c r="EO52" s="98"/>
      <c r="EP52" s="98"/>
      <c r="EQ52" s="98"/>
      <c r="ER52" s="98"/>
      <c r="ES52" s="98"/>
      <c r="ET52" s="98"/>
      <c r="EU52" s="98"/>
      <c r="EV52" s="98"/>
      <c r="EW52" s="98"/>
      <c r="EX52" s="98"/>
      <c r="EY52" s="98"/>
      <c r="EZ52" s="98"/>
      <c r="FA52" s="98"/>
      <c r="FB52" s="98"/>
      <c r="FC52" s="98"/>
      <c r="FD52" s="98"/>
      <c r="FE52" s="98">
        <f>データ!BG7</f>
        <v>57.2</v>
      </c>
      <c r="FF52" s="98"/>
      <c r="FG52" s="98"/>
      <c r="FH52" s="98"/>
      <c r="FI52" s="98"/>
      <c r="FJ52" s="98"/>
      <c r="FK52" s="98"/>
      <c r="FL52" s="98"/>
      <c r="FM52" s="98"/>
      <c r="FN52" s="98"/>
      <c r="FO52" s="98"/>
      <c r="FP52" s="98"/>
      <c r="FQ52" s="98"/>
      <c r="FR52" s="98"/>
      <c r="FS52" s="98"/>
      <c r="FT52" s="98"/>
      <c r="FU52" s="98"/>
      <c r="FV52" s="98"/>
      <c r="FW52" s="98"/>
      <c r="FX52" s="98">
        <f>データ!BH7</f>
        <v>56.3</v>
      </c>
      <c r="FY52" s="98"/>
      <c r="FZ52" s="98"/>
      <c r="GA52" s="98"/>
      <c r="GB52" s="98"/>
      <c r="GC52" s="98"/>
      <c r="GD52" s="98"/>
      <c r="GE52" s="98"/>
      <c r="GF52" s="98"/>
      <c r="GG52" s="98"/>
      <c r="GH52" s="98"/>
      <c r="GI52" s="98"/>
      <c r="GJ52" s="98"/>
      <c r="GK52" s="98"/>
      <c r="GL52" s="98"/>
      <c r="GM52" s="98"/>
      <c r="GN52" s="98"/>
      <c r="GO52" s="98"/>
      <c r="GP52" s="98"/>
      <c r="GQ52" s="98">
        <f>データ!BI7</f>
        <v>53.3</v>
      </c>
      <c r="GR52" s="98"/>
      <c r="GS52" s="98"/>
      <c r="GT52" s="98"/>
      <c r="GU52" s="98"/>
      <c r="GV52" s="98"/>
      <c r="GW52" s="98"/>
      <c r="GX52" s="98"/>
      <c r="GY52" s="98"/>
      <c r="GZ52" s="98"/>
      <c r="HA52" s="98"/>
      <c r="HB52" s="98"/>
      <c r="HC52" s="98"/>
      <c r="HD52" s="98"/>
      <c r="HE52" s="98"/>
      <c r="HF52" s="98"/>
      <c r="HG52" s="98"/>
      <c r="HH52" s="98"/>
      <c r="HI52" s="98"/>
      <c r="HJ52" s="98">
        <f>データ!BJ7</f>
        <v>42.7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6619</v>
      </c>
      <c r="JD52" s="97"/>
      <c r="JE52" s="97"/>
      <c r="JF52" s="97"/>
      <c r="JG52" s="97"/>
      <c r="JH52" s="97"/>
      <c r="JI52" s="97"/>
      <c r="JJ52" s="97"/>
      <c r="JK52" s="97"/>
      <c r="JL52" s="97"/>
      <c r="JM52" s="97"/>
      <c r="JN52" s="97"/>
      <c r="JO52" s="97"/>
      <c r="JP52" s="97"/>
      <c r="JQ52" s="97"/>
      <c r="JR52" s="97"/>
      <c r="JS52" s="97"/>
      <c r="JT52" s="97"/>
      <c r="JU52" s="97"/>
      <c r="JV52" s="97">
        <f>データ!BR7</f>
        <v>4665</v>
      </c>
      <c r="JW52" s="97"/>
      <c r="JX52" s="97"/>
      <c r="JY52" s="97"/>
      <c r="JZ52" s="97"/>
      <c r="KA52" s="97"/>
      <c r="KB52" s="97"/>
      <c r="KC52" s="97"/>
      <c r="KD52" s="97"/>
      <c r="KE52" s="97"/>
      <c r="KF52" s="97"/>
      <c r="KG52" s="97"/>
      <c r="KH52" s="97"/>
      <c r="KI52" s="97"/>
      <c r="KJ52" s="97"/>
      <c r="KK52" s="97"/>
      <c r="KL52" s="97"/>
      <c r="KM52" s="97"/>
      <c r="KN52" s="97"/>
      <c r="KO52" s="97">
        <f>データ!BS7</f>
        <v>4367</v>
      </c>
      <c r="KP52" s="97"/>
      <c r="KQ52" s="97"/>
      <c r="KR52" s="97"/>
      <c r="KS52" s="97"/>
      <c r="KT52" s="97"/>
      <c r="KU52" s="97"/>
      <c r="KV52" s="97"/>
      <c r="KW52" s="97"/>
      <c r="KX52" s="97"/>
      <c r="KY52" s="97"/>
      <c r="KZ52" s="97"/>
      <c r="LA52" s="97"/>
      <c r="LB52" s="97"/>
      <c r="LC52" s="97"/>
      <c r="LD52" s="97"/>
      <c r="LE52" s="97"/>
      <c r="LF52" s="97"/>
      <c r="LG52" s="97"/>
      <c r="LH52" s="97">
        <f>データ!BT7</f>
        <v>3996</v>
      </c>
      <c r="LI52" s="97"/>
      <c r="LJ52" s="97"/>
      <c r="LK52" s="97"/>
      <c r="LL52" s="97"/>
      <c r="LM52" s="97"/>
      <c r="LN52" s="97"/>
      <c r="LO52" s="97"/>
      <c r="LP52" s="97"/>
      <c r="LQ52" s="97"/>
      <c r="LR52" s="97"/>
      <c r="LS52" s="97"/>
      <c r="LT52" s="97"/>
      <c r="LU52" s="97"/>
      <c r="LV52" s="97"/>
      <c r="LW52" s="97"/>
      <c r="LX52" s="97"/>
      <c r="LY52" s="97"/>
      <c r="LZ52" s="97"/>
      <c r="MA52" s="97">
        <f>データ!BU7</f>
        <v>2596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1173152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1Tq/dxz+ys34bkgM1vyLQsif5+ZTFyCBuKgtzJebIoA1U0vruCIO7c4mH8ajvnvVCu/9Q7waHyd3i4kj6Um2BQ==" saltValue="7DGk1iWwg4ChJDvz+nmTb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100</v>
      </c>
      <c r="BR5" s="47" t="s">
        <v>90</v>
      </c>
      <c r="BS5" s="47" t="s">
        <v>91</v>
      </c>
      <c r="BT5" s="47" t="s">
        <v>92</v>
      </c>
      <c r="BU5" s="47" t="s">
        <v>93</v>
      </c>
      <c r="BV5" s="47" t="s">
        <v>94</v>
      </c>
      <c r="BW5" s="47" t="s">
        <v>95</v>
      </c>
      <c r="BX5" s="47" t="s">
        <v>96</v>
      </c>
      <c r="BY5" s="47" t="s">
        <v>97</v>
      </c>
      <c r="BZ5" s="47" t="s">
        <v>98</v>
      </c>
      <c r="CA5" s="47" t="s">
        <v>99</v>
      </c>
      <c r="CB5" s="47" t="s">
        <v>100</v>
      </c>
      <c r="CC5" s="47" t="s">
        <v>90</v>
      </c>
      <c r="CD5" s="47" t="s">
        <v>91</v>
      </c>
      <c r="CE5" s="47" t="s">
        <v>92</v>
      </c>
      <c r="CF5" s="47" t="s">
        <v>93</v>
      </c>
      <c r="CG5" s="47" t="s">
        <v>94</v>
      </c>
      <c r="CH5" s="47" t="s">
        <v>95</v>
      </c>
      <c r="CI5" s="47" t="s">
        <v>96</v>
      </c>
      <c r="CJ5" s="47" t="s">
        <v>97</v>
      </c>
      <c r="CK5" s="47" t="s">
        <v>98</v>
      </c>
      <c r="CL5" s="47" t="s">
        <v>99</v>
      </c>
      <c r="CM5" s="145"/>
      <c r="CN5" s="145"/>
      <c r="CO5" s="47" t="s">
        <v>100</v>
      </c>
      <c r="CP5" s="47" t="s">
        <v>90</v>
      </c>
      <c r="CQ5" s="47" t="s">
        <v>91</v>
      </c>
      <c r="CR5" s="47" t="s">
        <v>92</v>
      </c>
      <c r="CS5" s="47" t="s">
        <v>93</v>
      </c>
      <c r="CT5" s="47" t="s">
        <v>94</v>
      </c>
      <c r="CU5" s="47" t="s">
        <v>95</v>
      </c>
      <c r="CV5" s="47" t="s">
        <v>96</v>
      </c>
      <c r="CW5" s="47" t="s">
        <v>97</v>
      </c>
      <c r="CX5" s="47" t="s">
        <v>98</v>
      </c>
      <c r="CY5" s="47" t="s">
        <v>99</v>
      </c>
      <c r="CZ5" s="47" t="s">
        <v>100</v>
      </c>
      <c r="DA5" s="47" t="s">
        <v>90</v>
      </c>
      <c r="DB5" s="47" t="s">
        <v>91</v>
      </c>
      <c r="DC5" s="47" t="s">
        <v>92</v>
      </c>
      <c r="DD5" s="47" t="s">
        <v>93</v>
      </c>
      <c r="DE5" s="47" t="s">
        <v>94</v>
      </c>
      <c r="DF5" s="47" t="s">
        <v>95</v>
      </c>
      <c r="DG5" s="47" t="s">
        <v>96</v>
      </c>
      <c r="DH5" s="47" t="s">
        <v>97</v>
      </c>
      <c r="DI5" s="47" t="s">
        <v>98</v>
      </c>
      <c r="DJ5" s="47" t="s">
        <v>35</v>
      </c>
      <c r="DK5" s="47" t="s">
        <v>100</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2023</v>
      </c>
      <c r="C6" s="48">
        <f t="shared" ref="C6:X6" si="1">C8</f>
        <v>131105</v>
      </c>
      <c r="D6" s="48">
        <f t="shared" si="1"/>
        <v>47</v>
      </c>
      <c r="E6" s="48">
        <f t="shared" si="1"/>
        <v>14</v>
      </c>
      <c r="F6" s="48">
        <f t="shared" si="1"/>
        <v>0</v>
      </c>
      <c r="G6" s="48">
        <f t="shared" si="1"/>
        <v>1</v>
      </c>
      <c r="H6" s="48" t="str">
        <f>SUBSTITUTE(H8,"　","")</f>
        <v>東京都目黒区</v>
      </c>
      <c r="I6" s="48" t="str">
        <f t="shared" si="1"/>
        <v>三田地区駐車場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30</v>
      </c>
      <c r="S6" s="50" t="str">
        <f t="shared" si="1"/>
        <v>公共施設</v>
      </c>
      <c r="T6" s="50" t="str">
        <f t="shared" si="1"/>
        <v>無</v>
      </c>
      <c r="U6" s="51">
        <f t="shared" si="1"/>
        <v>652</v>
      </c>
      <c r="V6" s="51">
        <f t="shared" si="1"/>
        <v>34</v>
      </c>
      <c r="W6" s="51">
        <f t="shared" si="1"/>
        <v>300</v>
      </c>
      <c r="X6" s="50" t="str">
        <f t="shared" si="1"/>
        <v>代行制</v>
      </c>
      <c r="Y6" s="52">
        <f>IF(Y8="-",NA(),Y8)</f>
        <v>294</v>
      </c>
      <c r="Z6" s="52">
        <f t="shared" ref="Z6:AH6" si="2">IF(Z8="-",NA(),Z8)</f>
        <v>233.4</v>
      </c>
      <c r="AA6" s="52">
        <f t="shared" si="2"/>
        <v>228.9</v>
      </c>
      <c r="AB6" s="52">
        <f t="shared" si="2"/>
        <v>214.2</v>
      </c>
      <c r="AC6" s="52">
        <f t="shared" si="2"/>
        <v>174.6</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66</v>
      </c>
      <c r="BG6" s="52">
        <f t="shared" ref="BG6:BO6" si="5">IF(BG8="-",NA(),BG8)</f>
        <v>57.2</v>
      </c>
      <c r="BH6" s="52">
        <f t="shared" si="5"/>
        <v>56.3</v>
      </c>
      <c r="BI6" s="52">
        <f t="shared" si="5"/>
        <v>53.3</v>
      </c>
      <c r="BJ6" s="52">
        <f t="shared" si="5"/>
        <v>42.7</v>
      </c>
      <c r="BK6" s="52">
        <f t="shared" si="5"/>
        <v>-9.8000000000000007</v>
      </c>
      <c r="BL6" s="52">
        <f t="shared" si="5"/>
        <v>-25.9</v>
      </c>
      <c r="BM6" s="52">
        <f t="shared" si="5"/>
        <v>-24.6</v>
      </c>
      <c r="BN6" s="52">
        <f t="shared" si="5"/>
        <v>-29.2</v>
      </c>
      <c r="BO6" s="52">
        <f t="shared" si="5"/>
        <v>-810.7</v>
      </c>
      <c r="BP6" s="49" t="str">
        <f>IF(BP8="-","",IF(BP8="-","【-】","【"&amp;SUBSTITUTE(TEXT(BP8,"#,##0.0"),"-","△")&amp;"】"))</f>
        <v>【△55.6】</v>
      </c>
      <c r="BQ6" s="53">
        <f>IF(BQ8="-",NA(),BQ8)</f>
        <v>6619</v>
      </c>
      <c r="BR6" s="53">
        <f t="shared" ref="BR6:BZ6" si="6">IF(BR8="-",NA(),BR8)</f>
        <v>4665</v>
      </c>
      <c r="BS6" s="53">
        <f t="shared" si="6"/>
        <v>4367</v>
      </c>
      <c r="BT6" s="53">
        <f t="shared" si="6"/>
        <v>3996</v>
      </c>
      <c r="BU6" s="53">
        <f t="shared" si="6"/>
        <v>2596</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102</v>
      </c>
      <c r="CM6" s="51">
        <f t="shared" ref="CM6:CN6" si="7">CM8</f>
        <v>1173152</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85.3</v>
      </c>
      <c r="DL6" s="52">
        <f t="shared" ref="DL6:DT6" si="9">IF(DL8="-",NA(),DL8)</f>
        <v>67.599999999999994</v>
      </c>
      <c r="DM6" s="52">
        <f t="shared" si="9"/>
        <v>67.599999999999994</v>
      </c>
      <c r="DN6" s="52">
        <f t="shared" si="9"/>
        <v>67.599999999999994</v>
      </c>
      <c r="DO6" s="52">
        <f t="shared" si="9"/>
        <v>52.9</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103</v>
      </c>
      <c r="B7" s="48">
        <f t="shared" ref="B7:X7" si="10">B8</f>
        <v>2023</v>
      </c>
      <c r="C7" s="48">
        <f t="shared" si="10"/>
        <v>131105</v>
      </c>
      <c r="D7" s="48">
        <f t="shared" si="10"/>
        <v>47</v>
      </c>
      <c r="E7" s="48">
        <f t="shared" si="10"/>
        <v>14</v>
      </c>
      <c r="F7" s="48">
        <f t="shared" si="10"/>
        <v>0</v>
      </c>
      <c r="G7" s="48">
        <f t="shared" si="10"/>
        <v>1</v>
      </c>
      <c r="H7" s="48" t="str">
        <f t="shared" si="10"/>
        <v>東京都　目黒区</v>
      </c>
      <c r="I7" s="48" t="str">
        <f t="shared" si="10"/>
        <v>三田地区駐車場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30</v>
      </c>
      <c r="S7" s="50" t="str">
        <f t="shared" si="10"/>
        <v>公共施設</v>
      </c>
      <c r="T7" s="50" t="str">
        <f t="shared" si="10"/>
        <v>無</v>
      </c>
      <c r="U7" s="51">
        <f t="shared" si="10"/>
        <v>652</v>
      </c>
      <c r="V7" s="51">
        <f t="shared" si="10"/>
        <v>34</v>
      </c>
      <c r="W7" s="51">
        <f t="shared" si="10"/>
        <v>300</v>
      </c>
      <c r="X7" s="50" t="str">
        <f t="shared" si="10"/>
        <v>代行制</v>
      </c>
      <c r="Y7" s="52">
        <f>Y8</f>
        <v>294</v>
      </c>
      <c r="Z7" s="52">
        <f t="shared" ref="Z7:AH7" si="11">Z8</f>
        <v>233.4</v>
      </c>
      <c r="AA7" s="52">
        <f t="shared" si="11"/>
        <v>228.9</v>
      </c>
      <c r="AB7" s="52">
        <f t="shared" si="11"/>
        <v>214.2</v>
      </c>
      <c r="AC7" s="52">
        <f t="shared" si="11"/>
        <v>174.6</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66</v>
      </c>
      <c r="BG7" s="52">
        <f t="shared" ref="BG7:BO7" si="14">BG8</f>
        <v>57.2</v>
      </c>
      <c r="BH7" s="52">
        <f t="shared" si="14"/>
        <v>56.3</v>
      </c>
      <c r="BI7" s="52">
        <f t="shared" si="14"/>
        <v>53.3</v>
      </c>
      <c r="BJ7" s="52">
        <f t="shared" si="14"/>
        <v>42.7</v>
      </c>
      <c r="BK7" s="52">
        <f t="shared" si="14"/>
        <v>-9.8000000000000007</v>
      </c>
      <c r="BL7" s="52">
        <f t="shared" si="14"/>
        <v>-25.9</v>
      </c>
      <c r="BM7" s="52">
        <f t="shared" si="14"/>
        <v>-24.6</v>
      </c>
      <c r="BN7" s="52">
        <f t="shared" si="14"/>
        <v>-29.2</v>
      </c>
      <c r="BO7" s="52">
        <f t="shared" si="14"/>
        <v>-810.7</v>
      </c>
      <c r="BP7" s="49"/>
      <c r="BQ7" s="53">
        <f>BQ8</f>
        <v>6619</v>
      </c>
      <c r="BR7" s="53">
        <f t="shared" ref="BR7:BZ7" si="15">BR8</f>
        <v>4665</v>
      </c>
      <c r="BS7" s="53">
        <f t="shared" si="15"/>
        <v>4367</v>
      </c>
      <c r="BT7" s="53">
        <f t="shared" si="15"/>
        <v>3996</v>
      </c>
      <c r="BU7" s="53">
        <f t="shared" si="15"/>
        <v>2596</v>
      </c>
      <c r="BV7" s="53">
        <f t="shared" si="15"/>
        <v>5206</v>
      </c>
      <c r="BW7" s="53">
        <f t="shared" si="15"/>
        <v>2220</v>
      </c>
      <c r="BX7" s="53">
        <f t="shared" si="15"/>
        <v>3097</v>
      </c>
      <c r="BY7" s="53">
        <f t="shared" si="15"/>
        <v>6051</v>
      </c>
      <c r="BZ7" s="53">
        <f t="shared" si="15"/>
        <v>9971</v>
      </c>
      <c r="CA7" s="51"/>
      <c r="CB7" s="52" t="s">
        <v>104</v>
      </c>
      <c r="CC7" s="52" t="s">
        <v>104</v>
      </c>
      <c r="CD7" s="52" t="s">
        <v>104</v>
      </c>
      <c r="CE7" s="52" t="s">
        <v>104</v>
      </c>
      <c r="CF7" s="52" t="s">
        <v>104</v>
      </c>
      <c r="CG7" s="52" t="s">
        <v>104</v>
      </c>
      <c r="CH7" s="52" t="s">
        <v>104</v>
      </c>
      <c r="CI7" s="52" t="s">
        <v>104</v>
      </c>
      <c r="CJ7" s="52" t="s">
        <v>104</v>
      </c>
      <c r="CK7" s="52" t="s">
        <v>102</v>
      </c>
      <c r="CL7" s="49"/>
      <c r="CM7" s="51">
        <f>CM8</f>
        <v>1173152</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85.3</v>
      </c>
      <c r="DL7" s="52">
        <f t="shared" ref="DL7:DT7" si="17">DL8</f>
        <v>67.599999999999994</v>
      </c>
      <c r="DM7" s="52">
        <f t="shared" si="17"/>
        <v>67.599999999999994</v>
      </c>
      <c r="DN7" s="52">
        <f t="shared" si="17"/>
        <v>67.599999999999994</v>
      </c>
      <c r="DO7" s="52">
        <f t="shared" si="17"/>
        <v>52.9</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131105</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30</v>
      </c>
      <c r="S8" s="57" t="s">
        <v>115</v>
      </c>
      <c r="T8" s="57" t="s">
        <v>116</v>
      </c>
      <c r="U8" s="58">
        <v>652</v>
      </c>
      <c r="V8" s="58">
        <v>34</v>
      </c>
      <c r="W8" s="58">
        <v>300</v>
      </c>
      <c r="X8" s="57" t="s">
        <v>117</v>
      </c>
      <c r="Y8" s="59">
        <v>294</v>
      </c>
      <c r="Z8" s="59">
        <v>233.4</v>
      </c>
      <c r="AA8" s="59">
        <v>228.9</v>
      </c>
      <c r="AB8" s="59">
        <v>214.2</v>
      </c>
      <c r="AC8" s="59">
        <v>174.6</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66</v>
      </c>
      <c r="BG8" s="59">
        <v>57.2</v>
      </c>
      <c r="BH8" s="59">
        <v>56.3</v>
      </c>
      <c r="BI8" s="59">
        <v>53.3</v>
      </c>
      <c r="BJ8" s="59">
        <v>42.7</v>
      </c>
      <c r="BK8" s="59">
        <v>-9.8000000000000007</v>
      </c>
      <c r="BL8" s="59">
        <v>-25.9</v>
      </c>
      <c r="BM8" s="59">
        <v>-24.6</v>
      </c>
      <c r="BN8" s="59">
        <v>-29.2</v>
      </c>
      <c r="BO8" s="59">
        <v>-810.7</v>
      </c>
      <c r="BP8" s="56">
        <v>-55.6</v>
      </c>
      <c r="BQ8" s="60">
        <v>6619</v>
      </c>
      <c r="BR8" s="60">
        <v>4665</v>
      </c>
      <c r="BS8" s="60">
        <v>4367</v>
      </c>
      <c r="BT8" s="61">
        <v>3996</v>
      </c>
      <c r="BU8" s="61">
        <v>2596</v>
      </c>
      <c r="BV8" s="60">
        <v>5206</v>
      </c>
      <c r="BW8" s="60">
        <v>2220</v>
      </c>
      <c r="BX8" s="60">
        <v>3097</v>
      </c>
      <c r="BY8" s="60">
        <v>6051</v>
      </c>
      <c r="BZ8" s="60">
        <v>9971</v>
      </c>
      <c r="CA8" s="58">
        <v>12639</v>
      </c>
      <c r="CB8" s="59" t="s">
        <v>109</v>
      </c>
      <c r="CC8" s="59" t="s">
        <v>109</v>
      </c>
      <c r="CD8" s="59" t="s">
        <v>109</v>
      </c>
      <c r="CE8" s="59" t="s">
        <v>109</v>
      </c>
      <c r="CF8" s="59" t="s">
        <v>109</v>
      </c>
      <c r="CG8" s="59" t="s">
        <v>109</v>
      </c>
      <c r="CH8" s="59" t="s">
        <v>109</v>
      </c>
      <c r="CI8" s="59" t="s">
        <v>109</v>
      </c>
      <c r="CJ8" s="59" t="s">
        <v>109</v>
      </c>
      <c r="CK8" s="59" t="s">
        <v>109</v>
      </c>
      <c r="CL8" s="56" t="s">
        <v>109</v>
      </c>
      <c r="CM8" s="58">
        <v>1173152</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117.1</v>
      </c>
      <c r="DF8" s="59">
        <v>145.19999999999999</v>
      </c>
      <c r="DG8" s="59">
        <v>219.9</v>
      </c>
      <c r="DH8" s="59">
        <v>107.1</v>
      </c>
      <c r="DI8" s="59">
        <v>143.6</v>
      </c>
      <c r="DJ8" s="56">
        <v>79</v>
      </c>
      <c r="DK8" s="59">
        <v>85.3</v>
      </c>
      <c r="DL8" s="59">
        <v>67.599999999999994</v>
      </c>
      <c r="DM8" s="59">
        <v>67.599999999999994</v>
      </c>
      <c r="DN8" s="59">
        <v>67.599999999999994</v>
      </c>
      <c r="DO8" s="59">
        <v>52.9</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F81FB37DF1C14C9CE1FFC6A05F8872" ma:contentTypeVersion="15" ma:contentTypeDescription="新しいドキュメントを作成します。" ma:contentTypeScope="" ma:versionID="320a3300b3e08bd7bbd2dc2046bc8dda">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b676468b7edbb6877b2807222c1d0936"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統合コンプライアンス ポリシーのプロパティ" ma:hidden="true" ma:internalName="_ip_UnifiedCompliancePolicyProperties">
      <xsd:simpleType>
        <xsd:restriction base="dms:Note"/>
      </xsd:simpleType>
    </xsd:element>
    <xsd:element name="_ip_UnifiedCompliancePolicyUIAction" ma:index="17"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45803be-255f-4027-bdff-163bcf851cbd}"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B3308E-2892-4895-94C8-41823F1C611E}">
  <ds:schemaRefs>
    <ds:schemaRef ds:uri="http://schemas.microsoft.com/sharepoint/v3"/>
    <ds:schemaRef ds:uri="http://purl.org/dc/elements/1.1/"/>
    <ds:schemaRef ds:uri="http://purl.org/dc/dcmitype/"/>
    <ds:schemaRef ds:uri="http://purl.org/dc/terms/"/>
    <ds:schemaRef ds:uri="b252e89a-34c0-4c96-9f14-c3273292d6fd"/>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6247811e-b09e-4db0-b0e2-20f60e430aaf"/>
    <ds:schemaRef ds:uri="http://schemas.microsoft.com/office/2006/metadata/properties"/>
  </ds:schemaRefs>
</ds:datastoreItem>
</file>

<file path=customXml/itemProps2.xml><?xml version="1.0" encoding="utf-8"?>
<ds:datastoreItem xmlns:ds="http://schemas.openxmlformats.org/officeDocument/2006/customXml" ds:itemID="{F9E71CFF-5B5E-4C95-941C-58A3293AC926}">
  <ds:schemaRefs>
    <ds:schemaRef ds:uri="http://schemas.microsoft.com/sharepoint/v3/contenttype/forms"/>
  </ds:schemaRefs>
</ds:datastoreItem>
</file>

<file path=customXml/itemProps3.xml><?xml version="1.0" encoding="utf-8"?>
<ds:datastoreItem xmlns:ds="http://schemas.openxmlformats.org/officeDocument/2006/customXml" ds:itemID="{6FE539F8-266B-4B33-90E5-8F74D546CB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52e89a-34c0-4c96-9f14-c3273292d6fd"/>
    <ds:schemaRef ds:uri="6247811e-b09e-4db0-b0e2-20f60e430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cp:lastPrinted>2025-01-22T01:52:56Z</cp:lastPrinted>
  <dcterms:created xsi:type="dcterms:W3CDTF">2024-12-19T01:03:20Z</dcterms:created>
  <dcterms:modified xsi:type="dcterms:W3CDTF">2025-01-30T04:30:50Z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y fmtid="{D5CDD505-2E9C-101B-9397-08002B2CF9AE}" pid="3" name="MediaServiceImageTags">
    <vt:lpwstr/>
  </property>
</Properties>
</file>