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B7725AEA-E13A-4521-90D7-3B08DF274906}" xr6:coauthVersionLast="47" xr6:coauthVersionMax="47" xr10:uidLastSave="{00000000-0000-0000-0000-000000000000}"/>
  <workbookProtection workbookAlgorithmName="SHA-512" workbookHashValue="UMTLZeXCsMNPw+fYevTgmnpblYoGKgTCi9Q4t+Zff0Tfc+nB0eIXQnhnqbL3MA4Pr7Vg+8KqanOXbpRR+OpbVw==" workbookSaltValue="tZCgUcHyFel3QVgPC9HMag=="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LE78" i="4" s="1"/>
  <c r="DF7" i="5"/>
  <c r="DE7" i="5"/>
  <c r="DD7" i="5"/>
  <c r="DC7" i="5"/>
  <c r="DB7" i="5"/>
  <c r="DA7" i="5"/>
  <c r="CZ7" i="5"/>
  <c r="CN7" i="5"/>
  <c r="CM7" i="5"/>
  <c r="CV67" i="4" s="1"/>
  <c r="BZ7" i="5"/>
  <c r="BY7" i="5"/>
  <c r="BX7" i="5"/>
  <c r="KO53" i="4" s="1"/>
  <c r="BW7" i="5"/>
  <c r="BV7" i="5"/>
  <c r="BU7" i="5"/>
  <c r="BT7" i="5"/>
  <c r="LH52" i="4" s="1"/>
  <c r="BS7" i="5"/>
  <c r="BR7" i="5"/>
  <c r="BQ7" i="5"/>
  <c r="BO7" i="5"/>
  <c r="BN7" i="5"/>
  <c r="BM7" i="5"/>
  <c r="BL7" i="5"/>
  <c r="BK7" i="5"/>
  <c r="BJ7" i="5"/>
  <c r="BI7" i="5"/>
  <c r="BH7" i="5"/>
  <c r="BG7" i="5"/>
  <c r="BF7" i="5"/>
  <c r="BD7" i="5"/>
  <c r="BC7" i="5"/>
  <c r="BB7" i="5"/>
  <c r="BA7" i="5"/>
  <c r="AZ7" i="5"/>
  <c r="AY7" i="5"/>
  <c r="AX7" i="5"/>
  <c r="BZ52" i="4" s="1"/>
  <c r="AW7" i="5"/>
  <c r="AV7" i="5"/>
  <c r="AU7" i="5"/>
  <c r="AS7" i="5"/>
  <c r="HJ32" i="4" s="1"/>
  <c r="AR7" i="5"/>
  <c r="AQ7" i="5"/>
  <c r="AP7" i="5"/>
  <c r="AO7" i="5"/>
  <c r="EL32" i="4" s="1"/>
  <c r="AN7" i="5"/>
  <c r="AM7" i="5"/>
  <c r="AL7" i="5"/>
  <c r="AK7" i="5"/>
  <c r="AJ7" i="5"/>
  <c r="EL31" i="4" s="1"/>
  <c r="AH7" i="5"/>
  <c r="AG7" i="5"/>
  <c r="AF7" i="5"/>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MI78" i="4"/>
  <c r="LT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JV53" i="4"/>
  <c r="JC53" i="4"/>
  <c r="HJ53" i="4"/>
  <c r="GQ53" i="4"/>
  <c r="FX53" i="4"/>
  <c r="FE53" i="4"/>
  <c r="EL53" i="4"/>
  <c r="CS53" i="4"/>
  <c r="BZ53" i="4"/>
  <c r="BG53" i="4"/>
  <c r="AN53" i="4"/>
  <c r="U53" i="4"/>
  <c r="MA52" i="4"/>
  <c r="KO52" i="4"/>
  <c r="JV52" i="4"/>
  <c r="JC52" i="4"/>
  <c r="HJ52" i="4"/>
  <c r="GQ52" i="4"/>
  <c r="FX52" i="4"/>
  <c r="FE52" i="4"/>
  <c r="EL52" i="4"/>
  <c r="CS52" i="4"/>
  <c r="BG52" i="4"/>
  <c r="AN52" i="4"/>
  <c r="U52" i="4"/>
  <c r="MA32" i="4"/>
  <c r="LH32" i="4"/>
  <c r="KO32" i="4"/>
  <c r="JV32" i="4"/>
  <c r="JC32" i="4"/>
  <c r="GQ32" i="4"/>
  <c r="FX32" i="4"/>
  <c r="FE32" i="4"/>
  <c r="CS32" i="4"/>
  <c r="BZ32" i="4"/>
  <c r="BG32" i="4"/>
  <c r="AN32" i="4"/>
  <c r="U32" i="4"/>
  <c r="MA31" i="4"/>
  <c r="LH31" i="4"/>
  <c r="KO31" i="4"/>
  <c r="JV31" i="4"/>
  <c r="JC31" i="4"/>
  <c r="HJ31" i="4"/>
  <c r="GQ31" i="4"/>
  <c r="FX31" i="4"/>
  <c r="FE31" i="4"/>
  <c r="CS31" i="4"/>
  <c r="BZ31" i="4"/>
  <c r="BG31" i="4"/>
  <c r="AN31" i="4"/>
  <c r="U31" i="4"/>
  <c r="JQ10" i="4"/>
  <c r="HX10" i="4"/>
  <c r="DU10" i="4"/>
  <c r="CF10" i="4"/>
  <c r="B10" i="4"/>
  <c r="LJ8" i="4"/>
  <c r="HX8" i="4"/>
  <c r="FJ8" i="4"/>
  <c r="DU8" i="4"/>
  <c r="AQ8" i="4"/>
  <c r="B8" i="4"/>
  <c r="B6" i="4"/>
  <c r="BZ76" i="4" l="1"/>
  <c r="MA51" i="4"/>
  <c r="MI76" i="4"/>
  <c r="HJ51" i="4"/>
  <c r="MA30" i="4"/>
  <c r="IT76" i="4"/>
  <c r="CS51" i="4"/>
  <c r="HJ30" i="4"/>
  <c r="CS30" i="4"/>
  <c r="C11" i="5"/>
  <c r="D11" i="5"/>
  <c r="E11" i="5"/>
  <c r="B11" i="5"/>
  <c r="BZ30" i="4" l="1"/>
  <c r="BK76" i="4"/>
  <c r="LH51" i="4"/>
  <c r="LT76" i="4"/>
  <c r="GQ51" i="4"/>
  <c r="LH30" i="4"/>
  <c r="IE76" i="4"/>
  <c r="BZ51" i="4"/>
  <c r="GQ30" i="4"/>
  <c r="HP76" i="4"/>
  <c r="BG51" i="4"/>
  <c r="FX30" i="4"/>
  <c r="BG30" i="4"/>
  <c r="AV76" i="4"/>
  <c r="KO51" i="4"/>
  <c r="LE76" i="4"/>
  <c r="FX51" i="4"/>
  <c r="KO30"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<sst xmlns="http://schemas.openxmlformats.org/spreadsheetml/2006/main" count="278" uniqueCount="141">
  <si>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</si>
  <si>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</si>
  <si>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</si>
  <si>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</si>
  <si>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</si>
  <si>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</si>
  <si>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</si>
  <si>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</si>
  <si>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</si>
  <si>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</si>
  <si>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</si>
  <si>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</si>
  <si>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</si>
  <si>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</si>
  <si>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</si>
  <si>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</si>
  <si>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</si>
  <si>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</si>
  <si>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</si>
  <si>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</si>
  <si>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</si>
  <si>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</si>
  <si>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</si>
  <si>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</si>
  <si>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</si>
  <si>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</si>
  <si>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</si>
  <si>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</si>
  <si>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</si>
  <si>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</si>
  <si>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</si>
  <si>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</si>
  <si>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</si>
  <si>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</si>
  <si>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</si>
  <si>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</si>
  <si>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</si>
  <si>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</si>
  <si>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</si>
  <si>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</si>
  <si>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</si>
  <si>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</si>
  <si>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</si>
  <si>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</si>
  <si>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</si>
  <si>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</si>
  <si>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</si>
  <si>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</si>
  <si>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</si>
  <si>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</si>
  <si>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</si>
  <si>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</si>
  <si>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</si>
  <si>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</si>
  <si>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</si>
  <si>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</si>
  <si>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</si>
  <si>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</si>
  <si>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</si>
  <si>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</si>
  <si>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</si>
  <si>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</si>
  <si>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</si>
  <si>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</si>
  <si>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</si>
  <si>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</si>
  <si>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</si>
  <si>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</si>
  <si>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</si>
  <si>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</si>
  <si>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</si>
  <si>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</si>
  <si>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</si>
  <si>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</si>
  <si>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</si>
  <si>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</si>
  <si>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</si>
  <si>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</si>
  <si>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</si>
  <si>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</si>
  <si>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</si>
  <si>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</si>
  <si>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</si>
  <si>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</si>
  <si>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</si>
  <si>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</si>
  <si>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</si>
  <si>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</si>
  <si>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</si>
  <si>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</si>
  <si>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</si>
  <si>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</si>
  <si>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</si>
  <si>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</si>
  <si>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</si>
  <si>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</si>
  <si>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</si>
  <si>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</si>
  <si>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</si>
  <si>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</si>
  <si>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</si>
  <si>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</si>
  <si>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</si>
  <si>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</si>
  <si>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当該値(N-2)</t>
    <phoneticPr fontId="5"/>
  </si>
  <si>
    <t>当該値(N-4)</t>
    <phoneticPr fontId="5"/>
  </si>
  <si>
    <t>当該値(N)</t>
    <phoneticPr fontId="5"/>
  </si>
  <si>
    <t>当該値(N-3)</t>
    <phoneticPr fontId="5"/>
  </si>
  <si>
    <t>当該値(N-2)</t>
    <phoneticPr fontId="5"/>
  </si>
  <si>
    <t>当該値(N-1)</t>
    <phoneticPr fontId="5"/>
  </si>
  <si>
    <t>当該値(N-4)</t>
    <phoneticPr fontId="5"/>
  </si>
  <si>
    <t>当該値(N-1)</t>
    <phoneticPr fontId="5"/>
  </si>
  <si>
    <t>当該値(N-4)</t>
    <phoneticPr fontId="5"/>
  </si>
  <si>
    <t>当該値(N-3)</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</si>
  <si>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</si>
  <si>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</si>
  <si>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</si>
  <si>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</si>
  <si>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</si>
  <si>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</si>
  <si>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</si>
  <si>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台東区民会館駐車場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</si>
  <si>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</si>
  <si>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</si>
  <si>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</si>
  <si>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</si>
  <si>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</si>
  <si>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</si>
  <si>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</si>
  <si>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</si>
  <si>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</si>
  <si>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</si>
  <si>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</si>
  <si>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</si>
  <si>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</si>
  <si>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</si>
  <si>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</si>
  <si>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台東区民会館（東京都立産業貿易センター台東館）１階に整備した駐車場であるため、他用途への転換は難しいが、設備の更新等は計画的に実施されており、当初整備費用に対する設備投資見込額も適切である。</t>
    <phoneticPr fontId="5"/>
  </si>
  <si>
    <t>　台東区民会館駐車場は、平成29年4月1日施行の「観光バス駐車場条例」により、改めて観光バス駐車場として位置づけられた。
　今後は社会経済活動の活発化に伴い稼働率の上昇が見込まれるため、費用の縮減をはじめとして、目的に沿った健全な駐車場運営を行うとともに、より一層の利用促進を図っていく。</t>
    <rPh sb="62" eb="64">
      <t>コンゴ</t>
    </rPh>
    <rPh sb="65" eb="67">
      <t>シャカイ</t>
    </rPh>
    <rPh sb="67" eb="69">
      <t>ケイザイ</t>
    </rPh>
    <rPh sb="69" eb="71">
      <t>カツドウ</t>
    </rPh>
    <rPh sb="72" eb="75">
      <t>カッパツカ</t>
    </rPh>
    <rPh sb="76" eb="77">
      <t>トモナ</t>
    </rPh>
    <rPh sb="78" eb="80">
      <t>カドウ</t>
    </rPh>
    <rPh sb="80" eb="81">
      <t>リツ</t>
    </rPh>
    <rPh sb="82" eb="84">
      <t>ジョウショウ</t>
    </rPh>
    <rPh sb="85" eb="87">
      <t>ミコ</t>
    </rPh>
    <phoneticPr fontId="5"/>
  </si>
  <si>
    <t>　単年度収支は赤字であり、④、⑤についてもマイナス値であるものの、令和４年度を比較して改善傾向である。今後も引き続き、健全な駐車場運営を行っていく。</t>
    <rPh sb="1" eb="4">
      <t>タンネンド</t>
    </rPh>
    <rPh sb="4" eb="6">
      <t>シュウシ</t>
    </rPh>
    <rPh sb="7" eb="9">
      <t>アカジ</t>
    </rPh>
    <rPh sb="33" eb="35">
      <t>レイワ</t>
    </rPh>
    <rPh sb="36" eb="38">
      <t>ネンド</t>
    </rPh>
    <rPh sb="39" eb="41">
      <t>ヒカク</t>
    </rPh>
    <rPh sb="43" eb="45">
      <t>カイゼン</t>
    </rPh>
    <rPh sb="45" eb="47">
      <t>ケイコウ</t>
    </rPh>
    <phoneticPr fontId="5"/>
  </si>
  <si>
    <t>　社会経済活動の再開・活発化により、稼働率は改善傾向である。</t>
    <rPh sb="8" eb="10">
      <t>サイカイ</t>
    </rPh>
    <rPh sb="18" eb="20">
      <t>カドウ</t>
    </rPh>
    <rPh sb="20" eb="21">
      <t>リツ</t>
    </rPh>
    <rPh sb="22" eb="24">
      <t>カイゼン</t>
    </rPh>
    <rPh sb="24" eb="26">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</si>
</sst>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101.1</c:v>
                </c:pt>
                <c:pt idx="1">
                  <c:v>100</c:v>
                </c:pt>
                <c:pt idx="2">
                  <c:v>100</c:v>
                </c:pt>
                <c:pt idx="3">
                  <c:v>43.9</c:v>
                </c:pt>
                <c:pt idx="4">
                  <c:v>60</c:v>
                </c:pt>
              </c:numCache>
            </c:numRef>
          </c:val>
          <c:extLst>
            <c:ext xmlns:c16="http://schemas.microsoft.com/office/drawing/2014/chart" uri="{C3380CC4-5D6E-409C-BE32-E72D297353CC}">
              <c16:uniqueId val="{00000000-B876-4493-BF37-6184273F10F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B876-4493-BF37-6184273F10F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0D7-4E41-9F19-EBC0D2EDE9D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10D7-4E41-9F19-EBC0D2EDE9D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D09-41EC-9FFB-74D0D076596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D09-41EC-9FFB-74D0D076596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70DB-4B6A-9E30-D47913D03C1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0DB-4B6A-9E30-D47913D03C1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5.2</c:v>
                </c:pt>
                <c:pt idx="1">
                  <c:v>50.8</c:v>
                </c:pt>
                <c:pt idx="2">
                  <c:v>18.2</c:v>
                </c:pt>
                <c:pt idx="3">
                  <c:v>0</c:v>
                </c:pt>
                <c:pt idx="4">
                  <c:v>0</c:v>
                </c:pt>
              </c:numCache>
            </c:numRef>
          </c:val>
          <c:extLst>
            <c:ext xmlns:c16="http://schemas.microsoft.com/office/drawing/2014/chart" uri="{C3380CC4-5D6E-409C-BE32-E72D297353CC}">
              <c16:uniqueId val="{00000000-0C7A-4BCF-9167-15BB5E4033B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0C7A-4BCF-9167-15BB5E4033B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96</c:v>
                </c:pt>
                <c:pt idx="1">
                  <c:v>1961</c:v>
                </c:pt>
                <c:pt idx="2">
                  <c:v>675</c:v>
                </c:pt>
                <c:pt idx="3">
                  <c:v>0</c:v>
                </c:pt>
                <c:pt idx="4">
                  <c:v>0</c:v>
                </c:pt>
              </c:numCache>
            </c:numRef>
          </c:val>
          <c:extLst>
            <c:ext xmlns:c16="http://schemas.microsoft.com/office/drawing/2014/chart" uri="{C3380CC4-5D6E-409C-BE32-E72D297353CC}">
              <c16:uniqueId val="{00000000-EFE1-485F-A4BD-B7346AFB5E7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EFE1-485F-A4BD-B7346AFB5E7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168</c:v>
                </c:pt>
                <c:pt idx="1">
                  <c:v>80</c:v>
                </c:pt>
                <c:pt idx="2">
                  <c:v>92</c:v>
                </c:pt>
                <c:pt idx="3">
                  <c:v>120</c:v>
                </c:pt>
                <c:pt idx="4">
                  <c:v>144</c:v>
                </c:pt>
              </c:numCache>
            </c:numRef>
          </c:val>
          <c:extLst>
            <c:ext xmlns:c16="http://schemas.microsoft.com/office/drawing/2014/chart" uri="{C3380CC4-5D6E-409C-BE32-E72D297353CC}">
              <c16:uniqueId val="{00000000-2FB8-4D52-BDBE-3EDEA339AF4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2FB8-4D52-BDBE-3EDEA339AF4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-22.5</c:v>
                </c:pt>
                <c:pt idx="1">
                  <c:v>-298</c:v>
                </c:pt>
                <c:pt idx="2">
                  <c:v>-233.6</c:v>
                </c:pt>
                <c:pt idx="3">
                  <c:v>-128.9</c:v>
                </c:pt>
                <c:pt idx="4">
                  <c:v>-67.3</c:v>
                </c:pt>
              </c:numCache>
            </c:numRef>
          </c:val>
          <c:extLst>
            <c:ext xmlns:c16="http://schemas.microsoft.com/office/drawing/2014/chart" uri="{C3380CC4-5D6E-409C-BE32-E72D297353CC}">
              <c16:uniqueId val="{00000000-36EF-4949-B6AB-F0E83758541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36EF-4949-B6AB-F0E83758541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-5178</c:v>
                </c:pt>
                <c:pt idx="1">
                  <c:v>-21094</c:v>
                </c:pt>
                <c:pt idx="2">
                  <c:v>-21873</c:v>
                </c:pt>
                <c:pt idx="3">
                  <c:v>-17742</c:v>
                </c:pt>
                <c:pt idx="4">
                  <c:v>-12574</c:v>
                </c:pt>
              </c:numCache>
            </c:numRef>
          </c:val>
          <c:extLst>
            <c:ext xmlns:c16="http://schemas.microsoft.com/office/drawing/2014/chart" uri="{C3380CC4-5D6E-409C-BE32-E72D297353CC}">
              <c16:uniqueId val="{00000000-3086-443C-A642-D03B0BA58E0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3086-443C-A642-D03B0BA58E0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東京都台東区　台東区民会館駐車場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1061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800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139</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101.1</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43.9</v>
      </c>
      <c r="CA31" s="116"/>
      <c r="CB31" s="116"/>
      <c r="CC31" s="116"/>
      <c r="CD31" s="116"/>
      <c r="CE31" s="116"/>
      <c r="CF31" s="116"/>
      <c r="CG31" s="116"/>
      <c r="CH31" s="116"/>
      <c r="CI31" s="116"/>
      <c r="CJ31" s="116"/>
      <c r="CK31" s="116"/>
      <c r="CL31" s="116"/>
      <c r="CM31" s="116"/>
      <c r="CN31" s="116"/>
      <c r="CO31" s="116"/>
      <c r="CP31" s="116"/>
      <c r="CQ31" s="116"/>
      <c r="CR31" s="116"/>
      <c r="CS31" s="116">
        <f>データ!AC7</f>
        <v>60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5.2</v>
      </c>
      <c r="EM31" s="116"/>
      <c r="EN31" s="116"/>
      <c r="EO31" s="116"/>
      <c r="EP31" s="116"/>
      <c r="EQ31" s="116"/>
      <c r="ER31" s="116"/>
      <c r="ES31" s="116"/>
      <c r="ET31" s="116"/>
      <c r="EU31" s="116"/>
      <c r="EV31" s="116"/>
      <c r="EW31" s="116"/>
      <c r="EX31" s="116"/>
      <c r="EY31" s="116"/>
      <c r="EZ31" s="116"/>
      <c r="FA31" s="116"/>
      <c r="FB31" s="116"/>
      <c r="FC31" s="116"/>
      <c r="FD31" s="116"/>
      <c r="FE31" s="116">
        <f>データ!AK7</f>
        <v>50.8</v>
      </c>
      <c r="FF31" s="116"/>
      <c r="FG31" s="116"/>
      <c r="FH31" s="116"/>
      <c r="FI31" s="116"/>
      <c r="FJ31" s="116"/>
      <c r="FK31" s="116"/>
      <c r="FL31" s="116"/>
      <c r="FM31" s="116"/>
      <c r="FN31" s="116"/>
      <c r="FO31" s="116"/>
      <c r="FP31" s="116"/>
      <c r="FQ31" s="116"/>
      <c r="FR31" s="116"/>
      <c r="FS31" s="116"/>
      <c r="FT31" s="116"/>
      <c r="FU31" s="116"/>
      <c r="FV31" s="116"/>
      <c r="FW31" s="116"/>
      <c r="FX31" s="116">
        <f>データ!AL7</f>
        <v>18.2</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168</v>
      </c>
      <c r="JD31" s="111"/>
      <c r="JE31" s="111"/>
      <c r="JF31" s="111"/>
      <c r="JG31" s="111"/>
      <c r="JH31" s="111"/>
      <c r="JI31" s="111"/>
      <c r="JJ31" s="111"/>
      <c r="JK31" s="111"/>
      <c r="JL31" s="111"/>
      <c r="JM31" s="111"/>
      <c r="JN31" s="111"/>
      <c r="JO31" s="111"/>
      <c r="JP31" s="111"/>
      <c r="JQ31" s="111"/>
      <c r="JR31" s="111"/>
      <c r="JS31" s="111"/>
      <c r="JT31" s="111"/>
      <c r="JU31" s="112"/>
      <c r="JV31" s="110">
        <f>データ!DL7</f>
        <v>80</v>
      </c>
      <c r="JW31" s="111"/>
      <c r="JX31" s="111"/>
      <c r="JY31" s="111"/>
      <c r="JZ31" s="111"/>
      <c r="KA31" s="111"/>
      <c r="KB31" s="111"/>
      <c r="KC31" s="111"/>
      <c r="KD31" s="111"/>
      <c r="KE31" s="111"/>
      <c r="KF31" s="111"/>
      <c r="KG31" s="111"/>
      <c r="KH31" s="111"/>
      <c r="KI31" s="111"/>
      <c r="KJ31" s="111"/>
      <c r="KK31" s="111"/>
      <c r="KL31" s="111"/>
      <c r="KM31" s="111"/>
      <c r="KN31" s="112"/>
      <c r="KO31" s="110">
        <f>データ!DM7</f>
        <v>92</v>
      </c>
      <c r="KP31" s="111"/>
      <c r="KQ31" s="111"/>
      <c r="KR31" s="111"/>
      <c r="KS31" s="111"/>
      <c r="KT31" s="111"/>
      <c r="KU31" s="111"/>
      <c r="KV31" s="111"/>
      <c r="KW31" s="111"/>
      <c r="KX31" s="111"/>
      <c r="KY31" s="111"/>
      <c r="KZ31" s="111"/>
      <c r="LA31" s="111"/>
      <c r="LB31" s="111"/>
      <c r="LC31" s="111"/>
      <c r="LD31" s="111"/>
      <c r="LE31" s="111"/>
      <c r="LF31" s="111"/>
      <c r="LG31" s="112"/>
      <c r="LH31" s="110">
        <f>データ!DN7</f>
        <v>120</v>
      </c>
      <c r="LI31" s="111"/>
      <c r="LJ31" s="111"/>
      <c r="LK31" s="111"/>
      <c r="LL31" s="111"/>
      <c r="LM31" s="111"/>
      <c r="LN31" s="111"/>
      <c r="LO31" s="111"/>
      <c r="LP31" s="111"/>
      <c r="LQ31" s="111"/>
      <c r="LR31" s="111"/>
      <c r="LS31" s="111"/>
      <c r="LT31" s="111"/>
      <c r="LU31" s="111"/>
      <c r="LV31" s="111"/>
      <c r="LW31" s="111"/>
      <c r="LX31" s="111"/>
      <c r="LY31" s="111"/>
      <c r="LZ31" s="112"/>
      <c r="MA31" s="110">
        <f>データ!DO7</f>
        <v>144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96</v>
      </c>
      <c r="V52" s="120"/>
      <c r="W52" s="120"/>
      <c r="X52" s="120"/>
      <c r="Y52" s="120"/>
      <c r="Z52" s="120"/>
      <c r="AA52" s="120"/>
      <c r="AB52" s="120"/>
      <c r="AC52" s="120"/>
      <c r="AD52" s="120"/>
      <c r="AE52" s="120"/>
      <c r="AF52" s="120"/>
      <c r="AG52" s="120"/>
      <c r="AH52" s="120"/>
      <c r="AI52" s="120"/>
      <c r="AJ52" s="120"/>
      <c r="AK52" s="120"/>
      <c r="AL52" s="120"/>
      <c r="AM52" s="120"/>
      <c r="AN52" s="120">
        <f>データ!AV7</f>
        <v>1961</v>
      </c>
      <c r="AO52" s="120"/>
      <c r="AP52" s="120"/>
      <c r="AQ52" s="120"/>
      <c r="AR52" s="120"/>
      <c r="AS52" s="120"/>
      <c r="AT52" s="120"/>
      <c r="AU52" s="120"/>
      <c r="AV52" s="120"/>
      <c r="AW52" s="120"/>
      <c r="AX52" s="120"/>
      <c r="AY52" s="120"/>
      <c r="AZ52" s="120"/>
      <c r="BA52" s="120"/>
      <c r="BB52" s="120"/>
      <c r="BC52" s="120"/>
      <c r="BD52" s="120"/>
      <c r="BE52" s="120"/>
      <c r="BF52" s="120"/>
      <c r="BG52" s="120">
        <f>データ!AW7</f>
        <v>675</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-22.5</v>
      </c>
      <c r="EM52" s="116"/>
      <c r="EN52" s="116"/>
      <c r="EO52" s="116"/>
      <c r="EP52" s="116"/>
      <c r="EQ52" s="116"/>
      <c r="ER52" s="116"/>
      <c r="ES52" s="116"/>
      <c r="ET52" s="116"/>
      <c r="EU52" s="116"/>
      <c r="EV52" s="116"/>
      <c r="EW52" s="116"/>
      <c r="EX52" s="116"/>
      <c r="EY52" s="116"/>
      <c r="EZ52" s="116"/>
      <c r="FA52" s="116"/>
      <c r="FB52" s="116"/>
      <c r="FC52" s="116"/>
      <c r="FD52" s="116"/>
      <c r="FE52" s="116">
        <f>データ!BG7</f>
        <v>-298</v>
      </c>
      <c r="FF52" s="116"/>
      <c r="FG52" s="116"/>
      <c r="FH52" s="116"/>
      <c r="FI52" s="116"/>
      <c r="FJ52" s="116"/>
      <c r="FK52" s="116"/>
      <c r="FL52" s="116"/>
      <c r="FM52" s="116"/>
      <c r="FN52" s="116"/>
      <c r="FO52" s="116"/>
      <c r="FP52" s="116"/>
      <c r="FQ52" s="116"/>
      <c r="FR52" s="116"/>
      <c r="FS52" s="116"/>
      <c r="FT52" s="116"/>
      <c r="FU52" s="116"/>
      <c r="FV52" s="116"/>
      <c r="FW52" s="116"/>
      <c r="FX52" s="116">
        <f>データ!BH7</f>
        <v>-233.6</v>
      </c>
      <c r="FY52" s="116"/>
      <c r="FZ52" s="116"/>
      <c r="GA52" s="116"/>
      <c r="GB52" s="116"/>
      <c r="GC52" s="116"/>
      <c r="GD52" s="116"/>
      <c r="GE52" s="116"/>
      <c r="GF52" s="116"/>
      <c r="GG52" s="116"/>
      <c r="GH52" s="116"/>
      <c r="GI52" s="116"/>
      <c r="GJ52" s="116"/>
      <c r="GK52" s="116"/>
      <c r="GL52" s="116"/>
      <c r="GM52" s="116"/>
      <c r="GN52" s="116"/>
      <c r="GO52" s="116"/>
      <c r="GP52" s="116"/>
      <c r="GQ52" s="116">
        <f>データ!BI7</f>
        <v>-128.9</v>
      </c>
      <c r="GR52" s="116"/>
      <c r="GS52" s="116"/>
      <c r="GT52" s="116"/>
      <c r="GU52" s="116"/>
      <c r="GV52" s="116"/>
      <c r="GW52" s="116"/>
      <c r="GX52" s="116"/>
      <c r="GY52" s="116"/>
      <c r="GZ52" s="116"/>
      <c r="HA52" s="116"/>
      <c r="HB52" s="116"/>
      <c r="HC52" s="116"/>
      <c r="HD52" s="116"/>
      <c r="HE52" s="116"/>
      <c r="HF52" s="116"/>
      <c r="HG52" s="116"/>
      <c r="HH52" s="116"/>
      <c r="HI52" s="116"/>
      <c r="HJ52" s="116">
        <f>データ!BJ7</f>
        <v>-67.3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-5178</v>
      </c>
      <c r="JD52" s="120"/>
      <c r="JE52" s="120"/>
      <c r="JF52" s="120"/>
      <c r="JG52" s="120"/>
      <c r="JH52" s="120"/>
      <c r="JI52" s="120"/>
      <c r="JJ52" s="120"/>
      <c r="JK52" s="120"/>
      <c r="JL52" s="120"/>
      <c r="JM52" s="120"/>
      <c r="JN52" s="120"/>
      <c r="JO52" s="120"/>
      <c r="JP52" s="120"/>
      <c r="JQ52" s="120"/>
      <c r="JR52" s="120"/>
      <c r="JS52" s="120"/>
      <c r="JT52" s="120"/>
      <c r="JU52" s="120"/>
      <c r="JV52" s="120">
        <f>データ!BR7</f>
        <v>-21094</v>
      </c>
      <c r="JW52" s="120"/>
      <c r="JX52" s="120"/>
      <c r="JY52" s="120"/>
      <c r="JZ52" s="120"/>
      <c r="KA52" s="120"/>
      <c r="KB52" s="120"/>
      <c r="KC52" s="120"/>
      <c r="KD52" s="120"/>
      <c r="KE52" s="120"/>
      <c r="KF52" s="120"/>
      <c r="KG52" s="120"/>
      <c r="KH52" s="120"/>
      <c r="KI52" s="120"/>
      <c r="KJ52" s="120"/>
      <c r="KK52" s="120"/>
      <c r="KL52" s="120"/>
      <c r="KM52" s="120"/>
      <c r="KN52" s="120"/>
      <c r="KO52" s="120">
        <f>データ!BS7</f>
        <v>-21873</v>
      </c>
      <c r="KP52" s="120"/>
      <c r="KQ52" s="120"/>
      <c r="KR52" s="120"/>
      <c r="KS52" s="120"/>
      <c r="KT52" s="120"/>
      <c r="KU52" s="120"/>
      <c r="KV52" s="120"/>
      <c r="KW52" s="120"/>
      <c r="KX52" s="120"/>
      <c r="KY52" s="120"/>
      <c r="KZ52" s="120"/>
      <c r="LA52" s="120"/>
      <c r="LB52" s="120"/>
      <c r="LC52" s="120"/>
      <c r="LD52" s="120"/>
      <c r="LE52" s="120"/>
      <c r="LF52" s="120"/>
      <c r="LG52" s="120"/>
      <c r="LH52" s="120">
        <f>データ!BT7</f>
        <v>-17742</v>
      </c>
      <c r="LI52" s="120"/>
      <c r="LJ52" s="120"/>
      <c r="LK52" s="120"/>
      <c r="LL52" s="120"/>
      <c r="LM52" s="120"/>
      <c r="LN52" s="120"/>
      <c r="LO52" s="120"/>
      <c r="LP52" s="120"/>
      <c r="LQ52" s="120"/>
      <c r="LR52" s="120"/>
      <c r="LS52" s="120"/>
      <c r="LT52" s="120"/>
      <c r="LU52" s="120"/>
      <c r="LV52" s="120"/>
      <c r="LW52" s="120"/>
      <c r="LX52" s="120"/>
      <c r="LY52" s="120"/>
      <c r="LZ52" s="120"/>
      <c r="MA52" s="120">
        <f>データ!BU7</f>
        <v>-12574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138</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heZJDne1jsj6Nm4lb2JZgitZe24kO6BS9Y7PR1atOoWSwlba5pva6l6g9rxIdaAaZx2AdxVVihmFv1HRr4cxWA==" saltValue="rpPXlrN0d6eZV9h83k/gp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102</v>
      </c>
      <c r="AO5" s="47" t="s">
        <v>94</v>
      </c>
      <c r="AP5" s="47" t="s">
        <v>95</v>
      </c>
      <c r="AQ5" s="47" t="s">
        <v>96</v>
      </c>
      <c r="AR5" s="47" t="s">
        <v>97</v>
      </c>
      <c r="AS5" s="47" t="s">
        <v>98</v>
      </c>
      <c r="AT5" s="47" t="s">
        <v>99</v>
      </c>
      <c r="AU5" s="47" t="s">
        <v>89</v>
      </c>
      <c r="AV5" s="47" t="s">
        <v>103</v>
      </c>
      <c r="AW5" s="47" t="s">
        <v>104</v>
      </c>
      <c r="AX5" s="47" t="s">
        <v>92</v>
      </c>
      <c r="AY5" s="47" t="s">
        <v>102</v>
      </c>
      <c r="AZ5" s="47" t="s">
        <v>94</v>
      </c>
      <c r="BA5" s="47" t="s">
        <v>95</v>
      </c>
      <c r="BB5" s="47" t="s">
        <v>96</v>
      </c>
      <c r="BC5" s="47" t="s">
        <v>97</v>
      </c>
      <c r="BD5" s="47" t="s">
        <v>98</v>
      </c>
      <c r="BE5" s="47" t="s">
        <v>99</v>
      </c>
      <c r="BF5" s="47" t="s">
        <v>105</v>
      </c>
      <c r="BG5" s="47" t="s">
        <v>90</v>
      </c>
      <c r="BH5" s="47" t="s">
        <v>101</v>
      </c>
      <c r="BI5" s="47" t="s">
        <v>92</v>
      </c>
      <c r="BJ5" s="47" t="s">
        <v>93</v>
      </c>
      <c r="BK5" s="47" t="s">
        <v>94</v>
      </c>
      <c r="BL5" s="47" t="s">
        <v>95</v>
      </c>
      <c r="BM5" s="47" t="s">
        <v>96</v>
      </c>
      <c r="BN5" s="47" t="s">
        <v>97</v>
      </c>
      <c r="BO5" s="47" t="s">
        <v>98</v>
      </c>
      <c r="BP5" s="47" t="s">
        <v>99</v>
      </c>
      <c r="BQ5" s="47" t="s">
        <v>89</v>
      </c>
      <c r="BR5" s="47" t="s">
        <v>90</v>
      </c>
      <c r="BS5" s="47" t="s">
        <v>91</v>
      </c>
      <c r="BT5" s="47" t="s">
        <v>92</v>
      </c>
      <c r="BU5" s="47" t="s">
        <v>106</v>
      </c>
      <c r="BV5" s="47" t="s">
        <v>94</v>
      </c>
      <c r="BW5" s="47" t="s">
        <v>95</v>
      </c>
      <c r="BX5" s="47" t="s">
        <v>96</v>
      </c>
      <c r="BY5" s="47" t="s">
        <v>97</v>
      </c>
      <c r="BZ5" s="47" t="s">
        <v>98</v>
      </c>
      <c r="CA5" s="47" t="s">
        <v>99</v>
      </c>
      <c r="CB5" s="47" t="s">
        <v>89</v>
      </c>
      <c r="CC5" s="47" t="s">
        <v>107</v>
      </c>
      <c r="CD5" s="47" t="s">
        <v>108</v>
      </c>
      <c r="CE5" s="47" t="s">
        <v>109</v>
      </c>
      <c r="CF5" s="47" t="s">
        <v>93</v>
      </c>
      <c r="CG5" s="47" t="s">
        <v>94</v>
      </c>
      <c r="CH5" s="47" t="s">
        <v>95</v>
      </c>
      <c r="CI5" s="47" t="s">
        <v>96</v>
      </c>
      <c r="CJ5" s="47" t="s">
        <v>97</v>
      </c>
      <c r="CK5" s="47" t="s">
        <v>98</v>
      </c>
      <c r="CL5" s="47" t="s">
        <v>99</v>
      </c>
      <c r="CM5" s="145"/>
      <c r="CN5" s="145"/>
      <c r="CO5" s="47" t="s">
        <v>110</v>
      </c>
      <c r="CP5" s="47" t="s">
        <v>103</v>
      </c>
      <c r="CQ5" s="47" t="s">
        <v>104</v>
      </c>
      <c r="CR5" s="47" t="s">
        <v>111</v>
      </c>
      <c r="CS5" s="47" t="s">
        <v>93</v>
      </c>
      <c r="CT5" s="47" t="s">
        <v>94</v>
      </c>
      <c r="CU5" s="47" t="s">
        <v>95</v>
      </c>
      <c r="CV5" s="47" t="s">
        <v>96</v>
      </c>
      <c r="CW5" s="47" t="s">
        <v>97</v>
      </c>
      <c r="CX5" s="47" t="s">
        <v>98</v>
      </c>
      <c r="CY5" s="47" t="s">
        <v>99</v>
      </c>
      <c r="CZ5" s="47" t="s">
        <v>112</v>
      </c>
      <c r="DA5" s="47" t="s">
        <v>113</v>
      </c>
      <c r="DB5" s="47" t="s">
        <v>114</v>
      </c>
      <c r="DC5" s="47" t="s">
        <v>92</v>
      </c>
      <c r="DD5" s="47" t="s">
        <v>93</v>
      </c>
      <c r="DE5" s="47" t="s">
        <v>94</v>
      </c>
      <c r="DF5" s="47" t="s">
        <v>95</v>
      </c>
      <c r="DG5" s="47" t="s">
        <v>96</v>
      </c>
      <c r="DH5" s="47" t="s">
        <v>97</v>
      </c>
      <c r="DI5" s="47" t="s">
        <v>98</v>
      </c>
      <c r="DJ5" s="47" t="s">
        <v>35</v>
      </c>
      <c r="DK5" s="47" t="s">
        <v>89</v>
      </c>
      <c r="DL5" s="47" t="s">
        <v>115</v>
      </c>
      <c r="DM5" s="47" t="s">
        <v>91</v>
      </c>
      <c r="DN5" s="47" t="s">
        <v>92</v>
      </c>
      <c r="DO5" s="47" t="s">
        <v>93</v>
      </c>
      <c r="DP5" s="47" t="s">
        <v>94</v>
      </c>
      <c r="DQ5" s="47" t="s">
        <v>95</v>
      </c>
      <c r="DR5" s="47" t="s">
        <v>96</v>
      </c>
      <c r="DS5" s="47" t="s">
        <v>97</v>
      </c>
      <c r="DT5" s="47" t="s">
        <v>98</v>
      </c>
      <c r="DU5" s="47" t="s">
        <v>99</v>
      </c>
    </row>
    <row r="6" spans="1:125" s="54" customFormat="1" x14ac:dyDescent="0.2">
      <c r="A6" s="37" t="s">
        <v>116</v>
      </c>
      <c r="B6" s="48">
        <f>B8</f>
        <v>2023</v>
      </c>
      <c r="C6" s="48">
        <f t="shared" ref="C6:X6" si="1">C8</f>
        <v>131067</v>
      </c>
      <c r="D6" s="48">
        <f t="shared" si="1"/>
        <v>47</v>
      </c>
      <c r="E6" s="48">
        <f t="shared" si="1"/>
        <v>14</v>
      </c>
      <c r="F6" s="48">
        <f t="shared" si="1"/>
        <v>0</v>
      </c>
      <c r="G6" s="48">
        <f t="shared" si="1"/>
        <v>6</v>
      </c>
      <c r="H6" s="48" t="str">
        <f>SUBSTITUTE(H8,"　","")</f>
        <v>東京都台東区</v>
      </c>
      <c r="I6" s="48" t="str">
        <f t="shared" si="1"/>
        <v>台東区民会館駐車場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7</v>
      </c>
      <c r="S6" s="50" t="str">
        <f t="shared" si="1"/>
        <v>公共施設</v>
      </c>
      <c r="T6" s="50" t="str">
        <f t="shared" si="1"/>
        <v>無</v>
      </c>
      <c r="U6" s="51">
        <f t="shared" si="1"/>
        <v>1061</v>
      </c>
      <c r="V6" s="51">
        <f t="shared" si="1"/>
        <v>25</v>
      </c>
      <c r="W6" s="51">
        <f t="shared" si="1"/>
        <v>800</v>
      </c>
      <c r="X6" s="50" t="str">
        <f t="shared" si="1"/>
        <v>無</v>
      </c>
      <c r="Y6" s="52">
        <f>IF(Y8="-",NA(),Y8)</f>
        <v>101.1</v>
      </c>
      <c r="Z6" s="52">
        <f t="shared" ref="Z6:AH6" si="2">IF(Z8="-",NA(),Z8)</f>
        <v>100</v>
      </c>
      <c r="AA6" s="52">
        <f t="shared" si="2"/>
        <v>100</v>
      </c>
      <c r="AB6" s="52">
        <f t="shared" si="2"/>
        <v>43.9</v>
      </c>
      <c r="AC6" s="52">
        <f t="shared" si="2"/>
        <v>60</v>
      </c>
      <c r="AD6" s="52">
        <f t="shared" si="2"/>
        <v>1736.5</v>
      </c>
      <c r="AE6" s="52">
        <f t="shared" si="2"/>
        <v>3200.8</v>
      </c>
      <c r="AF6" s="52">
        <f t="shared" si="2"/>
        <v>274.39999999999998</v>
      </c>
      <c r="AG6" s="52">
        <f t="shared" si="2"/>
        <v>972.8</v>
      </c>
      <c r="AH6" s="52">
        <f t="shared" si="2"/>
        <v>2703.2</v>
      </c>
      <c r="AI6" s="49" t="str">
        <f>IF(AI8="-","",IF(AI8="-","【-】","【"&amp;SUBSTITUTE(TEXT(AI8,"#,##0.0"),"-","△")&amp;"】"))</f>
        <v>【1,905.8】</v>
      </c>
      <c r="AJ6" s="52">
        <f>IF(AJ8="-",NA(),AJ8)</f>
        <v>5.2</v>
      </c>
      <c r="AK6" s="52">
        <f t="shared" ref="AK6:AS6" si="3">IF(AK8="-",NA(),AK8)</f>
        <v>50.8</v>
      </c>
      <c r="AL6" s="52">
        <f t="shared" si="3"/>
        <v>18.2</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96</v>
      </c>
      <c r="AV6" s="53">
        <f t="shared" ref="AV6:BD6" si="4">IF(AV8="-",NA(),AV8)</f>
        <v>1961</v>
      </c>
      <c r="AW6" s="53">
        <f t="shared" si="4"/>
        <v>675</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-22.5</v>
      </c>
      <c r="BG6" s="52">
        <f t="shared" ref="BG6:BO6" si="5">IF(BG8="-",NA(),BG8)</f>
        <v>-298</v>
      </c>
      <c r="BH6" s="52">
        <f t="shared" si="5"/>
        <v>-233.6</v>
      </c>
      <c r="BI6" s="52">
        <f t="shared" si="5"/>
        <v>-128.9</v>
      </c>
      <c r="BJ6" s="52">
        <f t="shared" si="5"/>
        <v>-67.3</v>
      </c>
      <c r="BK6" s="52">
        <f t="shared" si="5"/>
        <v>28.9</v>
      </c>
      <c r="BL6" s="52">
        <f t="shared" si="5"/>
        <v>-56.4</v>
      </c>
      <c r="BM6" s="52">
        <f t="shared" si="5"/>
        <v>16.899999999999999</v>
      </c>
      <c r="BN6" s="52">
        <f t="shared" si="5"/>
        <v>26.4</v>
      </c>
      <c r="BO6" s="52">
        <f t="shared" si="5"/>
        <v>-1.9</v>
      </c>
      <c r="BP6" s="49" t="str">
        <f>IF(BP8="-","",IF(BP8="-","【-】","【"&amp;SUBSTITUTE(TEXT(BP8,"#,##0.0"),"-","△")&amp;"】"))</f>
        <v>【△55.6】</v>
      </c>
      <c r="BQ6" s="53">
        <f>IF(BQ8="-",NA(),BQ8)</f>
        <v>-5178</v>
      </c>
      <c r="BR6" s="53">
        <f t="shared" ref="BR6:BZ6" si="6">IF(BR8="-",NA(),BR8)</f>
        <v>-21094</v>
      </c>
      <c r="BS6" s="53">
        <f t="shared" si="6"/>
        <v>-21873</v>
      </c>
      <c r="BT6" s="53">
        <f t="shared" si="6"/>
        <v>-17742</v>
      </c>
      <c r="BU6" s="53">
        <f t="shared" si="6"/>
        <v>-12574</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117</v>
      </c>
      <c r="CM6" s="51">
        <f t="shared" ref="CM6:CN6" si="7">CM8</f>
        <v>0</v>
      </c>
      <c r="CN6" s="51">
        <f t="shared" si="7"/>
        <v>1800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168</v>
      </c>
      <c r="DL6" s="52">
        <f t="shared" ref="DL6:DT6" si="9">IF(DL8="-",NA(),DL8)</f>
        <v>80</v>
      </c>
      <c r="DM6" s="52">
        <f t="shared" si="9"/>
        <v>92</v>
      </c>
      <c r="DN6" s="52">
        <f t="shared" si="9"/>
        <v>120</v>
      </c>
      <c r="DO6" s="52">
        <f t="shared" si="9"/>
        <v>144</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2">
      <c r="A7" s="37" t="s">
        <v>118</v>
      </c>
      <c r="B7" s="48">
        <f t="shared" ref="B7:X7" si="10">B8</f>
        <v>2023</v>
      </c>
      <c r="C7" s="48">
        <f t="shared" si="10"/>
        <v>131067</v>
      </c>
      <c r="D7" s="48">
        <f t="shared" si="10"/>
        <v>47</v>
      </c>
      <c r="E7" s="48">
        <f t="shared" si="10"/>
        <v>14</v>
      </c>
      <c r="F7" s="48">
        <f t="shared" si="10"/>
        <v>0</v>
      </c>
      <c r="G7" s="48">
        <f t="shared" si="10"/>
        <v>6</v>
      </c>
      <c r="H7" s="48" t="str">
        <f t="shared" si="10"/>
        <v>東京都　台東区</v>
      </c>
      <c r="I7" s="48" t="str">
        <f t="shared" si="10"/>
        <v>台東区民会館駐車場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7</v>
      </c>
      <c r="S7" s="50" t="str">
        <f t="shared" si="10"/>
        <v>公共施設</v>
      </c>
      <c r="T7" s="50" t="str">
        <f t="shared" si="10"/>
        <v>無</v>
      </c>
      <c r="U7" s="51">
        <f t="shared" si="10"/>
        <v>1061</v>
      </c>
      <c r="V7" s="51">
        <f t="shared" si="10"/>
        <v>25</v>
      </c>
      <c r="W7" s="51">
        <f t="shared" si="10"/>
        <v>800</v>
      </c>
      <c r="X7" s="50" t="str">
        <f t="shared" si="10"/>
        <v>無</v>
      </c>
      <c r="Y7" s="52">
        <f>Y8</f>
        <v>101.1</v>
      </c>
      <c r="Z7" s="52">
        <f t="shared" ref="Z7:AH7" si="11">Z8</f>
        <v>100</v>
      </c>
      <c r="AA7" s="52">
        <f t="shared" si="11"/>
        <v>100</v>
      </c>
      <c r="AB7" s="52">
        <f t="shared" si="11"/>
        <v>43.9</v>
      </c>
      <c r="AC7" s="52">
        <f t="shared" si="11"/>
        <v>60</v>
      </c>
      <c r="AD7" s="52">
        <f t="shared" si="11"/>
        <v>1736.5</v>
      </c>
      <c r="AE7" s="52">
        <f t="shared" si="11"/>
        <v>3200.8</v>
      </c>
      <c r="AF7" s="52">
        <f t="shared" si="11"/>
        <v>274.39999999999998</v>
      </c>
      <c r="AG7" s="52">
        <f t="shared" si="11"/>
        <v>972.8</v>
      </c>
      <c r="AH7" s="52">
        <f t="shared" si="11"/>
        <v>2703.2</v>
      </c>
      <c r="AI7" s="49"/>
      <c r="AJ7" s="52">
        <f>AJ8</f>
        <v>5.2</v>
      </c>
      <c r="AK7" s="52">
        <f t="shared" ref="AK7:AS7" si="12">AK8</f>
        <v>50.8</v>
      </c>
      <c r="AL7" s="52">
        <f t="shared" si="12"/>
        <v>18.2</v>
      </c>
      <c r="AM7" s="52">
        <f t="shared" si="12"/>
        <v>0</v>
      </c>
      <c r="AN7" s="52">
        <f t="shared" si="12"/>
        <v>0</v>
      </c>
      <c r="AO7" s="52">
        <f t="shared" si="12"/>
        <v>1.3</v>
      </c>
      <c r="AP7" s="52">
        <f t="shared" si="12"/>
        <v>4.8</v>
      </c>
      <c r="AQ7" s="52">
        <f t="shared" si="12"/>
        <v>3.3</v>
      </c>
      <c r="AR7" s="52">
        <f t="shared" si="12"/>
        <v>1.6</v>
      </c>
      <c r="AS7" s="52">
        <f t="shared" si="12"/>
        <v>1.5</v>
      </c>
      <c r="AT7" s="49"/>
      <c r="AU7" s="53">
        <f>AU8</f>
        <v>96</v>
      </c>
      <c r="AV7" s="53">
        <f t="shared" ref="AV7:BD7" si="13">AV8</f>
        <v>1961</v>
      </c>
      <c r="AW7" s="53">
        <f t="shared" si="13"/>
        <v>675</v>
      </c>
      <c r="AX7" s="53">
        <f t="shared" si="13"/>
        <v>0</v>
      </c>
      <c r="AY7" s="53">
        <f t="shared" si="13"/>
        <v>0</v>
      </c>
      <c r="AZ7" s="53">
        <f t="shared" si="13"/>
        <v>4</v>
      </c>
      <c r="BA7" s="53">
        <f t="shared" si="13"/>
        <v>98</v>
      </c>
      <c r="BB7" s="53">
        <f t="shared" si="13"/>
        <v>13</v>
      </c>
      <c r="BC7" s="53">
        <f t="shared" si="13"/>
        <v>2</v>
      </c>
      <c r="BD7" s="53">
        <f t="shared" si="13"/>
        <v>4</v>
      </c>
      <c r="BE7" s="51"/>
      <c r="BF7" s="52">
        <f>BF8</f>
        <v>-22.5</v>
      </c>
      <c r="BG7" s="52">
        <f t="shared" ref="BG7:BO7" si="14">BG8</f>
        <v>-298</v>
      </c>
      <c r="BH7" s="52">
        <f t="shared" si="14"/>
        <v>-233.6</v>
      </c>
      <c r="BI7" s="52">
        <f t="shared" si="14"/>
        <v>-128.9</v>
      </c>
      <c r="BJ7" s="52">
        <f t="shared" si="14"/>
        <v>-67.3</v>
      </c>
      <c r="BK7" s="52">
        <f t="shared" si="14"/>
        <v>28.9</v>
      </c>
      <c r="BL7" s="52">
        <f t="shared" si="14"/>
        <v>-56.4</v>
      </c>
      <c r="BM7" s="52">
        <f t="shared" si="14"/>
        <v>16.899999999999999</v>
      </c>
      <c r="BN7" s="52">
        <f t="shared" si="14"/>
        <v>26.4</v>
      </c>
      <c r="BO7" s="52">
        <f t="shared" si="14"/>
        <v>-1.9</v>
      </c>
      <c r="BP7" s="49"/>
      <c r="BQ7" s="53">
        <f>BQ8</f>
        <v>-5178</v>
      </c>
      <c r="BR7" s="53">
        <f t="shared" ref="BR7:BZ7" si="15">BR8</f>
        <v>-21094</v>
      </c>
      <c r="BS7" s="53">
        <f t="shared" si="15"/>
        <v>-21873</v>
      </c>
      <c r="BT7" s="53">
        <f t="shared" si="15"/>
        <v>-17742</v>
      </c>
      <c r="BU7" s="53">
        <f t="shared" si="15"/>
        <v>-12574</v>
      </c>
      <c r="BV7" s="53">
        <f t="shared" si="15"/>
        <v>8262</v>
      </c>
      <c r="BW7" s="53">
        <f t="shared" si="15"/>
        <v>1059</v>
      </c>
      <c r="BX7" s="53">
        <f t="shared" si="15"/>
        <v>2866</v>
      </c>
      <c r="BY7" s="53">
        <f t="shared" si="15"/>
        <v>4637</v>
      </c>
      <c r="BZ7" s="53">
        <f t="shared" si="15"/>
        <v>4223</v>
      </c>
      <c r="CA7" s="51"/>
      <c r="CB7" s="52" t="s">
        <v>119</v>
      </c>
      <c r="CC7" s="52" t="s">
        <v>119</v>
      </c>
      <c r="CD7" s="52" t="s">
        <v>119</v>
      </c>
      <c r="CE7" s="52" t="s">
        <v>119</v>
      </c>
      <c r="CF7" s="52" t="s">
        <v>119</v>
      </c>
      <c r="CG7" s="52" t="s">
        <v>119</v>
      </c>
      <c r="CH7" s="52" t="s">
        <v>119</v>
      </c>
      <c r="CI7" s="52" t="s">
        <v>119</v>
      </c>
      <c r="CJ7" s="52" t="s">
        <v>119</v>
      </c>
      <c r="CK7" s="52" t="s">
        <v>117</v>
      </c>
      <c r="CL7" s="49"/>
      <c r="CM7" s="51">
        <f>CM8</f>
        <v>0</v>
      </c>
      <c r="CN7" s="51">
        <f>CN8</f>
        <v>1800</v>
      </c>
      <c r="CO7" s="52" t="s">
        <v>119</v>
      </c>
      <c r="CP7" s="52" t="s">
        <v>119</v>
      </c>
      <c r="CQ7" s="52" t="s">
        <v>119</v>
      </c>
      <c r="CR7" s="52" t="s">
        <v>119</v>
      </c>
      <c r="CS7" s="52" t="s">
        <v>119</v>
      </c>
      <c r="CT7" s="52" t="s">
        <v>119</v>
      </c>
      <c r="CU7" s="52" t="s">
        <v>119</v>
      </c>
      <c r="CV7" s="52" t="s">
        <v>119</v>
      </c>
      <c r="CW7" s="52" t="s">
        <v>119</v>
      </c>
      <c r="CX7" s="52" t="s">
        <v>117</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168</v>
      </c>
      <c r="DL7" s="52">
        <f t="shared" ref="DL7:DT7" si="17">DL8</f>
        <v>80</v>
      </c>
      <c r="DM7" s="52">
        <f t="shared" si="17"/>
        <v>92</v>
      </c>
      <c r="DN7" s="52">
        <f t="shared" si="17"/>
        <v>120</v>
      </c>
      <c r="DO7" s="52">
        <f t="shared" si="17"/>
        <v>144</v>
      </c>
      <c r="DP7" s="52">
        <f t="shared" si="17"/>
        <v>159.6</v>
      </c>
      <c r="DQ7" s="52">
        <f t="shared" si="17"/>
        <v>128.5</v>
      </c>
      <c r="DR7" s="52">
        <f t="shared" si="17"/>
        <v>138.1</v>
      </c>
      <c r="DS7" s="52">
        <f t="shared" si="17"/>
        <v>152.4</v>
      </c>
      <c r="DT7" s="52">
        <f t="shared" si="17"/>
        <v>149.80000000000001</v>
      </c>
      <c r="DU7" s="49"/>
    </row>
    <row r="8" spans="1:125" s="54" customFormat="1" x14ac:dyDescent="0.2">
      <c r="A8" s="37"/>
      <c r="B8" s="55">
        <v>2023</v>
      </c>
      <c r="C8" s="55">
        <v>131067</v>
      </c>
      <c r="D8" s="55">
        <v>47</v>
      </c>
      <c r="E8" s="55">
        <v>14</v>
      </c>
      <c r="F8" s="55">
        <v>0</v>
      </c>
      <c r="G8" s="55">
        <v>6</v>
      </c>
      <c r="H8" s="55" t="s">
        <v>120</v>
      </c>
      <c r="I8" s="55" t="s">
        <v>121</v>
      </c>
      <c r="J8" s="55" t="s">
        <v>122</v>
      </c>
      <c r="K8" s="55" t="s">
        <v>123</v>
      </c>
      <c r="L8" s="55" t="s">
        <v>124</v>
      </c>
      <c r="M8" s="55" t="s">
        <v>125</v>
      </c>
      <c r="N8" s="55" t="s">
        <v>126</v>
      </c>
      <c r="O8" s="56" t="s">
        <v>127</v>
      </c>
      <c r="P8" s="57" t="s">
        <v>128</v>
      </c>
      <c r="Q8" s="57" t="s">
        <v>129</v>
      </c>
      <c r="R8" s="58">
        <v>7</v>
      </c>
      <c r="S8" s="57" t="s">
        <v>130</v>
      </c>
      <c r="T8" s="57" t="s">
        <v>131</v>
      </c>
      <c r="U8" s="58">
        <v>1061</v>
      </c>
      <c r="V8" s="58">
        <v>25</v>
      </c>
      <c r="W8" s="58">
        <v>800</v>
      </c>
      <c r="X8" s="57" t="s">
        <v>131</v>
      </c>
      <c r="Y8" s="59">
        <v>101.1</v>
      </c>
      <c r="Z8" s="59">
        <v>100</v>
      </c>
      <c r="AA8" s="59">
        <v>100</v>
      </c>
      <c r="AB8" s="59">
        <v>43.9</v>
      </c>
      <c r="AC8" s="59">
        <v>60</v>
      </c>
      <c r="AD8" s="59">
        <v>1736.5</v>
      </c>
      <c r="AE8" s="59">
        <v>3200.8</v>
      </c>
      <c r="AF8" s="59">
        <v>274.39999999999998</v>
      </c>
      <c r="AG8" s="59">
        <v>972.8</v>
      </c>
      <c r="AH8" s="59">
        <v>2703.2</v>
      </c>
      <c r="AI8" s="56">
        <v>1905.8</v>
      </c>
      <c r="AJ8" s="59">
        <v>5.2</v>
      </c>
      <c r="AK8" s="59">
        <v>50.8</v>
      </c>
      <c r="AL8" s="59">
        <v>18.2</v>
      </c>
      <c r="AM8" s="59">
        <v>0</v>
      </c>
      <c r="AN8" s="59">
        <v>0</v>
      </c>
      <c r="AO8" s="59">
        <v>1.3</v>
      </c>
      <c r="AP8" s="59">
        <v>4.8</v>
      </c>
      <c r="AQ8" s="59">
        <v>3.3</v>
      </c>
      <c r="AR8" s="59">
        <v>1.6</v>
      </c>
      <c r="AS8" s="59">
        <v>1.5</v>
      </c>
      <c r="AT8" s="56">
        <v>3.9</v>
      </c>
      <c r="AU8" s="60">
        <v>96</v>
      </c>
      <c r="AV8" s="60">
        <v>1961</v>
      </c>
      <c r="AW8" s="60">
        <v>675</v>
      </c>
      <c r="AX8" s="60">
        <v>0</v>
      </c>
      <c r="AY8" s="60">
        <v>0</v>
      </c>
      <c r="AZ8" s="60">
        <v>4</v>
      </c>
      <c r="BA8" s="60">
        <v>98</v>
      </c>
      <c r="BB8" s="60">
        <v>13</v>
      </c>
      <c r="BC8" s="60">
        <v>2</v>
      </c>
      <c r="BD8" s="60">
        <v>4</v>
      </c>
      <c r="BE8" s="60">
        <v>127</v>
      </c>
      <c r="BF8" s="59">
        <v>-22.5</v>
      </c>
      <c r="BG8" s="59">
        <v>-298</v>
      </c>
      <c r="BH8" s="59">
        <v>-233.6</v>
      </c>
      <c r="BI8" s="59">
        <v>-128.9</v>
      </c>
      <c r="BJ8" s="59">
        <v>-67.3</v>
      </c>
      <c r="BK8" s="59">
        <v>28.9</v>
      </c>
      <c r="BL8" s="59">
        <v>-56.4</v>
      </c>
      <c r="BM8" s="59">
        <v>16.899999999999999</v>
      </c>
      <c r="BN8" s="59">
        <v>26.4</v>
      </c>
      <c r="BO8" s="59">
        <v>-1.9</v>
      </c>
      <c r="BP8" s="56">
        <v>-55.6</v>
      </c>
      <c r="BQ8" s="60">
        <v>-5178</v>
      </c>
      <c r="BR8" s="60">
        <v>-21094</v>
      </c>
      <c r="BS8" s="60">
        <v>-21873</v>
      </c>
      <c r="BT8" s="61">
        <v>-17742</v>
      </c>
      <c r="BU8" s="61">
        <v>-12574</v>
      </c>
      <c r="BV8" s="60">
        <v>8262</v>
      </c>
      <c r="BW8" s="60">
        <v>1059</v>
      </c>
      <c r="BX8" s="60">
        <v>2866</v>
      </c>
      <c r="BY8" s="60">
        <v>4637</v>
      </c>
      <c r="BZ8" s="60">
        <v>4223</v>
      </c>
      <c r="CA8" s="58">
        <v>12639</v>
      </c>
      <c r="CB8" s="59" t="s">
        <v>124</v>
      </c>
      <c r="CC8" s="59" t="s">
        <v>124</v>
      </c>
      <c r="CD8" s="59" t="s">
        <v>124</v>
      </c>
      <c r="CE8" s="59" t="s">
        <v>124</v>
      </c>
      <c r="CF8" s="59" t="s">
        <v>124</v>
      </c>
      <c r="CG8" s="59" t="s">
        <v>124</v>
      </c>
      <c r="CH8" s="59" t="s">
        <v>124</v>
      </c>
      <c r="CI8" s="59" t="s">
        <v>124</v>
      </c>
      <c r="CJ8" s="59" t="s">
        <v>124</v>
      </c>
      <c r="CK8" s="59" t="s">
        <v>124</v>
      </c>
      <c r="CL8" s="56" t="s">
        <v>124</v>
      </c>
      <c r="CM8" s="58">
        <v>0</v>
      </c>
      <c r="CN8" s="58">
        <v>1800</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51.5</v>
      </c>
      <c r="DF8" s="59">
        <v>764.6</v>
      </c>
      <c r="DG8" s="59">
        <v>72.599999999999994</v>
      </c>
      <c r="DH8" s="59">
        <v>50.4</v>
      </c>
      <c r="DI8" s="59">
        <v>32.799999999999997</v>
      </c>
      <c r="DJ8" s="56">
        <v>79</v>
      </c>
      <c r="DK8" s="59">
        <v>168</v>
      </c>
      <c r="DL8" s="59">
        <v>80</v>
      </c>
      <c r="DM8" s="59">
        <v>92</v>
      </c>
      <c r="DN8" s="59">
        <v>120</v>
      </c>
      <c r="DO8" s="59">
        <v>144</v>
      </c>
      <c r="DP8" s="59">
        <v>159.6</v>
      </c>
      <c r="DQ8" s="59">
        <v>128.5</v>
      </c>
      <c r="DR8" s="59">
        <v>138.1</v>
      </c>
      <c r="DS8" s="59">
        <v>152.4</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2024-12-19T01:03:19Z</dcterms:created>
  <dcterms:modified xsi:type="dcterms:W3CDTF">2025-01-30T04:30:12Z</dcterms:modified>
  <cp:category/>
</cp:coreProperties>
</file>