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F6B3B00F-E4D2-423B-AF2B-8EFB08DF81A9}" xr6:coauthVersionLast="47" xr6:coauthVersionMax="47" xr10:uidLastSave="{00000000-0000-0000-0000-000000000000}"/>
  <workbookProtection workbookAlgorithmName="SHA-512" workbookHashValue="pMRIjgs8P3N2doMOftNFoOO6AJaCveR8c0pdKHkLIYkGVttZVMwAdKvQ0QfmoWtG3hV/RIxTFSWygOIX9xpCtg==" workbookSaltValue="QbzkwKvVbTHtI2JW70O6GA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JV32" i="4" s="1"/>
  <c r="DP7" i="5"/>
  <c r="JC32" i="4" s="1"/>
  <c r="DO7" i="5"/>
  <c r="MA31" i="4" s="1"/>
  <c r="DN7" i="5"/>
  <c r="LH31" i="4" s="1"/>
  <c r="DM7" i="5"/>
  <c r="KO31" i="4" s="1"/>
  <c r="DL7" i="5"/>
  <c r="DK7" i="5"/>
  <c r="JC31" i="4" s="1"/>
  <c r="DI7" i="5"/>
  <c r="DH7" i="5"/>
  <c r="DG7" i="5"/>
  <c r="DF7" i="5"/>
  <c r="DE7" i="5"/>
  <c r="DD7" i="5"/>
  <c r="MI77" i="4" s="1"/>
  <c r="DC7" i="5"/>
  <c r="LT77" i="4" s="1"/>
  <c r="DB7" i="5"/>
  <c r="DA7" i="5"/>
  <c r="CZ7" i="5"/>
  <c r="KA77" i="4" s="1"/>
  <c r="CN7" i="5"/>
  <c r="CV76" i="4" s="1"/>
  <c r="CM7" i="5"/>
  <c r="CV67" i="4" s="1"/>
  <c r="BZ7" i="5"/>
  <c r="MA53" i="4" s="1"/>
  <c r="BY7" i="5"/>
  <c r="LH53" i="4" s="1"/>
  <c r="BX7" i="5"/>
  <c r="BW7" i="5"/>
  <c r="JV53" i="4" s="1"/>
  <c r="BV7" i="5"/>
  <c r="JC53" i="4" s="1"/>
  <c r="BU7" i="5"/>
  <c r="BT7" i="5"/>
  <c r="LH52" i="4" s="1"/>
  <c r="BS7" i="5"/>
  <c r="BR7" i="5"/>
  <c r="JV52" i="4" s="1"/>
  <c r="BQ7" i="5"/>
  <c r="JC52" i="4" s="1"/>
  <c r="BO7" i="5"/>
  <c r="HJ53" i="4" s="1"/>
  <c r="BN7" i="5"/>
  <c r="BM7" i="5"/>
  <c r="BL7" i="5"/>
  <c r="FE53" i="4" s="1"/>
  <c r="BK7" i="5"/>
  <c r="EL53" i="4" s="1"/>
  <c r="BJ7" i="5"/>
  <c r="HJ52" i="4" s="1"/>
  <c r="BI7" i="5"/>
  <c r="GQ52" i="4" s="1"/>
  <c r="BH7" i="5"/>
  <c r="FX52" i="4" s="1"/>
  <c r="BG7" i="5"/>
  <c r="BF7" i="5"/>
  <c r="EL52" i="4" s="1"/>
  <c r="BD7" i="5"/>
  <c r="BC7" i="5"/>
  <c r="BB7" i="5"/>
  <c r="BG53" i="4" s="1"/>
  <c r="BA7" i="5"/>
  <c r="AZ7" i="5"/>
  <c r="AY7" i="5"/>
  <c r="CS52" i="4" s="1"/>
  <c r="AX7" i="5"/>
  <c r="AW7" i="5"/>
  <c r="AV7" i="5"/>
  <c r="AN52" i="4" s="1"/>
  <c r="AU7" i="5"/>
  <c r="U52" i="4" s="1"/>
  <c r="AS7" i="5"/>
  <c r="AR7" i="5"/>
  <c r="AQ7" i="5"/>
  <c r="FX32" i="4" s="1"/>
  <c r="AP7" i="5"/>
  <c r="FE32" i="4" s="1"/>
  <c r="AO7" i="5"/>
  <c r="AN7" i="5"/>
  <c r="HJ31" i="4" s="1"/>
  <c r="AM7" i="5"/>
  <c r="AL7" i="5"/>
  <c r="AK7" i="5"/>
  <c r="FE31" i="4" s="1"/>
  <c r="AJ7" i="5"/>
  <c r="AH7" i="5"/>
  <c r="AG7" i="5"/>
  <c r="BZ32" i="4" s="1"/>
  <c r="AF7" i="5"/>
  <c r="BG32" i="4" s="1"/>
  <c r="AE7" i="5"/>
  <c r="AD7" i="5"/>
  <c r="U32" i="4" s="1"/>
  <c r="AC7" i="5"/>
  <c r="AB7" i="5"/>
  <c r="AA7" i="5"/>
  <c r="Z7" i="5"/>
  <c r="AN31" i="4" s="1"/>
  <c r="Y7" i="5"/>
  <c r="U31" i="4" s="1"/>
  <c r="X7" i="5"/>
  <c r="W7" i="5"/>
  <c r="JQ10" i="4" s="1"/>
  <c r="V7" i="5"/>
  <c r="HX10" i="4" s="1"/>
  <c r="U7" i="5"/>
  <c r="LJ8" i="4" s="1"/>
  <c r="T7" i="5"/>
  <c r="S7" i="5"/>
  <c r="R7" i="5"/>
  <c r="DU10" i="4" s="1"/>
  <c r="Q7" i="5"/>
  <c r="CF10" i="4" s="1"/>
  <c r="P7" i="5"/>
  <c r="O7" i="5"/>
  <c r="N7" i="5"/>
  <c r="FJ8" i="4" s="1"/>
  <c r="M7" i="5"/>
  <c r="DU8" i="4" s="1"/>
  <c r="L7" i="5"/>
  <c r="CF8" i="4" s="1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D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KO53" i="4"/>
  <c r="GQ53" i="4"/>
  <c r="FX53" i="4"/>
  <c r="CS53" i="4"/>
  <c r="BZ53" i="4"/>
  <c r="AN53" i="4"/>
  <c r="U53" i="4"/>
  <c r="MA52" i="4"/>
  <c r="KO52" i="4"/>
  <c r="FE52" i="4"/>
  <c r="BZ52" i="4"/>
  <c r="BG52" i="4"/>
  <c r="LH32" i="4"/>
  <c r="KO32" i="4"/>
  <c r="HJ32" i="4"/>
  <c r="GQ32" i="4"/>
  <c r="EL32" i="4"/>
  <c r="CS32" i="4"/>
  <c r="AN32" i="4"/>
  <c r="JV31" i="4"/>
  <c r="GQ31" i="4"/>
  <c r="FX31" i="4"/>
  <c r="EL31" i="4"/>
  <c r="CS31" i="4"/>
  <c r="BZ31" i="4"/>
  <c r="BG31" i="4"/>
  <c r="LJ10" i="4"/>
  <c r="B10" i="4"/>
  <c r="JQ8" i="4"/>
  <c r="HX8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IT76" i="4" l="1"/>
  <c r="CS51" i="4"/>
  <c r="HJ30" i="4"/>
  <c r="CS30" i="4"/>
  <c r="BZ76" i="4"/>
  <c r="MA51" i="4"/>
  <c r="MI76" i="4"/>
  <c r="HJ51" i="4"/>
  <c r="MA30" i="4"/>
  <c r="AN30" i="4"/>
  <c r="AG76" i="4"/>
  <c r="JV51" i="4"/>
  <c r="KP76" i="4"/>
  <c r="FE51" i="4"/>
  <c r="JV30" i="4"/>
  <c r="HA76" i="4"/>
  <c r="AN51" i="4"/>
  <c r="FE30" i="4"/>
  <c r="GL76" i="4"/>
  <c r="U51" i="4"/>
  <c r="EL30" i="4"/>
  <c r="U30" i="4"/>
  <c r="R76" i="4"/>
  <c r="JC51" i="4"/>
  <c r="KA76" i="4"/>
  <c r="EL51" i="4"/>
  <c r="JC30" i="4"/>
  <c r="AV76" i="4"/>
  <c r="KO51" i="4"/>
  <c r="LE76" i="4"/>
  <c r="FX51" i="4"/>
  <c r="KO30" i="4"/>
  <c r="HP76" i="4"/>
  <c r="BG51" i="4"/>
  <c r="FX30" i="4"/>
  <c r="BG30" i="4"/>
</calcChain>
</file>

<file path=xl/sharedStrings.xml><?xml version="1.0" encoding="utf-8"?>
<sst xmlns="http://schemas.openxmlformats.org/spreadsheetml/2006/main" count="277" uniqueCount="144">
  <si>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</si>
  <si>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</si>
  <si>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</si>
  <si>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</si>
  <si>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</si>
  <si>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</si>
  <si>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</si>
  <si>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</si>
  <si>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</si>
  <si>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</si>
  <si>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</si>
  <si>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</si>
  <si>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</si>
  <si>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</si>
  <si>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</si>
  <si>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</si>
  <si>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</si>
  <si>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</si>
  <si>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</si>
  <si>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</si>
  <si>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</si>
  <si>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</si>
  <si>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</si>
  <si>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</si>
  <si>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</si>
  <si>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</si>
  <si>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</si>
  <si>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</si>
  <si>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</si>
  <si>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</si>
  <si>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</si>
  <si>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</si>
  <si>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</si>
  <si>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</si>
  <si>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</si>
  <si>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</si>
  <si>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</si>
  <si>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</si>
  <si>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</si>
  <si>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</si>
  <si>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</si>
  <si>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</si>
  <si>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</si>
  <si>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</si>
  <si>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</si>
  <si>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</si>
  <si>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</si>
  <si>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</si>
  <si>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</si>
  <si>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</si>
  <si>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</si>
  <si>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</si>
  <si>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</si>
  <si>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</si>
  <si>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</si>
  <si>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</si>
  <si>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</si>
  <si>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</si>
  <si>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</si>
  <si>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</si>
  <si>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</si>
  <si>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</si>
  <si>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</si>
  <si>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</si>
  <si>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</si>
  <si>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</si>
  <si>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</si>
  <si>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</si>
  <si>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</si>
  <si>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</si>
  <si>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</si>
  <si>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</si>
  <si>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</si>
  <si>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</si>
  <si>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</si>
  <si>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</si>
  <si>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</si>
  <si>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</si>
  <si>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</si>
  <si>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</si>
  <si>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</si>
  <si>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</si>
  <si>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</si>
  <si>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</si>
  <si>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</si>
  <si>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</si>
  <si>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</si>
  <si>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</si>
  <si>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</si>
  <si>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</si>
  <si>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</si>
  <si>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</si>
  <si>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</si>
  <si>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</si>
  <si>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</si>
  <si>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</si>
  <si>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</si>
  <si>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</si>
  <si>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</si>
  <si>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</si>
  <si>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</si>
  <si>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</si>
  <si>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</si>
  <si>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</si>
  <si>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</si>
  <si>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</si>
  <si>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</si>
  <si>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</si>
  <si>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</si>
  <si>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</si>
  <si>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</si>
  <si>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</si>
  <si>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</si>
  <si>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当該値(N-3)</t>
    <phoneticPr fontId="5"/>
  </si>
  <si>
    <t>当該値(N)</t>
    <phoneticPr fontId="5"/>
  </si>
  <si>
    <t>当該値(N-2)</t>
    <phoneticPr fontId="5"/>
  </si>
  <si>
    <t>当該値(N-1)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</si>
  <si>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</si>
  <si>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</si>
  <si>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</si>
  <si>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</si>
  <si>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</si>
  <si>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</si>
  <si>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</si>
  <si>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</si>
  <si>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築地川第三駐車場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</si>
  <si>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</si>
  <si>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</si>
  <si>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</si>
  <si>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</si>
  <si>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</si>
  <si>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</si>
  <si>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</si>
  <si>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</si>
  <si>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</si>
  <si>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</si>
  <si>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</si>
  <si>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</si>
  <si>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</si>
  <si>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</si>
  <si>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</si>
  <si>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駐車場使用料の減により収益的収支比率、売上高GOP比率、EBITDAすべての数値が減少した。</t>
    <rPh sb="8" eb="9">
      <t>ゲン</t>
    </rPh>
    <rPh sb="42" eb="44">
      <t>ゲンショウ</t>
    </rPh>
    <phoneticPr fontId="5"/>
  </si>
  <si>
    <t>　工事に伴う休止により一時利用台数が減となり、稼働率が減少した。</t>
    <phoneticPr fontId="5"/>
  </si>
  <si>
    <t>・収益的収支比率を除くすべての数値が平均値を上回っており、安定的な経営が出来ている。
・来年度からキャッシュレス決済を導入する。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</si>
</sst>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208</c:v>
                </c:pt>
                <c:pt idx="1">
                  <c:v>238</c:v>
                </c:pt>
                <c:pt idx="2">
                  <c:v>216.7</c:v>
                </c:pt>
                <c:pt idx="3">
                  <c:v>289.7</c:v>
                </c:pt>
                <c:pt idx="4">
                  <c:v>238.5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9-43D3-B31F-86713552B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1736.5</c:v>
                </c:pt>
                <c:pt idx="1">
                  <c:v>3200.8</c:v>
                </c:pt>
                <c:pt idx="2">
                  <c:v>274.39999999999998</c:v>
                </c:pt>
                <c:pt idx="3">
                  <c:v>972.8</c:v>
                </c:pt>
                <c:pt idx="4">
                  <c:v>2703.2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9-43D3-B31F-86713552B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8-4082-877F-3A4FB0EE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51.5</c:v>
                </c:pt>
                <c:pt idx="1">
                  <c:v>764.6</c:v>
                </c:pt>
                <c:pt idx="2">
                  <c:v>72.599999999999994</c:v>
                </c:pt>
                <c:pt idx="3">
                  <c:v>50.4</c:v>
                </c:pt>
                <c:pt idx="4">
                  <c:v>32.799999999999997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B8-4082-877F-3A4FB0EE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EA7F-4B58-9DC8-6D926A21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7F-4B58-9DC8-6D926A215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47D-4F6C-B2EA-D907AF793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D-4F6C-B2EA-D907AF793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1-4044-868B-E8CE74415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1.3</c:v>
                </c:pt>
                <c:pt idx="1">
                  <c:v>4.8</c:v>
                </c:pt>
                <c:pt idx="2">
                  <c:v>3.3</c:v>
                </c:pt>
                <c:pt idx="3">
                  <c:v>1.6</c:v>
                </c:pt>
                <c:pt idx="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1-4044-868B-E8CE74415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5-48CD-A2A6-5CDC5CE18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</c:v>
                </c:pt>
                <c:pt idx="1">
                  <c:v>98</c:v>
                </c:pt>
                <c:pt idx="2">
                  <c:v>13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55-48CD-A2A6-5CDC5CE18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146.80000000000001</c:v>
                </c:pt>
                <c:pt idx="1">
                  <c:v>151.6</c:v>
                </c:pt>
                <c:pt idx="2">
                  <c:v>143.5</c:v>
                </c:pt>
                <c:pt idx="3">
                  <c:v>172.6</c:v>
                </c:pt>
                <c:pt idx="4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4-4BD7-8A3A-F1D83F910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159.6</c:v>
                </c:pt>
                <c:pt idx="1">
                  <c:v>128.5</c:v>
                </c:pt>
                <c:pt idx="2">
                  <c:v>138.1</c:v>
                </c:pt>
                <c:pt idx="3">
                  <c:v>152.4</c:v>
                </c:pt>
                <c:pt idx="4">
                  <c:v>149.80000000000001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4-4BD7-8A3A-F1D83F910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52</c:v>
                </c:pt>
                <c:pt idx="1">
                  <c:v>58</c:v>
                </c:pt>
                <c:pt idx="2">
                  <c:v>53.9</c:v>
                </c:pt>
                <c:pt idx="3">
                  <c:v>65.5</c:v>
                </c:pt>
                <c:pt idx="4">
                  <c:v>58.1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B-4FCD-8FFD-39AED373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28.9</c:v>
                </c:pt>
                <c:pt idx="1">
                  <c:v>-56.4</c:v>
                </c:pt>
                <c:pt idx="2">
                  <c:v>16.899999999999999</c:v>
                </c:pt>
                <c:pt idx="3">
                  <c:v>26.4</c:v>
                </c:pt>
                <c:pt idx="4">
                  <c:v>-1.9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7B-4FCD-8FFD-39AED373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19022</c:v>
                </c:pt>
                <c:pt idx="1">
                  <c:v>22670</c:v>
                </c:pt>
                <c:pt idx="2">
                  <c:v>19011</c:v>
                </c:pt>
                <c:pt idx="3">
                  <c:v>28807</c:v>
                </c:pt>
                <c:pt idx="4">
                  <c:v>23399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7-4F1A-B437-B4370710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8262</c:v>
                </c:pt>
                <c:pt idx="1">
                  <c:v>1059</c:v>
                </c:pt>
                <c:pt idx="2">
                  <c:v>2866</c:v>
                </c:pt>
                <c:pt idx="3">
                  <c:v>4637</c:v>
                </c:pt>
                <c:pt idx="4">
                  <c:v>4223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37-4F1A-B437-B4370710E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2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2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130" t="str">
        <f>データ!H6&amp;"　"&amp;データ!I6</f>
        <v>東京都中央区　築地川第三駐車場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119" t="s">
        <v>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2">
      <c r="A8" s="2"/>
      <c r="B8" s="113" t="str">
        <f>データ!J7</f>
        <v>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データ!K7</f>
        <v>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データ!L7</f>
        <v>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データ!M7</f>
        <v>Ａ３Ｂ２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データ!N7</f>
        <v>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データ!S7</f>
        <v>公共施設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データ!T7</f>
        <v>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データ!U7</f>
        <v>1917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10</v>
      </c>
      <c r="NE8" s="128"/>
      <c r="NF8" s="117" t="s">
        <v>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2">
      <c r="A9" s="2"/>
      <c r="B9" s="119" t="s">
        <v>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19</v>
      </c>
      <c r="NE9" s="124"/>
      <c r="NF9" s="125" t="s">
        <v>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2">
      <c r="A10" s="2"/>
      <c r="B10" s="107" t="str">
        <f>データ!O7</f>
        <v>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132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データ!Q7</f>
        <v>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データ!R7</f>
        <v>34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データ!V7</f>
        <v>62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データ!W7</f>
        <v>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データ!X7</f>
        <v>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21</v>
      </c>
      <c r="NE10" s="102"/>
      <c r="NF10" s="103" t="s">
        <v>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70" t="s">
        <v>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141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データ!$B$11</f>
        <v>R01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データ!$C$11</f>
        <v>R02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データ!$D$11</f>
        <v>R03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データ!$E$11</f>
        <v>R04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データ!$F$11</f>
        <v>R05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データ!$B$11</f>
        <v>R01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データ!$C$11</f>
        <v>R02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データ!$D$11</f>
        <v>R03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データ!$E$11</f>
        <v>R04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データ!$F$11</f>
        <v>R05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データ!$B$11</f>
        <v>R01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データ!$C$11</f>
        <v>R02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データ!$D$11</f>
        <v>R03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データ!$E$11</f>
        <v>R04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データ!$F$11</f>
        <v>R05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94" t="s">
        <v>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データ!Y7</f>
        <v>208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データ!Z7</f>
        <v>238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データ!AA7</f>
        <v>216.7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データ!AB7</f>
        <v>289.7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データ!AC7</f>
        <v>238.5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データ!AJ7</f>
        <v>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データ!AK7</f>
        <v>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データ!AL7</f>
        <v>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データ!AM7</f>
        <v>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データ!AN7</f>
        <v>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データ!DK7</f>
        <v>146.80000000000001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データ!DL7</f>
        <v>151.6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データ!DM7</f>
        <v>143.5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データ!DN7</f>
        <v>172.6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データ!DO7</f>
        <v>154.80000000000001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94" t="s">
        <v>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データ!AD7</f>
        <v>1736.5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データ!AE7</f>
        <v>3200.8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データ!AF7</f>
        <v>274.39999999999998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データ!AG7</f>
        <v>972.8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データ!AH7</f>
        <v>2703.2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データ!AO7</f>
        <v>1.3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データ!AP7</f>
        <v>4.8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データ!AQ7</f>
        <v>3.3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データ!AR7</f>
        <v>1.6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データ!AS7</f>
        <v>1.5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データ!DP7</f>
        <v>159.6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データ!DQ7</f>
        <v>128.5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データ!DR7</f>
        <v>138.1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データ!DS7</f>
        <v>152.4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データ!DT7</f>
        <v>149.80000000000001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142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データ!$B$11</f>
        <v>R01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データ!$C$11</f>
        <v>R02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データ!$D$11</f>
        <v>R03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データ!$E$11</f>
        <v>R04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データ!$F$11</f>
        <v>R05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データ!$B$11</f>
        <v>R01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データ!$C$11</f>
        <v>R02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データ!$D$11</f>
        <v>R03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データ!$E$11</f>
        <v>R04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データ!$F$11</f>
        <v>R05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データ!$B$11</f>
        <v>R01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データ!$C$11</f>
        <v>R02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データ!$D$11</f>
        <v>R03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データ!$E$11</f>
        <v>R04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データ!$F$11</f>
        <v>R05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94" t="s">
        <v>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データ!AU7</f>
        <v>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データ!AV7</f>
        <v>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データ!AW7</f>
        <v>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データ!AX7</f>
        <v>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データ!AY7</f>
        <v>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データ!BF7</f>
        <v>52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データ!BG7</f>
        <v>58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データ!BH7</f>
        <v>53.9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データ!BI7</f>
        <v>65.5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データ!BJ7</f>
        <v>58.1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データ!BQ7</f>
        <v>19022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データ!BR7</f>
        <v>22670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データ!BS7</f>
        <v>19011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データ!BT7</f>
        <v>28807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データ!BU7</f>
        <v>23399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94" t="s">
        <v>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データ!AZ7</f>
        <v>4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データ!BA7</f>
        <v>98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データ!BB7</f>
        <v>13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データ!BC7</f>
        <v>2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データ!BD7</f>
        <v>4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データ!BK7</f>
        <v>28.9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データ!BL7</f>
        <v>-56.4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データ!BM7</f>
        <v>16.899999999999999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データ!BN7</f>
        <v>26.4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データ!BO7</f>
        <v>-1.9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データ!BV7</f>
        <v>8262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データ!BW7</f>
        <v>1059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データ!BX7</f>
        <v>2866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データ!BY7</f>
        <v>4637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データ!BZ7</f>
        <v>4223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2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70" t="s">
        <v>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143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データ!CM7</f>
        <v>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データ!$B$11</f>
        <v>R01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データ!$C$11</f>
        <v>R02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データ!$D$11</f>
        <v>R03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データ!$E$11</f>
        <v>R04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データ!$F$11</f>
        <v>R05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データ!CN7</f>
        <v>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データ!$B$11</f>
        <v>R01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データ!$C$11</f>
        <v>R02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データ!$D$11</f>
        <v>R03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データ!$E$11</f>
        <v>R04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データ!$F$11</f>
        <v>R05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データ!$B$11</f>
        <v>R01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データ!$C$11</f>
        <v>R02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データ!$D$11</f>
        <v>R03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データ!$E$11</f>
        <v>R04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データ!$F$11</f>
        <v>R05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2">
      <c r="A77" s="2"/>
      <c r="B77" s="11"/>
      <c r="C77" s="2"/>
      <c r="D77" s="2"/>
      <c r="E77" s="2"/>
      <c r="F77" s="2"/>
      <c r="I77" s="69" t="s">
        <v>27</v>
      </c>
      <c r="J77" s="69"/>
      <c r="K77" s="69"/>
      <c r="L77" s="69"/>
      <c r="M77" s="69"/>
      <c r="N77" s="69"/>
      <c r="O77" s="69"/>
      <c r="P77" s="69"/>
      <c r="Q77" s="69"/>
      <c r="R77" s="66" t="str">
        <f>データ!CB7</f>
        <v xml:space="preserve">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データ!CC7</f>
        <v xml:space="preserve">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データ!CD7</f>
        <v xml:space="preserve">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データ!CE7</f>
        <v xml:space="preserve">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データ!CF7</f>
        <v xml:space="preserve">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27</v>
      </c>
      <c r="GD77" s="69"/>
      <c r="GE77" s="69"/>
      <c r="GF77" s="69"/>
      <c r="GG77" s="69"/>
      <c r="GH77" s="69"/>
      <c r="GI77" s="69"/>
      <c r="GJ77" s="69"/>
      <c r="GK77" s="69"/>
      <c r="GL77" s="66" t="str">
        <f>データ!CO7</f>
        <v xml:space="preserve">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データ!CP7</f>
        <v xml:space="preserve">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データ!CQ7</f>
        <v xml:space="preserve">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データ!CR7</f>
        <v xml:space="preserve">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データ!CS7</f>
        <v xml:space="preserve">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27</v>
      </c>
      <c r="JS77" s="69"/>
      <c r="JT77" s="69"/>
      <c r="JU77" s="69"/>
      <c r="JV77" s="69"/>
      <c r="JW77" s="69"/>
      <c r="JX77" s="69"/>
      <c r="JY77" s="69"/>
      <c r="JZ77" s="69"/>
      <c r="KA77" s="66">
        <f>データ!CZ7</f>
        <v>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データ!DA7</f>
        <v>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データ!DB7</f>
        <v>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データ!DC7</f>
        <v>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データ!DD7</f>
        <v>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2">
      <c r="A78" s="2"/>
      <c r="B78" s="11"/>
      <c r="C78" s="2"/>
      <c r="D78" s="2"/>
      <c r="E78" s="2"/>
      <c r="F78" s="2"/>
      <c r="I78" s="69" t="s">
        <v>29</v>
      </c>
      <c r="J78" s="69"/>
      <c r="K78" s="69"/>
      <c r="L78" s="69"/>
      <c r="M78" s="69"/>
      <c r="N78" s="69"/>
      <c r="O78" s="69"/>
      <c r="P78" s="69"/>
      <c r="Q78" s="69"/>
      <c r="R78" s="66" t="str">
        <f>データ!CG7</f>
        <v xml:space="preserve">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データ!CH7</f>
        <v xml:space="preserve">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データ!CI7</f>
        <v xml:space="preserve">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データ!CJ7</f>
        <v xml:space="preserve">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データ!CK7</f>
        <v xml:space="preserve">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29</v>
      </c>
      <c r="GD78" s="69"/>
      <c r="GE78" s="69"/>
      <c r="GF78" s="69"/>
      <c r="GG78" s="69"/>
      <c r="GH78" s="69"/>
      <c r="GI78" s="69"/>
      <c r="GJ78" s="69"/>
      <c r="GK78" s="69"/>
      <c r="GL78" s="66" t="str">
        <f>データ!CT7</f>
        <v xml:space="preserve">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データ!CU7</f>
        <v xml:space="preserve">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データ!CV7</f>
        <v xml:space="preserve">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データ!CW7</f>
        <v xml:space="preserve">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データ!CX7</f>
        <v xml:space="preserve">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29</v>
      </c>
      <c r="JS78" s="69"/>
      <c r="JT78" s="69"/>
      <c r="JU78" s="69"/>
      <c r="JV78" s="69"/>
      <c r="JW78" s="69"/>
      <c r="JX78" s="69"/>
      <c r="JY78" s="69"/>
      <c r="JZ78" s="69"/>
      <c r="KA78" s="66">
        <f>データ!DE7</f>
        <v>51.5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データ!DF7</f>
        <v>764.6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データ!DG7</f>
        <v>72.599999999999994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データ!DH7</f>
        <v>50.4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データ!DI7</f>
        <v>32.799999999999997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P0rvG6L5mzt7AZDLVjMDW9fPZeBr8xeul5mdCbu0VsJ3QxX4x3At2uaw/aMdARfcopYLf6offTZk3GGEU4HIow==" saltValue="xh+AsKXgih9h9xsLMnoHNg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61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62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63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64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65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66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67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68</v>
      </c>
      <c r="CN4" s="144" t="s">
        <v>69</v>
      </c>
      <c r="CO4" s="135" t="s">
        <v>70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71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72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73</v>
      </c>
      <c r="B5" s="46"/>
      <c r="C5" s="46"/>
      <c r="D5" s="46"/>
      <c r="E5" s="46"/>
      <c r="F5" s="46"/>
      <c r="G5" s="46"/>
      <c r="H5" s="47" t="s">
        <v>74</v>
      </c>
      <c r="I5" s="47" t="s">
        <v>75</v>
      </c>
      <c r="J5" s="47" t="s">
        <v>76</v>
      </c>
      <c r="K5" s="47" t="s">
        <v>77</v>
      </c>
      <c r="L5" s="47" t="s">
        <v>78</v>
      </c>
      <c r="M5" s="47" t="s">
        <v>4</v>
      </c>
      <c r="N5" s="47" t="s">
        <v>5</v>
      </c>
      <c r="O5" s="47" t="s">
        <v>79</v>
      </c>
      <c r="P5" s="47" t="s">
        <v>13</v>
      </c>
      <c r="Q5" s="47" t="s">
        <v>80</v>
      </c>
      <c r="R5" s="47" t="s">
        <v>81</v>
      </c>
      <c r="S5" s="47" t="s">
        <v>82</v>
      </c>
      <c r="T5" s="47" t="s">
        <v>83</v>
      </c>
      <c r="U5" s="47" t="s">
        <v>84</v>
      </c>
      <c r="V5" s="47" t="s">
        <v>85</v>
      </c>
      <c r="W5" s="47" t="s">
        <v>86</v>
      </c>
      <c r="X5" s="47" t="s">
        <v>87</v>
      </c>
      <c r="Y5" s="47" t="s">
        <v>88</v>
      </c>
      <c r="Z5" s="47" t="s">
        <v>89</v>
      </c>
      <c r="AA5" s="47" t="s">
        <v>90</v>
      </c>
      <c r="AB5" s="47" t="s">
        <v>91</v>
      </c>
      <c r="AC5" s="47" t="s">
        <v>92</v>
      </c>
      <c r="AD5" s="47" t="s">
        <v>93</v>
      </c>
      <c r="AE5" s="47" t="s">
        <v>94</v>
      </c>
      <c r="AF5" s="47" t="s">
        <v>95</v>
      </c>
      <c r="AG5" s="47" t="s">
        <v>96</v>
      </c>
      <c r="AH5" s="47" t="s">
        <v>97</v>
      </c>
      <c r="AI5" s="47" t="s">
        <v>98</v>
      </c>
      <c r="AJ5" s="47" t="s">
        <v>99</v>
      </c>
      <c r="AK5" s="47" t="s">
        <v>100</v>
      </c>
      <c r="AL5" s="47" t="s">
        <v>101</v>
      </c>
      <c r="AM5" s="47" t="s">
        <v>102</v>
      </c>
      <c r="AN5" s="47" t="s">
        <v>92</v>
      </c>
      <c r="AO5" s="47" t="s">
        <v>93</v>
      </c>
      <c r="AP5" s="47" t="s">
        <v>94</v>
      </c>
      <c r="AQ5" s="47" t="s">
        <v>95</v>
      </c>
      <c r="AR5" s="47" t="s">
        <v>96</v>
      </c>
      <c r="AS5" s="47" t="s">
        <v>97</v>
      </c>
      <c r="AT5" s="47" t="s">
        <v>98</v>
      </c>
      <c r="AU5" s="47" t="s">
        <v>88</v>
      </c>
      <c r="AV5" s="47" t="s">
        <v>103</v>
      </c>
      <c r="AW5" s="47" t="s">
        <v>104</v>
      </c>
      <c r="AX5" s="47" t="s">
        <v>105</v>
      </c>
      <c r="AY5" s="47" t="s">
        <v>106</v>
      </c>
      <c r="AZ5" s="47" t="s">
        <v>93</v>
      </c>
      <c r="BA5" s="47" t="s">
        <v>94</v>
      </c>
      <c r="BB5" s="47" t="s">
        <v>95</v>
      </c>
      <c r="BC5" s="47" t="s">
        <v>96</v>
      </c>
      <c r="BD5" s="47" t="s">
        <v>97</v>
      </c>
      <c r="BE5" s="47" t="s">
        <v>98</v>
      </c>
      <c r="BF5" s="47" t="s">
        <v>107</v>
      </c>
      <c r="BG5" s="47" t="s">
        <v>108</v>
      </c>
      <c r="BH5" s="47" t="s">
        <v>109</v>
      </c>
      <c r="BI5" s="47" t="s">
        <v>110</v>
      </c>
      <c r="BJ5" s="47" t="s">
        <v>92</v>
      </c>
      <c r="BK5" s="47" t="s">
        <v>93</v>
      </c>
      <c r="BL5" s="47" t="s">
        <v>94</v>
      </c>
      <c r="BM5" s="47" t="s">
        <v>95</v>
      </c>
      <c r="BN5" s="47" t="s">
        <v>96</v>
      </c>
      <c r="BO5" s="47" t="s">
        <v>97</v>
      </c>
      <c r="BP5" s="47" t="s">
        <v>98</v>
      </c>
      <c r="BQ5" s="47" t="s">
        <v>88</v>
      </c>
      <c r="BR5" s="47" t="s">
        <v>108</v>
      </c>
      <c r="BS5" s="47" t="s">
        <v>90</v>
      </c>
      <c r="BT5" s="47" t="s">
        <v>105</v>
      </c>
      <c r="BU5" s="47" t="s">
        <v>111</v>
      </c>
      <c r="BV5" s="47" t="s">
        <v>93</v>
      </c>
      <c r="BW5" s="47" t="s">
        <v>94</v>
      </c>
      <c r="BX5" s="47" t="s">
        <v>95</v>
      </c>
      <c r="BY5" s="47" t="s">
        <v>96</v>
      </c>
      <c r="BZ5" s="47" t="s">
        <v>97</v>
      </c>
      <c r="CA5" s="47" t="s">
        <v>98</v>
      </c>
      <c r="CB5" s="47" t="s">
        <v>112</v>
      </c>
      <c r="CC5" s="47" t="s">
        <v>113</v>
      </c>
      <c r="CD5" s="47" t="s">
        <v>104</v>
      </c>
      <c r="CE5" s="47" t="s">
        <v>91</v>
      </c>
      <c r="CF5" s="47" t="s">
        <v>114</v>
      </c>
      <c r="CG5" s="47" t="s">
        <v>93</v>
      </c>
      <c r="CH5" s="47" t="s">
        <v>94</v>
      </c>
      <c r="CI5" s="47" t="s">
        <v>95</v>
      </c>
      <c r="CJ5" s="47" t="s">
        <v>96</v>
      </c>
      <c r="CK5" s="47" t="s">
        <v>97</v>
      </c>
      <c r="CL5" s="47" t="s">
        <v>98</v>
      </c>
      <c r="CM5" s="145"/>
      <c r="CN5" s="145"/>
      <c r="CO5" s="47" t="s">
        <v>88</v>
      </c>
      <c r="CP5" s="47" t="s">
        <v>108</v>
      </c>
      <c r="CQ5" s="47" t="s">
        <v>115</v>
      </c>
      <c r="CR5" s="47" t="s">
        <v>116</v>
      </c>
      <c r="CS5" s="47" t="s">
        <v>92</v>
      </c>
      <c r="CT5" s="47" t="s">
        <v>93</v>
      </c>
      <c r="CU5" s="47" t="s">
        <v>94</v>
      </c>
      <c r="CV5" s="47" t="s">
        <v>95</v>
      </c>
      <c r="CW5" s="47" t="s">
        <v>96</v>
      </c>
      <c r="CX5" s="47" t="s">
        <v>97</v>
      </c>
      <c r="CY5" s="47" t="s">
        <v>98</v>
      </c>
      <c r="CZ5" s="47" t="s">
        <v>99</v>
      </c>
      <c r="DA5" s="47" t="s">
        <v>108</v>
      </c>
      <c r="DB5" s="47" t="s">
        <v>90</v>
      </c>
      <c r="DC5" s="47" t="s">
        <v>91</v>
      </c>
      <c r="DD5" s="47" t="s">
        <v>92</v>
      </c>
      <c r="DE5" s="47" t="s">
        <v>93</v>
      </c>
      <c r="DF5" s="47" t="s">
        <v>94</v>
      </c>
      <c r="DG5" s="47" t="s">
        <v>95</v>
      </c>
      <c r="DH5" s="47" t="s">
        <v>96</v>
      </c>
      <c r="DI5" s="47" t="s">
        <v>97</v>
      </c>
      <c r="DJ5" s="47" t="s">
        <v>35</v>
      </c>
      <c r="DK5" s="47" t="s">
        <v>107</v>
      </c>
      <c r="DL5" s="47" t="s">
        <v>113</v>
      </c>
      <c r="DM5" s="47" t="s">
        <v>117</v>
      </c>
      <c r="DN5" s="47" t="s">
        <v>105</v>
      </c>
      <c r="DO5" s="47" t="s">
        <v>114</v>
      </c>
      <c r="DP5" s="47" t="s">
        <v>93</v>
      </c>
      <c r="DQ5" s="47" t="s">
        <v>94</v>
      </c>
      <c r="DR5" s="47" t="s">
        <v>95</v>
      </c>
      <c r="DS5" s="47" t="s">
        <v>96</v>
      </c>
      <c r="DT5" s="47" t="s">
        <v>97</v>
      </c>
      <c r="DU5" s="47" t="s">
        <v>98</v>
      </c>
    </row>
    <row r="6" spans="1:125" s="54" customFormat="1" x14ac:dyDescent="0.2">
      <c r="A6" s="37" t="s">
        <v>118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5</v>
      </c>
      <c r="H6" s="48" t="str">
        <f>SUBSTITUTE(H8,"　","")</f>
        <v>東京都中央区</v>
      </c>
      <c r="I6" s="48" t="str">
        <f t="shared" si="1"/>
        <v>築地川第三駐車場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34</v>
      </c>
      <c r="S6" s="50" t="str">
        <f t="shared" si="1"/>
        <v>公共施設</v>
      </c>
      <c r="T6" s="50" t="str">
        <f t="shared" si="1"/>
        <v>無</v>
      </c>
      <c r="U6" s="51">
        <f t="shared" si="1"/>
        <v>1917</v>
      </c>
      <c r="V6" s="51">
        <f t="shared" si="1"/>
        <v>62</v>
      </c>
      <c r="W6" s="51">
        <f t="shared" si="1"/>
        <v>400</v>
      </c>
      <c r="X6" s="50" t="str">
        <f t="shared" si="1"/>
        <v>無</v>
      </c>
      <c r="Y6" s="52">
        <f>IF(Y8="-",NA(),Y8)</f>
        <v>208</v>
      </c>
      <c r="Z6" s="52">
        <f t="shared" ref="Z6:AH6" si="2">IF(Z8="-",NA(),Z8)</f>
        <v>238</v>
      </c>
      <c r="AA6" s="52">
        <f t="shared" si="2"/>
        <v>216.7</v>
      </c>
      <c r="AB6" s="52">
        <f t="shared" si="2"/>
        <v>289.7</v>
      </c>
      <c r="AC6" s="52">
        <f t="shared" si="2"/>
        <v>238.5</v>
      </c>
      <c r="AD6" s="52">
        <f t="shared" si="2"/>
        <v>1736.5</v>
      </c>
      <c r="AE6" s="52">
        <f t="shared" si="2"/>
        <v>3200.8</v>
      </c>
      <c r="AF6" s="52">
        <f t="shared" si="2"/>
        <v>274.39999999999998</v>
      </c>
      <c r="AG6" s="52">
        <f t="shared" si="2"/>
        <v>972.8</v>
      </c>
      <c r="AH6" s="52">
        <f t="shared" si="2"/>
        <v>2703.2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1.3</v>
      </c>
      <c r="AP6" s="52">
        <f t="shared" si="3"/>
        <v>4.8</v>
      </c>
      <c r="AQ6" s="52">
        <f t="shared" si="3"/>
        <v>3.3</v>
      </c>
      <c r="AR6" s="52">
        <f t="shared" si="3"/>
        <v>1.6</v>
      </c>
      <c r="AS6" s="52">
        <f t="shared" si="3"/>
        <v>1.5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4</v>
      </c>
      <c r="BA6" s="53">
        <f t="shared" si="4"/>
        <v>98</v>
      </c>
      <c r="BB6" s="53">
        <f t="shared" si="4"/>
        <v>13</v>
      </c>
      <c r="BC6" s="53">
        <f t="shared" si="4"/>
        <v>2</v>
      </c>
      <c r="BD6" s="53">
        <f t="shared" si="4"/>
        <v>4</v>
      </c>
      <c r="BE6" s="51" t="str">
        <f>IF(BE8="-","",IF(BE8="-","【-】","【"&amp;SUBSTITUTE(TEXT(BE8,"#,##0"),"-","△")&amp;"】"))</f>
        <v>【127】</v>
      </c>
      <c r="BF6" s="52">
        <f>IF(BF8="-",NA(),BF8)</f>
        <v>52</v>
      </c>
      <c r="BG6" s="52">
        <f t="shared" ref="BG6:BO6" si="5">IF(BG8="-",NA(),BG8)</f>
        <v>58</v>
      </c>
      <c r="BH6" s="52">
        <f t="shared" si="5"/>
        <v>53.9</v>
      </c>
      <c r="BI6" s="52">
        <f t="shared" si="5"/>
        <v>65.5</v>
      </c>
      <c r="BJ6" s="52">
        <f t="shared" si="5"/>
        <v>58.1</v>
      </c>
      <c r="BK6" s="52">
        <f t="shared" si="5"/>
        <v>28.9</v>
      </c>
      <c r="BL6" s="52">
        <f t="shared" si="5"/>
        <v>-56.4</v>
      </c>
      <c r="BM6" s="52">
        <f t="shared" si="5"/>
        <v>16.899999999999999</v>
      </c>
      <c r="BN6" s="52">
        <f t="shared" si="5"/>
        <v>26.4</v>
      </c>
      <c r="BO6" s="52">
        <f t="shared" si="5"/>
        <v>-1.9</v>
      </c>
      <c r="BP6" s="49" t="str">
        <f>IF(BP8="-","",IF(BP8="-","【-】","【"&amp;SUBSTITUTE(TEXT(BP8,"#,##0.0"),"-","△")&amp;"】"))</f>
        <v>【△55.6】</v>
      </c>
      <c r="BQ6" s="53">
        <f>IF(BQ8="-",NA(),BQ8)</f>
        <v>19022</v>
      </c>
      <c r="BR6" s="53">
        <f t="shared" ref="BR6:BZ6" si="6">IF(BR8="-",NA(),BR8)</f>
        <v>22670</v>
      </c>
      <c r="BS6" s="53">
        <f t="shared" si="6"/>
        <v>19011</v>
      </c>
      <c r="BT6" s="53">
        <f t="shared" si="6"/>
        <v>28807</v>
      </c>
      <c r="BU6" s="53">
        <f t="shared" si="6"/>
        <v>23399</v>
      </c>
      <c r="BV6" s="53">
        <f t="shared" si="6"/>
        <v>8262</v>
      </c>
      <c r="BW6" s="53">
        <f t="shared" si="6"/>
        <v>1059</v>
      </c>
      <c r="BX6" s="53">
        <f t="shared" si="6"/>
        <v>2866</v>
      </c>
      <c r="BY6" s="53">
        <f t="shared" si="6"/>
        <v>4637</v>
      </c>
      <c r="BZ6" s="53">
        <f t="shared" si="6"/>
        <v>4223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119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120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51.5</v>
      </c>
      <c r="DF6" s="52">
        <f t="shared" si="8"/>
        <v>764.6</v>
      </c>
      <c r="DG6" s="52">
        <f t="shared" si="8"/>
        <v>72.599999999999994</v>
      </c>
      <c r="DH6" s="52">
        <f t="shared" si="8"/>
        <v>50.4</v>
      </c>
      <c r="DI6" s="52">
        <f t="shared" si="8"/>
        <v>32.799999999999997</v>
      </c>
      <c r="DJ6" s="49" t="str">
        <f>IF(DJ8="-","",IF(DJ8="-","【-】","【"&amp;SUBSTITUTE(TEXT(DJ8,"#,##0.0"),"-","△")&amp;"】"))</f>
        <v>【79.0】</v>
      </c>
      <c r="DK6" s="52">
        <f>IF(DK8="-",NA(),DK8)</f>
        <v>146.80000000000001</v>
      </c>
      <c r="DL6" s="52">
        <f t="shared" ref="DL6:DT6" si="9">IF(DL8="-",NA(),DL8)</f>
        <v>151.6</v>
      </c>
      <c r="DM6" s="52">
        <f t="shared" si="9"/>
        <v>143.5</v>
      </c>
      <c r="DN6" s="52">
        <f t="shared" si="9"/>
        <v>172.6</v>
      </c>
      <c r="DO6" s="52">
        <f t="shared" si="9"/>
        <v>154.80000000000001</v>
      </c>
      <c r="DP6" s="52">
        <f t="shared" si="9"/>
        <v>159.6</v>
      </c>
      <c r="DQ6" s="52">
        <f t="shared" si="9"/>
        <v>128.5</v>
      </c>
      <c r="DR6" s="52">
        <f t="shared" si="9"/>
        <v>138.1</v>
      </c>
      <c r="DS6" s="52">
        <f t="shared" si="9"/>
        <v>152.4</v>
      </c>
      <c r="DT6" s="52">
        <f t="shared" si="9"/>
        <v>149.80000000000001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121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5</v>
      </c>
      <c r="H7" s="48" t="str">
        <f t="shared" si="10"/>
        <v>東京都　中央区</v>
      </c>
      <c r="I7" s="48" t="str">
        <f t="shared" si="10"/>
        <v>築地川第三駐車場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34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1917</v>
      </c>
      <c r="V7" s="51">
        <f t="shared" si="10"/>
        <v>62</v>
      </c>
      <c r="W7" s="51">
        <f t="shared" si="10"/>
        <v>400</v>
      </c>
      <c r="X7" s="50" t="str">
        <f t="shared" si="10"/>
        <v>無</v>
      </c>
      <c r="Y7" s="52">
        <f>Y8</f>
        <v>208</v>
      </c>
      <c r="Z7" s="52">
        <f t="shared" ref="Z7:AH7" si="11">Z8</f>
        <v>238</v>
      </c>
      <c r="AA7" s="52">
        <f t="shared" si="11"/>
        <v>216.7</v>
      </c>
      <c r="AB7" s="52">
        <f t="shared" si="11"/>
        <v>289.7</v>
      </c>
      <c r="AC7" s="52">
        <f t="shared" si="11"/>
        <v>238.5</v>
      </c>
      <c r="AD7" s="52">
        <f t="shared" si="11"/>
        <v>1736.5</v>
      </c>
      <c r="AE7" s="52">
        <f t="shared" si="11"/>
        <v>3200.8</v>
      </c>
      <c r="AF7" s="52">
        <f t="shared" si="11"/>
        <v>274.39999999999998</v>
      </c>
      <c r="AG7" s="52">
        <f t="shared" si="11"/>
        <v>972.8</v>
      </c>
      <c r="AH7" s="52">
        <f t="shared" si="11"/>
        <v>2703.2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1.3</v>
      </c>
      <c r="AP7" s="52">
        <f t="shared" si="12"/>
        <v>4.8</v>
      </c>
      <c r="AQ7" s="52">
        <f t="shared" si="12"/>
        <v>3.3</v>
      </c>
      <c r="AR7" s="52">
        <f t="shared" si="12"/>
        <v>1.6</v>
      </c>
      <c r="AS7" s="52">
        <f t="shared" si="12"/>
        <v>1.5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4</v>
      </c>
      <c r="BA7" s="53">
        <f t="shared" si="13"/>
        <v>98</v>
      </c>
      <c r="BB7" s="53">
        <f t="shared" si="13"/>
        <v>13</v>
      </c>
      <c r="BC7" s="53">
        <f t="shared" si="13"/>
        <v>2</v>
      </c>
      <c r="BD7" s="53">
        <f t="shared" si="13"/>
        <v>4</v>
      </c>
      <c r="BE7" s="51"/>
      <c r="BF7" s="52">
        <f>BF8</f>
        <v>52</v>
      </c>
      <c r="BG7" s="52">
        <f t="shared" ref="BG7:BO7" si="14">BG8</f>
        <v>58</v>
      </c>
      <c r="BH7" s="52">
        <f t="shared" si="14"/>
        <v>53.9</v>
      </c>
      <c r="BI7" s="52">
        <f t="shared" si="14"/>
        <v>65.5</v>
      </c>
      <c r="BJ7" s="52">
        <f t="shared" si="14"/>
        <v>58.1</v>
      </c>
      <c r="BK7" s="52">
        <f t="shared" si="14"/>
        <v>28.9</v>
      </c>
      <c r="BL7" s="52">
        <f t="shared" si="14"/>
        <v>-56.4</v>
      </c>
      <c r="BM7" s="52">
        <f t="shared" si="14"/>
        <v>16.899999999999999</v>
      </c>
      <c r="BN7" s="52">
        <f t="shared" si="14"/>
        <v>26.4</v>
      </c>
      <c r="BO7" s="52">
        <f t="shared" si="14"/>
        <v>-1.9</v>
      </c>
      <c r="BP7" s="49"/>
      <c r="BQ7" s="53">
        <f>BQ8</f>
        <v>19022</v>
      </c>
      <c r="BR7" s="53">
        <f t="shared" ref="BR7:BZ7" si="15">BR8</f>
        <v>22670</v>
      </c>
      <c r="BS7" s="53">
        <f t="shared" si="15"/>
        <v>19011</v>
      </c>
      <c r="BT7" s="53">
        <f t="shared" si="15"/>
        <v>28807</v>
      </c>
      <c r="BU7" s="53">
        <f t="shared" si="15"/>
        <v>23399</v>
      </c>
      <c r="BV7" s="53">
        <f t="shared" si="15"/>
        <v>8262</v>
      </c>
      <c r="BW7" s="53">
        <f t="shared" si="15"/>
        <v>1059</v>
      </c>
      <c r="BX7" s="53">
        <f t="shared" si="15"/>
        <v>2866</v>
      </c>
      <c r="BY7" s="53">
        <f t="shared" si="15"/>
        <v>4637</v>
      </c>
      <c r="BZ7" s="53">
        <f t="shared" si="15"/>
        <v>4223</v>
      </c>
      <c r="CA7" s="51"/>
      <c r="CB7" s="52" t="s">
        <v>122</v>
      </c>
      <c r="CC7" s="52" t="s">
        <v>122</v>
      </c>
      <c r="CD7" s="52" t="s">
        <v>122</v>
      </c>
      <c r="CE7" s="52" t="s">
        <v>122</v>
      </c>
      <c r="CF7" s="52" t="s">
        <v>122</v>
      </c>
      <c r="CG7" s="52" t="s">
        <v>122</v>
      </c>
      <c r="CH7" s="52" t="s">
        <v>122</v>
      </c>
      <c r="CI7" s="52" t="s">
        <v>122</v>
      </c>
      <c r="CJ7" s="52" t="s">
        <v>122</v>
      </c>
      <c r="CK7" s="52" t="s">
        <v>123</v>
      </c>
      <c r="CL7" s="49"/>
      <c r="CM7" s="51">
        <f>CM8</f>
        <v>0</v>
      </c>
      <c r="CN7" s="51">
        <f>CN8</f>
        <v>0</v>
      </c>
      <c r="CO7" s="52" t="s">
        <v>122</v>
      </c>
      <c r="CP7" s="52" t="s">
        <v>122</v>
      </c>
      <c r="CQ7" s="52" t="s">
        <v>122</v>
      </c>
      <c r="CR7" s="52" t="s">
        <v>122</v>
      </c>
      <c r="CS7" s="52" t="s">
        <v>122</v>
      </c>
      <c r="CT7" s="52" t="s">
        <v>122</v>
      </c>
      <c r="CU7" s="52" t="s">
        <v>122</v>
      </c>
      <c r="CV7" s="52" t="s">
        <v>122</v>
      </c>
      <c r="CW7" s="52" t="s">
        <v>122</v>
      </c>
      <c r="CX7" s="52" t="s">
        <v>120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51.5</v>
      </c>
      <c r="DF7" s="52">
        <f t="shared" si="16"/>
        <v>764.6</v>
      </c>
      <c r="DG7" s="52">
        <f t="shared" si="16"/>
        <v>72.599999999999994</v>
      </c>
      <c r="DH7" s="52">
        <f t="shared" si="16"/>
        <v>50.4</v>
      </c>
      <c r="DI7" s="52">
        <f t="shared" si="16"/>
        <v>32.799999999999997</v>
      </c>
      <c r="DJ7" s="49"/>
      <c r="DK7" s="52">
        <f>DK8</f>
        <v>146.80000000000001</v>
      </c>
      <c r="DL7" s="52">
        <f t="shared" ref="DL7:DT7" si="17">DL8</f>
        <v>151.6</v>
      </c>
      <c r="DM7" s="52">
        <f t="shared" si="17"/>
        <v>143.5</v>
      </c>
      <c r="DN7" s="52">
        <f t="shared" si="17"/>
        <v>172.6</v>
      </c>
      <c r="DO7" s="52">
        <f t="shared" si="17"/>
        <v>154.80000000000001</v>
      </c>
      <c r="DP7" s="52">
        <f t="shared" si="17"/>
        <v>159.6</v>
      </c>
      <c r="DQ7" s="52">
        <f t="shared" si="17"/>
        <v>128.5</v>
      </c>
      <c r="DR7" s="52">
        <f t="shared" si="17"/>
        <v>138.1</v>
      </c>
      <c r="DS7" s="52">
        <f t="shared" si="17"/>
        <v>152.4</v>
      </c>
      <c r="DT7" s="52">
        <f t="shared" si="17"/>
        <v>149.80000000000001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5</v>
      </c>
      <c r="H8" s="55" t="s">
        <v>124</v>
      </c>
      <c r="I8" s="55" t="s">
        <v>125</v>
      </c>
      <c r="J8" s="55" t="s">
        <v>126</v>
      </c>
      <c r="K8" s="55" t="s">
        <v>127</v>
      </c>
      <c r="L8" s="55" t="s">
        <v>128</v>
      </c>
      <c r="M8" s="55" t="s">
        <v>129</v>
      </c>
      <c r="N8" s="55" t="s">
        <v>130</v>
      </c>
      <c r="O8" s="56" t="s">
        <v>131</v>
      </c>
      <c r="P8" s="57" t="s">
        <v>132</v>
      </c>
      <c r="Q8" s="57" t="s">
        <v>133</v>
      </c>
      <c r="R8" s="58">
        <v>34</v>
      </c>
      <c r="S8" s="57" t="s">
        <v>134</v>
      </c>
      <c r="T8" s="57" t="s">
        <v>135</v>
      </c>
      <c r="U8" s="58">
        <v>1917</v>
      </c>
      <c r="V8" s="58">
        <v>62</v>
      </c>
      <c r="W8" s="58">
        <v>400</v>
      </c>
      <c r="X8" s="57" t="s">
        <v>135</v>
      </c>
      <c r="Y8" s="59">
        <v>208</v>
      </c>
      <c r="Z8" s="59">
        <v>238</v>
      </c>
      <c r="AA8" s="59">
        <v>216.7</v>
      </c>
      <c r="AB8" s="59">
        <v>289.7</v>
      </c>
      <c r="AC8" s="59">
        <v>238.5</v>
      </c>
      <c r="AD8" s="59">
        <v>1736.5</v>
      </c>
      <c r="AE8" s="59">
        <v>3200.8</v>
      </c>
      <c r="AF8" s="59">
        <v>274.39999999999998</v>
      </c>
      <c r="AG8" s="59">
        <v>972.8</v>
      </c>
      <c r="AH8" s="59">
        <v>2703.2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1.3</v>
      </c>
      <c r="AP8" s="59">
        <v>4.8</v>
      </c>
      <c r="AQ8" s="59">
        <v>3.3</v>
      </c>
      <c r="AR8" s="59">
        <v>1.6</v>
      </c>
      <c r="AS8" s="59">
        <v>1.5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4</v>
      </c>
      <c r="BA8" s="60">
        <v>98</v>
      </c>
      <c r="BB8" s="60">
        <v>13</v>
      </c>
      <c r="BC8" s="60">
        <v>2</v>
      </c>
      <c r="BD8" s="60">
        <v>4</v>
      </c>
      <c r="BE8" s="60">
        <v>127</v>
      </c>
      <c r="BF8" s="59">
        <v>52</v>
      </c>
      <c r="BG8" s="59">
        <v>58</v>
      </c>
      <c r="BH8" s="59">
        <v>53.9</v>
      </c>
      <c r="BI8" s="59">
        <v>65.5</v>
      </c>
      <c r="BJ8" s="59">
        <v>58.1</v>
      </c>
      <c r="BK8" s="59">
        <v>28.9</v>
      </c>
      <c r="BL8" s="59">
        <v>-56.4</v>
      </c>
      <c r="BM8" s="59">
        <v>16.899999999999999</v>
      </c>
      <c r="BN8" s="59">
        <v>26.4</v>
      </c>
      <c r="BO8" s="59">
        <v>-1.9</v>
      </c>
      <c r="BP8" s="56">
        <v>-55.6</v>
      </c>
      <c r="BQ8" s="60">
        <v>19022</v>
      </c>
      <c r="BR8" s="60">
        <v>22670</v>
      </c>
      <c r="BS8" s="60">
        <v>19011</v>
      </c>
      <c r="BT8" s="61">
        <v>28807</v>
      </c>
      <c r="BU8" s="61">
        <v>23399</v>
      </c>
      <c r="BV8" s="60">
        <v>8262</v>
      </c>
      <c r="BW8" s="60">
        <v>1059</v>
      </c>
      <c r="BX8" s="60">
        <v>2866</v>
      </c>
      <c r="BY8" s="60">
        <v>4637</v>
      </c>
      <c r="BZ8" s="60">
        <v>4223</v>
      </c>
      <c r="CA8" s="58">
        <v>12639</v>
      </c>
      <c r="CB8" s="59" t="s">
        <v>128</v>
      </c>
      <c r="CC8" s="59" t="s">
        <v>128</v>
      </c>
      <c r="CD8" s="59" t="s">
        <v>128</v>
      </c>
      <c r="CE8" s="59" t="s">
        <v>128</v>
      </c>
      <c r="CF8" s="59" t="s">
        <v>128</v>
      </c>
      <c r="CG8" s="59" t="s">
        <v>128</v>
      </c>
      <c r="CH8" s="59" t="s">
        <v>128</v>
      </c>
      <c r="CI8" s="59" t="s">
        <v>128</v>
      </c>
      <c r="CJ8" s="59" t="s">
        <v>128</v>
      </c>
      <c r="CK8" s="59" t="s">
        <v>128</v>
      </c>
      <c r="CL8" s="56" t="s">
        <v>128</v>
      </c>
      <c r="CM8" s="58">
        <v>0</v>
      </c>
      <c r="CN8" s="58">
        <v>0</v>
      </c>
      <c r="CO8" s="59" t="s">
        <v>128</v>
      </c>
      <c r="CP8" s="59" t="s">
        <v>128</v>
      </c>
      <c r="CQ8" s="59" t="s">
        <v>128</v>
      </c>
      <c r="CR8" s="59" t="s">
        <v>128</v>
      </c>
      <c r="CS8" s="59" t="s">
        <v>128</v>
      </c>
      <c r="CT8" s="59" t="s">
        <v>128</v>
      </c>
      <c r="CU8" s="59" t="s">
        <v>128</v>
      </c>
      <c r="CV8" s="59" t="s">
        <v>128</v>
      </c>
      <c r="CW8" s="59" t="s">
        <v>128</v>
      </c>
      <c r="CX8" s="59" t="s">
        <v>128</v>
      </c>
      <c r="CY8" s="56" t="s">
        <v>128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51.5</v>
      </c>
      <c r="DF8" s="59">
        <v>764.6</v>
      </c>
      <c r="DG8" s="59">
        <v>72.599999999999994</v>
      </c>
      <c r="DH8" s="59">
        <v>50.4</v>
      </c>
      <c r="DI8" s="59">
        <v>32.799999999999997</v>
      </c>
      <c r="DJ8" s="56">
        <v>79</v>
      </c>
      <c r="DK8" s="59">
        <v>146.80000000000001</v>
      </c>
      <c r="DL8" s="59">
        <v>151.6</v>
      </c>
      <c r="DM8" s="59">
        <v>143.5</v>
      </c>
      <c r="DN8" s="59">
        <v>172.6</v>
      </c>
      <c r="DO8" s="59">
        <v>154.80000000000001</v>
      </c>
      <c r="DP8" s="59">
        <v>159.6</v>
      </c>
      <c r="DQ8" s="59">
        <v>128.5</v>
      </c>
      <c r="DR8" s="59">
        <v>138.1</v>
      </c>
      <c r="DS8" s="59">
        <v>152.4</v>
      </c>
      <c r="DT8" s="59">
        <v>149.80000000000001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136</v>
      </c>
      <c r="C10" s="64" t="s">
        <v>137</v>
      </c>
      <c r="D10" s="64" t="s">
        <v>138</v>
      </c>
      <c r="E10" s="64" t="s">
        <v>139</v>
      </c>
      <c r="F10" s="64" t="s">
        <v>140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2024-12-19T01:03:10Z</dcterms:created>
  <dcterms:modified xsi:type="dcterms:W3CDTF">2025-01-30T04:28:25Z</dcterms:modified>
  <cp:category/>
</cp:coreProperties>
</file>