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６年度\20250121_公営企業に係る経営比較分析表（令和５年度決算）の分析等について（依頼）\05_HP掲載\データまとめ\"/>
    </mc:Choice>
  </mc:AlternateContent>
  <xr:revisionPtr revIDLastSave="0" documentId="13_ncr:1_{78F704C5-AF64-4EC3-AE97-1F0A6F1976F3}" xr6:coauthVersionLast="47" xr6:coauthVersionMax="47" xr10:uidLastSave="{00000000-0000-0000-0000-000000000000}"/>
  <workbookProtection workbookAlgorithmName="SHA-512" workbookHashValue="d6+sQP5E/r7UvMWc28TFWfhUyr0AhskEsTZ4oas49m5f0ehM2bD/hLb/tkjrXfubYTt2RE5lm+zDQZUZSULSkQ==" workbookSaltValue="h+6UTp4vcr2TLWprMSqlCQ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JV32" i="4" s="1"/>
  <c r="DP7" i="5"/>
  <c r="JC32" i="4" s="1"/>
  <c r="DO7" i="5"/>
  <c r="DN7" i="5"/>
  <c r="LH31" i="4" s="1"/>
  <c r="DM7" i="5"/>
  <c r="DL7" i="5"/>
  <c r="JV31" i="4" s="1"/>
  <c r="DK7" i="5"/>
  <c r="JC31" i="4" s="1"/>
  <c r="DI7" i="5"/>
  <c r="MI78" i="4" s="1"/>
  <c r="DH7" i="5"/>
  <c r="LT78" i="4" s="1"/>
  <c r="DG7" i="5"/>
  <c r="LE78" i="4" s="1"/>
  <c r="DF7" i="5"/>
  <c r="KP78" i="4" s="1"/>
  <c r="DE7" i="5"/>
  <c r="KA78" i="4" s="1"/>
  <c r="DD7" i="5"/>
  <c r="MI77" i="4" s="1"/>
  <c r="DC7" i="5"/>
  <c r="LT77" i="4" s="1"/>
  <c r="DB7" i="5"/>
  <c r="DA7" i="5"/>
  <c r="CZ7" i="5"/>
  <c r="KA77" i="4" s="1"/>
  <c r="CN7" i="5"/>
  <c r="CV76" i="4" s="1"/>
  <c r="CM7" i="5"/>
  <c r="CV67" i="4" s="1"/>
  <c r="BZ7" i="5"/>
  <c r="MA53" i="4" s="1"/>
  <c r="BY7" i="5"/>
  <c r="LH53" i="4" s="1"/>
  <c r="BX7" i="5"/>
  <c r="KO53" i="4" s="1"/>
  <c r="BW7" i="5"/>
  <c r="JV53" i="4" s="1"/>
  <c r="BV7" i="5"/>
  <c r="JC53" i="4" s="1"/>
  <c r="BU7" i="5"/>
  <c r="MA52" i="4" s="1"/>
  <c r="BT7" i="5"/>
  <c r="LH52" i="4" s="1"/>
  <c r="BS7" i="5"/>
  <c r="KO52" i="4" s="1"/>
  <c r="BR7" i="5"/>
  <c r="JV52" i="4" s="1"/>
  <c r="BQ7" i="5"/>
  <c r="JC52" i="4" s="1"/>
  <c r="BO7" i="5"/>
  <c r="HJ53" i="4" s="1"/>
  <c r="BN7" i="5"/>
  <c r="BM7" i="5"/>
  <c r="BL7" i="5"/>
  <c r="FE53" i="4" s="1"/>
  <c r="BK7" i="5"/>
  <c r="EL53" i="4" s="1"/>
  <c r="BJ7" i="5"/>
  <c r="BI7" i="5"/>
  <c r="BH7" i="5"/>
  <c r="FX52" i="4" s="1"/>
  <c r="BG7" i="5"/>
  <c r="FE52" i="4" s="1"/>
  <c r="BF7" i="5"/>
  <c r="EL52" i="4" s="1"/>
  <c r="BD7" i="5"/>
  <c r="CS53" i="4" s="1"/>
  <c r="BC7" i="5"/>
  <c r="BZ53" i="4" s="1"/>
  <c r="BB7" i="5"/>
  <c r="BG53" i="4" s="1"/>
  <c r="BA7" i="5"/>
  <c r="AN53" i="4" s="1"/>
  <c r="AZ7" i="5"/>
  <c r="U53" i="4" s="1"/>
  <c r="AY7" i="5"/>
  <c r="CS52" i="4" s="1"/>
  <c r="AX7" i="5"/>
  <c r="BZ52" i="4" s="1"/>
  <c r="AW7" i="5"/>
  <c r="AV7" i="5"/>
  <c r="AN52" i="4" s="1"/>
  <c r="AU7" i="5"/>
  <c r="U52" i="4" s="1"/>
  <c r="AS7" i="5"/>
  <c r="HJ32" i="4" s="1"/>
  <c r="AR7" i="5"/>
  <c r="AQ7" i="5"/>
  <c r="FX32" i="4" s="1"/>
  <c r="AP7" i="5"/>
  <c r="FE32" i="4" s="1"/>
  <c r="AO7" i="5"/>
  <c r="EL32" i="4" s="1"/>
  <c r="AN7" i="5"/>
  <c r="AM7" i="5"/>
  <c r="AL7" i="5"/>
  <c r="FX31" i="4" s="1"/>
  <c r="AK7" i="5"/>
  <c r="FE31" i="4" s="1"/>
  <c r="AJ7" i="5"/>
  <c r="EL31" i="4" s="1"/>
  <c r="AH7" i="5"/>
  <c r="CS32" i="4" s="1"/>
  <c r="AG7" i="5"/>
  <c r="BZ32" i="4" s="1"/>
  <c r="AF7" i="5"/>
  <c r="BG32" i="4" s="1"/>
  <c r="AE7" i="5"/>
  <c r="AD7" i="5"/>
  <c r="AC7" i="5"/>
  <c r="AB7" i="5"/>
  <c r="BZ31" i="4" s="1"/>
  <c r="AA7" i="5"/>
  <c r="BG31" i="4" s="1"/>
  <c r="Z7" i="5"/>
  <c r="AN31" i="4" s="1"/>
  <c r="Y7" i="5"/>
  <c r="U31" i="4" s="1"/>
  <c r="X7" i="5"/>
  <c r="LJ10" i="4" s="1"/>
  <c r="W7" i="5"/>
  <c r="JQ10" i="4" s="1"/>
  <c r="V7" i="5"/>
  <c r="HX10" i="4" s="1"/>
  <c r="U7" i="5"/>
  <c r="LJ8" i="4" s="1"/>
  <c r="T7" i="5"/>
  <c r="JQ8" i="4" s="1"/>
  <c r="S7" i="5"/>
  <c r="HX8" i="4" s="1"/>
  <c r="R7" i="5"/>
  <c r="DU10" i="4" s="1"/>
  <c r="Q7" i="5"/>
  <c r="CF10" i="4" s="1"/>
  <c r="P7" i="5"/>
  <c r="O7" i="5"/>
  <c r="N7" i="5"/>
  <c r="FJ8" i="4" s="1"/>
  <c r="M7" i="5"/>
  <c r="DU8" i="4" s="1"/>
  <c r="L7" i="5"/>
  <c r="CF8" i="4" s="1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E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IT78" i="4"/>
  <c r="IE78" i="4"/>
  <c r="HP78" i="4"/>
  <c r="HA78" i="4"/>
  <c r="GL78" i="4"/>
  <c r="BZ78" i="4"/>
  <c r="BK78" i="4"/>
  <c r="AV78" i="4"/>
  <c r="AG78" i="4"/>
  <c r="R78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GQ53" i="4"/>
  <c r="FX53" i="4"/>
  <c r="HJ52" i="4"/>
  <c r="GQ52" i="4"/>
  <c r="BG52" i="4"/>
  <c r="LH32" i="4"/>
  <c r="KO32" i="4"/>
  <c r="GQ32" i="4"/>
  <c r="AN32" i="4"/>
  <c r="U32" i="4"/>
  <c r="MA31" i="4"/>
  <c r="KO31" i="4"/>
  <c r="HJ31" i="4"/>
  <c r="GQ31" i="4"/>
  <c r="CS31" i="4"/>
  <c r="B10" i="4"/>
  <c r="AQ8" i="4"/>
  <c r="LT76" i="4" l="1"/>
  <c r="GQ51" i="4"/>
  <c r="LH30" i="4"/>
  <c r="IE76" i="4"/>
  <c r="BZ51" i="4"/>
  <c r="GQ30" i="4"/>
  <c r="BZ30" i="4"/>
  <c r="BK76" i="4"/>
  <c r="LH51" i="4"/>
  <c r="B11" i="5"/>
  <c r="F11" i="5"/>
  <c r="C11" i="5"/>
  <c r="D11" i="5"/>
  <c r="AN30" i="4" l="1"/>
  <c r="AG76" i="4"/>
  <c r="JV51" i="4"/>
  <c r="KP76" i="4"/>
  <c r="FE51" i="4"/>
  <c r="JV30" i="4"/>
  <c r="HA76" i="4"/>
  <c r="AN51" i="4"/>
  <c r="FE30" i="4"/>
  <c r="MI76" i="4"/>
  <c r="IT76" i="4"/>
  <c r="CS51" i="4"/>
  <c r="HJ30" i="4"/>
  <c r="CS30" i="4"/>
  <c r="BZ76" i="4"/>
  <c r="MA51" i="4"/>
  <c r="HJ51" i="4"/>
  <c r="MA30" i="4"/>
  <c r="GL76" i="4"/>
  <c r="U51" i="4"/>
  <c r="EL30" i="4"/>
  <c r="U30" i="4"/>
  <c r="R76" i="4"/>
  <c r="JC51" i="4"/>
  <c r="KA76" i="4"/>
  <c r="EL51" i="4"/>
  <c r="JC30" i="4"/>
  <c r="AV76" i="4"/>
  <c r="KO51" i="4"/>
  <c r="LE76" i="4"/>
  <c r="FX51" i="4"/>
  <c r="KO30" i="4"/>
  <c r="HP76" i="4"/>
  <c r="BG51" i="4"/>
  <c r="FX30" i="4"/>
  <c r="BG30" i="4"/>
</calcChain>
</file>

<file path=xl/sharedStrings.xml><?xml version="1.0" encoding="utf-8"?>
<sst xmlns="http://schemas.openxmlformats.org/spreadsheetml/2006/main" count="277" uniqueCount="125">
  <si>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</si>
  <si>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</si>
  <si>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</si>
  <si>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</si>
  <si>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</si>
  <si>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</si>
  <si>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</si>
  <si>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</si>
  <si>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</si>
  <si>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</si>
  <si>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</si>
  <si>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</si>
  <si>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</si>
  <si>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</si>
  <si>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</si>
  <si>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</si>
  <si>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</si>
  <si>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</si>
  <si>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</si>
  <si>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</si>
  <si>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</si>
  <si>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</si>
  <si>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</si>
  <si>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</si>
  <si>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</si>
  <si>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</si>
  <si>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</si>
  <si>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</si>
  <si>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</si>
  <si>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</si>
  <si>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</si>
  <si>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</si>
  <si>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</si>
  <si>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</si>
  <si>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</si>
  <si>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</si>
  <si>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</si>
  <si>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</si>
  <si>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</si>
  <si>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</si>
  <si>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</si>
  <si>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</si>
  <si>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</si>
  <si>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</si>
  <si>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</si>
  <si>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</si>
  <si>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</si>
  <si>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</si>
  <si>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</si>
  <si>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</si>
  <si>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</si>
  <si>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</si>
  <si>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</si>
  <si>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</si>
  <si>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</si>
  <si>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</si>
  <si>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</si>
  <si>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</si>
  <si>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</si>
  <si>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</si>
  <si>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</si>
  <si>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</si>
  <si>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</si>
  <si>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</si>
  <si>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</si>
  <si>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</si>
  <si>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</si>
  <si>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</si>
  <si>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</si>
  <si>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</si>
  <si>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</si>
  <si>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</si>
  <si>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</si>
  <si>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</si>
  <si>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</si>
  <si>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</si>
  <si>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</si>
  <si>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</si>
  <si>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</si>
  <si>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</si>
  <si>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</si>
  <si>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</si>
  <si>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</si>
  <si>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</si>
  <si>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</si>
  <si>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</si>
  <si>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</si>
  <si>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</si>
  <si>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</si>
  <si>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</si>
  <si>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</si>
  <si>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</si>
  <si>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</si>
  <si>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</si>
  <si>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</si>
  <si>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</si>
  <si>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</si>
  <si>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</si>
  <si>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</si>
  <si>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</si>
  <si>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</si>
  <si>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</si>
  <si>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</si>
  <si>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</si>
  <si>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</si>
  <si>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東京都　中央区</t>
  </si>
  <si>
    <t>築地川第二駐車場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</si>
  <si>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</si>
  <si>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</si>
  <si>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</si>
  <si>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</si>
  <si>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</si>
  <si>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</si>
  <si>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</si>
  <si>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</si>
  <si>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商業施設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</si>
  <si>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</si>
  <si>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</si>
  <si>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</si>
  <si>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</si>
  <si>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</si>
  <si>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</si>
  <si>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工事費、管理運営費の増により収益的収支比率、売上高GOP比率は減少したものの、駐車場使用料が増となったことからEBITDAは増加した。</t>
    <rPh sb="5" eb="7">
      <t>カンリ</t>
    </rPh>
    <rPh sb="7" eb="9">
      <t>ウンエイ</t>
    </rPh>
    <rPh sb="9" eb="10">
      <t>ヒ</t>
    </rPh>
    <phoneticPr fontId="5"/>
  </si>
  <si>
    <t>　一時利用台数が増となったことから稼働率が増加した。</t>
    <phoneticPr fontId="5"/>
  </si>
  <si>
    <t>・売上高GOP比率やEBITDAは、平均値を上回っており、安定した経営が出来ている。
・来年度からキャッシュレス決済を導入する。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</si>
</sst>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350</c:v>
                </c:pt>
                <c:pt idx="1">
                  <c:v>327.3</c:v>
                </c:pt>
                <c:pt idx="2">
                  <c:v>288.8</c:v>
                </c:pt>
                <c:pt idx="3">
                  <c:v>314.10000000000002</c:v>
                </c:pt>
                <c:pt idx="4">
                  <c:v>311.2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5-4F06-BA19-4FE321C7D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754.2</c:v>
                </c:pt>
                <c:pt idx="1">
                  <c:v>383.4</c:v>
                </c:pt>
                <c:pt idx="2">
                  <c:v>338.4</c:v>
                </c:pt>
                <c:pt idx="3">
                  <c:v>1268.9000000000001</c:v>
                </c:pt>
                <c:pt idx="4">
                  <c:v>2085.8000000000002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5-4F06-BA19-4FE321C7D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67-4C10-BFC3-4C609566D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54.4</c:v>
                </c:pt>
                <c:pt idx="1">
                  <c:v>70.3</c:v>
                </c:pt>
                <c:pt idx="2">
                  <c:v>70</c:v>
                </c:pt>
                <c:pt idx="3">
                  <c:v>47.6</c:v>
                </c:pt>
                <c:pt idx="4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7-4C10-BFC3-4C609566D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ECC-4290-A01D-5A8487348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C-4290-A01D-5A8487348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8EA-44C3-A7EC-E23CE12EF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A-44C3-A7EC-E23CE12EF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42-4A51-9E6D-5C7E7DBEE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</c:v>
                </c:pt>
                <c:pt idx="1">
                  <c:v>10.199999999999999</c:v>
                </c:pt>
                <c:pt idx="2">
                  <c:v>5.0999999999999996</c:v>
                </c:pt>
                <c:pt idx="3">
                  <c:v>1.9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2-4A51-9E6D-5C7E7DBEE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7-4BF3-A5A5-3F0B9F1D1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15</c:v>
                </c:pt>
                <c:pt idx="1">
                  <c:v>407</c:v>
                </c:pt>
                <c:pt idx="2">
                  <c:v>166</c:v>
                </c:pt>
                <c:pt idx="3">
                  <c:v>18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7-4BF3-A5A5-3F0B9F1D1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228.7</c:v>
                </c:pt>
                <c:pt idx="1">
                  <c:v>187</c:v>
                </c:pt>
                <c:pt idx="2">
                  <c:v>198.1</c:v>
                </c:pt>
                <c:pt idx="3">
                  <c:v>225.9</c:v>
                </c:pt>
                <c:pt idx="4">
                  <c:v>227.8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B0-4D9B-ADFD-7C5C12455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295.5</c:v>
                </c:pt>
                <c:pt idx="1">
                  <c:v>224.4</c:v>
                </c:pt>
                <c:pt idx="2">
                  <c:v>251.9</c:v>
                </c:pt>
                <c:pt idx="3">
                  <c:v>291.5</c:v>
                </c:pt>
                <c:pt idx="4">
                  <c:v>314.89999999999998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0-4D9B-ADFD-7C5C12455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71</c:v>
                </c:pt>
                <c:pt idx="1">
                  <c:v>69.400000000000006</c:v>
                </c:pt>
                <c:pt idx="2">
                  <c:v>65.400000000000006</c:v>
                </c:pt>
                <c:pt idx="3">
                  <c:v>68.2</c:v>
                </c:pt>
                <c:pt idx="4">
                  <c:v>67.900000000000006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1-44CD-82E4-EA212E3B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33.6</c:v>
                </c:pt>
                <c:pt idx="1">
                  <c:v>-122.5</c:v>
                </c:pt>
                <c:pt idx="2">
                  <c:v>8.5</c:v>
                </c:pt>
                <c:pt idx="3">
                  <c:v>26.6</c:v>
                </c:pt>
                <c:pt idx="4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1-44CD-82E4-EA212E3B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66769</c:v>
                </c:pt>
                <c:pt idx="1">
                  <c:v>61106</c:v>
                </c:pt>
                <c:pt idx="2">
                  <c:v>50856</c:v>
                </c:pt>
                <c:pt idx="3">
                  <c:v>58052</c:v>
                </c:pt>
                <c:pt idx="4">
                  <c:v>59751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E9-4D8F-B5D7-E4057C073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7940</c:v>
                </c:pt>
                <c:pt idx="1">
                  <c:v>2576</c:v>
                </c:pt>
                <c:pt idx="2">
                  <c:v>4153</c:v>
                </c:pt>
                <c:pt idx="3">
                  <c:v>6140</c:v>
                </c:pt>
                <c:pt idx="4">
                  <c:v>9395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9-4D8F-B5D7-E4057C073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東京都中央区　築地川第二駐車場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Ａ３Ｂ１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商業施設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無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2340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113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広場式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34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108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400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無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122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R01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R02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R03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R04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R05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R01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R02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R03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R04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R05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R01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R02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R03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R04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R05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350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327.3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288.8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314.10000000000002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311.2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228.7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187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198.1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225.9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227.8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754.2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383.4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338.4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1268.9000000000001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2085.8000000000002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2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10.199999999999999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5.0999999999999996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1.9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3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295.5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224.4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251.9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291.5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314.89999999999998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/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123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R01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R02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R03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R04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R05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R01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R02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R03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R04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R05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R01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R02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R03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R04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R05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71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69.400000000000006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65.400000000000006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68.2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67.900000000000006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66769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61106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50856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58052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59751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15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407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166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18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18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33.6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-122.5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8.5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26.6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36.5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7940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2576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4153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6140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9395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124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R01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R02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R03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R04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R05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R01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R02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R03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R04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R05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R01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R02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R03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R04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R05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54.4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70.3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70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47.6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36.1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9Oyhpa8qSxB6ityHEIX0/w6CLDdKJz+hbN0ynFtIxeA2qoOGAqm8sLxF4maE+5KjJOQKiZAe/zjR1EVlSHPj2A==" saltValue="DEx+gvE+qeEHhliU9QKt2A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91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100</v>
      </c>
      <c r="B6" s="48">
        <f>B8</f>
        <v>2023</v>
      </c>
      <c r="C6" s="48">
        <f t="shared" ref="C6:X6" si="1">C8</f>
        <v>131024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4</v>
      </c>
      <c r="H6" s="48" t="str">
        <f>SUBSTITUTE(H8,"　","")</f>
        <v>東京都中央区</v>
      </c>
      <c r="I6" s="48" t="str">
        <f t="shared" si="1"/>
        <v>築地川第二駐車場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34</v>
      </c>
      <c r="S6" s="50" t="str">
        <f t="shared" si="1"/>
        <v>商業施設</v>
      </c>
      <c r="T6" s="50" t="str">
        <f t="shared" si="1"/>
        <v>無</v>
      </c>
      <c r="U6" s="51">
        <f t="shared" si="1"/>
        <v>2340</v>
      </c>
      <c r="V6" s="51">
        <f t="shared" si="1"/>
        <v>108</v>
      </c>
      <c r="W6" s="51">
        <f t="shared" si="1"/>
        <v>400</v>
      </c>
      <c r="X6" s="50" t="str">
        <f t="shared" si="1"/>
        <v>無</v>
      </c>
      <c r="Y6" s="52">
        <f>IF(Y8="-",NA(),Y8)</f>
        <v>350</v>
      </c>
      <c r="Z6" s="52">
        <f t="shared" ref="Z6:AH6" si="2">IF(Z8="-",NA(),Z8)</f>
        <v>327.3</v>
      </c>
      <c r="AA6" s="52">
        <f t="shared" si="2"/>
        <v>288.8</v>
      </c>
      <c r="AB6" s="52">
        <f t="shared" si="2"/>
        <v>314.10000000000002</v>
      </c>
      <c r="AC6" s="52">
        <f t="shared" si="2"/>
        <v>311.2</v>
      </c>
      <c r="AD6" s="52">
        <f t="shared" si="2"/>
        <v>754.2</v>
      </c>
      <c r="AE6" s="52">
        <f t="shared" si="2"/>
        <v>383.4</v>
      </c>
      <c r="AF6" s="52">
        <f t="shared" si="2"/>
        <v>338.4</v>
      </c>
      <c r="AG6" s="52">
        <f t="shared" si="2"/>
        <v>1268.9000000000001</v>
      </c>
      <c r="AH6" s="52">
        <f t="shared" si="2"/>
        <v>2085.8000000000002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2</v>
      </c>
      <c r="AP6" s="52">
        <f t="shared" si="3"/>
        <v>10.199999999999999</v>
      </c>
      <c r="AQ6" s="52">
        <f t="shared" si="3"/>
        <v>5.0999999999999996</v>
      </c>
      <c r="AR6" s="52">
        <f t="shared" si="3"/>
        <v>1.9</v>
      </c>
      <c r="AS6" s="52">
        <f t="shared" si="3"/>
        <v>3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15</v>
      </c>
      <c r="BA6" s="53">
        <f t="shared" si="4"/>
        <v>407</v>
      </c>
      <c r="BB6" s="53">
        <f t="shared" si="4"/>
        <v>166</v>
      </c>
      <c r="BC6" s="53">
        <f t="shared" si="4"/>
        <v>18</v>
      </c>
      <c r="BD6" s="53">
        <f t="shared" si="4"/>
        <v>18</v>
      </c>
      <c r="BE6" s="51" t="str">
        <f>IF(BE8="-","",IF(BE8="-","【-】","【"&amp;SUBSTITUTE(TEXT(BE8,"#,##0"),"-","△")&amp;"】"))</f>
        <v>【127】</v>
      </c>
      <c r="BF6" s="52">
        <f>IF(BF8="-",NA(),BF8)</f>
        <v>71</v>
      </c>
      <c r="BG6" s="52">
        <f t="shared" ref="BG6:BO6" si="5">IF(BG8="-",NA(),BG8)</f>
        <v>69.400000000000006</v>
      </c>
      <c r="BH6" s="52">
        <f t="shared" si="5"/>
        <v>65.400000000000006</v>
      </c>
      <c r="BI6" s="52">
        <f t="shared" si="5"/>
        <v>68.2</v>
      </c>
      <c r="BJ6" s="52">
        <f t="shared" si="5"/>
        <v>67.900000000000006</v>
      </c>
      <c r="BK6" s="52">
        <f t="shared" si="5"/>
        <v>33.6</v>
      </c>
      <c r="BL6" s="52">
        <f t="shared" si="5"/>
        <v>-122.5</v>
      </c>
      <c r="BM6" s="52">
        <f t="shared" si="5"/>
        <v>8.5</v>
      </c>
      <c r="BN6" s="52">
        <f t="shared" si="5"/>
        <v>26.6</v>
      </c>
      <c r="BO6" s="52">
        <f t="shared" si="5"/>
        <v>36.5</v>
      </c>
      <c r="BP6" s="49" t="str">
        <f>IF(BP8="-","",IF(BP8="-","【-】","【"&amp;SUBSTITUTE(TEXT(BP8,"#,##0.0"),"-","△")&amp;"】"))</f>
        <v>【△55.6】</v>
      </c>
      <c r="BQ6" s="53">
        <f>IF(BQ8="-",NA(),BQ8)</f>
        <v>66769</v>
      </c>
      <c r="BR6" s="53">
        <f t="shared" ref="BR6:BZ6" si="6">IF(BR8="-",NA(),BR8)</f>
        <v>61106</v>
      </c>
      <c r="BS6" s="53">
        <f t="shared" si="6"/>
        <v>50856</v>
      </c>
      <c r="BT6" s="53">
        <f t="shared" si="6"/>
        <v>58052</v>
      </c>
      <c r="BU6" s="53">
        <f t="shared" si="6"/>
        <v>59751</v>
      </c>
      <c r="BV6" s="53">
        <f t="shared" si="6"/>
        <v>7940</v>
      </c>
      <c r="BW6" s="53">
        <f t="shared" si="6"/>
        <v>2576</v>
      </c>
      <c r="BX6" s="53">
        <f t="shared" si="6"/>
        <v>4153</v>
      </c>
      <c r="BY6" s="53">
        <f t="shared" si="6"/>
        <v>6140</v>
      </c>
      <c r="BZ6" s="53">
        <f t="shared" si="6"/>
        <v>9395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101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54.4</v>
      </c>
      <c r="DF6" s="52">
        <f t="shared" si="8"/>
        <v>70.3</v>
      </c>
      <c r="DG6" s="52">
        <f t="shared" si="8"/>
        <v>70</v>
      </c>
      <c r="DH6" s="52">
        <f t="shared" si="8"/>
        <v>47.6</v>
      </c>
      <c r="DI6" s="52">
        <f t="shared" si="8"/>
        <v>36.1</v>
      </c>
      <c r="DJ6" s="49" t="str">
        <f>IF(DJ8="-","",IF(DJ8="-","【-】","【"&amp;SUBSTITUTE(TEXT(DJ8,"#,##0.0"),"-","△")&amp;"】"))</f>
        <v>【79.0】</v>
      </c>
      <c r="DK6" s="52">
        <f>IF(DK8="-",NA(),DK8)</f>
        <v>228.7</v>
      </c>
      <c r="DL6" s="52">
        <f t="shared" ref="DL6:DT6" si="9">IF(DL8="-",NA(),DL8)</f>
        <v>187</v>
      </c>
      <c r="DM6" s="52">
        <f t="shared" si="9"/>
        <v>198.1</v>
      </c>
      <c r="DN6" s="52">
        <f t="shared" si="9"/>
        <v>225.9</v>
      </c>
      <c r="DO6" s="52">
        <f t="shared" si="9"/>
        <v>227.8</v>
      </c>
      <c r="DP6" s="52">
        <f t="shared" si="9"/>
        <v>295.5</v>
      </c>
      <c r="DQ6" s="52">
        <f t="shared" si="9"/>
        <v>224.4</v>
      </c>
      <c r="DR6" s="52">
        <f t="shared" si="9"/>
        <v>251.9</v>
      </c>
      <c r="DS6" s="52">
        <f t="shared" si="9"/>
        <v>291.5</v>
      </c>
      <c r="DT6" s="52">
        <f t="shared" si="9"/>
        <v>314.89999999999998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2">
      <c r="A7" s="37" t="s">
        <v>102</v>
      </c>
      <c r="B7" s="48">
        <f t="shared" ref="B7:X7" si="10">B8</f>
        <v>2023</v>
      </c>
      <c r="C7" s="48">
        <f t="shared" si="10"/>
        <v>131024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4</v>
      </c>
      <c r="H7" s="48" t="str">
        <f t="shared" si="10"/>
        <v>東京都　中央区</v>
      </c>
      <c r="I7" s="48" t="str">
        <f t="shared" si="10"/>
        <v>築地川第二駐車場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34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2340</v>
      </c>
      <c r="V7" s="51">
        <f t="shared" si="10"/>
        <v>108</v>
      </c>
      <c r="W7" s="51">
        <f t="shared" si="10"/>
        <v>400</v>
      </c>
      <c r="X7" s="50" t="str">
        <f t="shared" si="10"/>
        <v>無</v>
      </c>
      <c r="Y7" s="52">
        <f>Y8</f>
        <v>350</v>
      </c>
      <c r="Z7" s="52">
        <f t="shared" ref="Z7:AH7" si="11">Z8</f>
        <v>327.3</v>
      </c>
      <c r="AA7" s="52">
        <f t="shared" si="11"/>
        <v>288.8</v>
      </c>
      <c r="AB7" s="52">
        <f t="shared" si="11"/>
        <v>314.10000000000002</v>
      </c>
      <c r="AC7" s="52">
        <f t="shared" si="11"/>
        <v>311.2</v>
      </c>
      <c r="AD7" s="52">
        <f t="shared" si="11"/>
        <v>754.2</v>
      </c>
      <c r="AE7" s="52">
        <f t="shared" si="11"/>
        <v>383.4</v>
      </c>
      <c r="AF7" s="52">
        <f t="shared" si="11"/>
        <v>338.4</v>
      </c>
      <c r="AG7" s="52">
        <f t="shared" si="11"/>
        <v>1268.9000000000001</v>
      </c>
      <c r="AH7" s="52">
        <f t="shared" si="11"/>
        <v>2085.8000000000002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2</v>
      </c>
      <c r="AP7" s="52">
        <f t="shared" si="12"/>
        <v>10.199999999999999</v>
      </c>
      <c r="AQ7" s="52">
        <f t="shared" si="12"/>
        <v>5.0999999999999996</v>
      </c>
      <c r="AR7" s="52">
        <f t="shared" si="12"/>
        <v>1.9</v>
      </c>
      <c r="AS7" s="52">
        <f t="shared" si="12"/>
        <v>3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15</v>
      </c>
      <c r="BA7" s="53">
        <f t="shared" si="13"/>
        <v>407</v>
      </c>
      <c r="BB7" s="53">
        <f t="shared" si="13"/>
        <v>166</v>
      </c>
      <c r="BC7" s="53">
        <f t="shared" si="13"/>
        <v>18</v>
      </c>
      <c r="BD7" s="53">
        <f t="shared" si="13"/>
        <v>18</v>
      </c>
      <c r="BE7" s="51"/>
      <c r="BF7" s="52">
        <f>BF8</f>
        <v>71</v>
      </c>
      <c r="BG7" s="52">
        <f t="shared" ref="BG7:BO7" si="14">BG8</f>
        <v>69.400000000000006</v>
      </c>
      <c r="BH7" s="52">
        <f t="shared" si="14"/>
        <v>65.400000000000006</v>
      </c>
      <c r="BI7" s="52">
        <f t="shared" si="14"/>
        <v>68.2</v>
      </c>
      <c r="BJ7" s="52">
        <f t="shared" si="14"/>
        <v>67.900000000000006</v>
      </c>
      <c r="BK7" s="52">
        <f t="shared" si="14"/>
        <v>33.6</v>
      </c>
      <c r="BL7" s="52">
        <f t="shared" si="14"/>
        <v>-122.5</v>
      </c>
      <c r="BM7" s="52">
        <f t="shared" si="14"/>
        <v>8.5</v>
      </c>
      <c r="BN7" s="52">
        <f t="shared" si="14"/>
        <v>26.6</v>
      </c>
      <c r="BO7" s="52">
        <f t="shared" si="14"/>
        <v>36.5</v>
      </c>
      <c r="BP7" s="49"/>
      <c r="BQ7" s="53">
        <f>BQ8</f>
        <v>66769</v>
      </c>
      <c r="BR7" s="53">
        <f t="shared" ref="BR7:BZ7" si="15">BR8</f>
        <v>61106</v>
      </c>
      <c r="BS7" s="53">
        <f t="shared" si="15"/>
        <v>50856</v>
      </c>
      <c r="BT7" s="53">
        <f t="shared" si="15"/>
        <v>58052</v>
      </c>
      <c r="BU7" s="53">
        <f t="shared" si="15"/>
        <v>59751</v>
      </c>
      <c r="BV7" s="53">
        <f t="shared" si="15"/>
        <v>7940</v>
      </c>
      <c r="BW7" s="53">
        <f t="shared" si="15"/>
        <v>2576</v>
      </c>
      <c r="BX7" s="53">
        <f t="shared" si="15"/>
        <v>4153</v>
      </c>
      <c r="BY7" s="53">
        <f t="shared" si="15"/>
        <v>6140</v>
      </c>
      <c r="BZ7" s="53">
        <f t="shared" si="15"/>
        <v>9395</v>
      </c>
      <c r="CA7" s="51"/>
      <c r="CB7" s="52" t="s">
        <v>103</v>
      </c>
      <c r="CC7" s="52" t="s">
        <v>103</v>
      </c>
      <c r="CD7" s="52" t="s">
        <v>103</v>
      </c>
      <c r="CE7" s="52" t="s">
        <v>103</v>
      </c>
      <c r="CF7" s="52" t="s">
        <v>103</v>
      </c>
      <c r="CG7" s="52" t="s">
        <v>103</v>
      </c>
      <c r="CH7" s="52" t="s">
        <v>103</v>
      </c>
      <c r="CI7" s="52" t="s">
        <v>103</v>
      </c>
      <c r="CJ7" s="52" t="s">
        <v>103</v>
      </c>
      <c r="CK7" s="52" t="s">
        <v>101</v>
      </c>
      <c r="CL7" s="49"/>
      <c r="CM7" s="51">
        <f>CM8</f>
        <v>0</v>
      </c>
      <c r="CN7" s="51">
        <f>CN8</f>
        <v>0</v>
      </c>
      <c r="CO7" s="52" t="s">
        <v>103</v>
      </c>
      <c r="CP7" s="52" t="s">
        <v>103</v>
      </c>
      <c r="CQ7" s="52" t="s">
        <v>103</v>
      </c>
      <c r="CR7" s="52" t="s">
        <v>103</v>
      </c>
      <c r="CS7" s="52" t="s">
        <v>103</v>
      </c>
      <c r="CT7" s="52" t="s">
        <v>103</v>
      </c>
      <c r="CU7" s="52" t="s">
        <v>103</v>
      </c>
      <c r="CV7" s="52" t="s">
        <v>103</v>
      </c>
      <c r="CW7" s="52" t="s">
        <v>103</v>
      </c>
      <c r="CX7" s="52" t="s">
        <v>104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54.4</v>
      </c>
      <c r="DF7" s="52">
        <f t="shared" si="16"/>
        <v>70.3</v>
      </c>
      <c r="DG7" s="52">
        <f t="shared" si="16"/>
        <v>70</v>
      </c>
      <c r="DH7" s="52">
        <f t="shared" si="16"/>
        <v>47.6</v>
      </c>
      <c r="DI7" s="52">
        <f t="shared" si="16"/>
        <v>36.1</v>
      </c>
      <c r="DJ7" s="49"/>
      <c r="DK7" s="52">
        <f>DK8</f>
        <v>228.7</v>
      </c>
      <c r="DL7" s="52">
        <f t="shared" ref="DL7:DT7" si="17">DL8</f>
        <v>187</v>
      </c>
      <c r="DM7" s="52">
        <f t="shared" si="17"/>
        <v>198.1</v>
      </c>
      <c r="DN7" s="52">
        <f t="shared" si="17"/>
        <v>225.9</v>
      </c>
      <c r="DO7" s="52">
        <f t="shared" si="17"/>
        <v>227.8</v>
      </c>
      <c r="DP7" s="52">
        <f t="shared" si="17"/>
        <v>295.5</v>
      </c>
      <c r="DQ7" s="52">
        <f t="shared" si="17"/>
        <v>224.4</v>
      </c>
      <c r="DR7" s="52">
        <f t="shared" si="17"/>
        <v>251.9</v>
      </c>
      <c r="DS7" s="52">
        <f t="shared" si="17"/>
        <v>291.5</v>
      </c>
      <c r="DT7" s="52">
        <f t="shared" si="17"/>
        <v>314.89999999999998</v>
      </c>
      <c r="DU7" s="49"/>
    </row>
    <row r="8" spans="1:125" s="54" customFormat="1" x14ac:dyDescent="0.2">
      <c r="A8" s="37"/>
      <c r="B8" s="55">
        <v>2023</v>
      </c>
      <c r="C8" s="55">
        <v>131024</v>
      </c>
      <c r="D8" s="55">
        <v>47</v>
      </c>
      <c r="E8" s="55">
        <v>14</v>
      </c>
      <c r="F8" s="55">
        <v>0</v>
      </c>
      <c r="G8" s="55">
        <v>4</v>
      </c>
      <c r="H8" s="55" t="s">
        <v>105</v>
      </c>
      <c r="I8" s="55" t="s">
        <v>106</v>
      </c>
      <c r="J8" s="55" t="s">
        <v>107</v>
      </c>
      <c r="K8" s="55" t="s">
        <v>108</v>
      </c>
      <c r="L8" s="55" t="s">
        <v>109</v>
      </c>
      <c r="M8" s="55" t="s">
        <v>110</v>
      </c>
      <c r="N8" s="55" t="s">
        <v>111</v>
      </c>
      <c r="O8" s="56" t="s">
        <v>112</v>
      </c>
      <c r="P8" s="57" t="s">
        <v>113</v>
      </c>
      <c r="Q8" s="57" t="s">
        <v>114</v>
      </c>
      <c r="R8" s="58">
        <v>34</v>
      </c>
      <c r="S8" s="57" t="s">
        <v>115</v>
      </c>
      <c r="T8" s="57" t="s">
        <v>116</v>
      </c>
      <c r="U8" s="58">
        <v>2340</v>
      </c>
      <c r="V8" s="58">
        <v>108</v>
      </c>
      <c r="W8" s="58">
        <v>400</v>
      </c>
      <c r="X8" s="57" t="s">
        <v>116</v>
      </c>
      <c r="Y8" s="59">
        <v>350</v>
      </c>
      <c r="Z8" s="59">
        <v>327.3</v>
      </c>
      <c r="AA8" s="59">
        <v>288.8</v>
      </c>
      <c r="AB8" s="59">
        <v>314.10000000000002</v>
      </c>
      <c r="AC8" s="59">
        <v>311.2</v>
      </c>
      <c r="AD8" s="59">
        <v>754.2</v>
      </c>
      <c r="AE8" s="59">
        <v>383.4</v>
      </c>
      <c r="AF8" s="59">
        <v>338.4</v>
      </c>
      <c r="AG8" s="59">
        <v>1268.9000000000001</v>
      </c>
      <c r="AH8" s="59">
        <v>2085.8000000000002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2</v>
      </c>
      <c r="AP8" s="59">
        <v>10.199999999999999</v>
      </c>
      <c r="AQ8" s="59">
        <v>5.0999999999999996</v>
      </c>
      <c r="AR8" s="59">
        <v>1.9</v>
      </c>
      <c r="AS8" s="59">
        <v>3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15</v>
      </c>
      <c r="BA8" s="60">
        <v>407</v>
      </c>
      <c r="BB8" s="60">
        <v>166</v>
      </c>
      <c r="BC8" s="60">
        <v>18</v>
      </c>
      <c r="BD8" s="60">
        <v>18</v>
      </c>
      <c r="BE8" s="60">
        <v>127</v>
      </c>
      <c r="BF8" s="59">
        <v>71</v>
      </c>
      <c r="BG8" s="59">
        <v>69.400000000000006</v>
      </c>
      <c r="BH8" s="59">
        <v>65.400000000000006</v>
      </c>
      <c r="BI8" s="59">
        <v>68.2</v>
      </c>
      <c r="BJ8" s="59">
        <v>67.900000000000006</v>
      </c>
      <c r="BK8" s="59">
        <v>33.6</v>
      </c>
      <c r="BL8" s="59">
        <v>-122.5</v>
      </c>
      <c r="BM8" s="59">
        <v>8.5</v>
      </c>
      <c r="BN8" s="59">
        <v>26.6</v>
      </c>
      <c r="BO8" s="59">
        <v>36.5</v>
      </c>
      <c r="BP8" s="56">
        <v>-55.6</v>
      </c>
      <c r="BQ8" s="60">
        <v>66769</v>
      </c>
      <c r="BR8" s="60">
        <v>61106</v>
      </c>
      <c r="BS8" s="60">
        <v>50856</v>
      </c>
      <c r="BT8" s="61">
        <v>58052</v>
      </c>
      <c r="BU8" s="61">
        <v>59751</v>
      </c>
      <c r="BV8" s="60">
        <v>7940</v>
      </c>
      <c r="BW8" s="60">
        <v>2576</v>
      </c>
      <c r="BX8" s="60">
        <v>4153</v>
      </c>
      <c r="BY8" s="60">
        <v>6140</v>
      </c>
      <c r="BZ8" s="60">
        <v>9395</v>
      </c>
      <c r="CA8" s="58">
        <v>12639</v>
      </c>
      <c r="CB8" s="59" t="s">
        <v>109</v>
      </c>
      <c r="CC8" s="59" t="s">
        <v>109</v>
      </c>
      <c r="CD8" s="59" t="s">
        <v>109</v>
      </c>
      <c r="CE8" s="59" t="s">
        <v>109</v>
      </c>
      <c r="CF8" s="59" t="s">
        <v>109</v>
      </c>
      <c r="CG8" s="59" t="s">
        <v>109</v>
      </c>
      <c r="CH8" s="59" t="s">
        <v>109</v>
      </c>
      <c r="CI8" s="59" t="s">
        <v>109</v>
      </c>
      <c r="CJ8" s="59" t="s">
        <v>109</v>
      </c>
      <c r="CK8" s="59" t="s">
        <v>109</v>
      </c>
      <c r="CL8" s="56" t="s">
        <v>109</v>
      </c>
      <c r="CM8" s="58">
        <v>0</v>
      </c>
      <c r="CN8" s="58">
        <v>0</v>
      </c>
      <c r="CO8" s="59" t="s">
        <v>109</v>
      </c>
      <c r="CP8" s="59" t="s">
        <v>109</v>
      </c>
      <c r="CQ8" s="59" t="s">
        <v>109</v>
      </c>
      <c r="CR8" s="59" t="s">
        <v>109</v>
      </c>
      <c r="CS8" s="59" t="s">
        <v>109</v>
      </c>
      <c r="CT8" s="59" t="s">
        <v>109</v>
      </c>
      <c r="CU8" s="59" t="s">
        <v>109</v>
      </c>
      <c r="CV8" s="59" t="s">
        <v>109</v>
      </c>
      <c r="CW8" s="59" t="s">
        <v>109</v>
      </c>
      <c r="CX8" s="59" t="s">
        <v>109</v>
      </c>
      <c r="CY8" s="56" t="s">
        <v>109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54.4</v>
      </c>
      <c r="DF8" s="59">
        <v>70.3</v>
      </c>
      <c r="DG8" s="59">
        <v>70</v>
      </c>
      <c r="DH8" s="59">
        <v>47.6</v>
      </c>
      <c r="DI8" s="59">
        <v>36.1</v>
      </c>
      <c r="DJ8" s="56">
        <v>79</v>
      </c>
      <c r="DK8" s="59">
        <v>228.7</v>
      </c>
      <c r="DL8" s="59">
        <v>187</v>
      </c>
      <c r="DM8" s="59">
        <v>198.1</v>
      </c>
      <c r="DN8" s="59">
        <v>225.9</v>
      </c>
      <c r="DO8" s="59">
        <v>227.8</v>
      </c>
      <c r="DP8" s="59">
        <v>295.5</v>
      </c>
      <c r="DQ8" s="59">
        <v>224.4</v>
      </c>
      <c r="DR8" s="59">
        <v>251.9</v>
      </c>
      <c r="DS8" s="59">
        <v>291.5</v>
      </c>
      <c r="DT8" s="59">
        <v>314.89999999999998</v>
      </c>
      <c r="DU8" s="56">
        <v>210.9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117</v>
      </c>
      <c r="C10" s="64" t="s">
        <v>118</v>
      </c>
      <c r="D10" s="64" t="s">
        <v>119</v>
      </c>
      <c r="E10" s="64" t="s">
        <v>120</v>
      </c>
      <c r="F10" s="64" t="s">
        <v>121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杉山　侑陽</cp:lastModifiedBy>
  <dcterms:created xsi:type="dcterms:W3CDTF">2024-12-19T01:03:09Z</dcterms:created>
  <dcterms:modified xsi:type="dcterms:W3CDTF">2025-01-30T04:28:02Z</dcterms:modified>
  <cp:category/>
</cp:coreProperties>
</file>