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BC78FE21-4205-4325-8CC1-0EF952AD8249}" xr6:coauthVersionLast="47" xr6:coauthVersionMax="47" xr10:uidLastSave="{00000000-0000-0000-0000-000000000000}"/>
  <workbookProtection workbookAlgorithmName="SHA-512" workbookHashValue="8EPLD/oD2tS4DPaUO1dI4BvK51lXLYD1UirHKVRcRNc3PDR17FiHFTlw6tvl916HbX3tkEoZhYueToYJ5EKrWw==" workbookSaltValue="lkwrH00uwlWzExw1+tk3KA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MA31" i="4" s="1"/>
  <c r="DN7" i="5"/>
  <c r="DM7" i="5"/>
  <c r="KO31" i="4" s="1"/>
  <c r="DL7" i="5"/>
  <c r="JV31" i="4" s="1"/>
  <c r="DK7" i="5"/>
  <c r="DI7" i="5"/>
  <c r="DH7" i="5"/>
  <c r="DG7" i="5"/>
  <c r="DF7" i="5"/>
  <c r="DE7" i="5"/>
  <c r="DD7" i="5"/>
  <c r="MI77" i="4" s="1"/>
  <c r="DC7" i="5"/>
  <c r="LT77" i="4" s="1"/>
  <c r="DB7" i="5"/>
  <c r="DA7" i="5"/>
  <c r="KP77" i="4" s="1"/>
  <c r="CZ7" i="5"/>
  <c r="KA77" i="4" s="1"/>
  <c r="CN7" i="5"/>
  <c r="CV76" i="4" s="1"/>
  <c r="CM7" i="5"/>
  <c r="CV67" i="4" s="1"/>
  <c r="BZ7" i="5"/>
  <c r="MA53" i="4" s="1"/>
  <c r="BY7" i="5"/>
  <c r="LH53" i="4" s="1"/>
  <c r="BX7" i="5"/>
  <c r="KO53" i="4" s="1"/>
  <c r="BW7" i="5"/>
  <c r="BV7" i="5"/>
  <c r="JC53" i="4" s="1"/>
  <c r="BU7" i="5"/>
  <c r="BT7" i="5"/>
  <c r="LH52" i="4" s="1"/>
  <c r="BS7" i="5"/>
  <c r="BR7" i="5"/>
  <c r="BQ7" i="5"/>
  <c r="JC52" i="4" s="1"/>
  <c r="BO7" i="5"/>
  <c r="HJ53" i="4" s="1"/>
  <c r="BN7" i="5"/>
  <c r="BM7" i="5"/>
  <c r="BL7" i="5"/>
  <c r="FE53" i="4" s="1"/>
  <c r="BK7" i="5"/>
  <c r="EL53" i="4" s="1"/>
  <c r="BJ7" i="5"/>
  <c r="HJ52" i="4" s="1"/>
  <c r="BI7" i="5"/>
  <c r="BH7" i="5"/>
  <c r="BG7" i="5"/>
  <c r="BF7" i="5"/>
  <c r="BD7" i="5"/>
  <c r="BC7" i="5"/>
  <c r="BB7" i="5"/>
  <c r="BG53" i="4" s="1"/>
  <c r="BA7" i="5"/>
  <c r="AZ7" i="5"/>
  <c r="AY7" i="5"/>
  <c r="CS52" i="4" s="1"/>
  <c r="AX7" i="5"/>
  <c r="BZ52" i="4" s="1"/>
  <c r="AW7" i="5"/>
  <c r="AV7" i="5"/>
  <c r="AN52" i="4" s="1"/>
  <c r="AU7" i="5"/>
  <c r="U52" i="4" s="1"/>
  <c r="AS7" i="5"/>
  <c r="HJ32" i="4" s="1"/>
  <c r="AR7" i="5"/>
  <c r="AQ7" i="5"/>
  <c r="FX32" i="4" s="1"/>
  <c r="AP7" i="5"/>
  <c r="FE32" i="4" s="1"/>
  <c r="AO7" i="5"/>
  <c r="EL32" i="4" s="1"/>
  <c r="AN7" i="5"/>
  <c r="AM7" i="5"/>
  <c r="AL7" i="5"/>
  <c r="AK7" i="5"/>
  <c r="FE31" i="4" s="1"/>
  <c r="AJ7" i="5"/>
  <c r="AH7" i="5"/>
  <c r="AG7" i="5"/>
  <c r="BZ32" i="4" s="1"/>
  <c r="AF7" i="5"/>
  <c r="BG32" i="4" s="1"/>
  <c r="AE7" i="5"/>
  <c r="AD7" i="5"/>
  <c r="AC7" i="5"/>
  <c r="CS31" i="4" s="1"/>
  <c r="AB7" i="5"/>
  <c r="AA7" i="5"/>
  <c r="Z7" i="5"/>
  <c r="Y7" i="5"/>
  <c r="U31" i="4" s="1"/>
  <c r="X7" i="5"/>
  <c r="LJ10" i="4" s="1"/>
  <c r="W7" i="5"/>
  <c r="V7" i="5"/>
  <c r="HX10" i="4" s="1"/>
  <c r="U7" i="5"/>
  <c r="LJ8" i="4" s="1"/>
  <c r="T7" i="5"/>
  <c r="JQ8" i="4" s="1"/>
  <c r="S7" i="5"/>
  <c r="R7" i="5"/>
  <c r="Q7" i="5"/>
  <c r="CF10" i="4" s="1"/>
  <c r="P7" i="5"/>
  <c r="O7" i="5"/>
  <c r="N7" i="5"/>
  <c r="FJ8" i="4" s="1"/>
  <c r="M7" i="5"/>
  <c r="DU8" i="4" s="1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IT77" i="4"/>
  <c r="IE77" i="4"/>
  <c r="HP77" i="4"/>
  <c r="HA77" i="4"/>
  <c r="GL77" i="4"/>
  <c r="BZ77" i="4"/>
  <c r="BK77" i="4"/>
  <c r="AV77" i="4"/>
  <c r="AG77" i="4"/>
  <c r="R77" i="4"/>
  <c r="JV53" i="4"/>
  <c r="GQ53" i="4"/>
  <c r="FX53" i="4"/>
  <c r="CS53" i="4"/>
  <c r="BZ53" i="4"/>
  <c r="AN53" i="4"/>
  <c r="U53" i="4"/>
  <c r="MA52" i="4"/>
  <c r="KO52" i="4"/>
  <c r="JV52" i="4"/>
  <c r="GQ52" i="4"/>
  <c r="FX52" i="4"/>
  <c r="FE52" i="4"/>
  <c r="EL52" i="4"/>
  <c r="BG52" i="4"/>
  <c r="LH32" i="4"/>
  <c r="KO32" i="4"/>
  <c r="GQ32" i="4"/>
  <c r="CS32" i="4"/>
  <c r="AN32" i="4"/>
  <c r="U32" i="4"/>
  <c r="LH31" i="4"/>
  <c r="JC31" i="4"/>
  <c r="HJ31" i="4"/>
  <c r="GQ31" i="4"/>
  <c r="FX31" i="4"/>
  <c r="EL31" i="4"/>
  <c r="BZ31" i="4"/>
  <c r="BG31" i="4"/>
  <c r="AN31" i="4"/>
  <c r="JQ10" i="4"/>
  <c r="DU10" i="4"/>
  <c r="B10" i="4"/>
  <c r="HX8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GL76" i="4" l="1"/>
  <c r="U51" i="4"/>
  <c r="EL30" i="4"/>
  <c r="U30" i="4"/>
  <c r="R76" i="4"/>
  <c r="JC51" i="4"/>
  <c r="KA76" i="4"/>
  <c r="EL51" i="4"/>
  <c r="JC30" i="4"/>
  <c r="AV76" i="4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  <c r="IT76" i="4"/>
  <c r="CS51" i="4"/>
  <c r="HJ30" i="4"/>
  <c r="CS30" i="4"/>
  <c r="BZ76" i="4"/>
  <c r="MA51" i="4"/>
  <c r="MI76" i="4"/>
  <c r="HJ51" i="4"/>
  <c r="MA30" i="4"/>
</calcChain>
</file>

<file path=xl/sharedStrings.xml><?xml version="1.0" encoding="utf-8"?>
<sst xmlns="http://schemas.openxmlformats.org/spreadsheetml/2006/main" count="277" uniqueCount="134">
  <si>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</si>
  <si>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</si>
  <si>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</si>
  <si>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</si>
  <si>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</si>
  <si>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</si>
  <si>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</si>
  <si>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</si>
  <si>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</si>
  <si>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</si>
  <si>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</si>
  <si>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</si>
  <si>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</si>
  <si>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</si>
  <si>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</si>
  <si>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</si>
  <si>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</si>
  <si>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</si>
  <si>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</si>
  <si>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</si>
  <si>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</si>
  <si>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</si>
  <si>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</si>
  <si>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</si>
  <si>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</si>
  <si>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</si>
  <si>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</si>
  <si>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</si>
  <si>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</si>
  <si>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</si>
  <si>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</si>
  <si>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</si>
  <si>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</si>
  <si>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</si>
  <si>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</si>
  <si>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</si>
  <si>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</si>
  <si>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</si>
  <si>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</si>
  <si>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</si>
  <si>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</si>
  <si>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</si>
  <si>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</si>
  <si>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</si>
  <si>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</si>
  <si>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</si>
  <si>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</si>
  <si>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</si>
  <si>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</si>
  <si>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</si>
  <si>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</si>
  <si>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</si>
  <si>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</si>
  <si>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</si>
  <si>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</si>
  <si>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</si>
  <si>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</si>
  <si>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</si>
  <si>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</si>
  <si>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</si>
  <si>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</si>
  <si>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</si>
  <si>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</si>
  <si>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</si>
  <si>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</si>
  <si>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</si>
  <si>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</si>
  <si>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</si>
  <si>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</si>
  <si>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</si>
  <si>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</si>
  <si>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</si>
  <si>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</si>
  <si>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</si>
  <si>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</si>
  <si>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</si>
  <si>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</si>
  <si>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</si>
  <si>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</si>
  <si>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</si>
  <si>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</si>
  <si>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</si>
  <si>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</si>
  <si>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</si>
  <si>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</si>
  <si>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</si>
  <si>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</si>
  <si>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</si>
  <si>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</si>
  <si>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</si>
  <si>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</si>
  <si>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</si>
  <si>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</si>
  <si>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</si>
  <si>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</si>
  <si>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</si>
  <si>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</si>
  <si>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</si>
  <si>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</si>
  <si>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</si>
  <si>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当該値(N)</t>
    <phoneticPr fontId="5"/>
  </si>
  <si>
    <t>当該値(N)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</si>
  <si>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</si>
  <si>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</si>
  <si>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</si>
  <si>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</si>
  <si>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</si>
  <si>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</si>
  <si>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</si>
  <si>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</si>
  <si>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</si>
  <si>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</si>
  <si>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</si>
  <si>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</si>
  <si>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</si>
  <si>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京橋プラザ駐車場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</si>
  <si>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</si>
  <si>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</si>
  <si>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</si>
  <si>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</si>
  <si>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</si>
  <si>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</si>
  <si>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</t>
  </si>
  <si>
    <t>地下式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</si>
  <si>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</si>
  <si>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</si>
  <si>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</si>
  <si>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</si>
  <si>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</si>
  <si>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</si>
  <si>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</si>
  <si>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工事費の増及び駐車場使用料の減により収益的収支比率、売上高GOP比率、EBITDAすべての数値が減少した。</t>
    <phoneticPr fontId="5"/>
  </si>
  <si>
    <t>・他の駐車場と比べ、稼働率が低いことから、利用率向上に務める必要がある。
・老朽化等に伴う設備機器の更新などについて、計画的な対応が必要である。</t>
    <phoneticPr fontId="5"/>
  </si>
  <si>
    <t>　工事に伴う休止などにより一時利用台数、定期利用台数ともに減少したため稼働率は減少した。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</si>
</sst>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75</c:v>
                </c:pt>
                <c:pt idx="1">
                  <c:v>93.6</c:v>
                </c:pt>
                <c:pt idx="2">
                  <c:v>114.2</c:v>
                </c:pt>
                <c:pt idx="3">
                  <c:v>37.799999999999997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D-40B0-88C7-973233A0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136.1</c:v>
                </c:pt>
                <c:pt idx="1">
                  <c:v>127.8</c:v>
                </c:pt>
                <c:pt idx="2">
                  <c:v>146.5</c:v>
                </c:pt>
                <c:pt idx="3">
                  <c:v>142.69999999999999</c:v>
                </c:pt>
                <c:pt idx="4">
                  <c:v>156.80000000000001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D-40B0-88C7-973233A0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C0-4502-8A2B-2F69FF74F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117.1</c:v>
                </c:pt>
                <c:pt idx="1">
                  <c:v>145.19999999999999</c:v>
                </c:pt>
                <c:pt idx="2">
                  <c:v>219.9</c:v>
                </c:pt>
                <c:pt idx="3">
                  <c:v>107.1</c:v>
                </c:pt>
                <c:pt idx="4">
                  <c:v>143.6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0-4502-8A2B-2F69FF74F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BAA-48CA-B6C2-061DB268F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A-48CA-B6C2-061DB268F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739-4EC8-8FC3-EF6A3E71B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9-4EC8-8FC3-EF6A3E71B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2-401C-8CE6-78B6E2B1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4.0999999999999996</c:v>
                </c:pt>
                <c:pt idx="1">
                  <c:v>6.6</c:v>
                </c:pt>
                <c:pt idx="2">
                  <c:v>5.5</c:v>
                </c:pt>
                <c:pt idx="3">
                  <c:v>4.0999999999999996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2-401C-8CE6-78B6E2B1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A-4888-B8D7-C2FE4990C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45</c:v>
                </c:pt>
                <c:pt idx="1">
                  <c:v>67</c:v>
                </c:pt>
                <c:pt idx="2">
                  <c:v>56</c:v>
                </c:pt>
                <c:pt idx="3">
                  <c:v>65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A-4888-B8D7-C2FE4990C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65.2</c:v>
                </c:pt>
                <c:pt idx="1">
                  <c:v>61.4</c:v>
                </c:pt>
                <c:pt idx="2">
                  <c:v>62.7</c:v>
                </c:pt>
                <c:pt idx="3">
                  <c:v>58.9</c:v>
                </c:pt>
                <c:pt idx="4">
                  <c:v>55.1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2-41ED-B671-BB60E0128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156.5</c:v>
                </c:pt>
                <c:pt idx="1">
                  <c:v>131</c:v>
                </c:pt>
                <c:pt idx="2">
                  <c:v>136.80000000000001</c:v>
                </c:pt>
                <c:pt idx="3">
                  <c:v>145.1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2-41ED-B671-BB60E0128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-34</c:v>
                </c:pt>
                <c:pt idx="1">
                  <c:v>-6.8</c:v>
                </c:pt>
                <c:pt idx="2">
                  <c:v>12.4</c:v>
                </c:pt>
                <c:pt idx="3">
                  <c:v>-164.7</c:v>
                </c:pt>
                <c:pt idx="4">
                  <c:v>-270.3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2-4D1E-8888-97AC1BA63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-9.8000000000000007</c:v>
                </c:pt>
                <c:pt idx="1">
                  <c:v>-25.9</c:v>
                </c:pt>
                <c:pt idx="2">
                  <c:v>-24.6</c:v>
                </c:pt>
                <c:pt idx="3">
                  <c:v>-29.2</c:v>
                </c:pt>
                <c:pt idx="4">
                  <c:v>-810.7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2-4D1E-8888-97AC1BA63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-11371</c:v>
                </c:pt>
                <c:pt idx="1">
                  <c:v>-2112</c:v>
                </c:pt>
                <c:pt idx="2">
                  <c:v>3911</c:v>
                </c:pt>
                <c:pt idx="3">
                  <c:v>-48666</c:v>
                </c:pt>
                <c:pt idx="4">
                  <c:v>-77250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7-491F-99BE-291B2AC02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5206</c:v>
                </c:pt>
                <c:pt idx="1">
                  <c:v>2220</c:v>
                </c:pt>
                <c:pt idx="2">
                  <c:v>3097</c:v>
                </c:pt>
                <c:pt idx="3">
                  <c:v>6051</c:v>
                </c:pt>
                <c:pt idx="4">
                  <c:v>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7-491F-99BE-291B2AC02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東京都中央区　京橋プラザ駐車場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3990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158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131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75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93.6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114.2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37.799999999999997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27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65.2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61.4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62.7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58.9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55.1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136.1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127.8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146.5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142.69999999999999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156.80000000000001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4.0999999999999996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6.6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5.5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4.0999999999999996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3.7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156.5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136.80000000000001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145.1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149.80000000000001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/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133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-34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-6.8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12.4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-164.7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-270.3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-11371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-2112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3911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-48666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-77250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45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67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65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81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-9.8000000000000007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-25.9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-24.6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-29.2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-810.7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5206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2220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3097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6051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9971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132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117.1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145.19999999999999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219.9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107.1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143.6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fkPI+yUF+dbTARlomGPCY8GgZXfyXy2GW4mSiAovBsbCs9ePhhalwscTRLGTo+76HFpLk6tUTnh/1UNhl8rrSg==" saltValue="Rnwy8ltM28qoILhINbVWB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99</v>
      </c>
      <c r="AM5" s="47" t="s">
        <v>91</v>
      </c>
      <c r="AN5" s="47" t="s">
        <v>100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99</v>
      </c>
      <c r="AX5" s="47" t="s">
        <v>91</v>
      </c>
      <c r="AY5" s="47" t="s">
        <v>101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99</v>
      </c>
      <c r="BT5" s="47" t="s">
        <v>102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103</v>
      </c>
      <c r="CC5" s="47" t="s">
        <v>104</v>
      </c>
      <c r="CD5" s="47" t="s">
        <v>99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89</v>
      </c>
      <c r="CQ5" s="47" t="s">
        <v>105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106</v>
      </c>
      <c r="DA5" s="47" t="s">
        <v>89</v>
      </c>
      <c r="DB5" s="47" t="s">
        <v>105</v>
      </c>
      <c r="DC5" s="47" t="s">
        <v>107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103</v>
      </c>
      <c r="DL5" s="47" t="s">
        <v>89</v>
      </c>
      <c r="DM5" s="47" t="s">
        <v>90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108</v>
      </c>
      <c r="B6" s="48">
        <f>B8</f>
        <v>2023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東京都中央区</v>
      </c>
      <c r="I6" s="48" t="str">
        <f t="shared" si="1"/>
        <v>京橋プラザ駐車場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地下式</v>
      </c>
      <c r="R6" s="51">
        <f t="shared" si="1"/>
        <v>24</v>
      </c>
      <c r="S6" s="50" t="str">
        <f t="shared" si="1"/>
        <v>公共施設</v>
      </c>
      <c r="T6" s="50" t="str">
        <f t="shared" si="1"/>
        <v>無</v>
      </c>
      <c r="U6" s="51">
        <f t="shared" si="1"/>
        <v>3990</v>
      </c>
      <c r="V6" s="51">
        <f t="shared" si="1"/>
        <v>158</v>
      </c>
      <c r="W6" s="51">
        <f t="shared" si="1"/>
        <v>400</v>
      </c>
      <c r="X6" s="50" t="str">
        <f t="shared" si="1"/>
        <v>無</v>
      </c>
      <c r="Y6" s="52">
        <f>IF(Y8="-",NA(),Y8)</f>
        <v>75</v>
      </c>
      <c r="Z6" s="52">
        <f t="shared" ref="Z6:AH6" si="2">IF(Z8="-",NA(),Z8)</f>
        <v>93.6</v>
      </c>
      <c r="AA6" s="52">
        <f t="shared" si="2"/>
        <v>114.2</v>
      </c>
      <c r="AB6" s="52">
        <f t="shared" si="2"/>
        <v>37.799999999999997</v>
      </c>
      <c r="AC6" s="52">
        <f t="shared" si="2"/>
        <v>27</v>
      </c>
      <c r="AD6" s="52">
        <f t="shared" si="2"/>
        <v>136.1</v>
      </c>
      <c r="AE6" s="52">
        <f t="shared" si="2"/>
        <v>127.8</v>
      </c>
      <c r="AF6" s="52">
        <f t="shared" si="2"/>
        <v>146.5</v>
      </c>
      <c r="AG6" s="52">
        <f t="shared" si="2"/>
        <v>142.69999999999999</v>
      </c>
      <c r="AH6" s="52">
        <f t="shared" si="2"/>
        <v>156.80000000000001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4.0999999999999996</v>
      </c>
      <c r="AP6" s="52">
        <f t="shared" si="3"/>
        <v>6.6</v>
      </c>
      <c r="AQ6" s="52">
        <f t="shared" si="3"/>
        <v>5.5</v>
      </c>
      <c r="AR6" s="52">
        <f t="shared" si="3"/>
        <v>4.0999999999999996</v>
      </c>
      <c r="AS6" s="52">
        <f t="shared" si="3"/>
        <v>3.7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45</v>
      </c>
      <c r="BA6" s="53">
        <f t="shared" si="4"/>
        <v>67</v>
      </c>
      <c r="BB6" s="53">
        <f t="shared" si="4"/>
        <v>56</v>
      </c>
      <c r="BC6" s="53">
        <f t="shared" si="4"/>
        <v>65</v>
      </c>
      <c r="BD6" s="53">
        <f t="shared" si="4"/>
        <v>81</v>
      </c>
      <c r="BE6" s="51" t="str">
        <f>IF(BE8="-","",IF(BE8="-","【-】","【"&amp;SUBSTITUTE(TEXT(BE8,"#,##0"),"-","△")&amp;"】"))</f>
        <v>【127】</v>
      </c>
      <c r="BF6" s="52">
        <f>IF(BF8="-",NA(),BF8)</f>
        <v>-34</v>
      </c>
      <c r="BG6" s="52">
        <f t="shared" ref="BG6:BO6" si="5">IF(BG8="-",NA(),BG8)</f>
        <v>-6.8</v>
      </c>
      <c r="BH6" s="52">
        <f t="shared" si="5"/>
        <v>12.4</v>
      </c>
      <c r="BI6" s="52">
        <f t="shared" si="5"/>
        <v>-164.7</v>
      </c>
      <c r="BJ6" s="52">
        <f t="shared" si="5"/>
        <v>-270.3</v>
      </c>
      <c r="BK6" s="52">
        <f t="shared" si="5"/>
        <v>-9.8000000000000007</v>
      </c>
      <c r="BL6" s="52">
        <f t="shared" si="5"/>
        <v>-25.9</v>
      </c>
      <c r="BM6" s="52">
        <f t="shared" si="5"/>
        <v>-24.6</v>
      </c>
      <c r="BN6" s="52">
        <f t="shared" si="5"/>
        <v>-29.2</v>
      </c>
      <c r="BO6" s="52">
        <f t="shared" si="5"/>
        <v>-810.7</v>
      </c>
      <c r="BP6" s="49" t="str">
        <f>IF(BP8="-","",IF(BP8="-","【-】","【"&amp;SUBSTITUTE(TEXT(BP8,"#,##0.0"),"-","△")&amp;"】"))</f>
        <v>【△55.6】</v>
      </c>
      <c r="BQ6" s="53">
        <f>IF(BQ8="-",NA(),BQ8)</f>
        <v>-11371</v>
      </c>
      <c r="BR6" s="53">
        <f t="shared" ref="BR6:BZ6" si="6">IF(BR8="-",NA(),BR8)</f>
        <v>-2112</v>
      </c>
      <c r="BS6" s="53">
        <f t="shared" si="6"/>
        <v>3911</v>
      </c>
      <c r="BT6" s="53">
        <f t="shared" si="6"/>
        <v>-48666</v>
      </c>
      <c r="BU6" s="53">
        <f t="shared" si="6"/>
        <v>-77250</v>
      </c>
      <c r="BV6" s="53">
        <f t="shared" si="6"/>
        <v>5206</v>
      </c>
      <c r="BW6" s="53">
        <f t="shared" si="6"/>
        <v>2220</v>
      </c>
      <c r="BX6" s="53">
        <f t="shared" si="6"/>
        <v>3097</v>
      </c>
      <c r="BY6" s="53">
        <f t="shared" si="6"/>
        <v>6051</v>
      </c>
      <c r="BZ6" s="53">
        <f t="shared" si="6"/>
        <v>9971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117.1</v>
      </c>
      <c r="DF6" s="52">
        <f t="shared" si="8"/>
        <v>145.19999999999999</v>
      </c>
      <c r="DG6" s="52">
        <f t="shared" si="8"/>
        <v>219.9</v>
      </c>
      <c r="DH6" s="52">
        <f t="shared" si="8"/>
        <v>107.1</v>
      </c>
      <c r="DI6" s="52">
        <f t="shared" si="8"/>
        <v>143.6</v>
      </c>
      <c r="DJ6" s="49" t="str">
        <f>IF(DJ8="-","",IF(DJ8="-","【-】","【"&amp;SUBSTITUTE(TEXT(DJ8,"#,##0.0"),"-","△")&amp;"】"))</f>
        <v>【79.0】</v>
      </c>
      <c r="DK6" s="52">
        <f>IF(DK8="-",NA(),DK8)</f>
        <v>65.2</v>
      </c>
      <c r="DL6" s="52">
        <f t="shared" ref="DL6:DT6" si="9">IF(DL8="-",NA(),DL8)</f>
        <v>61.4</v>
      </c>
      <c r="DM6" s="52">
        <f t="shared" si="9"/>
        <v>62.7</v>
      </c>
      <c r="DN6" s="52">
        <f t="shared" si="9"/>
        <v>58.9</v>
      </c>
      <c r="DO6" s="52">
        <f t="shared" si="9"/>
        <v>55.1</v>
      </c>
      <c r="DP6" s="52">
        <f t="shared" si="9"/>
        <v>156.5</v>
      </c>
      <c r="DQ6" s="52">
        <f t="shared" si="9"/>
        <v>131</v>
      </c>
      <c r="DR6" s="52">
        <f t="shared" si="9"/>
        <v>136.80000000000001</v>
      </c>
      <c r="DS6" s="52">
        <f t="shared" si="9"/>
        <v>145.1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111</v>
      </c>
      <c r="B7" s="48">
        <f t="shared" ref="B7:X7" si="10">B8</f>
        <v>2023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中央区</v>
      </c>
      <c r="I7" s="48" t="str">
        <f t="shared" si="10"/>
        <v>京橋プラザ駐車場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地下式</v>
      </c>
      <c r="R7" s="51">
        <f t="shared" si="10"/>
        <v>24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3990</v>
      </c>
      <c r="V7" s="51">
        <f t="shared" si="10"/>
        <v>158</v>
      </c>
      <c r="W7" s="51">
        <f t="shared" si="10"/>
        <v>400</v>
      </c>
      <c r="X7" s="50" t="str">
        <f t="shared" si="10"/>
        <v>無</v>
      </c>
      <c r="Y7" s="52">
        <f>Y8</f>
        <v>75</v>
      </c>
      <c r="Z7" s="52">
        <f t="shared" ref="Z7:AH7" si="11">Z8</f>
        <v>93.6</v>
      </c>
      <c r="AA7" s="52">
        <f t="shared" si="11"/>
        <v>114.2</v>
      </c>
      <c r="AB7" s="52">
        <f t="shared" si="11"/>
        <v>37.799999999999997</v>
      </c>
      <c r="AC7" s="52">
        <f t="shared" si="11"/>
        <v>27</v>
      </c>
      <c r="AD7" s="52">
        <f t="shared" si="11"/>
        <v>136.1</v>
      </c>
      <c r="AE7" s="52">
        <f t="shared" si="11"/>
        <v>127.8</v>
      </c>
      <c r="AF7" s="52">
        <f t="shared" si="11"/>
        <v>146.5</v>
      </c>
      <c r="AG7" s="52">
        <f t="shared" si="11"/>
        <v>142.69999999999999</v>
      </c>
      <c r="AH7" s="52">
        <f t="shared" si="11"/>
        <v>156.80000000000001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4.0999999999999996</v>
      </c>
      <c r="AP7" s="52">
        <f t="shared" si="12"/>
        <v>6.6</v>
      </c>
      <c r="AQ7" s="52">
        <f t="shared" si="12"/>
        <v>5.5</v>
      </c>
      <c r="AR7" s="52">
        <f t="shared" si="12"/>
        <v>4.0999999999999996</v>
      </c>
      <c r="AS7" s="52">
        <f t="shared" si="12"/>
        <v>3.7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45</v>
      </c>
      <c r="BA7" s="53">
        <f t="shared" si="13"/>
        <v>67</v>
      </c>
      <c r="BB7" s="53">
        <f t="shared" si="13"/>
        <v>56</v>
      </c>
      <c r="BC7" s="53">
        <f t="shared" si="13"/>
        <v>65</v>
      </c>
      <c r="BD7" s="53">
        <f t="shared" si="13"/>
        <v>81</v>
      </c>
      <c r="BE7" s="51"/>
      <c r="BF7" s="52">
        <f>BF8</f>
        <v>-34</v>
      </c>
      <c r="BG7" s="52">
        <f t="shared" ref="BG7:BO7" si="14">BG8</f>
        <v>-6.8</v>
      </c>
      <c r="BH7" s="52">
        <f t="shared" si="14"/>
        <v>12.4</v>
      </c>
      <c r="BI7" s="52">
        <f t="shared" si="14"/>
        <v>-164.7</v>
      </c>
      <c r="BJ7" s="52">
        <f t="shared" si="14"/>
        <v>-270.3</v>
      </c>
      <c r="BK7" s="52">
        <f t="shared" si="14"/>
        <v>-9.8000000000000007</v>
      </c>
      <c r="BL7" s="52">
        <f t="shared" si="14"/>
        <v>-25.9</v>
      </c>
      <c r="BM7" s="52">
        <f t="shared" si="14"/>
        <v>-24.6</v>
      </c>
      <c r="BN7" s="52">
        <f t="shared" si="14"/>
        <v>-29.2</v>
      </c>
      <c r="BO7" s="52">
        <f t="shared" si="14"/>
        <v>-810.7</v>
      </c>
      <c r="BP7" s="49"/>
      <c r="BQ7" s="53">
        <f>BQ8</f>
        <v>-11371</v>
      </c>
      <c r="BR7" s="53">
        <f t="shared" ref="BR7:BZ7" si="15">BR8</f>
        <v>-2112</v>
      </c>
      <c r="BS7" s="53">
        <f t="shared" si="15"/>
        <v>3911</v>
      </c>
      <c r="BT7" s="53">
        <f t="shared" si="15"/>
        <v>-48666</v>
      </c>
      <c r="BU7" s="53">
        <f t="shared" si="15"/>
        <v>-77250</v>
      </c>
      <c r="BV7" s="53">
        <f t="shared" si="15"/>
        <v>5206</v>
      </c>
      <c r="BW7" s="53">
        <f t="shared" si="15"/>
        <v>2220</v>
      </c>
      <c r="BX7" s="53">
        <f t="shared" si="15"/>
        <v>3097</v>
      </c>
      <c r="BY7" s="53">
        <f t="shared" si="15"/>
        <v>6051</v>
      </c>
      <c r="BZ7" s="53">
        <f t="shared" si="15"/>
        <v>9971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113</v>
      </c>
      <c r="CL7" s="49"/>
      <c r="CM7" s="51">
        <f>CM8</f>
        <v>0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113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117.1</v>
      </c>
      <c r="DF7" s="52">
        <f t="shared" si="16"/>
        <v>145.19999999999999</v>
      </c>
      <c r="DG7" s="52">
        <f t="shared" si="16"/>
        <v>219.9</v>
      </c>
      <c r="DH7" s="52">
        <f t="shared" si="16"/>
        <v>107.1</v>
      </c>
      <c r="DI7" s="52">
        <f t="shared" si="16"/>
        <v>143.6</v>
      </c>
      <c r="DJ7" s="49"/>
      <c r="DK7" s="52">
        <f>DK8</f>
        <v>65.2</v>
      </c>
      <c r="DL7" s="52">
        <f t="shared" ref="DL7:DT7" si="17">DL8</f>
        <v>61.4</v>
      </c>
      <c r="DM7" s="52">
        <f t="shared" si="17"/>
        <v>62.7</v>
      </c>
      <c r="DN7" s="52">
        <f t="shared" si="17"/>
        <v>58.9</v>
      </c>
      <c r="DO7" s="52">
        <f t="shared" si="17"/>
        <v>55.1</v>
      </c>
      <c r="DP7" s="52">
        <f t="shared" si="17"/>
        <v>156.5</v>
      </c>
      <c r="DQ7" s="52">
        <f t="shared" si="17"/>
        <v>131</v>
      </c>
      <c r="DR7" s="52">
        <f t="shared" si="17"/>
        <v>136.80000000000001</v>
      </c>
      <c r="DS7" s="52">
        <f t="shared" si="17"/>
        <v>145.1</v>
      </c>
      <c r="DT7" s="52">
        <f t="shared" si="17"/>
        <v>149.80000000000001</v>
      </c>
      <c r="DU7" s="49"/>
    </row>
    <row r="8" spans="1:125" s="54" customFormat="1" x14ac:dyDescent="0.2">
      <c r="A8" s="37"/>
      <c r="B8" s="55">
        <v>2023</v>
      </c>
      <c r="C8" s="55">
        <v>131024</v>
      </c>
      <c r="D8" s="55">
        <v>47</v>
      </c>
      <c r="E8" s="55">
        <v>14</v>
      </c>
      <c r="F8" s="55">
        <v>0</v>
      </c>
      <c r="G8" s="55">
        <v>1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24</v>
      </c>
      <c r="S8" s="57" t="s">
        <v>124</v>
      </c>
      <c r="T8" s="57" t="s">
        <v>125</v>
      </c>
      <c r="U8" s="58">
        <v>3990</v>
      </c>
      <c r="V8" s="58">
        <v>158</v>
      </c>
      <c r="W8" s="58">
        <v>400</v>
      </c>
      <c r="X8" s="57" t="s">
        <v>125</v>
      </c>
      <c r="Y8" s="59">
        <v>75</v>
      </c>
      <c r="Z8" s="59">
        <v>93.6</v>
      </c>
      <c r="AA8" s="59">
        <v>114.2</v>
      </c>
      <c r="AB8" s="59">
        <v>37.799999999999997</v>
      </c>
      <c r="AC8" s="59">
        <v>27</v>
      </c>
      <c r="AD8" s="59">
        <v>136.1</v>
      </c>
      <c r="AE8" s="59">
        <v>127.8</v>
      </c>
      <c r="AF8" s="59">
        <v>146.5</v>
      </c>
      <c r="AG8" s="59">
        <v>142.69999999999999</v>
      </c>
      <c r="AH8" s="59">
        <v>156.80000000000001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4.0999999999999996</v>
      </c>
      <c r="AP8" s="59">
        <v>6.6</v>
      </c>
      <c r="AQ8" s="59">
        <v>5.5</v>
      </c>
      <c r="AR8" s="59">
        <v>4.0999999999999996</v>
      </c>
      <c r="AS8" s="59">
        <v>3.7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45</v>
      </c>
      <c r="BA8" s="60">
        <v>67</v>
      </c>
      <c r="BB8" s="60">
        <v>56</v>
      </c>
      <c r="BC8" s="60">
        <v>65</v>
      </c>
      <c r="BD8" s="60">
        <v>81</v>
      </c>
      <c r="BE8" s="60">
        <v>127</v>
      </c>
      <c r="BF8" s="59">
        <v>-34</v>
      </c>
      <c r="BG8" s="59">
        <v>-6.8</v>
      </c>
      <c r="BH8" s="59">
        <v>12.4</v>
      </c>
      <c r="BI8" s="59">
        <v>-164.7</v>
      </c>
      <c r="BJ8" s="59">
        <v>-270.3</v>
      </c>
      <c r="BK8" s="59">
        <v>-9.8000000000000007</v>
      </c>
      <c r="BL8" s="59">
        <v>-25.9</v>
      </c>
      <c r="BM8" s="59">
        <v>-24.6</v>
      </c>
      <c r="BN8" s="59">
        <v>-29.2</v>
      </c>
      <c r="BO8" s="59">
        <v>-810.7</v>
      </c>
      <c r="BP8" s="56">
        <v>-55.6</v>
      </c>
      <c r="BQ8" s="60">
        <v>-11371</v>
      </c>
      <c r="BR8" s="60">
        <v>-2112</v>
      </c>
      <c r="BS8" s="60">
        <v>3911</v>
      </c>
      <c r="BT8" s="61">
        <v>-48666</v>
      </c>
      <c r="BU8" s="61">
        <v>-77250</v>
      </c>
      <c r="BV8" s="60">
        <v>5206</v>
      </c>
      <c r="BW8" s="60">
        <v>2220</v>
      </c>
      <c r="BX8" s="60">
        <v>3097</v>
      </c>
      <c r="BY8" s="60">
        <v>6051</v>
      </c>
      <c r="BZ8" s="60">
        <v>9971</v>
      </c>
      <c r="CA8" s="58">
        <v>12639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0</v>
      </c>
      <c r="CN8" s="58">
        <v>0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117.1</v>
      </c>
      <c r="DF8" s="59">
        <v>145.19999999999999</v>
      </c>
      <c r="DG8" s="59">
        <v>219.9</v>
      </c>
      <c r="DH8" s="59">
        <v>107.1</v>
      </c>
      <c r="DI8" s="59">
        <v>143.6</v>
      </c>
      <c r="DJ8" s="56">
        <v>79</v>
      </c>
      <c r="DK8" s="59">
        <v>65.2</v>
      </c>
      <c r="DL8" s="59">
        <v>61.4</v>
      </c>
      <c r="DM8" s="59">
        <v>62.7</v>
      </c>
      <c r="DN8" s="59">
        <v>58.9</v>
      </c>
      <c r="DO8" s="59">
        <v>55.1</v>
      </c>
      <c r="DP8" s="59">
        <v>156.5</v>
      </c>
      <c r="DQ8" s="59">
        <v>131</v>
      </c>
      <c r="DR8" s="59">
        <v>136.80000000000001</v>
      </c>
      <c r="DS8" s="59">
        <v>145.1</v>
      </c>
      <c r="DT8" s="59">
        <v>149.80000000000001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2024-12-19T01:03:07Z</dcterms:created>
  <dcterms:modified xsi:type="dcterms:W3CDTF">2025-01-30T04:27:29Z</dcterms:modified>
  <cp:category/>
</cp:coreProperties>
</file>