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0915\Desktop\（2.2〆）公営企業に係る経営比較分析表（令和４年度決算）の分析等について（提出）\回答\"/>
    </mc:Choice>
  </mc:AlternateContent>
  <workbookProtection workbookAlgorithmName="SHA-512" workbookHashValue="k0eAE9z2tXnIaX7TrHpclcxOD+LxT+CSsbDqm3L9LG0k7EM9SfduYLoDyS7JKAEtYqfUUChubDHkMjTNl1vE3w==" workbookSaltValue="+SryPBhZQHEHA9S0gwA4w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<sst xmlns="http://schemas.openxmlformats.org/spreadsheetml/2006/main" count="278" uniqueCount="117">
  <si>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</si>
  <si>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</si>
  <si>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</si>
  <si>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</si>
  <si>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</si>
  <si>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</si>
  <si>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</si>
  <si>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</si>
  <si>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</si>
  <si>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</si>
  <si>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</si>
  <si>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</si>
  <si>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</si>
  <si>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</si>
  <si>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</si>
  <si>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</si>
  <si>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</si>
  <si>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</si>
  <si>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</si>
  <si>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</si>
  <si>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</si>
  <si>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</si>
  <si>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</si>
  <si>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</si>
  <si>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</si>
  <si>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</si>
  <si>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</si>
  <si>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</si>
  <si>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</si>
  <si>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</si>
  <si>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</si>
  <si>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</si>
  <si>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</si>
  <si>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</si>
  <si>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</si>
  <si>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</si>
  <si>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</si>
  <si>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</si>
  <si>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</si>
  <si>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</si>
  <si>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</si>
  <si>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</si>
  <si>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</si>
  <si>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</si>
  <si>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</si>
  <si>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</si>
  <si>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</si>
  <si>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</si>
  <si>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</si>
  <si>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</si>
  <si>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</si>
  <si>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</si>
  <si>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</si>
  <si>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</si>
  <si>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</si>
  <si>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</si>
  <si>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</si>
  <si>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</si>
  <si>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</si>
  <si>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</si>
  <si>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</si>
  <si>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</si>
  <si>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</si>
  <si>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</si>
  <si>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</si>
  <si>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</si>
  <si>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</si>
  <si>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</si>
  <si>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</si>
  <si>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</si>
  <si>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</si>
  <si>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</si>
  <si>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</si>
  <si>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</si>
  <si>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</si>
  <si>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</si>
  <si>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</si>
  <si>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</si>
  <si>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</si>
  <si>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</si>
  <si>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</si>
  <si>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</si>
  <si>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</si>
  <si>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</si>
  <si>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</si>
  <si>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</si>
  <si>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</si>
  <si>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</si>
  <si>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</si>
  <si>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</si>
  <si>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</si>
  <si>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</si>
  <si>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</si>
  <si>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</si>
  <si>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</si>
  <si>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</si>
  <si>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東久留米市</t>
  </si>
  <si>
    <t>法適用</t>
  </si>
  <si>
    <t>下水道事業</t>
  </si>
  <si>
    <t>公共下水道</t>
  </si>
  <si>
    <t>Ab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</si>
  <si>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</si>
  <si>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</si>
  <si>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</si>
  <si>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</si>
  <si>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</si>
  <si>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</si>
  <si>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</si>
  <si>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</si>
  <si>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</si>
  <si>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</si>
  <si>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</si>
  <si>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</si>
  <si>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</si>
  <si>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　東久留米市下水道事業は、令和2年4月1日より、地方公営企業法の一部を適用し公営企業会計に移行しております。
　本事業の令和4年度の経営状況については、①経常収支比率が103.37％、⑤経費回収率は103.16％となり黒字での決算となりました。前年度において新型コロナウイルス感染症に対する取組として下水道使用料の減免をしていたことから、今年度の指標については大きく改善という結果になりました。また⑥汚水処理原価で示す「有収水量1㎥あたりの汚水処理に要した費用」については前年度や全国平均を下回る改善が見られますが、依然として類似団体平均は上回っており、汚水処理経費の負担は大きいものとなっております。
　③流動比率については1年以内の債務に対する支払い能力を表すものであり、平均値を下回るものとなっていますが、その債務の多くは企業債償還金であり、返済の原資は当年度の下水道使用料で賄うことを見込んでおります。
　④企業債残高対事業規模比率は企業債の残高規模を表す指標となっており、平均を大きく下回るものとなっておりますが、今後行っていく老朽化対策の財源として企業債の活用を予定していることから、将来的に増加傾向となることが見込まれます。
　⑧水洗化率については類似団体や全国の平均値と比較しても高い数値を示しておりますが、汚水普及率は100％であるため、公共水域の水質保全及び使用料収入の確保という観点から、水洗化率100％をめざし、下水道未接続世帯に対し接続促進に努める必要があります。
</t>
    <phoneticPr fontId="4"/>
  </si>
  <si>
    <t xml:space="preserve">　東久留米市では、昭和39年から下水道事業に着手しており、令和4年度末までに整備した管渠延長は約351㎞になります。
　グラフ①有形固定資産減価償却率については、12.06％と低い数値となっておりますが、これは公営企業会計方式に移行した時点において減価償却累計額相当分を控除していることが要因となっており、②管渠老朽化率で示す法定耐用年数を超えた管渠延長の割合のとおり、下水道施設の老朽化は着々と進行しております。このことから市では平成24年度より長寿命化対策に着手し、平成30年度には効率的な維持管理・老朽化対策を行うことを目的とした「東久留米市下水道ストックマネジメント実施方針」を策定し、取り組みを進めております。
　令和4年度の取り組みは、管更生工事やマンホール蓋の更新、汚水中継ポンプ場の電気設備工事に着手し、③管渠改善率は0.53％となりました。
</t>
    <phoneticPr fontId="4"/>
  </si>
  <si>
    <t xml:space="preserve">　令和4年度決算については経費回収率が100％を超え、健全な経営状況であったと言えます。
しかしながら供用開始以降50年以上経過し、下水道施設の老朽化が進行していることから、改築・更新のため、多くの投資が必要となってまいります。
一方収入面においては、人口減少や節水機器の普及により使用料収入の増加は見込めない状況であると考えられます。
　これらの問題を踏まえ、健全な事業経営の実現を目指す指針として、令和2年度に下水道経営の中長期的な計画となる経営戦略の策定を行いました。今後も本計画に基づき、下水道事業が持続的なものとなるよう、効率化・健全化を進めていきます。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</si>
</sst>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c:v>0.53</c:v>
                </c:pt>
              </c:numCache>
            </c:numRef>
          </c:val>
          <c:extLst>
            <c:ext xmlns:c16="http://schemas.microsoft.com/office/drawing/2014/chart" uri="{C3380CC4-5D6E-409C-BE32-E72D297353CC}">
              <c16:uniqueId val="{00000000-0C41-4C29-8A94-1ED2C248F71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0.19</c:v>
                </c:pt>
                <c:pt idx="3">
                  <c:v>0.14000000000000001</c:v>
                </c:pt>
                <c:pt idx="4">
                  <c:v>0.15</c:v>
                </c:pt>
              </c:numCache>
            </c:numRef>
          </c:val>
          <c:smooth val="0"/>
          <c:extLst>
            <c:ext xmlns:c16="http://schemas.microsoft.com/office/drawing/2014/chart" uri="{C3380CC4-5D6E-409C-BE32-E72D297353CC}">
              <c16:uniqueId val="{00000001-0C41-4C29-8A94-1ED2C248F71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19A-419B-9FF1-67BA7C55C85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67.709999999999994</c:v>
                </c:pt>
                <c:pt idx="3">
                  <c:v>67.13</c:v>
                </c:pt>
                <c:pt idx="4">
                  <c:v>66.819999999999993</c:v>
                </c:pt>
              </c:numCache>
            </c:numRef>
          </c:val>
          <c:smooth val="0"/>
          <c:extLst>
            <c:ext xmlns:c16="http://schemas.microsoft.com/office/drawing/2014/chart" uri="{C3380CC4-5D6E-409C-BE32-E72D297353CC}">
              <c16:uniqueId val="{00000001-419A-419B-9FF1-67BA7C55C85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99.71</c:v>
                </c:pt>
                <c:pt idx="3">
                  <c:v>99.71</c:v>
                </c:pt>
                <c:pt idx="4">
                  <c:v>99.73</c:v>
                </c:pt>
              </c:numCache>
            </c:numRef>
          </c:val>
          <c:extLst>
            <c:ext xmlns:c16="http://schemas.microsoft.com/office/drawing/2014/chart" uri="{C3380CC4-5D6E-409C-BE32-E72D297353CC}">
              <c16:uniqueId val="{00000000-BD26-4CAD-98EE-9C80D11B1EA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97.24</c:v>
                </c:pt>
                <c:pt idx="3">
                  <c:v>97.79</c:v>
                </c:pt>
                <c:pt idx="4">
                  <c:v>97.75</c:v>
                </c:pt>
              </c:numCache>
            </c:numRef>
          </c:val>
          <c:smooth val="0"/>
          <c:extLst>
            <c:ext xmlns:c16="http://schemas.microsoft.com/office/drawing/2014/chart" uri="{C3380CC4-5D6E-409C-BE32-E72D297353CC}">
              <c16:uniqueId val="{00000001-BD26-4CAD-98EE-9C80D11B1EA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118.06</c:v>
                </c:pt>
                <c:pt idx="3">
                  <c:v>93.65</c:v>
                </c:pt>
                <c:pt idx="4">
                  <c:v>103.37</c:v>
                </c:pt>
              </c:numCache>
            </c:numRef>
          </c:val>
          <c:extLst>
            <c:ext xmlns:c16="http://schemas.microsoft.com/office/drawing/2014/chart" uri="{C3380CC4-5D6E-409C-BE32-E72D297353CC}">
              <c16:uniqueId val="{00000000-466A-409E-B8AC-A95A513E3C0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107.05</c:v>
                </c:pt>
                <c:pt idx="3">
                  <c:v>106.43</c:v>
                </c:pt>
                <c:pt idx="4">
                  <c:v>106.81</c:v>
                </c:pt>
              </c:numCache>
            </c:numRef>
          </c:val>
          <c:smooth val="0"/>
          <c:extLst>
            <c:ext xmlns:c16="http://schemas.microsoft.com/office/drawing/2014/chart" uri="{C3380CC4-5D6E-409C-BE32-E72D297353CC}">
              <c16:uniqueId val="{00000001-466A-409E-B8AC-A95A513E3C0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4.21</c:v>
                </c:pt>
                <c:pt idx="3">
                  <c:v>8.3000000000000007</c:v>
                </c:pt>
                <c:pt idx="4">
                  <c:v>12.06</c:v>
                </c:pt>
              </c:numCache>
            </c:numRef>
          </c:val>
          <c:extLst>
            <c:ext xmlns:c16="http://schemas.microsoft.com/office/drawing/2014/chart" uri="{C3380CC4-5D6E-409C-BE32-E72D297353CC}">
              <c16:uniqueId val="{00000000-1B09-4F34-A006-D980A935A69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27.39</c:v>
                </c:pt>
                <c:pt idx="3">
                  <c:v>30.42</c:v>
                </c:pt>
                <c:pt idx="4">
                  <c:v>32.96</c:v>
                </c:pt>
              </c:numCache>
            </c:numRef>
          </c:val>
          <c:smooth val="0"/>
          <c:extLst>
            <c:ext xmlns:c16="http://schemas.microsoft.com/office/drawing/2014/chart" uri="{C3380CC4-5D6E-409C-BE32-E72D297353CC}">
              <c16:uniqueId val="{00000001-1B09-4F34-A006-D980A935A69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16.73</c:v>
                </c:pt>
                <c:pt idx="3">
                  <c:v>18.670000000000002</c:v>
                </c:pt>
                <c:pt idx="4">
                  <c:v>19.03</c:v>
                </c:pt>
              </c:numCache>
            </c:numRef>
          </c:val>
          <c:extLst>
            <c:ext xmlns:c16="http://schemas.microsoft.com/office/drawing/2014/chart" uri="{C3380CC4-5D6E-409C-BE32-E72D297353CC}">
              <c16:uniqueId val="{00000000-54F1-4CFE-A89F-065D7879086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5.86</c:v>
                </c:pt>
                <c:pt idx="3">
                  <c:v>6.66</c:v>
                </c:pt>
                <c:pt idx="4">
                  <c:v>8.49</c:v>
                </c:pt>
              </c:numCache>
            </c:numRef>
          </c:val>
          <c:smooth val="0"/>
          <c:extLst>
            <c:ext xmlns:c16="http://schemas.microsoft.com/office/drawing/2014/chart" uri="{C3380CC4-5D6E-409C-BE32-E72D297353CC}">
              <c16:uniqueId val="{00000001-54F1-4CFE-A89F-065D7879086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5B0A-4118-8F19-C75A4A75A0E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5B0A-4118-8F19-C75A4A75A0E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60.55</c:v>
                </c:pt>
                <c:pt idx="3">
                  <c:v>60.23</c:v>
                </c:pt>
                <c:pt idx="4">
                  <c:v>54.31</c:v>
                </c:pt>
              </c:numCache>
            </c:numRef>
          </c:val>
          <c:extLst>
            <c:ext xmlns:c16="http://schemas.microsoft.com/office/drawing/2014/chart" uri="{C3380CC4-5D6E-409C-BE32-E72D297353CC}">
              <c16:uniqueId val="{00000000-B8C3-4F70-925F-262DD1A1038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84.84</c:v>
                </c:pt>
                <c:pt idx="3">
                  <c:v>88.42</c:v>
                </c:pt>
                <c:pt idx="4">
                  <c:v>93.63</c:v>
                </c:pt>
              </c:numCache>
            </c:numRef>
          </c:val>
          <c:smooth val="0"/>
          <c:extLst>
            <c:ext xmlns:c16="http://schemas.microsoft.com/office/drawing/2014/chart" uri="{C3380CC4-5D6E-409C-BE32-E72D297353CC}">
              <c16:uniqueId val="{00000001-B8C3-4F70-925F-262DD1A1038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304.64</c:v>
                </c:pt>
                <c:pt idx="3">
                  <c:v>327.12</c:v>
                </c:pt>
                <c:pt idx="4">
                  <c:v>254.02</c:v>
                </c:pt>
              </c:numCache>
            </c:numRef>
          </c:val>
          <c:extLst>
            <c:ext xmlns:c16="http://schemas.microsoft.com/office/drawing/2014/chart" uri="{C3380CC4-5D6E-409C-BE32-E72D297353CC}">
              <c16:uniqueId val="{00000000-013B-472C-94D5-36197940EAF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565.62</c:v>
                </c:pt>
                <c:pt idx="3">
                  <c:v>544.61</c:v>
                </c:pt>
                <c:pt idx="4">
                  <c:v>525.07000000000005</c:v>
                </c:pt>
              </c:numCache>
            </c:numRef>
          </c:val>
          <c:smooth val="0"/>
          <c:extLst>
            <c:ext xmlns:c16="http://schemas.microsoft.com/office/drawing/2014/chart" uri="{C3380CC4-5D6E-409C-BE32-E72D297353CC}">
              <c16:uniqueId val="{00000001-013B-472C-94D5-36197940EAF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92.72</c:v>
                </c:pt>
                <c:pt idx="3">
                  <c:v>77.34</c:v>
                </c:pt>
                <c:pt idx="4">
                  <c:v>103.16</c:v>
                </c:pt>
              </c:numCache>
            </c:numRef>
          </c:val>
          <c:extLst>
            <c:ext xmlns:c16="http://schemas.microsoft.com/office/drawing/2014/chart" uri="{C3380CC4-5D6E-409C-BE32-E72D297353CC}">
              <c16:uniqueId val="{00000000-3036-471F-BBB0-5166B915226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102.36</c:v>
                </c:pt>
                <c:pt idx="3">
                  <c:v>103.76</c:v>
                </c:pt>
                <c:pt idx="4">
                  <c:v>103.57</c:v>
                </c:pt>
              </c:numCache>
            </c:numRef>
          </c:val>
          <c:smooth val="0"/>
          <c:extLst>
            <c:ext xmlns:c16="http://schemas.microsoft.com/office/drawing/2014/chart" uri="{C3380CC4-5D6E-409C-BE32-E72D297353CC}">
              <c16:uniqueId val="{00000001-3036-471F-BBB0-5166B915226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138.74</c:v>
                </c:pt>
                <c:pt idx="3">
                  <c:v>140.96</c:v>
                </c:pt>
                <c:pt idx="4">
                  <c:v>124.78</c:v>
                </c:pt>
              </c:numCache>
            </c:numRef>
          </c:val>
          <c:extLst>
            <c:ext xmlns:c16="http://schemas.microsoft.com/office/drawing/2014/chart" uri="{C3380CC4-5D6E-409C-BE32-E72D297353CC}">
              <c16:uniqueId val="{00000000-B67B-41C3-92DE-8157FFADB0E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114.01</c:v>
                </c:pt>
                <c:pt idx="3">
                  <c:v>111.18</c:v>
                </c:pt>
                <c:pt idx="4">
                  <c:v>111.78</c:v>
                </c:pt>
              </c:numCache>
            </c:numRef>
          </c:val>
          <c:smooth val="0"/>
          <c:extLst>
            <c:ext xmlns:c16="http://schemas.microsoft.com/office/drawing/2014/chart" uri="{C3380CC4-5D6E-409C-BE32-E72D297353CC}">
              <c16:uniqueId val="{00000001-B67B-41C3-92DE-8157FFADB0E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東京都　東久留米市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Ab</v>
      </c>
      <c r="X8" s="35"/>
      <c r="Y8" s="35"/>
      <c r="Z8" s="35"/>
      <c r="AA8" s="35"/>
      <c r="AB8" s="35"/>
      <c r="AC8" s="35"/>
      <c r="AD8" s="36" t="str">
        <f>データ!$M$6</f>
        <v>非設置</v>
      </c>
      <c r="AE8" s="36"/>
      <c r="AF8" s="36"/>
      <c r="AG8" s="36"/>
      <c r="AH8" s="36"/>
      <c r="AI8" s="36"/>
      <c r="AJ8" s="36"/>
      <c r="AK8" s="3"/>
      <c r="AL8" s="37">
        <f>データ!S6</f>
        <v>116839</v>
      </c>
      <c r="AM8" s="37"/>
      <c r="AN8" s="37"/>
      <c r="AO8" s="37"/>
      <c r="AP8" s="37"/>
      <c r="AQ8" s="37"/>
      <c r="AR8" s="37"/>
      <c r="AS8" s="37"/>
      <c r="AT8" s="38">
        <f>データ!T6</f>
        <v>12.88</v>
      </c>
      <c r="AU8" s="38"/>
      <c r="AV8" s="38"/>
      <c r="AW8" s="38"/>
      <c r="AX8" s="38"/>
      <c r="AY8" s="38"/>
      <c r="AZ8" s="38"/>
      <c r="BA8" s="38"/>
      <c r="BB8" s="38">
        <f>データ!U6</f>
        <v>9071.35</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77.8</v>
      </c>
      <c r="J10" s="38"/>
      <c r="K10" s="38"/>
      <c r="L10" s="38"/>
      <c r="M10" s="38"/>
      <c r="N10" s="38"/>
      <c r="O10" s="38"/>
      <c r="P10" s="38">
        <f>データ!P6</f>
        <v>100</v>
      </c>
      <c r="Q10" s="38"/>
      <c r="R10" s="38"/>
      <c r="S10" s="38"/>
      <c r="T10" s="38"/>
      <c r="U10" s="38"/>
      <c r="V10" s="38"/>
      <c r="W10" s="38">
        <f>データ!Q6</f>
        <v>87.06</v>
      </c>
      <c r="X10" s="38"/>
      <c r="Y10" s="38"/>
      <c r="Z10" s="38"/>
      <c r="AA10" s="38"/>
      <c r="AB10" s="38"/>
      <c r="AC10" s="38"/>
      <c r="AD10" s="37">
        <f>データ!R6</f>
        <v>2134</v>
      </c>
      <c r="AE10" s="37"/>
      <c r="AF10" s="37"/>
      <c r="AG10" s="37"/>
      <c r="AH10" s="37"/>
      <c r="AI10" s="37"/>
      <c r="AJ10" s="37"/>
      <c r="AK10" s="2"/>
      <c r="AL10" s="37">
        <f>データ!V6</f>
        <v>116760</v>
      </c>
      <c r="AM10" s="37"/>
      <c r="AN10" s="37"/>
      <c r="AO10" s="37"/>
      <c r="AP10" s="37"/>
      <c r="AQ10" s="37"/>
      <c r="AR10" s="37"/>
      <c r="AS10" s="37"/>
      <c r="AT10" s="38">
        <f>データ!W6</f>
        <v>12.92</v>
      </c>
      <c r="AU10" s="38"/>
      <c r="AV10" s="38"/>
      <c r="AW10" s="38"/>
      <c r="AX10" s="38"/>
      <c r="AY10" s="38"/>
      <c r="AZ10" s="38"/>
      <c r="BA10" s="38"/>
      <c r="BB10" s="38">
        <f>データ!X6</f>
        <v>9037.15</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114</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115</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116</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xUCVMrpQUYtn+Egk9/m2yofwI+g5ajczhSx84vtD7d/xZGg+RWIEwjScTFjzcH8ZWoaSHR+fZJq5yqR9/PFpDA==" saltValue="kzmGCUACWCNfwjB6FgRW2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132225</v>
      </c>
      <c r="D6" s="19">
        <f t="shared" si="3"/>
        <v>46</v>
      </c>
      <c r="E6" s="19">
        <f t="shared" si="3"/>
        <v>17</v>
      </c>
      <c r="F6" s="19">
        <f t="shared" si="3"/>
        <v>1</v>
      </c>
      <c r="G6" s="19">
        <f t="shared" si="3"/>
        <v>0</v>
      </c>
      <c r="H6" s="19" t="str">
        <f t="shared" si="3"/>
        <v>東京都　東久留米市</v>
      </c>
      <c r="I6" s="19" t="str">
        <f t="shared" si="3"/>
        <v>法適用</v>
      </c>
      <c r="J6" s="19" t="str">
        <f t="shared" si="3"/>
        <v>下水道事業</v>
      </c>
      <c r="K6" s="19" t="str">
        <f t="shared" si="3"/>
        <v>公共下水道</v>
      </c>
      <c r="L6" s="19" t="str">
        <f t="shared" si="3"/>
        <v>Ab</v>
      </c>
      <c r="M6" s="19" t="str">
        <f t="shared" si="3"/>
        <v>非設置</v>
      </c>
      <c r="N6" s="20" t="str">
        <f t="shared" si="3"/>
        <v>-</v>
      </c>
      <c r="O6" s="20">
        <f t="shared" si="3"/>
        <v>77.8</v>
      </c>
      <c r="P6" s="20">
        <f t="shared" si="3"/>
        <v>100</v>
      </c>
      <c r="Q6" s="20">
        <f t="shared" si="3"/>
        <v>87.06</v>
      </c>
      <c r="R6" s="20">
        <f t="shared" si="3"/>
        <v>2134</v>
      </c>
      <c r="S6" s="20">
        <f t="shared" si="3"/>
        <v>116839</v>
      </c>
      <c r="T6" s="20">
        <f t="shared" si="3"/>
        <v>12.88</v>
      </c>
      <c r="U6" s="20">
        <f t="shared" si="3"/>
        <v>9071.35</v>
      </c>
      <c r="V6" s="20">
        <f t="shared" si="3"/>
        <v>116760</v>
      </c>
      <c r="W6" s="20">
        <f t="shared" si="3"/>
        <v>12.92</v>
      </c>
      <c r="X6" s="20">
        <f t="shared" si="3"/>
        <v>9037.15</v>
      </c>
      <c r="Y6" s="21" t="str">
        <f>IF(Y7="",NA(),Y7)</f>
        <v>-</v>
      </c>
      <c r="Z6" s="21" t="str">
        <f t="shared" ref="Z6:AH6" si="4">IF(Z7="",NA(),Z7)</f>
        <v>-</v>
      </c>
      <c r="AA6" s="21">
        <f t="shared" si="4"/>
        <v>118.06</v>
      </c>
      <c r="AB6" s="21">
        <f t="shared" si="4"/>
        <v>93.65</v>
      </c>
      <c r="AC6" s="21">
        <f t="shared" si="4"/>
        <v>103.37</v>
      </c>
      <c r="AD6" s="21" t="str">
        <f t="shared" si="4"/>
        <v>-</v>
      </c>
      <c r="AE6" s="21" t="str">
        <f t="shared" si="4"/>
        <v>-</v>
      </c>
      <c r="AF6" s="21">
        <f t="shared" si="4"/>
        <v>107.05</v>
      </c>
      <c r="AG6" s="21">
        <f t="shared" si="4"/>
        <v>106.43</v>
      </c>
      <c r="AH6" s="21">
        <f t="shared" si="4"/>
        <v>106.81</v>
      </c>
      <c r="AI6" s="20" t="str">
        <f>IF(AI7="","",IF(AI7="-","【-】","【"&amp;SUBSTITUTE(TEXT(AI7,"#,##0.00"),"-","△")&amp;"】"))</f>
        <v>【106.11】</v>
      </c>
      <c r="AJ6" s="21" t="str">
        <f>IF(AJ7="",NA(),AJ7)</f>
        <v>-</v>
      </c>
      <c r="AK6" s="21" t="str">
        <f t="shared" ref="AK6:AS6" si="5">IF(AK7="",NA(),AK7)</f>
        <v>-</v>
      </c>
      <c r="AL6" s="20">
        <f t="shared" si="5"/>
        <v>0</v>
      </c>
      <c r="AM6" s="20">
        <f t="shared" si="5"/>
        <v>0</v>
      </c>
      <c r="AN6" s="20">
        <f t="shared" si="5"/>
        <v>0</v>
      </c>
      <c r="AO6" s="21" t="str">
        <f t="shared" si="5"/>
        <v>-</v>
      </c>
      <c r="AP6" s="21" t="str">
        <f t="shared" si="5"/>
        <v>-</v>
      </c>
      <c r="AQ6" s="20">
        <f t="shared" si="5"/>
        <v>0</v>
      </c>
      <c r="AR6" s="20">
        <f t="shared" si="5"/>
        <v>0</v>
      </c>
      <c r="AS6" s="20">
        <f t="shared" si="5"/>
        <v>0</v>
      </c>
      <c r="AT6" s="20" t="str">
        <f>IF(AT7="","",IF(AT7="-","【-】","【"&amp;SUBSTITUTE(TEXT(AT7,"#,##0.00"),"-","△")&amp;"】"))</f>
        <v>【3.15】</v>
      </c>
      <c r="AU6" s="21" t="str">
        <f>IF(AU7="",NA(),AU7)</f>
        <v>-</v>
      </c>
      <c r="AV6" s="21" t="str">
        <f t="shared" ref="AV6:BD6" si="6">IF(AV7="",NA(),AV7)</f>
        <v>-</v>
      </c>
      <c r="AW6" s="21">
        <f t="shared" si="6"/>
        <v>60.55</v>
      </c>
      <c r="AX6" s="21">
        <f t="shared" si="6"/>
        <v>60.23</v>
      </c>
      <c r="AY6" s="21">
        <f t="shared" si="6"/>
        <v>54.31</v>
      </c>
      <c r="AZ6" s="21" t="str">
        <f t="shared" si="6"/>
        <v>-</v>
      </c>
      <c r="BA6" s="21" t="str">
        <f t="shared" si="6"/>
        <v>-</v>
      </c>
      <c r="BB6" s="21">
        <f t="shared" si="6"/>
        <v>84.84</v>
      </c>
      <c r="BC6" s="21">
        <f t="shared" si="6"/>
        <v>88.42</v>
      </c>
      <c r="BD6" s="21">
        <f t="shared" si="6"/>
        <v>93.63</v>
      </c>
      <c r="BE6" s="20" t="str">
        <f>IF(BE7="","",IF(BE7="-","【-】","【"&amp;SUBSTITUTE(TEXT(BE7,"#,##0.00"),"-","△")&amp;"】"))</f>
        <v>【73.44】</v>
      </c>
      <c r="BF6" s="21" t="str">
        <f>IF(BF7="",NA(),BF7)</f>
        <v>-</v>
      </c>
      <c r="BG6" s="21" t="str">
        <f t="shared" ref="BG6:BO6" si="7">IF(BG7="",NA(),BG7)</f>
        <v>-</v>
      </c>
      <c r="BH6" s="21">
        <f t="shared" si="7"/>
        <v>304.64</v>
      </c>
      <c r="BI6" s="21">
        <f t="shared" si="7"/>
        <v>327.12</v>
      </c>
      <c r="BJ6" s="21">
        <f t="shared" si="7"/>
        <v>254.02</v>
      </c>
      <c r="BK6" s="21" t="str">
        <f t="shared" si="7"/>
        <v>-</v>
      </c>
      <c r="BL6" s="21" t="str">
        <f t="shared" si="7"/>
        <v>-</v>
      </c>
      <c r="BM6" s="21">
        <f t="shared" si="7"/>
        <v>565.62</v>
      </c>
      <c r="BN6" s="21">
        <f t="shared" si="7"/>
        <v>544.61</v>
      </c>
      <c r="BO6" s="21">
        <f t="shared" si="7"/>
        <v>525.07000000000005</v>
      </c>
      <c r="BP6" s="20" t="str">
        <f>IF(BP7="","",IF(BP7="-","【-】","【"&amp;SUBSTITUTE(TEXT(BP7,"#,##0.00"),"-","△")&amp;"】"))</f>
        <v>【652.82】</v>
      </c>
      <c r="BQ6" s="21" t="str">
        <f>IF(BQ7="",NA(),BQ7)</f>
        <v>-</v>
      </c>
      <c r="BR6" s="21" t="str">
        <f t="shared" ref="BR6:BZ6" si="8">IF(BR7="",NA(),BR7)</f>
        <v>-</v>
      </c>
      <c r="BS6" s="21">
        <f t="shared" si="8"/>
        <v>92.72</v>
      </c>
      <c r="BT6" s="21">
        <f t="shared" si="8"/>
        <v>77.34</v>
      </c>
      <c r="BU6" s="21">
        <f t="shared" si="8"/>
        <v>103.16</v>
      </c>
      <c r="BV6" s="21" t="str">
        <f t="shared" si="8"/>
        <v>-</v>
      </c>
      <c r="BW6" s="21" t="str">
        <f t="shared" si="8"/>
        <v>-</v>
      </c>
      <c r="BX6" s="21">
        <f t="shared" si="8"/>
        <v>102.36</v>
      </c>
      <c r="BY6" s="21">
        <f t="shared" si="8"/>
        <v>103.76</v>
      </c>
      <c r="BZ6" s="21">
        <f t="shared" si="8"/>
        <v>103.57</v>
      </c>
      <c r="CA6" s="20" t="str">
        <f>IF(CA7="","",IF(CA7="-","【-】","【"&amp;SUBSTITUTE(TEXT(CA7,"#,##0.00"),"-","△")&amp;"】"))</f>
        <v>【97.61】</v>
      </c>
      <c r="CB6" s="21" t="str">
        <f>IF(CB7="",NA(),CB7)</f>
        <v>-</v>
      </c>
      <c r="CC6" s="21" t="str">
        <f t="shared" ref="CC6:CK6" si="9">IF(CC7="",NA(),CC7)</f>
        <v>-</v>
      </c>
      <c r="CD6" s="21">
        <f t="shared" si="9"/>
        <v>138.74</v>
      </c>
      <c r="CE6" s="21">
        <f t="shared" si="9"/>
        <v>140.96</v>
      </c>
      <c r="CF6" s="21">
        <f t="shared" si="9"/>
        <v>124.78</v>
      </c>
      <c r="CG6" s="21" t="str">
        <f t="shared" si="9"/>
        <v>-</v>
      </c>
      <c r="CH6" s="21" t="str">
        <f t="shared" si="9"/>
        <v>-</v>
      </c>
      <c r="CI6" s="21">
        <f t="shared" si="9"/>
        <v>114.01</v>
      </c>
      <c r="CJ6" s="21">
        <f t="shared" si="9"/>
        <v>111.18</v>
      </c>
      <c r="CK6" s="21">
        <f t="shared" si="9"/>
        <v>111.78</v>
      </c>
      <c r="CL6" s="20" t="str">
        <f>IF(CL7="","",IF(CL7="-","【-】","【"&amp;SUBSTITUTE(TEXT(CL7,"#,##0.00"),"-","△")&amp;"】"))</f>
        <v>【138.29】</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f t="shared" si="10"/>
        <v>67.709999999999994</v>
      </c>
      <c r="CU6" s="21">
        <f t="shared" si="10"/>
        <v>67.13</v>
      </c>
      <c r="CV6" s="21">
        <f t="shared" si="10"/>
        <v>66.819999999999993</v>
      </c>
      <c r="CW6" s="20" t="str">
        <f>IF(CW7="","",IF(CW7="-","【-】","【"&amp;SUBSTITUTE(TEXT(CW7,"#,##0.00"),"-","△")&amp;"】"))</f>
        <v>【59.10】</v>
      </c>
      <c r="CX6" s="21" t="str">
        <f>IF(CX7="",NA(),CX7)</f>
        <v>-</v>
      </c>
      <c r="CY6" s="21" t="str">
        <f t="shared" ref="CY6:DG6" si="11">IF(CY7="",NA(),CY7)</f>
        <v>-</v>
      </c>
      <c r="CZ6" s="21">
        <f t="shared" si="11"/>
        <v>99.71</v>
      </c>
      <c r="DA6" s="21">
        <f t="shared" si="11"/>
        <v>99.71</v>
      </c>
      <c r="DB6" s="21">
        <f t="shared" si="11"/>
        <v>99.73</v>
      </c>
      <c r="DC6" s="21" t="str">
        <f t="shared" si="11"/>
        <v>-</v>
      </c>
      <c r="DD6" s="21" t="str">
        <f t="shared" si="11"/>
        <v>-</v>
      </c>
      <c r="DE6" s="21">
        <f t="shared" si="11"/>
        <v>97.24</v>
      </c>
      <c r="DF6" s="21">
        <f t="shared" si="11"/>
        <v>97.79</v>
      </c>
      <c r="DG6" s="21">
        <f t="shared" si="11"/>
        <v>97.75</v>
      </c>
      <c r="DH6" s="20" t="str">
        <f>IF(DH7="","",IF(DH7="-","【-】","【"&amp;SUBSTITUTE(TEXT(DH7,"#,##0.00"),"-","△")&amp;"】"))</f>
        <v>【95.82】</v>
      </c>
      <c r="DI6" s="21" t="str">
        <f>IF(DI7="",NA(),DI7)</f>
        <v>-</v>
      </c>
      <c r="DJ6" s="21" t="str">
        <f t="shared" ref="DJ6:DR6" si="12">IF(DJ7="",NA(),DJ7)</f>
        <v>-</v>
      </c>
      <c r="DK6" s="21">
        <f t="shared" si="12"/>
        <v>4.21</v>
      </c>
      <c r="DL6" s="21">
        <f t="shared" si="12"/>
        <v>8.3000000000000007</v>
      </c>
      <c r="DM6" s="21">
        <f t="shared" si="12"/>
        <v>12.06</v>
      </c>
      <c r="DN6" s="21" t="str">
        <f t="shared" si="12"/>
        <v>-</v>
      </c>
      <c r="DO6" s="21" t="str">
        <f t="shared" si="12"/>
        <v>-</v>
      </c>
      <c r="DP6" s="21">
        <f t="shared" si="12"/>
        <v>27.39</v>
      </c>
      <c r="DQ6" s="21">
        <f t="shared" si="12"/>
        <v>30.42</v>
      </c>
      <c r="DR6" s="21">
        <f t="shared" si="12"/>
        <v>32.96</v>
      </c>
      <c r="DS6" s="20" t="str">
        <f>IF(DS7="","",IF(DS7="-","【-】","【"&amp;SUBSTITUTE(TEXT(DS7,"#,##0.00"),"-","△")&amp;"】"))</f>
        <v>【39.74】</v>
      </c>
      <c r="DT6" s="21" t="str">
        <f>IF(DT7="",NA(),DT7)</f>
        <v>-</v>
      </c>
      <c r="DU6" s="21" t="str">
        <f t="shared" ref="DU6:EC6" si="13">IF(DU7="",NA(),DU7)</f>
        <v>-</v>
      </c>
      <c r="DV6" s="21">
        <f t="shared" si="13"/>
        <v>16.73</v>
      </c>
      <c r="DW6" s="21">
        <f t="shared" si="13"/>
        <v>18.670000000000002</v>
      </c>
      <c r="DX6" s="21">
        <f t="shared" si="13"/>
        <v>19.03</v>
      </c>
      <c r="DY6" s="21" t="str">
        <f t="shared" si="13"/>
        <v>-</v>
      </c>
      <c r="DZ6" s="21" t="str">
        <f t="shared" si="13"/>
        <v>-</v>
      </c>
      <c r="EA6" s="21">
        <f t="shared" si="13"/>
        <v>5.86</v>
      </c>
      <c r="EB6" s="21">
        <f t="shared" si="13"/>
        <v>6.66</v>
      </c>
      <c r="EC6" s="21">
        <f t="shared" si="13"/>
        <v>8.49</v>
      </c>
      <c r="ED6" s="20" t="str">
        <f>IF(ED7="","",IF(ED7="-","【-】","【"&amp;SUBSTITUTE(TEXT(ED7,"#,##0.00"),"-","△")&amp;"】"))</f>
        <v>【7.62】</v>
      </c>
      <c r="EE6" s="21" t="str">
        <f>IF(EE7="",NA(),EE7)</f>
        <v>-</v>
      </c>
      <c r="EF6" s="21" t="str">
        <f t="shared" ref="EF6:EN6" si="14">IF(EF7="",NA(),EF7)</f>
        <v>-</v>
      </c>
      <c r="EG6" s="20">
        <f t="shared" si="14"/>
        <v>0</v>
      </c>
      <c r="EH6" s="20">
        <f t="shared" si="14"/>
        <v>0</v>
      </c>
      <c r="EI6" s="21">
        <f t="shared" si="14"/>
        <v>0.53</v>
      </c>
      <c r="EJ6" s="21" t="str">
        <f t="shared" si="14"/>
        <v>-</v>
      </c>
      <c r="EK6" s="21" t="str">
        <f t="shared" si="14"/>
        <v>-</v>
      </c>
      <c r="EL6" s="21">
        <f t="shared" si="14"/>
        <v>0.19</v>
      </c>
      <c r="EM6" s="21">
        <f t="shared" si="14"/>
        <v>0.14000000000000001</v>
      </c>
      <c r="EN6" s="21">
        <f t="shared" si="14"/>
        <v>0.15</v>
      </c>
      <c r="EO6" s="20" t="str">
        <f>IF(EO7="","",IF(EO7="-","【-】","【"&amp;SUBSTITUTE(TEXT(EO7,"#,##0.00"),"-","△")&amp;"】"))</f>
        <v>【0.23】</v>
      </c>
    </row>
    <row r="7" spans="1:148" s="22" customFormat="1" x14ac:dyDescent="0.15">
      <c r="A7" s="14"/>
      <c r="B7" s="23">
        <v>2022</v>
      </c>
      <c r="C7" s="23">
        <v>132225</v>
      </c>
      <c r="D7" s="23">
        <v>46</v>
      </c>
      <c r="E7" s="23">
        <v>17</v>
      </c>
      <c r="F7" s="23">
        <v>1</v>
      </c>
      <c r="G7" s="23">
        <v>0</v>
      </c>
      <c r="H7" s="23" t="s">
        <v>96</v>
      </c>
      <c r="I7" s="23" t="s">
        <v>97</v>
      </c>
      <c r="J7" s="23" t="s">
        <v>98</v>
      </c>
      <c r="K7" s="23" t="s">
        <v>99</v>
      </c>
      <c r="L7" s="23" t="s">
        <v>100</v>
      </c>
      <c r="M7" s="23" t="s">
        <v>101</v>
      </c>
      <c r="N7" s="24" t="s">
        <v>102</v>
      </c>
      <c r="O7" s="24">
        <v>77.8</v>
      </c>
      <c r="P7" s="24">
        <v>100</v>
      </c>
      <c r="Q7" s="24">
        <v>87.06</v>
      </c>
      <c r="R7" s="24">
        <v>2134</v>
      </c>
      <c r="S7" s="24">
        <v>116839</v>
      </c>
      <c r="T7" s="24">
        <v>12.88</v>
      </c>
      <c r="U7" s="24">
        <v>9071.35</v>
      </c>
      <c r="V7" s="24">
        <v>116760</v>
      </c>
      <c r="W7" s="24">
        <v>12.92</v>
      </c>
      <c r="X7" s="24">
        <v>9037.15</v>
      </c>
      <c r="Y7" s="24" t="s">
        <v>102</v>
      </c>
      <c r="Z7" s="24" t="s">
        <v>102</v>
      </c>
      <c r="AA7" s="24">
        <v>118.06</v>
      </c>
      <c r="AB7" s="24">
        <v>93.65</v>
      </c>
      <c r="AC7" s="24">
        <v>103.37</v>
      </c>
      <c r="AD7" s="24" t="s">
        <v>102</v>
      </c>
      <c r="AE7" s="24" t="s">
        <v>102</v>
      </c>
      <c r="AF7" s="24">
        <v>107.05</v>
      </c>
      <c r="AG7" s="24">
        <v>106.43</v>
      </c>
      <c r="AH7" s="24">
        <v>106.81</v>
      </c>
      <c r="AI7" s="24">
        <v>106.11</v>
      </c>
      <c r="AJ7" s="24" t="s">
        <v>102</v>
      </c>
      <c r="AK7" s="24" t="s">
        <v>102</v>
      </c>
      <c r="AL7" s="24">
        <v>0</v>
      </c>
      <c r="AM7" s="24">
        <v>0</v>
      </c>
      <c r="AN7" s="24">
        <v>0</v>
      </c>
      <c r="AO7" s="24" t="s">
        <v>102</v>
      </c>
      <c r="AP7" s="24" t="s">
        <v>102</v>
      </c>
      <c r="AQ7" s="24">
        <v>0</v>
      </c>
      <c r="AR7" s="24">
        <v>0</v>
      </c>
      <c r="AS7" s="24">
        <v>0</v>
      </c>
      <c r="AT7" s="24">
        <v>3.15</v>
      </c>
      <c r="AU7" s="24" t="s">
        <v>102</v>
      </c>
      <c r="AV7" s="24" t="s">
        <v>102</v>
      </c>
      <c r="AW7" s="24">
        <v>60.55</v>
      </c>
      <c r="AX7" s="24">
        <v>60.23</v>
      </c>
      <c r="AY7" s="24">
        <v>54.31</v>
      </c>
      <c r="AZ7" s="24" t="s">
        <v>102</v>
      </c>
      <c r="BA7" s="24" t="s">
        <v>102</v>
      </c>
      <c r="BB7" s="24">
        <v>84.84</v>
      </c>
      <c r="BC7" s="24">
        <v>88.42</v>
      </c>
      <c r="BD7" s="24">
        <v>93.63</v>
      </c>
      <c r="BE7" s="24">
        <v>73.44</v>
      </c>
      <c r="BF7" s="24" t="s">
        <v>102</v>
      </c>
      <c r="BG7" s="24" t="s">
        <v>102</v>
      </c>
      <c r="BH7" s="24">
        <v>304.64</v>
      </c>
      <c r="BI7" s="24">
        <v>327.12</v>
      </c>
      <c r="BJ7" s="24">
        <v>254.02</v>
      </c>
      <c r="BK7" s="24" t="s">
        <v>102</v>
      </c>
      <c r="BL7" s="24" t="s">
        <v>102</v>
      </c>
      <c r="BM7" s="24">
        <v>565.62</v>
      </c>
      <c r="BN7" s="24">
        <v>544.61</v>
      </c>
      <c r="BO7" s="24">
        <v>525.07000000000005</v>
      </c>
      <c r="BP7" s="24">
        <v>652.82000000000005</v>
      </c>
      <c r="BQ7" s="24" t="s">
        <v>102</v>
      </c>
      <c r="BR7" s="24" t="s">
        <v>102</v>
      </c>
      <c r="BS7" s="24">
        <v>92.72</v>
      </c>
      <c r="BT7" s="24">
        <v>77.34</v>
      </c>
      <c r="BU7" s="24">
        <v>103.16</v>
      </c>
      <c r="BV7" s="24" t="s">
        <v>102</v>
      </c>
      <c r="BW7" s="24" t="s">
        <v>102</v>
      </c>
      <c r="BX7" s="24">
        <v>102.36</v>
      </c>
      <c r="BY7" s="24">
        <v>103.76</v>
      </c>
      <c r="BZ7" s="24">
        <v>103.57</v>
      </c>
      <c r="CA7" s="24">
        <v>97.61</v>
      </c>
      <c r="CB7" s="24" t="s">
        <v>102</v>
      </c>
      <c r="CC7" s="24" t="s">
        <v>102</v>
      </c>
      <c r="CD7" s="24">
        <v>138.74</v>
      </c>
      <c r="CE7" s="24">
        <v>140.96</v>
      </c>
      <c r="CF7" s="24">
        <v>124.78</v>
      </c>
      <c r="CG7" s="24" t="s">
        <v>102</v>
      </c>
      <c r="CH7" s="24" t="s">
        <v>102</v>
      </c>
      <c r="CI7" s="24">
        <v>114.01</v>
      </c>
      <c r="CJ7" s="24">
        <v>111.18</v>
      </c>
      <c r="CK7" s="24">
        <v>111.78</v>
      </c>
      <c r="CL7" s="24">
        <v>138.29</v>
      </c>
      <c r="CM7" s="24" t="s">
        <v>102</v>
      </c>
      <c r="CN7" s="24" t="s">
        <v>102</v>
      </c>
      <c r="CO7" s="24" t="s">
        <v>102</v>
      </c>
      <c r="CP7" s="24" t="s">
        <v>102</v>
      </c>
      <c r="CQ7" s="24" t="s">
        <v>102</v>
      </c>
      <c r="CR7" s="24" t="s">
        <v>102</v>
      </c>
      <c r="CS7" s="24" t="s">
        <v>102</v>
      </c>
      <c r="CT7" s="24">
        <v>67.709999999999994</v>
      </c>
      <c r="CU7" s="24">
        <v>67.13</v>
      </c>
      <c r="CV7" s="24">
        <v>66.819999999999993</v>
      </c>
      <c r="CW7" s="24">
        <v>59.1</v>
      </c>
      <c r="CX7" s="24" t="s">
        <v>102</v>
      </c>
      <c r="CY7" s="24" t="s">
        <v>102</v>
      </c>
      <c r="CZ7" s="24">
        <v>99.71</v>
      </c>
      <c r="DA7" s="24">
        <v>99.71</v>
      </c>
      <c r="DB7" s="24">
        <v>99.73</v>
      </c>
      <c r="DC7" s="24" t="s">
        <v>102</v>
      </c>
      <c r="DD7" s="24" t="s">
        <v>102</v>
      </c>
      <c r="DE7" s="24">
        <v>97.24</v>
      </c>
      <c r="DF7" s="24">
        <v>97.79</v>
      </c>
      <c r="DG7" s="24">
        <v>97.75</v>
      </c>
      <c r="DH7" s="24">
        <v>95.82</v>
      </c>
      <c r="DI7" s="24" t="s">
        <v>102</v>
      </c>
      <c r="DJ7" s="24" t="s">
        <v>102</v>
      </c>
      <c r="DK7" s="24">
        <v>4.21</v>
      </c>
      <c r="DL7" s="24">
        <v>8.3000000000000007</v>
      </c>
      <c r="DM7" s="24">
        <v>12.06</v>
      </c>
      <c r="DN7" s="24" t="s">
        <v>102</v>
      </c>
      <c r="DO7" s="24" t="s">
        <v>102</v>
      </c>
      <c r="DP7" s="24">
        <v>27.39</v>
      </c>
      <c r="DQ7" s="24">
        <v>30.42</v>
      </c>
      <c r="DR7" s="24">
        <v>32.96</v>
      </c>
      <c r="DS7" s="24">
        <v>39.74</v>
      </c>
      <c r="DT7" s="24" t="s">
        <v>102</v>
      </c>
      <c r="DU7" s="24" t="s">
        <v>102</v>
      </c>
      <c r="DV7" s="24">
        <v>16.73</v>
      </c>
      <c r="DW7" s="24">
        <v>18.670000000000002</v>
      </c>
      <c r="DX7" s="24">
        <v>19.03</v>
      </c>
      <c r="DY7" s="24" t="s">
        <v>102</v>
      </c>
      <c r="DZ7" s="24" t="s">
        <v>102</v>
      </c>
      <c r="EA7" s="24">
        <v>5.86</v>
      </c>
      <c r="EB7" s="24">
        <v>6.66</v>
      </c>
      <c r="EC7" s="24">
        <v>8.49</v>
      </c>
      <c r="ED7" s="24">
        <v>7.62</v>
      </c>
      <c r="EE7" s="24" t="s">
        <v>102</v>
      </c>
      <c r="EF7" s="24" t="s">
        <v>102</v>
      </c>
      <c r="EG7" s="24">
        <v>0</v>
      </c>
      <c r="EH7" s="24">
        <v>0</v>
      </c>
      <c r="EI7" s="24">
        <v>0.53</v>
      </c>
      <c r="EJ7" s="24" t="s">
        <v>102</v>
      </c>
      <c r="EK7" s="24" t="s">
        <v>102</v>
      </c>
      <c r="EL7" s="24">
        <v>0.19</v>
      </c>
      <c r="EM7" s="24">
        <v>0.14000000000000001</v>
      </c>
      <c r="EN7" s="24">
        <v>0.15</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東久留米市</cp:lastModifiedBy>
  <dcterms:created xsi:type="dcterms:W3CDTF">2023-12-12T00:45:24Z</dcterms:created>
  <dcterms:modified xsi:type="dcterms:W3CDTF">2024-02-01T04:19:51Z</dcterms:modified>
  <cp:category/>
</cp:coreProperties>
</file>