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4"/>
  <workbookPr/>
  <mc:AlternateContent xmlns:mc="http://schemas.openxmlformats.org/markup-compatibility/2006">
    <mc:Choice Requires="x15">
      <x15ac:absPath xmlns:x15ac="http://schemas.microsoft.com/office/spreadsheetml/2010/11/ac" url="N:\★新フォルダ体系\●01 共有\04_事業管理\★公営企業会計\R5\【20240117】【東京都市町村課：2月2日（金）〆】公営企業に係る経営比較分析表（令和４年度決算）の分析等について（依頼）\002　回答\001　下水道\"/>
    </mc:Choice>
  </mc:AlternateContent>
  <xr:revisionPtr revIDLastSave="0" documentId="8_{7892ED95-9AFD-464E-94D0-CD6A7F3D575E}" xr6:coauthVersionLast="36" xr6:coauthVersionMax="36" xr10:uidLastSave="{00000000-0000-0000-0000-000000000000}"/>
  <workbookProtection workbookAlgorithmName="SHA-512" workbookHashValue="e+vKeDce2FED2vfjzHi7WAJsNEV0J7itORxQZCfiD14lbDuiyhR6hIasL/g6UPHiQ1mBVFbU6+cyyzKPci3xmg==" workbookSaltValue="LyR2UTfCpQCbDHlR7qd8oA==" workbookSpinCount="100000" lockStructure="1"/>
  <bookViews>
    <workbookView xWindow="0" yWindow="0" windowWidth="15360" windowHeight="76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AT8" i="4" s="1"/>
  <c r="S6" i="5"/>
  <c r="R6" i="5"/>
  <c r="AD10" i="4" s="1"/>
  <c r="Q6" i="5"/>
  <c r="P6" i="5"/>
  <c r="P10" i="4" s="1"/>
  <c r="O6" i="5"/>
  <c r="N6" i="5"/>
  <c r="M6" i="5"/>
  <c r="L6" i="5"/>
  <c r="K6" i="5"/>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E85" i="4"/>
  <c r="AT10" i="4"/>
  <c r="W10" i="4"/>
  <c r="I10" i="4"/>
  <c r="B10" i="4"/>
  <c r="BB8" i="4"/>
  <c r="AL8" i="4"/>
  <c r="AD8" i="4"/>
  <c r="W8" i="4"/>
  <c r="P8" i="4"/>
  <c r="B8" i="4"/>
</calcChain>
</file>

<file path=xl/sharedStrings.xml><?xml version="1.0" encoding="utf-8"?>
<sst xmlns="http://schemas.openxmlformats.org/spreadsheetml/2006/main" count="278" uniqueCount="116">
  <si>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</si>
  <si>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</si>
  <si>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</si>
  <si>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</si>
  <si>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</si>
  <si>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</si>
  <si>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</si>
  <si>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</si>
  <si>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</si>
  <si>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</si>
  <si>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</si>
  <si>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</si>
  <si>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</si>
  <si>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</si>
  <si>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</si>
  <si>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</si>
  <si>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</si>
  <si>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</si>
  <si>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</si>
  <si>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</si>
  <si>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</si>
  <si>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</si>
  <si>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</si>
  <si>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</si>
  <si>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</si>
  <si>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</si>
  <si>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</si>
  <si>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</si>
  <si>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</si>
  <si>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</si>
  <si>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</si>
  <si>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</si>
  <si>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</si>
  <si>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</si>
  <si>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</si>
  <si>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</si>
  <si>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</si>
  <si>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</si>
  <si>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</si>
  <si>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</si>
  <si>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</si>
  <si>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</si>
  <si>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</si>
  <si>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</si>
  <si>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</si>
  <si>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</si>
  <si>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</si>
  <si>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</si>
  <si>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</si>
  <si>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</si>
  <si>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</si>
  <si>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</si>
  <si>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</si>
  <si>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</si>
  <si>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</si>
  <si>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</si>
  <si>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</si>
  <si>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</si>
  <si>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</si>
  <si>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</si>
  <si>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</si>
  <si>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</si>
  <si>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</si>
  <si>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</si>
  <si>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</si>
  <si>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</si>
  <si>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</si>
  <si>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</si>
  <si>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</si>
  <si>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</si>
  <si>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</si>
  <si>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</si>
  <si>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</si>
  <si>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</si>
  <si>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</si>
  <si>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</si>
  <si>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</si>
  <si>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</si>
  <si>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</si>
  <si>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</si>
  <si>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</si>
  <si>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</si>
  <si>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</si>
  <si>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</si>
  <si>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</si>
  <si>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</si>
  <si>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</si>
  <si>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</si>
  <si>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</si>
  <si>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</si>
  <si>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</si>
  <si>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</si>
  <si>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</si>
  <si>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</si>
  <si>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</si>
  <si>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日野市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</si>
  <si>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</si>
  <si>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</si>
  <si>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</si>
  <si>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</si>
  <si>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</si>
  <si>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</si>
  <si>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</si>
  <si>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</si>
  <si>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</si>
  <si>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</si>
  <si>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</si>
  <si>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</si>
  <si>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</si>
  <si>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</si>
  <si>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</si>
  <si>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</si>
  <si>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</si>
  <si>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①経常収支比率については、引き続き、黒字になるよう、経常費用の節減に努めていきます。
　③流動比率が低い数値になっている要因は、償還金の元利年払い額が約18.3億円と前年度に引き続き高いことによりますが、令和4年度は前年度より約30ポイント改善され、今後も元利償還金は減少していく見通しのため、徐々に改善されていくものと想定されます。
　④企業債残高対事業規模比率について、毎年、16～18億円程度を償還しているのに対し、発行額は、残高抑制策として年間10億円を上限としているため、全体の企業債残高は減少していく傾向にあります。
　⑤経費回収率は119%と全国平均値を上回っており、⑥汚水処理原価は全国平均値を下回っていることから、健全な経営状況であると考えられますが、策定した経営戦略の中で、適正な下水道使用料も含め、持続可能な下水道経営のあり方を検討していきます。
　⑧水洗化率については、近年98%以上を継続しており、今後も類似団体平均を上回る状態で推移していくものと考えています。</t>
    <phoneticPr fontId="4"/>
  </si>
  <si>
    <t>　現在利用されている下水道施設は、昭和40年代に整備されたものと、昭和63年頃から平成12年頃に集中的に整備されたものの2つに大きく分けられますが、特に前者について、今後、急速に老朽化することが予想されます。
　平成29年度に下水道施設ストックマネジメント計画を策定したため、これに基づきながら、下水道施設における事故の未然防止及びライフサイクルコストの最小化を図っていきます。</t>
    <rPh sb="63" eb="64">
      <t>オオ</t>
    </rPh>
    <rPh sb="66" eb="67">
      <t>ワ</t>
    </rPh>
    <phoneticPr fontId="4"/>
  </si>
  <si>
    <t>　策定した日野市公共下水道事業経営戦略に基づいて、将来にわたり安定した事業経営を行っていきます。
特に、将来の大きな負担として、
　・施設老朽化による維持管理コストの増
　・人口減少による使用料収入の減
が見込まれており、今後、この負担を誰がどのように負うのかを議論していく必要があります。
　なお、経営戦略については令和3年度から令和12年度までの10年間とし、計画の中間にあたる令和7年度に中間評価、場合によっては見直しを行い、進捗の管理を行う予定です。</t>
    <rPh sb="224" eb="226">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</si>
</sst>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0.11</c:v>
                </c:pt>
                <c:pt idx="3">
                  <c:v>0.1</c:v>
                </c:pt>
                <c:pt idx="4">
                  <c:v>0.15</c:v>
                </c:pt>
              </c:numCache>
            </c:numRef>
          </c:val>
          <c:extLst>
            <c:ext xmlns:c16="http://schemas.microsoft.com/office/drawing/2014/chart" uri="{C3380CC4-5D6E-409C-BE32-E72D297353CC}">
              <c16:uniqueId val="{00000000-C131-465C-BF83-8482BF214AF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0.19</c:v>
                </c:pt>
                <c:pt idx="3">
                  <c:v>0.14000000000000001</c:v>
                </c:pt>
                <c:pt idx="4">
                  <c:v>0.15</c:v>
                </c:pt>
              </c:numCache>
            </c:numRef>
          </c:val>
          <c:smooth val="0"/>
          <c:extLst>
            <c:ext xmlns:c16="http://schemas.microsoft.com/office/drawing/2014/chart" uri="{C3380CC4-5D6E-409C-BE32-E72D297353CC}">
              <c16:uniqueId val="{00000001-C131-465C-BF83-8482BF214AF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E82-4FCF-8CA3-15E1F985095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67.709999999999994</c:v>
                </c:pt>
                <c:pt idx="3">
                  <c:v>67.13</c:v>
                </c:pt>
                <c:pt idx="4">
                  <c:v>66.819999999999993</c:v>
                </c:pt>
              </c:numCache>
            </c:numRef>
          </c:val>
          <c:smooth val="0"/>
          <c:extLst>
            <c:ext xmlns:c16="http://schemas.microsoft.com/office/drawing/2014/chart" uri="{C3380CC4-5D6E-409C-BE32-E72D297353CC}">
              <c16:uniqueId val="{00000001-DE82-4FCF-8CA3-15E1F985095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98.25</c:v>
                </c:pt>
                <c:pt idx="3">
                  <c:v>98.13</c:v>
                </c:pt>
                <c:pt idx="4">
                  <c:v>98.08</c:v>
                </c:pt>
              </c:numCache>
            </c:numRef>
          </c:val>
          <c:extLst>
            <c:ext xmlns:c16="http://schemas.microsoft.com/office/drawing/2014/chart" uri="{C3380CC4-5D6E-409C-BE32-E72D297353CC}">
              <c16:uniqueId val="{00000000-A7A6-4038-A8A7-9A029AF08E4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97.24</c:v>
                </c:pt>
                <c:pt idx="3">
                  <c:v>97.79</c:v>
                </c:pt>
                <c:pt idx="4">
                  <c:v>97.75</c:v>
                </c:pt>
              </c:numCache>
            </c:numRef>
          </c:val>
          <c:smooth val="0"/>
          <c:extLst>
            <c:ext xmlns:c16="http://schemas.microsoft.com/office/drawing/2014/chart" uri="{C3380CC4-5D6E-409C-BE32-E72D297353CC}">
              <c16:uniqueId val="{00000001-A7A6-4038-A8A7-9A029AF08E4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105.96</c:v>
                </c:pt>
                <c:pt idx="3">
                  <c:v>110.26</c:v>
                </c:pt>
                <c:pt idx="4">
                  <c:v>110.74</c:v>
                </c:pt>
              </c:numCache>
            </c:numRef>
          </c:val>
          <c:extLst>
            <c:ext xmlns:c16="http://schemas.microsoft.com/office/drawing/2014/chart" uri="{C3380CC4-5D6E-409C-BE32-E72D297353CC}">
              <c16:uniqueId val="{00000000-B35F-40C5-85CB-D90E0578C38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107.05</c:v>
                </c:pt>
                <c:pt idx="3">
                  <c:v>106.43</c:v>
                </c:pt>
                <c:pt idx="4">
                  <c:v>106.81</c:v>
                </c:pt>
              </c:numCache>
            </c:numRef>
          </c:val>
          <c:smooth val="0"/>
          <c:extLst>
            <c:ext xmlns:c16="http://schemas.microsoft.com/office/drawing/2014/chart" uri="{C3380CC4-5D6E-409C-BE32-E72D297353CC}">
              <c16:uniqueId val="{00000001-B35F-40C5-85CB-D90E0578C38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3.25</c:v>
                </c:pt>
                <c:pt idx="3">
                  <c:v>6.42</c:v>
                </c:pt>
                <c:pt idx="4">
                  <c:v>9.5399999999999991</c:v>
                </c:pt>
              </c:numCache>
            </c:numRef>
          </c:val>
          <c:extLst>
            <c:ext xmlns:c16="http://schemas.microsoft.com/office/drawing/2014/chart" uri="{C3380CC4-5D6E-409C-BE32-E72D297353CC}">
              <c16:uniqueId val="{00000000-73B2-4B39-BB40-6E442E462BB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27.39</c:v>
                </c:pt>
                <c:pt idx="3">
                  <c:v>30.42</c:v>
                </c:pt>
                <c:pt idx="4">
                  <c:v>32.96</c:v>
                </c:pt>
              </c:numCache>
            </c:numRef>
          </c:val>
          <c:smooth val="0"/>
          <c:extLst>
            <c:ext xmlns:c16="http://schemas.microsoft.com/office/drawing/2014/chart" uri="{C3380CC4-5D6E-409C-BE32-E72D297353CC}">
              <c16:uniqueId val="{00000001-73B2-4B39-BB40-6E442E462BB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5A3-4782-8533-C1DC7FACB70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5.86</c:v>
                </c:pt>
                <c:pt idx="3">
                  <c:v>6.66</c:v>
                </c:pt>
                <c:pt idx="4">
                  <c:v>8.49</c:v>
                </c:pt>
              </c:numCache>
            </c:numRef>
          </c:val>
          <c:smooth val="0"/>
          <c:extLst>
            <c:ext xmlns:c16="http://schemas.microsoft.com/office/drawing/2014/chart" uri="{C3380CC4-5D6E-409C-BE32-E72D297353CC}">
              <c16:uniqueId val="{00000001-65A3-4782-8533-C1DC7FACB70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0B3-41DA-A1E1-14DFFE4423B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A0B3-41DA-A1E1-14DFFE4423B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15.69</c:v>
                </c:pt>
                <c:pt idx="3">
                  <c:v>24.7</c:v>
                </c:pt>
                <c:pt idx="4">
                  <c:v>54.85</c:v>
                </c:pt>
              </c:numCache>
            </c:numRef>
          </c:val>
          <c:extLst>
            <c:ext xmlns:c16="http://schemas.microsoft.com/office/drawing/2014/chart" uri="{C3380CC4-5D6E-409C-BE32-E72D297353CC}">
              <c16:uniqueId val="{00000000-448B-47F9-B298-6B9C0953A4C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84.84</c:v>
                </c:pt>
                <c:pt idx="3">
                  <c:v>88.42</c:v>
                </c:pt>
                <c:pt idx="4">
                  <c:v>93.63</c:v>
                </c:pt>
              </c:numCache>
            </c:numRef>
          </c:val>
          <c:smooth val="0"/>
          <c:extLst>
            <c:ext xmlns:c16="http://schemas.microsoft.com/office/drawing/2014/chart" uri="{C3380CC4-5D6E-409C-BE32-E72D297353CC}">
              <c16:uniqueId val="{00000001-448B-47F9-B298-6B9C0953A4C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360.3</c:v>
                </c:pt>
                <c:pt idx="3">
                  <c:v>338.18</c:v>
                </c:pt>
                <c:pt idx="4">
                  <c:v>282.06</c:v>
                </c:pt>
              </c:numCache>
            </c:numRef>
          </c:val>
          <c:extLst>
            <c:ext xmlns:c16="http://schemas.microsoft.com/office/drawing/2014/chart" uri="{C3380CC4-5D6E-409C-BE32-E72D297353CC}">
              <c16:uniqueId val="{00000000-38BC-43A4-8F77-493134128C9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565.62</c:v>
                </c:pt>
                <c:pt idx="3">
                  <c:v>544.61</c:v>
                </c:pt>
                <c:pt idx="4">
                  <c:v>525.07000000000005</c:v>
                </c:pt>
              </c:numCache>
            </c:numRef>
          </c:val>
          <c:smooth val="0"/>
          <c:extLst>
            <c:ext xmlns:c16="http://schemas.microsoft.com/office/drawing/2014/chart" uri="{C3380CC4-5D6E-409C-BE32-E72D297353CC}">
              <c16:uniqueId val="{00000001-38BC-43A4-8F77-493134128C9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111.31</c:v>
                </c:pt>
                <c:pt idx="3">
                  <c:v>120.06</c:v>
                </c:pt>
                <c:pt idx="4">
                  <c:v>119.07</c:v>
                </c:pt>
              </c:numCache>
            </c:numRef>
          </c:val>
          <c:extLst>
            <c:ext xmlns:c16="http://schemas.microsoft.com/office/drawing/2014/chart" uri="{C3380CC4-5D6E-409C-BE32-E72D297353CC}">
              <c16:uniqueId val="{00000000-F09E-4052-95FF-51631580B8F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102.36</c:v>
                </c:pt>
                <c:pt idx="3">
                  <c:v>103.76</c:v>
                </c:pt>
                <c:pt idx="4">
                  <c:v>103.57</c:v>
                </c:pt>
              </c:numCache>
            </c:numRef>
          </c:val>
          <c:smooth val="0"/>
          <c:extLst>
            <c:ext xmlns:c16="http://schemas.microsoft.com/office/drawing/2014/chart" uri="{C3380CC4-5D6E-409C-BE32-E72D297353CC}">
              <c16:uniqueId val="{00000001-F09E-4052-95FF-51631580B8F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101.69</c:v>
                </c:pt>
                <c:pt idx="3">
                  <c:v>98.02</c:v>
                </c:pt>
                <c:pt idx="4">
                  <c:v>99.54</c:v>
                </c:pt>
              </c:numCache>
            </c:numRef>
          </c:val>
          <c:extLst>
            <c:ext xmlns:c16="http://schemas.microsoft.com/office/drawing/2014/chart" uri="{C3380CC4-5D6E-409C-BE32-E72D297353CC}">
              <c16:uniqueId val="{00000000-1494-4346-9DB1-A2E72AC4035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114.01</c:v>
                </c:pt>
                <c:pt idx="3">
                  <c:v>111.18</c:v>
                </c:pt>
                <c:pt idx="4">
                  <c:v>111.78</c:v>
                </c:pt>
              </c:numCache>
            </c:numRef>
          </c:val>
          <c:smooth val="0"/>
          <c:extLst>
            <c:ext xmlns:c16="http://schemas.microsoft.com/office/drawing/2014/chart" uri="{C3380CC4-5D6E-409C-BE32-E72D297353CC}">
              <c16:uniqueId val="{00000001-1494-4346-9DB1-A2E72AC4035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70" zoomScaleNormal="70" workbookViewId="0">
      <selection activeCell="B2" sqref="B2:BZ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東京都　日野市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Ab</v>
      </c>
      <c r="X8" s="35"/>
      <c r="Y8" s="35"/>
      <c r="Z8" s="35"/>
      <c r="AA8" s="35"/>
      <c r="AB8" s="35"/>
      <c r="AC8" s="35"/>
      <c r="AD8" s="36" t="str">
        <f>データ!$M$6</f>
        <v>非設置</v>
      </c>
      <c r="AE8" s="36"/>
      <c r="AF8" s="36"/>
      <c r="AG8" s="36"/>
      <c r="AH8" s="36"/>
      <c r="AI8" s="36"/>
      <c r="AJ8" s="36"/>
      <c r="AK8" s="3"/>
      <c r="AL8" s="37">
        <f>データ!S6</f>
        <v>187254</v>
      </c>
      <c r="AM8" s="37"/>
      <c r="AN8" s="37"/>
      <c r="AO8" s="37"/>
      <c r="AP8" s="37"/>
      <c r="AQ8" s="37"/>
      <c r="AR8" s="37"/>
      <c r="AS8" s="37"/>
      <c r="AT8" s="38">
        <f>データ!T6</f>
        <v>27.55</v>
      </c>
      <c r="AU8" s="38"/>
      <c r="AV8" s="38"/>
      <c r="AW8" s="38"/>
      <c r="AX8" s="38"/>
      <c r="AY8" s="38"/>
      <c r="AZ8" s="38"/>
      <c r="BA8" s="38"/>
      <c r="BB8" s="38">
        <f>データ!U6</f>
        <v>6796.88</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8" t="str">
        <f>データ!N6</f>
        <v>-</v>
      </c>
      <c r="C10" s="38"/>
      <c r="D10" s="38"/>
      <c r="E10" s="38"/>
      <c r="F10" s="38"/>
      <c r="G10" s="38"/>
      <c r="H10" s="38"/>
      <c r="I10" s="38">
        <f>データ!O6</f>
        <v>75.64</v>
      </c>
      <c r="J10" s="38"/>
      <c r="K10" s="38"/>
      <c r="L10" s="38"/>
      <c r="M10" s="38"/>
      <c r="N10" s="38"/>
      <c r="O10" s="38"/>
      <c r="P10" s="38">
        <f>データ!P6</f>
        <v>96.2</v>
      </c>
      <c r="Q10" s="38"/>
      <c r="R10" s="38"/>
      <c r="S10" s="38"/>
      <c r="T10" s="38"/>
      <c r="U10" s="38"/>
      <c r="V10" s="38"/>
      <c r="W10" s="38">
        <f>データ!Q6</f>
        <v>87.33</v>
      </c>
      <c r="X10" s="38"/>
      <c r="Y10" s="38"/>
      <c r="Z10" s="38"/>
      <c r="AA10" s="38"/>
      <c r="AB10" s="38"/>
      <c r="AC10" s="38"/>
      <c r="AD10" s="37">
        <f>データ!R6</f>
        <v>2068</v>
      </c>
      <c r="AE10" s="37"/>
      <c r="AF10" s="37"/>
      <c r="AG10" s="37"/>
      <c r="AH10" s="37"/>
      <c r="AI10" s="37"/>
      <c r="AJ10" s="37"/>
      <c r="AK10" s="2"/>
      <c r="AL10" s="37">
        <f>データ!V6</f>
        <v>180073</v>
      </c>
      <c r="AM10" s="37"/>
      <c r="AN10" s="37"/>
      <c r="AO10" s="37"/>
      <c r="AP10" s="37"/>
      <c r="AQ10" s="37"/>
      <c r="AR10" s="37"/>
      <c r="AS10" s="37"/>
      <c r="AT10" s="38">
        <f>データ!W6</f>
        <v>22.62</v>
      </c>
      <c r="AU10" s="38"/>
      <c r="AV10" s="38"/>
      <c r="AW10" s="38"/>
      <c r="AX10" s="38"/>
      <c r="AY10" s="38"/>
      <c r="AZ10" s="38"/>
      <c r="BA10" s="38"/>
      <c r="BB10" s="38">
        <f>データ!X6</f>
        <v>7960.79</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113</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EbxCgS3VtL9MgTPD+I6+n1TtIGJXw/PAjcu9m5wMeRhPwdJDWq4Bciy5DI2gcXpWBcvagz3PHWt5WUGw0t5+8w==" saltValue="4Kw0bLT7bRidXs3eEvn/H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2022</v>
      </c>
      <c r="C6" s="19">
        <f t="shared" ref="C6:X6" si="3">C7</f>
        <v>132128</v>
      </c>
      <c r="D6" s="19">
        <f t="shared" si="3"/>
        <v>46</v>
      </c>
      <c r="E6" s="19">
        <f t="shared" si="3"/>
        <v>17</v>
      </c>
      <c r="F6" s="19">
        <f t="shared" si="3"/>
        <v>1</v>
      </c>
      <c r="G6" s="19">
        <f t="shared" si="3"/>
        <v>0</v>
      </c>
      <c r="H6" s="19" t="str">
        <f t="shared" si="3"/>
        <v>東京都　日野市</v>
      </c>
      <c r="I6" s="19" t="str">
        <f t="shared" si="3"/>
        <v>法適用</v>
      </c>
      <c r="J6" s="19" t="str">
        <f t="shared" si="3"/>
        <v>下水道事業</v>
      </c>
      <c r="K6" s="19" t="str">
        <f t="shared" si="3"/>
        <v>公共下水道</v>
      </c>
      <c r="L6" s="19" t="str">
        <f t="shared" si="3"/>
        <v>Ab</v>
      </c>
      <c r="M6" s="19" t="str">
        <f t="shared" si="3"/>
        <v>非設置</v>
      </c>
      <c r="N6" s="20" t="str">
        <f t="shared" si="3"/>
        <v>-</v>
      </c>
      <c r="O6" s="20">
        <f t="shared" si="3"/>
        <v>75.64</v>
      </c>
      <c r="P6" s="20">
        <f t="shared" si="3"/>
        <v>96.2</v>
      </c>
      <c r="Q6" s="20">
        <f t="shared" si="3"/>
        <v>87.33</v>
      </c>
      <c r="R6" s="20">
        <f t="shared" si="3"/>
        <v>2068</v>
      </c>
      <c r="S6" s="20">
        <f t="shared" si="3"/>
        <v>187254</v>
      </c>
      <c r="T6" s="20">
        <f t="shared" si="3"/>
        <v>27.55</v>
      </c>
      <c r="U6" s="20">
        <f t="shared" si="3"/>
        <v>6796.88</v>
      </c>
      <c r="V6" s="20">
        <f t="shared" si="3"/>
        <v>180073</v>
      </c>
      <c r="W6" s="20">
        <f t="shared" si="3"/>
        <v>22.62</v>
      </c>
      <c r="X6" s="20">
        <f t="shared" si="3"/>
        <v>7960.79</v>
      </c>
      <c r="Y6" s="21" t="str">
        <f>IF(Y7="",NA(),Y7)</f>
        <v>-</v>
      </c>
      <c r="Z6" s="21" t="str">
        <f t="shared" ref="Z6:AH6" si="4">IF(Z7="",NA(),Z7)</f>
        <v>-</v>
      </c>
      <c r="AA6" s="21">
        <f t="shared" si="4"/>
        <v>105.96</v>
      </c>
      <c r="AB6" s="21">
        <f t="shared" si="4"/>
        <v>110.26</v>
      </c>
      <c r="AC6" s="21">
        <f t="shared" si="4"/>
        <v>110.74</v>
      </c>
      <c r="AD6" s="21" t="str">
        <f t="shared" si="4"/>
        <v>-</v>
      </c>
      <c r="AE6" s="21" t="str">
        <f t="shared" si="4"/>
        <v>-</v>
      </c>
      <c r="AF6" s="21">
        <f t="shared" si="4"/>
        <v>107.05</v>
      </c>
      <c r="AG6" s="21">
        <f t="shared" si="4"/>
        <v>106.43</v>
      </c>
      <c r="AH6" s="21">
        <f t="shared" si="4"/>
        <v>106.81</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0">
        <f t="shared" si="5"/>
        <v>0</v>
      </c>
      <c r="AR6" s="20">
        <f t="shared" si="5"/>
        <v>0</v>
      </c>
      <c r="AS6" s="20">
        <f t="shared" si="5"/>
        <v>0</v>
      </c>
      <c r="AT6" s="20" t="str">
        <f>IF(AT7="","",IF(AT7="-","【-】","【"&amp;SUBSTITUTE(TEXT(AT7,"#,##0.00"),"-","△")&amp;"】"))</f>
        <v>【3.15】</v>
      </c>
      <c r="AU6" s="21" t="str">
        <f>IF(AU7="",NA(),AU7)</f>
        <v>-</v>
      </c>
      <c r="AV6" s="21" t="str">
        <f t="shared" ref="AV6:BD6" si="6">IF(AV7="",NA(),AV7)</f>
        <v>-</v>
      </c>
      <c r="AW6" s="21">
        <f t="shared" si="6"/>
        <v>15.69</v>
      </c>
      <c r="AX6" s="21">
        <f t="shared" si="6"/>
        <v>24.7</v>
      </c>
      <c r="AY6" s="21">
        <f t="shared" si="6"/>
        <v>54.85</v>
      </c>
      <c r="AZ6" s="21" t="str">
        <f t="shared" si="6"/>
        <v>-</v>
      </c>
      <c r="BA6" s="21" t="str">
        <f t="shared" si="6"/>
        <v>-</v>
      </c>
      <c r="BB6" s="21">
        <f t="shared" si="6"/>
        <v>84.84</v>
      </c>
      <c r="BC6" s="21">
        <f t="shared" si="6"/>
        <v>88.42</v>
      </c>
      <c r="BD6" s="21">
        <f t="shared" si="6"/>
        <v>93.63</v>
      </c>
      <c r="BE6" s="20" t="str">
        <f>IF(BE7="","",IF(BE7="-","【-】","【"&amp;SUBSTITUTE(TEXT(BE7,"#,##0.00"),"-","△")&amp;"】"))</f>
        <v>【73.44】</v>
      </c>
      <c r="BF6" s="21" t="str">
        <f>IF(BF7="",NA(),BF7)</f>
        <v>-</v>
      </c>
      <c r="BG6" s="21" t="str">
        <f t="shared" ref="BG6:BO6" si="7">IF(BG7="",NA(),BG7)</f>
        <v>-</v>
      </c>
      <c r="BH6" s="21">
        <f t="shared" si="7"/>
        <v>360.3</v>
      </c>
      <c r="BI6" s="21">
        <f t="shared" si="7"/>
        <v>338.18</v>
      </c>
      <c r="BJ6" s="21">
        <f t="shared" si="7"/>
        <v>282.06</v>
      </c>
      <c r="BK6" s="21" t="str">
        <f t="shared" si="7"/>
        <v>-</v>
      </c>
      <c r="BL6" s="21" t="str">
        <f t="shared" si="7"/>
        <v>-</v>
      </c>
      <c r="BM6" s="21">
        <f t="shared" si="7"/>
        <v>565.62</v>
      </c>
      <c r="BN6" s="21">
        <f t="shared" si="7"/>
        <v>544.61</v>
      </c>
      <c r="BO6" s="21">
        <f t="shared" si="7"/>
        <v>525.07000000000005</v>
      </c>
      <c r="BP6" s="20" t="str">
        <f>IF(BP7="","",IF(BP7="-","【-】","【"&amp;SUBSTITUTE(TEXT(BP7,"#,##0.00"),"-","△")&amp;"】"))</f>
        <v>【652.82】</v>
      </c>
      <c r="BQ6" s="21" t="str">
        <f>IF(BQ7="",NA(),BQ7)</f>
        <v>-</v>
      </c>
      <c r="BR6" s="21" t="str">
        <f t="shared" ref="BR6:BZ6" si="8">IF(BR7="",NA(),BR7)</f>
        <v>-</v>
      </c>
      <c r="BS6" s="21">
        <f t="shared" si="8"/>
        <v>111.31</v>
      </c>
      <c r="BT6" s="21">
        <f t="shared" si="8"/>
        <v>120.06</v>
      </c>
      <c r="BU6" s="21">
        <f t="shared" si="8"/>
        <v>119.07</v>
      </c>
      <c r="BV6" s="21" t="str">
        <f t="shared" si="8"/>
        <v>-</v>
      </c>
      <c r="BW6" s="21" t="str">
        <f t="shared" si="8"/>
        <v>-</v>
      </c>
      <c r="BX6" s="21">
        <f t="shared" si="8"/>
        <v>102.36</v>
      </c>
      <c r="BY6" s="21">
        <f t="shared" si="8"/>
        <v>103.76</v>
      </c>
      <c r="BZ6" s="21">
        <f t="shared" si="8"/>
        <v>103.57</v>
      </c>
      <c r="CA6" s="20" t="str">
        <f>IF(CA7="","",IF(CA7="-","【-】","【"&amp;SUBSTITUTE(TEXT(CA7,"#,##0.00"),"-","△")&amp;"】"))</f>
        <v>【97.61】</v>
      </c>
      <c r="CB6" s="21" t="str">
        <f>IF(CB7="",NA(),CB7)</f>
        <v>-</v>
      </c>
      <c r="CC6" s="21" t="str">
        <f t="shared" ref="CC6:CK6" si="9">IF(CC7="",NA(),CC7)</f>
        <v>-</v>
      </c>
      <c r="CD6" s="21">
        <f t="shared" si="9"/>
        <v>101.69</v>
      </c>
      <c r="CE6" s="21">
        <f t="shared" si="9"/>
        <v>98.02</v>
      </c>
      <c r="CF6" s="21">
        <f t="shared" si="9"/>
        <v>99.54</v>
      </c>
      <c r="CG6" s="21" t="str">
        <f t="shared" si="9"/>
        <v>-</v>
      </c>
      <c r="CH6" s="21" t="str">
        <f t="shared" si="9"/>
        <v>-</v>
      </c>
      <c r="CI6" s="21">
        <f t="shared" si="9"/>
        <v>114.01</v>
      </c>
      <c r="CJ6" s="21">
        <f t="shared" si="9"/>
        <v>111.18</v>
      </c>
      <c r="CK6" s="21">
        <f t="shared" si="9"/>
        <v>111.78</v>
      </c>
      <c r="CL6" s="20" t="str">
        <f>IF(CL7="","",IF(CL7="-","【-】","【"&amp;SUBSTITUTE(TEXT(CL7,"#,##0.00"),"-","△")&amp;"】"))</f>
        <v>【138.29】</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67.709999999999994</v>
      </c>
      <c r="CU6" s="21">
        <f t="shared" si="10"/>
        <v>67.13</v>
      </c>
      <c r="CV6" s="21">
        <f t="shared" si="10"/>
        <v>66.819999999999993</v>
      </c>
      <c r="CW6" s="20" t="str">
        <f>IF(CW7="","",IF(CW7="-","【-】","【"&amp;SUBSTITUTE(TEXT(CW7,"#,##0.00"),"-","△")&amp;"】"))</f>
        <v>【59.10】</v>
      </c>
      <c r="CX6" s="21" t="str">
        <f>IF(CX7="",NA(),CX7)</f>
        <v>-</v>
      </c>
      <c r="CY6" s="21" t="str">
        <f t="shared" ref="CY6:DG6" si="11">IF(CY7="",NA(),CY7)</f>
        <v>-</v>
      </c>
      <c r="CZ6" s="21">
        <f t="shared" si="11"/>
        <v>98.25</v>
      </c>
      <c r="DA6" s="21">
        <f t="shared" si="11"/>
        <v>98.13</v>
      </c>
      <c r="DB6" s="21">
        <f t="shared" si="11"/>
        <v>98.08</v>
      </c>
      <c r="DC6" s="21" t="str">
        <f t="shared" si="11"/>
        <v>-</v>
      </c>
      <c r="DD6" s="21" t="str">
        <f t="shared" si="11"/>
        <v>-</v>
      </c>
      <c r="DE6" s="21">
        <f t="shared" si="11"/>
        <v>97.24</v>
      </c>
      <c r="DF6" s="21">
        <f t="shared" si="11"/>
        <v>97.79</v>
      </c>
      <c r="DG6" s="21">
        <f t="shared" si="11"/>
        <v>97.75</v>
      </c>
      <c r="DH6" s="20" t="str">
        <f>IF(DH7="","",IF(DH7="-","【-】","【"&amp;SUBSTITUTE(TEXT(DH7,"#,##0.00"),"-","△")&amp;"】"))</f>
        <v>【95.82】</v>
      </c>
      <c r="DI6" s="21" t="str">
        <f>IF(DI7="",NA(),DI7)</f>
        <v>-</v>
      </c>
      <c r="DJ6" s="21" t="str">
        <f t="shared" ref="DJ6:DR6" si="12">IF(DJ7="",NA(),DJ7)</f>
        <v>-</v>
      </c>
      <c r="DK6" s="21">
        <f t="shared" si="12"/>
        <v>3.25</v>
      </c>
      <c r="DL6" s="21">
        <f t="shared" si="12"/>
        <v>6.42</v>
      </c>
      <c r="DM6" s="21">
        <f t="shared" si="12"/>
        <v>9.5399999999999991</v>
      </c>
      <c r="DN6" s="21" t="str">
        <f t="shared" si="12"/>
        <v>-</v>
      </c>
      <c r="DO6" s="21" t="str">
        <f t="shared" si="12"/>
        <v>-</v>
      </c>
      <c r="DP6" s="21">
        <f t="shared" si="12"/>
        <v>27.39</v>
      </c>
      <c r="DQ6" s="21">
        <f t="shared" si="12"/>
        <v>30.42</v>
      </c>
      <c r="DR6" s="21">
        <f t="shared" si="12"/>
        <v>32.96</v>
      </c>
      <c r="DS6" s="20" t="str">
        <f>IF(DS7="","",IF(DS7="-","【-】","【"&amp;SUBSTITUTE(TEXT(DS7,"#,##0.00"),"-","△")&amp;"】"))</f>
        <v>【39.74】</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5.86</v>
      </c>
      <c r="EB6" s="21">
        <f t="shared" si="13"/>
        <v>6.66</v>
      </c>
      <c r="EC6" s="21">
        <f t="shared" si="13"/>
        <v>8.49</v>
      </c>
      <c r="ED6" s="20" t="str">
        <f>IF(ED7="","",IF(ED7="-","【-】","【"&amp;SUBSTITUTE(TEXT(ED7,"#,##0.00"),"-","△")&amp;"】"))</f>
        <v>【7.62】</v>
      </c>
      <c r="EE6" s="21" t="str">
        <f>IF(EE7="",NA(),EE7)</f>
        <v>-</v>
      </c>
      <c r="EF6" s="21" t="str">
        <f t="shared" ref="EF6:EN6" si="14">IF(EF7="",NA(),EF7)</f>
        <v>-</v>
      </c>
      <c r="EG6" s="21">
        <f t="shared" si="14"/>
        <v>0.11</v>
      </c>
      <c r="EH6" s="21">
        <f t="shared" si="14"/>
        <v>0.1</v>
      </c>
      <c r="EI6" s="21">
        <f t="shared" si="14"/>
        <v>0.15</v>
      </c>
      <c r="EJ6" s="21" t="str">
        <f t="shared" si="14"/>
        <v>-</v>
      </c>
      <c r="EK6" s="21" t="str">
        <f t="shared" si="14"/>
        <v>-</v>
      </c>
      <c r="EL6" s="21">
        <f t="shared" si="14"/>
        <v>0.19</v>
      </c>
      <c r="EM6" s="21">
        <f t="shared" si="14"/>
        <v>0.14000000000000001</v>
      </c>
      <c r="EN6" s="21">
        <f t="shared" si="14"/>
        <v>0.15</v>
      </c>
      <c r="EO6" s="20" t="str">
        <f>IF(EO7="","",IF(EO7="-","【-】","【"&amp;SUBSTITUTE(TEXT(EO7,"#,##0.00"),"-","△")&amp;"】"))</f>
        <v>【0.23】</v>
      </c>
    </row>
    <row r="7" spans="1:148" s="22" customFormat="1" x14ac:dyDescent="0.2">
      <c r="A7" s="14"/>
      <c r="B7" s="23">
        <v>2022</v>
      </c>
      <c r="C7" s="23">
        <v>132128</v>
      </c>
      <c r="D7" s="23">
        <v>46</v>
      </c>
      <c r="E7" s="23">
        <v>17</v>
      </c>
      <c r="F7" s="23">
        <v>1</v>
      </c>
      <c r="G7" s="23">
        <v>0</v>
      </c>
      <c r="H7" s="23" t="s">
        <v>95</v>
      </c>
      <c r="I7" s="23" t="s">
        <v>96</v>
      </c>
      <c r="J7" s="23" t="s">
        <v>97</v>
      </c>
      <c r="K7" s="23" t="s">
        <v>98</v>
      </c>
      <c r="L7" s="23" t="s">
        <v>99</v>
      </c>
      <c r="M7" s="23" t="s">
        <v>100</v>
      </c>
      <c r="N7" s="24" t="s">
        <v>101</v>
      </c>
      <c r="O7" s="24">
        <v>75.64</v>
      </c>
      <c r="P7" s="24">
        <v>96.2</v>
      </c>
      <c r="Q7" s="24">
        <v>87.33</v>
      </c>
      <c r="R7" s="24">
        <v>2068</v>
      </c>
      <c r="S7" s="24">
        <v>187254</v>
      </c>
      <c r="T7" s="24">
        <v>27.55</v>
      </c>
      <c r="U7" s="24">
        <v>6796.88</v>
      </c>
      <c r="V7" s="24">
        <v>180073</v>
      </c>
      <c r="W7" s="24">
        <v>22.62</v>
      </c>
      <c r="X7" s="24">
        <v>7960.79</v>
      </c>
      <c r="Y7" s="24" t="s">
        <v>101</v>
      </c>
      <c r="Z7" s="24" t="s">
        <v>101</v>
      </c>
      <c r="AA7" s="24">
        <v>105.96</v>
      </c>
      <c r="AB7" s="24">
        <v>110.26</v>
      </c>
      <c r="AC7" s="24">
        <v>110.74</v>
      </c>
      <c r="AD7" s="24" t="s">
        <v>101</v>
      </c>
      <c r="AE7" s="24" t="s">
        <v>101</v>
      </c>
      <c r="AF7" s="24">
        <v>107.05</v>
      </c>
      <c r="AG7" s="24">
        <v>106.43</v>
      </c>
      <c r="AH7" s="24">
        <v>106.81</v>
      </c>
      <c r="AI7" s="24">
        <v>106.11</v>
      </c>
      <c r="AJ7" s="24" t="s">
        <v>101</v>
      </c>
      <c r="AK7" s="24" t="s">
        <v>101</v>
      </c>
      <c r="AL7" s="24">
        <v>0</v>
      </c>
      <c r="AM7" s="24">
        <v>0</v>
      </c>
      <c r="AN7" s="24">
        <v>0</v>
      </c>
      <c r="AO7" s="24" t="s">
        <v>101</v>
      </c>
      <c r="AP7" s="24" t="s">
        <v>101</v>
      </c>
      <c r="AQ7" s="24">
        <v>0</v>
      </c>
      <c r="AR7" s="24">
        <v>0</v>
      </c>
      <c r="AS7" s="24">
        <v>0</v>
      </c>
      <c r="AT7" s="24">
        <v>3.15</v>
      </c>
      <c r="AU7" s="24" t="s">
        <v>101</v>
      </c>
      <c r="AV7" s="24" t="s">
        <v>101</v>
      </c>
      <c r="AW7" s="24">
        <v>15.69</v>
      </c>
      <c r="AX7" s="24">
        <v>24.7</v>
      </c>
      <c r="AY7" s="24">
        <v>54.85</v>
      </c>
      <c r="AZ7" s="24" t="s">
        <v>101</v>
      </c>
      <c r="BA7" s="24" t="s">
        <v>101</v>
      </c>
      <c r="BB7" s="24">
        <v>84.84</v>
      </c>
      <c r="BC7" s="24">
        <v>88.42</v>
      </c>
      <c r="BD7" s="24">
        <v>93.63</v>
      </c>
      <c r="BE7" s="24">
        <v>73.44</v>
      </c>
      <c r="BF7" s="24" t="s">
        <v>101</v>
      </c>
      <c r="BG7" s="24" t="s">
        <v>101</v>
      </c>
      <c r="BH7" s="24">
        <v>360.3</v>
      </c>
      <c r="BI7" s="24">
        <v>338.18</v>
      </c>
      <c r="BJ7" s="24">
        <v>282.06</v>
      </c>
      <c r="BK7" s="24" t="s">
        <v>101</v>
      </c>
      <c r="BL7" s="24" t="s">
        <v>101</v>
      </c>
      <c r="BM7" s="24">
        <v>565.62</v>
      </c>
      <c r="BN7" s="24">
        <v>544.61</v>
      </c>
      <c r="BO7" s="24">
        <v>525.07000000000005</v>
      </c>
      <c r="BP7" s="24">
        <v>652.82000000000005</v>
      </c>
      <c r="BQ7" s="24" t="s">
        <v>101</v>
      </c>
      <c r="BR7" s="24" t="s">
        <v>101</v>
      </c>
      <c r="BS7" s="24">
        <v>111.31</v>
      </c>
      <c r="BT7" s="24">
        <v>120.06</v>
      </c>
      <c r="BU7" s="24">
        <v>119.07</v>
      </c>
      <c r="BV7" s="24" t="s">
        <v>101</v>
      </c>
      <c r="BW7" s="24" t="s">
        <v>101</v>
      </c>
      <c r="BX7" s="24">
        <v>102.36</v>
      </c>
      <c r="BY7" s="24">
        <v>103.76</v>
      </c>
      <c r="BZ7" s="24">
        <v>103.57</v>
      </c>
      <c r="CA7" s="24">
        <v>97.61</v>
      </c>
      <c r="CB7" s="24" t="s">
        <v>101</v>
      </c>
      <c r="CC7" s="24" t="s">
        <v>101</v>
      </c>
      <c r="CD7" s="24">
        <v>101.69</v>
      </c>
      <c r="CE7" s="24">
        <v>98.02</v>
      </c>
      <c r="CF7" s="24">
        <v>99.54</v>
      </c>
      <c r="CG7" s="24" t="s">
        <v>101</v>
      </c>
      <c r="CH7" s="24" t="s">
        <v>101</v>
      </c>
      <c r="CI7" s="24">
        <v>114.01</v>
      </c>
      <c r="CJ7" s="24">
        <v>111.18</v>
      </c>
      <c r="CK7" s="24">
        <v>111.78</v>
      </c>
      <c r="CL7" s="24">
        <v>138.29</v>
      </c>
      <c r="CM7" s="24" t="s">
        <v>101</v>
      </c>
      <c r="CN7" s="24" t="s">
        <v>101</v>
      </c>
      <c r="CO7" s="24" t="s">
        <v>101</v>
      </c>
      <c r="CP7" s="24" t="s">
        <v>101</v>
      </c>
      <c r="CQ7" s="24" t="s">
        <v>101</v>
      </c>
      <c r="CR7" s="24" t="s">
        <v>101</v>
      </c>
      <c r="CS7" s="24" t="s">
        <v>101</v>
      </c>
      <c r="CT7" s="24">
        <v>67.709999999999994</v>
      </c>
      <c r="CU7" s="24">
        <v>67.13</v>
      </c>
      <c r="CV7" s="24">
        <v>66.819999999999993</v>
      </c>
      <c r="CW7" s="24">
        <v>59.1</v>
      </c>
      <c r="CX7" s="24" t="s">
        <v>101</v>
      </c>
      <c r="CY7" s="24" t="s">
        <v>101</v>
      </c>
      <c r="CZ7" s="24">
        <v>98.25</v>
      </c>
      <c r="DA7" s="24">
        <v>98.13</v>
      </c>
      <c r="DB7" s="24">
        <v>98.08</v>
      </c>
      <c r="DC7" s="24" t="s">
        <v>101</v>
      </c>
      <c r="DD7" s="24" t="s">
        <v>101</v>
      </c>
      <c r="DE7" s="24">
        <v>97.24</v>
      </c>
      <c r="DF7" s="24">
        <v>97.79</v>
      </c>
      <c r="DG7" s="24">
        <v>97.75</v>
      </c>
      <c r="DH7" s="24">
        <v>95.82</v>
      </c>
      <c r="DI7" s="24" t="s">
        <v>101</v>
      </c>
      <c r="DJ7" s="24" t="s">
        <v>101</v>
      </c>
      <c r="DK7" s="24">
        <v>3.25</v>
      </c>
      <c r="DL7" s="24">
        <v>6.42</v>
      </c>
      <c r="DM7" s="24">
        <v>9.5399999999999991</v>
      </c>
      <c r="DN7" s="24" t="s">
        <v>101</v>
      </c>
      <c r="DO7" s="24" t="s">
        <v>101</v>
      </c>
      <c r="DP7" s="24">
        <v>27.39</v>
      </c>
      <c r="DQ7" s="24">
        <v>30.42</v>
      </c>
      <c r="DR7" s="24">
        <v>32.96</v>
      </c>
      <c r="DS7" s="24">
        <v>39.74</v>
      </c>
      <c r="DT7" s="24" t="s">
        <v>101</v>
      </c>
      <c r="DU7" s="24" t="s">
        <v>101</v>
      </c>
      <c r="DV7" s="24">
        <v>0</v>
      </c>
      <c r="DW7" s="24">
        <v>0</v>
      </c>
      <c r="DX7" s="24">
        <v>0</v>
      </c>
      <c r="DY7" s="24" t="s">
        <v>101</v>
      </c>
      <c r="DZ7" s="24" t="s">
        <v>101</v>
      </c>
      <c r="EA7" s="24">
        <v>5.86</v>
      </c>
      <c r="EB7" s="24">
        <v>6.66</v>
      </c>
      <c r="EC7" s="24">
        <v>8.49</v>
      </c>
      <c r="ED7" s="24">
        <v>7.62</v>
      </c>
      <c r="EE7" s="24" t="s">
        <v>101</v>
      </c>
      <c r="EF7" s="24" t="s">
        <v>101</v>
      </c>
      <c r="EG7" s="24">
        <v>0.11</v>
      </c>
      <c r="EH7" s="24">
        <v>0.1</v>
      </c>
      <c r="EI7" s="24">
        <v>0.15</v>
      </c>
      <c r="EJ7" s="24" t="s">
        <v>101</v>
      </c>
      <c r="EK7" s="24" t="s">
        <v>101</v>
      </c>
      <c r="EL7" s="24">
        <v>0.19</v>
      </c>
      <c r="EM7" s="24">
        <v>0.14000000000000001</v>
      </c>
      <c r="EN7" s="24">
        <v>0.15</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107</v>
      </c>
    </row>
    <row r="12" spans="1:148" x14ac:dyDescent="0.2">
      <c r="B12">
        <v>1</v>
      </c>
      <c r="C12">
        <v>1</v>
      </c>
      <c r="D12">
        <v>2</v>
      </c>
      <c r="E12">
        <v>3</v>
      </c>
      <c r="F12">
        <v>4</v>
      </c>
      <c r="G12" t="s">
        <v>108</v>
      </c>
    </row>
    <row r="13" spans="1:148" x14ac:dyDescent="0.2">
      <c r="B13" t="s">
        <v>109</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西尾 梓</dc:creator>
  <cp:lastModifiedBy>西尾</cp:lastModifiedBy>
  <cp:lastPrinted>2024-01-17T06:55:44Z</cp:lastPrinted>
  <dcterms:created xsi:type="dcterms:W3CDTF">2024-01-18T23:30:23Z</dcterms:created>
  <dcterms:modified xsi:type="dcterms:W3CDTF">2024-01-18T23:30:23Z</dcterms:modified>
</cp:coreProperties>
</file>