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mV+QGm4oEnUIL6MdUPAkilMSinTppIhQa1aSlujS82fAzI/LHXccgPNsAAlhBIlFCMiqQzqeaMY335m5p6Xvw==" workbookSaltValue="mG9fOOEoKoe3bJTF+kPxjQ=="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<sst xmlns="http://schemas.openxmlformats.org/spreadsheetml/2006/main" xmlns:r="http://schemas.openxmlformats.org/officeDocument/2006/relationships" count="115" uniqueCount="115">
  <si>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</si>
  <si>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</si>
  <si>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</si>
  <si>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</si>
  <si>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</si>
  <si>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</si>
  <si>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</si>
  <si>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2. 老朽化の状況</t>
  </si>
  <si>
    <r>
      <t>面積(km</t>
    </r>
    <r>
      <rPr>
        <b/>
        <vertAlign val="superscript"/>
        <sz val="11"/>
        <color theme="1"/>
        <rFont val="ＭＳ ゴシック"/>
      </rPr>
      <t>2</t>
    </r>
    <r>
      <rPr>
        <b/>
        <sz val="11"/>
        <color theme="1"/>
        <rFont val="ＭＳ ゴシック"/>
      </rPr>
      <t>)</t>
    </r>
  </si>
  <si>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</si>
  <si>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</si>
  <si>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</si>
  <si>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</si>
  <si>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</si>
  <si>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</si>
  <si>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r>
      <t>人口密度(人/km</t>
    </r>
    <r>
      <rPr>
        <b/>
        <vertAlign val="superscript"/>
        <sz val="11"/>
        <color theme="1"/>
        <rFont val="ＭＳ ゴシック"/>
      </rPr>
      <t>2</t>
    </r>
    <r>
      <rPr>
        <b/>
        <sz val="11"/>
        <color theme="1"/>
        <rFont val="ＭＳ ゴシック"/>
      </rPr>
      <t>)</t>
    </r>
  </si>
  <si>
    <t>当市は起伏の大きい地勢であるため、設備投資が多額に膨らんでおり、かつ、その設備の更新時期が近付いている。
更なる費用負担の発生が見込まれるが、老朽化の状況についてで触れた通り、工法の工夫をして、経営戦略にそった施設改修に取り組んでいく。
また、汚水処理原価に対して使用料単価が低く、他会計繰入金に頼っている状況である。経営戦略にそって、適切な使用料の検討を進めていく。</t>
  </si>
  <si>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</si>
  <si>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</si>
  <si>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</si>
  <si>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</si>
  <si>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</si>
  <si>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</si>
  <si>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</si>
  <si>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</si>
  <si>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</si>
  <si>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</si>
  <si>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</si>
  <si>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</si>
  <si>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</si>
  <si>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</si>
  <si>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</si>
  <si>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</si>
  <si>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</si>
  <si>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</si>
  <si>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</si>
  <si>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</si>
  <si>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</si>
  <si>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</si>
  <si>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</si>
  <si>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</si>
  <si>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</si>
  <si>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</si>
  <si>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</si>
  <si>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</si>
  <si>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</si>
  <si>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</si>
  <si>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</si>
  <si>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</si>
  <si>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</si>
  <si>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</si>
  <si>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</si>
  <si>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東京都　青梅市</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</si>
  <si>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</si>
  <si>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</si>
  <si>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</si>
  <si>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</si>
  <si>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</si>
  <si>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</si>
  <si>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</si>
  <si>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</si>
  <si>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</si>
  <si>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</si>
  <si>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</si>
  <si>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</si>
  <si>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</si>
  <si>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</si>
  <si>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</si>
  <si>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</si>
  <si>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</si>
  <si>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</si>
  <si>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</si>
  <si>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</si>
  <si>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</si>
  <si>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</si>
  <si>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</si>
  <si>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</si>
  <si>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</si>
  <si>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</si>
  <si>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</si>
  <si>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</si>
  <si>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</si>
  <si>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</si>
  <si>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</si>
  <si>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</si>
  <si>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</si>
  <si>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</si>
  <si>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</si>
  <si>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</si>
  <si>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</si>
  <si>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</si>
  <si>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</si>
  <si>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</si>
  <si>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</si>
  <si>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</si>
  <si>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</si>
  <si>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</si>
  <si>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</si>
  <si>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</si>
  <si>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</si>
  <si>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Ac1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</si>
  <si>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</si>
  <si>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</si>
  <si>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</si>
  <si>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</si>
  <si>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</si>
  <si>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</si>
  <si>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</si>
  <si>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</si>
  <si>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</si>
  <si>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</si>
  <si>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</si>
  <si>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</si>
  <si>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②管渠老朽化率0％が示す通り、減価償却が完了している管渠は令和4年度現在はないが、今後数年で増えてくることが想定されている。③管渠改善率は平均値よりも低くなっているが、修繕改築計画を策定し、改善・長寿命化に取り組んでいる。また、改築に当たっては、費用を抑えられるよう、開削工法以外に、管更生工法による改築も検討をしている。
また、市内のポンプ場については、経年劣化により改修が必要な箇所が増えていることなどから、順次改修を行っていく予定である。なお、可能な機械等については、長寿命化を図っているほか、人口の減少傾向なども考えあわせ、一部ポンプ場については、より改修・維持経費の低いマンホールポンプへの置き換えも選択肢に含め、検討している。
①有形固定資産減価償却率が低いのは、令和４年度が法適用３年度目であるためと考えられる。</t>
    <rPh sb="41" eb="46">
      <t>コンゴス</t>
    </rPh>
    <rPh sb="75" eb="76">
      <t>ヒク</t>
    </rPh>
    <rPh sb="84" eb="86">
      <t>シュウゼン</t>
    </rPh>
    <rPh sb="95" eb="97">
      <t>カイゼン</t>
    </rPh>
    <rPh sb="98" eb="102">
      <t>チョウジュミョウカ</t>
    </rPh>
    <rPh sb="103" eb="104">
      <t>ト</t>
    </rPh>
    <rPh sb="105" eb="106">
      <t>ク</t>
    </rPh>
    <phoneticPr fontId="1"/>
  </si>
  <si>
    <r>
      <t>経営の健全性について、当市は起伏の多い地形であることから、管路だけでなくポンプ場やマンホールポンプの設置も多く、⑥汚水処理原価が、平均値より高くなっている。特に、資本費の占める割合が他自治体より高い傾向にあり、⑤経費回収率は71.93％にとどまっている。
そのため、他会計からの繰入金を受けることで、汚水処理に要する経費を賄っており、①経常収支比率は99.13％となっている。これにより、②累積欠損金比率は1.48％に抑えられているが、繰入金に頼っている状況が改善されなければ、累積欠損金が増大していく可能性がある。
③流動比率は平均値と比較しても著しく低い36.46％となっているが、これは、一年以内に償還する企業債の金額が大きいためで、次年度の使用料収入および他会計繰入金を充てて対応しており、資金不足にまでは陥っていない。
また、当市は昭和４７年度より公共下水道事業を開始しており、初期投資が莫大であったものの、現在では当初の工事に係る財源として借り入れた企業債の償還は終了している。そのため、④企業債残高対事業規模比率は平均値を下回っており、資産規模から見ても大きくはないといえる。令和７年度にかけて、新たに高地の公共下水道の整備に取り組んでいるほか、管渠・ポンプ場の老朽化にともなう計画的な改修が必要とされているが、</t>
    </r>
    <r>
      <rPr>
        <sz val="10"/>
        <color auto="1"/>
        <rFont val="ＭＳ ゴシック"/>
      </rPr>
      <t>償還を終了する企業債は増えていくため、企業債残高は令和6,7年度では増加を見込んでいるが、その後は横ばいから減少の傾向となると予想される。
一方、効率性の点で見ると、⑧水洗化率は99.26％と高い水準となっている。</t>
    </r>
    <rPh sb="209" eb="210">
      <t>オサ</t>
    </rPh>
    <rPh sb="245" eb="251">
      <t>ゾウダイ</t>
    </rPh>
    <rPh sb="468" eb="469">
      <t>シタ</t>
    </rPh>
    <rPh sb="481" eb="482">
      <t>ミ</t>
    </rPh>
    <rPh sb="495" eb="497">
      <t>レイワ</t>
    </rPh>
    <rPh sb="498" eb="500">
      <t>ネンド</t>
    </rPh>
    <rPh sb="588" eb="590">
      <t>レイワ</t>
    </rPh>
    <rPh sb="593" eb="597">
      <t>ネンド</t>
    </rPh>
    <rPh sb="597" eb="599">
      <t>ゾウカ</t>
    </rPh>
    <rPh sb="600" eb="602">
      <t>ミコ</t>
    </rPh>
    <rPh sb="610" eb="611">
      <t>ゴ</t>
    </rPh>
    <rPh sb="612" eb="613">
      <t>ヨコ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</si>
</sst>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9.e-002</c:v>
                </c:pt>
                <c:pt idx="3">
                  <c:v>0.25</c:v>
                </c:pt>
                <c:pt idx="4">
                  <c:v>2.e-002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0.19</c:v>
                </c:pt>
                <c:pt idx="3">
                  <c:v>0.19</c:v>
                </c:pt>
                <c:pt idx="4">
                  <c:v>0.21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61.7</c:v>
                </c:pt>
                <c:pt idx="3">
                  <c:v>63.04</c:v>
                </c:pt>
                <c:pt idx="4">
                  <c:v>60.55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99.07</c:v>
                </c:pt>
                <c:pt idx="3">
                  <c:v>99.23</c:v>
                </c:pt>
                <c:pt idx="4">
                  <c:v>99.26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94.56</c:v>
                </c:pt>
                <c:pt idx="3">
                  <c:v>94.75</c:v>
                </c:pt>
                <c:pt idx="4">
                  <c:v>94.92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109.91</c:v>
                </c:pt>
                <c:pt idx="3">
                  <c:v>99.53</c:v>
                </c:pt>
                <c:pt idx="4">
                  <c:v>99.13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106.55</c:v>
                </c:pt>
                <c:pt idx="3">
                  <c:v>106.01</c:v>
                </c:pt>
                <c:pt idx="4">
                  <c:v>105.5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4.3</c:v>
                </c:pt>
                <c:pt idx="3">
                  <c:v>8.5500000000000007</c:v>
                </c:pt>
                <c:pt idx="4">
                  <c:v>12.71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28.87</c:v>
                </c:pt>
                <c:pt idx="3">
                  <c:v>31.34</c:v>
                </c:pt>
                <c:pt idx="4">
                  <c:v>32.909999999999997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5.64</c:v>
                </c:pt>
                <c:pt idx="3">
                  <c:v>6.43</c:v>
                </c:pt>
                <c:pt idx="4">
                  <c:v>7.75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c:v>1.48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5.95</c:v>
                </c:pt>
                <c:pt idx="3">
                  <c:v>5.27</c:v>
                </c:pt>
                <c:pt idx="4">
                  <c:v>4.83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23.41</c:v>
                </c:pt>
                <c:pt idx="3">
                  <c:v>24.67</c:v>
                </c:pt>
                <c:pt idx="4">
                  <c:v>36.46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72.930000000000007</c:v>
                </c:pt>
                <c:pt idx="3">
                  <c:v>80.08</c:v>
                </c:pt>
                <c:pt idx="4">
                  <c:v>87.33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527.47</c:v>
                </c:pt>
                <c:pt idx="3">
                  <c:v>483.5</c:v>
                </c:pt>
                <c:pt idx="4">
                  <c:v>491.63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730.52</c:v>
                </c:pt>
                <c:pt idx="3">
                  <c:v>672.33</c:v>
                </c:pt>
                <c:pt idx="4">
                  <c:v>668.8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77.31</c:v>
                </c:pt>
                <c:pt idx="3">
                  <c:v>77.099999999999994</c:v>
                </c:pt>
                <c:pt idx="4">
                  <c:v>71.930000000000007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98.61</c:v>
                </c:pt>
                <c:pt idx="3">
                  <c:v>98.75</c:v>
                </c:pt>
                <c:pt idx="4">
                  <c:v>98.36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173.75</c:v>
                </c:pt>
                <c:pt idx="3">
                  <c:v>172.63</c:v>
                </c:pt>
                <c:pt idx="4">
                  <c:v>182.21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141.24</c:v>
                </c:pt>
                <c:pt idx="3">
                  <c:v>142.03</c:v>
                </c:pt>
                <c:pt idx="4">
                  <c:v>142.11000000000001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【106.11】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【73.44】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【652.82】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【7.62】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 workbookViewId="0">
      <selection activeCell="BH35" sqref="BH35"/>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東京都　青梅市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2</v>
      </c>
      <c r="C7" s="5"/>
      <c r="D7" s="5"/>
      <c r="E7" s="5"/>
      <c r="F7" s="5"/>
      <c r="G7" s="5"/>
      <c r="H7" s="5"/>
      <c r="I7" s="5" t="s">
        <v>11</v>
      </c>
      <c r="J7" s="5"/>
      <c r="K7" s="5"/>
      <c r="L7" s="5"/>
      <c r="M7" s="5"/>
      <c r="N7" s="5"/>
      <c r="O7" s="5"/>
      <c r="P7" s="5" t="s">
        <v>3</v>
      </c>
      <c r="Q7" s="5"/>
      <c r="R7" s="5"/>
      <c r="S7" s="5"/>
      <c r="T7" s="5"/>
      <c r="U7" s="5"/>
      <c r="V7" s="5"/>
      <c r="W7" s="5" t="s">
        <v>13</v>
      </c>
      <c r="X7" s="5"/>
      <c r="Y7" s="5"/>
      <c r="Z7" s="5"/>
      <c r="AA7" s="5"/>
      <c r="AB7" s="5"/>
      <c r="AC7" s="5"/>
      <c r="AD7" s="5" t="s">
        <v>6</v>
      </c>
      <c r="AE7" s="5"/>
      <c r="AF7" s="5"/>
      <c r="AG7" s="5"/>
      <c r="AH7" s="5"/>
      <c r="AI7" s="5"/>
      <c r="AJ7" s="5"/>
      <c r="AK7" s="3"/>
      <c r="AL7" s="5" t="s">
        <v>1</v>
      </c>
      <c r="AM7" s="5"/>
      <c r="AN7" s="5"/>
      <c r="AO7" s="5"/>
      <c r="AP7" s="5"/>
      <c r="AQ7" s="5"/>
      <c r="AR7" s="5"/>
      <c r="AS7" s="5"/>
      <c r="AT7" s="5" t="s">
        <v>8</v>
      </c>
      <c r="AU7" s="5"/>
      <c r="AV7" s="5"/>
      <c r="AW7" s="5"/>
      <c r="AX7" s="5"/>
      <c r="AY7" s="5"/>
      <c r="AZ7" s="5"/>
      <c r="BA7" s="5"/>
      <c r="BB7" s="5" t="s">
        <v>15</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Ac1</v>
      </c>
      <c r="X8" s="6"/>
      <c r="Y8" s="6"/>
      <c r="Z8" s="6"/>
      <c r="AA8" s="6"/>
      <c r="AB8" s="6"/>
      <c r="AC8" s="6"/>
      <c r="AD8" s="20" t="str">
        <f>データ!$M$6</f>
        <v>非設置</v>
      </c>
      <c r="AE8" s="20"/>
      <c r="AF8" s="20"/>
      <c r="AG8" s="20"/>
      <c r="AH8" s="20"/>
      <c r="AI8" s="20"/>
      <c r="AJ8" s="20"/>
      <c r="AK8" s="3"/>
      <c r="AL8" s="21">
        <f>データ!S6</f>
        <v>130274</v>
      </c>
      <c r="AM8" s="21"/>
      <c r="AN8" s="21"/>
      <c r="AO8" s="21"/>
      <c r="AP8" s="21"/>
      <c r="AQ8" s="21"/>
      <c r="AR8" s="21"/>
      <c r="AS8" s="21"/>
      <c r="AT8" s="7">
        <f>データ!T6</f>
        <v>103.31</v>
      </c>
      <c r="AU8" s="7"/>
      <c r="AV8" s="7"/>
      <c r="AW8" s="7"/>
      <c r="AX8" s="7"/>
      <c r="AY8" s="7"/>
      <c r="AZ8" s="7"/>
      <c r="BA8" s="7"/>
      <c r="BB8" s="7">
        <f>データ!U6</f>
        <v>1261</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65.39</v>
      </c>
      <c r="J10" s="7"/>
      <c r="K10" s="7"/>
      <c r="L10" s="7"/>
      <c r="M10" s="7"/>
      <c r="N10" s="7"/>
      <c r="O10" s="7"/>
      <c r="P10" s="7">
        <f>データ!P6</f>
        <v>98.2</v>
      </c>
      <c r="Q10" s="7"/>
      <c r="R10" s="7"/>
      <c r="S10" s="7"/>
      <c r="T10" s="7"/>
      <c r="U10" s="7"/>
      <c r="V10" s="7"/>
      <c r="W10" s="7">
        <f>データ!Q6</f>
        <v>86.19</v>
      </c>
      <c r="X10" s="7"/>
      <c r="Y10" s="7"/>
      <c r="Z10" s="7"/>
      <c r="AA10" s="7"/>
      <c r="AB10" s="7"/>
      <c r="AC10" s="7"/>
      <c r="AD10" s="21">
        <f>データ!R6</f>
        <v>2126</v>
      </c>
      <c r="AE10" s="21"/>
      <c r="AF10" s="21"/>
      <c r="AG10" s="21"/>
      <c r="AH10" s="21"/>
      <c r="AI10" s="21"/>
      <c r="AJ10" s="21"/>
      <c r="AK10" s="2"/>
      <c r="AL10" s="21">
        <f>データ!V6</f>
        <v>127574</v>
      </c>
      <c r="AM10" s="21"/>
      <c r="AN10" s="21"/>
      <c r="AO10" s="21"/>
      <c r="AP10" s="21"/>
      <c r="AQ10" s="21"/>
      <c r="AR10" s="21"/>
      <c r="AS10" s="21"/>
      <c r="AT10" s="7">
        <f>データ!W6</f>
        <v>21.78</v>
      </c>
      <c r="AU10" s="7"/>
      <c r="AV10" s="7"/>
      <c r="AW10" s="7"/>
      <c r="AX10" s="7"/>
      <c r="AY10" s="7"/>
      <c r="AZ10" s="7"/>
      <c r="BA10" s="7"/>
      <c r="BB10" s="7">
        <f>データ!X6</f>
        <v>5857.39</v>
      </c>
      <c r="BC10" s="7"/>
      <c r="BD10" s="7"/>
      <c r="BE10" s="7"/>
      <c r="BF10" s="7"/>
      <c r="BG10" s="7"/>
      <c r="BH10" s="7"/>
      <c r="BI10" s="7"/>
      <c r="BJ10" s="2"/>
      <c r="BK10" s="2"/>
      <c r="BL10" s="29" t="s">
        <v>37</v>
      </c>
      <c r="BM10" s="39"/>
      <c r="BN10" s="46" t="s">
        <v>17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16</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44</v>
      </c>
      <c r="F84" s="12" t="s">
        <v>46</v>
      </c>
      <c r="G84" s="12" t="s">
        <v>47</v>
      </c>
      <c r="H84" s="12" t="s">
        <v>41</v>
      </c>
      <c r="I84" s="12" t="s">
        <v>10</v>
      </c>
      <c r="J84" s="12" t="s">
        <v>48</v>
      </c>
      <c r="K84" s="12" t="s">
        <v>49</v>
      </c>
      <c r="L84" s="12" t="s">
        <v>32</v>
      </c>
      <c r="M84" s="12" t="s">
        <v>36</v>
      </c>
      <c r="N84" s="12" t="s">
        <v>50</v>
      </c>
      <c r="O84" s="12" t="s">
        <v>53</v>
      </c>
    </row>
    <row r="85" spans="1:78" hidden="1">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piGJVstt/grbvZH403+DsAuBbEnP5pMhwiBDaU418yBS8Yx+oHf6DsapLhWR3B3ryTG/ehB7QPVcNvUsH93Xxw==" saltValue="UKJOelM0OQ8Zttk3yMJJK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55</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58</v>
      </c>
      <c r="D3" s="58" t="s">
        <v>59</v>
      </c>
      <c r="E3" s="58" t="s">
        <v>5</v>
      </c>
      <c r="F3" s="58" t="s">
        <v>4</v>
      </c>
      <c r="G3" s="58" t="s">
        <v>25</v>
      </c>
      <c r="H3" s="65" t="s">
        <v>60</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7</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61</v>
      </c>
      <c r="B4" s="59"/>
      <c r="C4" s="59"/>
      <c r="D4" s="59"/>
      <c r="E4" s="59"/>
      <c r="F4" s="59"/>
      <c r="G4" s="59"/>
      <c r="H4" s="66"/>
      <c r="I4" s="69"/>
      <c r="J4" s="69"/>
      <c r="K4" s="69"/>
      <c r="L4" s="69"/>
      <c r="M4" s="69"/>
      <c r="N4" s="69"/>
      <c r="O4" s="69"/>
      <c r="P4" s="69"/>
      <c r="Q4" s="69"/>
      <c r="R4" s="69"/>
      <c r="S4" s="69"/>
      <c r="T4" s="69"/>
      <c r="U4" s="69"/>
      <c r="V4" s="69"/>
      <c r="W4" s="69"/>
      <c r="X4" s="74"/>
      <c r="Y4" s="77" t="s">
        <v>51</v>
      </c>
      <c r="Z4" s="77"/>
      <c r="AA4" s="77"/>
      <c r="AB4" s="77"/>
      <c r="AC4" s="77"/>
      <c r="AD4" s="77"/>
      <c r="AE4" s="77"/>
      <c r="AF4" s="77"/>
      <c r="AG4" s="77"/>
      <c r="AH4" s="77"/>
      <c r="AI4" s="77"/>
      <c r="AJ4" s="77" t="s">
        <v>45</v>
      </c>
      <c r="AK4" s="77"/>
      <c r="AL4" s="77"/>
      <c r="AM4" s="77"/>
      <c r="AN4" s="77"/>
      <c r="AO4" s="77"/>
      <c r="AP4" s="77"/>
      <c r="AQ4" s="77"/>
      <c r="AR4" s="77"/>
      <c r="AS4" s="77"/>
      <c r="AT4" s="77"/>
      <c r="AU4" s="77" t="s">
        <v>28</v>
      </c>
      <c r="AV4" s="77"/>
      <c r="AW4" s="77"/>
      <c r="AX4" s="77"/>
      <c r="AY4" s="77"/>
      <c r="AZ4" s="77"/>
      <c r="BA4" s="77"/>
      <c r="BB4" s="77"/>
      <c r="BC4" s="77"/>
      <c r="BD4" s="77"/>
      <c r="BE4" s="77"/>
      <c r="BF4" s="77" t="s">
        <v>63</v>
      </c>
      <c r="BG4" s="77"/>
      <c r="BH4" s="77"/>
      <c r="BI4" s="77"/>
      <c r="BJ4" s="77"/>
      <c r="BK4" s="77"/>
      <c r="BL4" s="77"/>
      <c r="BM4" s="77"/>
      <c r="BN4" s="77"/>
      <c r="BO4" s="77"/>
      <c r="BP4" s="77"/>
      <c r="BQ4" s="77" t="s">
        <v>14</v>
      </c>
      <c r="BR4" s="77"/>
      <c r="BS4" s="77"/>
      <c r="BT4" s="77"/>
      <c r="BU4" s="77"/>
      <c r="BV4" s="77"/>
      <c r="BW4" s="77"/>
      <c r="BX4" s="77"/>
      <c r="BY4" s="77"/>
      <c r="BZ4" s="77"/>
      <c r="CA4" s="77"/>
      <c r="CB4" s="77" t="s">
        <v>62</v>
      </c>
      <c r="CC4" s="77"/>
      <c r="CD4" s="77"/>
      <c r="CE4" s="77"/>
      <c r="CF4" s="77"/>
      <c r="CG4" s="77"/>
      <c r="CH4" s="77"/>
      <c r="CI4" s="77"/>
      <c r="CJ4" s="77"/>
      <c r="CK4" s="77"/>
      <c r="CL4" s="77"/>
      <c r="CM4" s="77" t="s">
        <v>64</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8">
      <c r="A5" s="56" t="s">
        <v>70</v>
      </c>
      <c r="B5" s="60"/>
      <c r="C5" s="60"/>
      <c r="D5" s="60"/>
      <c r="E5" s="60"/>
      <c r="F5" s="60"/>
      <c r="G5" s="60"/>
      <c r="H5" s="67" t="s">
        <v>57</v>
      </c>
      <c r="I5" s="67" t="s">
        <v>71</v>
      </c>
      <c r="J5" s="67" t="s">
        <v>72</v>
      </c>
      <c r="K5" s="67" t="s">
        <v>73</v>
      </c>
      <c r="L5" s="67" t="s">
        <v>74</v>
      </c>
      <c r="M5" s="67" t="s">
        <v>6</v>
      </c>
      <c r="N5" s="67" t="s">
        <v>75</v>
      </c>
      <c r="O5" s="67" t="s">
        <v>76</v>
      </c>
      <c r="P5" s="67" t="s">
        <v>77</v>
      </c>
      <c r="Q5" s="67" t="s">
        <v>78</v>
      </c>
      <c r="R5" s="67" t="s">
        <v>79</v>
      </c>
      <c r="S5" s="67" t="s">
        <v>80</v>
      </c>
      <c r="T5" s="67" t="s">
        <v>81</v>
      </c>
      <c r="U5" s="67" t="s">
        <v>65</v>
      </c>
      <c r="V5" s="67" t="s">
        <v>82</v>
      </c>
      <c r="W5" s="67" t="s">
        <v>83</v>
      </c>
      <c r="X5" s="67" t="s">
        <v>84</v>
      </c>
      <c r="Y5" s="67" t="s">
        <v>85</v>
      </c>
      <c r="Z5" s="67" t="s">
        <v>86</v>
      </c>
      <c r="AA5" s="67" t="s">
        <v>87</v>
      </c>
      <c r="AB5" s="67" t="s">
        <v>88</v>
      </c>
      <c r="AC5" s="67" t="s">
        <v>89</v>
      </c>
      <c r="AD5" s="67" t="s">
        <v>90</v>
      </c>
      <c r="AE5" s="67" t="s">
        <v>92</v>
      </c>
      <c r="AF5" s="67" t="s">
        <v>93</v>
      </c>
      <c r="AG5" s="67" t="s">
        <v>94</v>
      </c>
      <c r="AH5" s="67" t="s">
        <v>95</v>
      </c>
      <c r="AI5" s="67" t="s">
        <v>43</v>
      </c>
      <c r="AJ5" s="67" t="s">
        <v>85</v>
      </c>
      <c r="AK5" s="67" t="s">
        <v>86</v>
      </c>
      <c r="AL5" s="67" t="s">
        <v>87</v>
      </c>
      <c r="AM5" s="67" t="s">
        <v>88</v>
      </c>
      <c r="AN5" s="67" t="s">
        <v>89</v>
      </c>
      <c r="AO5" s="67" t="s">
        <v>90</v>
      </c>
      <c r="AP5" s="67" t="s">
        <v>92</v>
      </c>
      <c r="AQ5" s="67" t="s">
        <v>93</v>
      </c>
      <c r="AR5" s="67" t="s">
        <v>94</v>
      </c>
      <c r="AS5" s="67" t="s">
        <v>95</v>
      </c>
      <c r="AT5" s="67" t="s">
        <v>91</v>
      </c>
      <c r="AU5" s="67" t="s">
        <v>85</v>
      </c>
      <c r="AV5" s="67" t="s">
        <v>86</v>
      </c>
      <c r="AW5" s="67" t="s">
        <v>87</v>
      </c>
      <c r="AX5" s="67" t="s">
        <v>88</v>
      </c>
      <c r="AY5" s="67" t="s">
        <v>89</v>
      </c>
      <c r="AZ5" s="67" t="s">
        <v>90</v>
      </c>
      <c r="BA5" s="67" t="s">
        <v>92</v>
      </c>
      <c r="BB5" s="67" t="s">
        <v>93</v>
      </c>
      <c r="BC5" s="67" t="s">
        <v>94</v>
      </c>
      <c r="BD5" s="67" t="s">
        <v>95</v>
      </c>
      <c r="BE5" s="67" t="s">
        <v>91</v>
      </c>
      <c r="BF5" s="67" t="s">
        <v>85</v>
      </c>
      <c r="BG5" s="67" t="s">
        <v>86</v>
      </c>
      <c r="BH5" s="67" t="s">
        <v>87</v>
      </c>
      <c r="BI5" s="67" t="s">
        <v>88</v>
      </c>
      <c r="BJ5" s="67" t="s">
        <v>89</v>
      </c>
      <c r="BK5" s="67" t="s">
        <v>90</v>
      </c>
      <c r="BL5" s="67" t="s">
        <v>92</v>
      </c>
      <c r="BM5" s="67" t="s">
        <v>93</v>
      </c>
      <c r="BN5" s="67" t="s">
        <v>94</v>
      </c>
      <c r="BO5" s="67" t="s">
        <v>95</v>
      </c>
      <c r="BP5" s="67" t="s">
        <v>91</v>
      </c>
      <c r="BQ5" s="67" t="s">
        <v>85</v>
      </c>
      <c r="BR5" s="67" t="s">
        <v>86</v>
      </c>
      <c r="BS5" s="67" t="s">
        <v>87</v>
      </c>
      <c r="BT5" s="67" t="s">
        <v>88</v>
      </c>
      <c r="BU5" s="67" t="s">
        <v>89</v>
      </c>
      <c r="BV5" s="67" t="s">
        <v>90</v>
      </c>
      <c r="BW5" s="67" t="s">
        <v>92</v>
      </c>
      <c r="BX5" s="67" t="s">
        <v>93</v>
      </c>
      <c r="BY5" s="67" t="s">
        <v>94</v>
      </c>
      <c r="BZ5" s="67" t="s">
        <v>95</v>
      </c>
      <c r="CA5" s="67" t="s">
        <v>91</v>
      </c>
      <c r="CB5" s="67" t="s">
        <v>85</v>
      </c>
      <c r="CC5" s="67" t="s">
        <v>86</v>
      </c>
      <c r="CD5" s="67" t="s">
        <v>87</v>
      </c>
      <c r="CE5" s="67" t="s">
        <v>88</v>
      </c>
      <c r="CF5" s="67" t="s">
        <v>89</v>
      </c>
      <c r="CG5" s="67" t="s">
        <v>90</v>
      </c>
      <c r="CH5" s="67" t="s">
        <v>92</v>
      </c>
      <c r="CI5" s="67" t="s">
        <v>93</v>
      </c>
      <c r="CJ5" s="67" t="s">
        <v>94</v>
      </c>
      <c r="CK5" s="67" t="s">
        <v>95</v>
      </c>
      <c r="CL5" s="67" t="s">
        <v>91</v>
      </c>
      <c r="CM5" s="67" t="s">
        <v>85</v>
      </c>
      <c r="CN5" s="67" t="s">
        <v>86</v>
      </c>
      <c r="CO5" s="67" t="s">
        <v>87</v>
      </c>
      <c r="CP5" s="67" t="s">
        <v>88</v>
      </c>
      <c r="CQ5" s="67" t="s">
        <v>89</v>
      </c>
      <c r="CR5" s="67" t="s">
        <v>90</v>
      </c>
      <c r="CS5" s="67" t="s">
        <v>92</v>
      </c>
      <c r="CT5" s="67" t="s">
        <v>93</v>
      </c>
      <c r="CU5" s="67" t="s">
        <v>94</v>
      </c>
      <c r="CV5" s="67" t="s">
        <v>95</v>
      </c>
      <c r="CW5" s="67" t="s">
        <v>91</v>
      </c>
      <c r="CX5" s="67" t="s">
        <v>85</v>
      </c>
      <c r="CY5" s="67" t="s">
        <v>86</v>
      </c>
      <c r="CZ5" s="67" t="s">
        <v>87</v>
      </c>
      <c r="DA5" s="67" t="s">
        <v>88</v>
      </c>
      <c r="DB5" s="67" t="s">
        <v>89</v>
      </c>
      <c r="DC5" s="67" t="s">
        <v>90</v>
      </c>
      <c r="DD5" s="67" t="s">
        <v>92</v>
      </c>
      <c r="DE5" s="67" t="s">
        <v>93</v>
      </c>
      <c r="DF5" s="67" t="s">
        <v>94</v>
      </c>
      <c r="DG5" s="67" t="s">
        <v>95</v>
      </c>
      <c r="DH5" s="67" t="s">
        <v>91</v>
      </c>
      <c r="DI5" s="67" t="s">
        <v>85</v>
      </c>
      <c r="DJ5" s="67" t="s">
        <v>86</v>
      </c>
      <c r="DK5" s="67" t="s">
        <v>87</v>
      </c>
      <c r="DL5" s="67" t="s">
        <v>88</v>
      </c>
      <c r="DM5" s="67" t="s">
        <v>89</v>
      </c>
      <c r="DN5" s="67" t="s">
        <v>90</v>
      </c>
      <c r="DO5" s="67" t="s">
        <v>92</v>
      </c>
      <c r="DP5" s="67" t="s">
        <v>93</v>
      </c>
      <c r="DQ5" s="67" t="s">
        <v>94</v>
      </c>
      <c r="DR5" s="67" t="s">
        <v>95</v>
      </c>
      <c r="DS5" s="67" t="s">
        <v>91</v>
      </c>
      <c r="DT5" s="67" t="s">
        <v>85</v>
      </c>
      <c r="DU5" s="67" t="s">
        <v>86</v>
      </c>
      <c r="DV5" s="67" t="s">
        <v>87</v>
      </c>
      <c r="DW5" s="67" t="s">
        <v>88</v>
      </c>
      <c r="DX5" s="67" t="s">
        <v>89</v>
      </c>
      <c r="DY5" s="67" t="s">
        <v>90</v>
      </c>
      <c r="DZ5" s="67" t="s">
        <v>92</v>
      </c>
      <c r="EA5" s="67" t="s">
        <v>93</v>
      </c>
      <c r="EB5" s="67" t="s">
        <v>94</v>
      </c>
      <c r="EC5" s="67" t="s">
        <v>95</v>
      </c>
      <c r="ED5" s="67" t="s">
        <v>91</v>
      </c>
      <c r="EE5" s="67" t="s">
        <v>85</v>
      </c>
      <c r="EF5" s="67" t="s">
        <v>86</v>
      </c>
      <c r="EG5" s="67" t="s">
        <v>87</v>
      </c>
      <c r="EH5" s="67" t="s">
        <v>88</v>
      </c>
      <c r="EI5" s="67" t="s">
        <v>89</v>
      </c>
      <c r="EJ5" s="67" t="s">
        <v>90</v>
      </c>
      <c r="EK5" s="67" t="s">
        <v>92</v>
      </c>
      <c r="EL5" s="67" t="s">
        <v>93</v>
      </c>
      <c r="EM5" s="67" t="s">
        <v>94</v>
      </c>
      <c r="EN5" s="67" t="s">
        <v>95</v>
      </c>
      <c r="EO5" s="67" t="s">
        <v>91</v>
      </c>
    </row>
    <row r="6" spans="1:148" s="55" customFormat="1">
      <c r="A6" s="56" t="s">
        <v>96</v>
      </c>
      <c r="B6" s="61">
        <f t="shared" ref="B6:X6" si="1">B7</f>
        <v>2022</v>
      </c>
      <c r="C6" s="61">
        <f t="shared" si="1"/>
        <v>132055</v>
      </c>
      <c r="D6" s="61">
        <f t="shared" si="1"/>
        <v>46</v>
      </c>
      <c r="E6" s="61">
        <f t="shared" si="1"/>
        <v>17</v>
      </c>
      <c r="F6" s="61">
        <f t="shared" si="1"/>
        <v>1</v>
      </c>
      <c r="G6" s="61">
        <f t="shared" si="1"/>
        <v>0</v>
      </c>
      <c r="H6" s="61" t="str">
        <f t="shared" si="1"/>
        <v>東京都　青梅市</v>
      </c>
      <c r="I6" s="61" t="str">
        <f t="shared" si="1"/>
        <v>法適用</v>
      </c>
      <c r="J6" s="61" t="str">
        <f t="shared" si="1"/>
        <v>下水道事業</v>
      </c>
      <c r="K6" s="61" t="str">
        <f t="shared" si="1"/>
        <v>公共下水道</v>
      </c>
      <c r="L6" s="61" t="str">
        <f t="shared" si="1"/>
        <v>Ac1</v>
      </c>
      <c r="M6" s="61" t="str">
        <f t="shared" si="1"/>
        <v>非設置</v>
      </c>
      <c r="N6" s="70" t="str">
        <f t="shared" si="1"/>
        <v>-</v>
      </c>
      <c r="O6" s="70">
        <f t="shared" si="1"/>
        <v>65.39</v>
      </c>
      <c r="P6" s="70">
        <f t="shared" si="1"/>
        <v>98.2</v>
      </c>
      <c r="Q6" s="70">
        <f t="shared" si="1"/>
        <v>86.19</v>
      </c>
      <c r="R6" s="70">
        <f t="shared" si="1"/>
        <v>2126</v>
      </c>
      <c r="S6" s="70">
        <f t="shared" si="1"/>
        <v>130274</v>
      </c>
      <c r="T6" s="70">
        <f t="shared" si="1"/>
        <v>103.31</v>
      </c>
      <c r="U6" s="70">
        <f t="shared" si="1"/>
        <v>1261</v>
      </c>
      <c r="V6" s="70">
        <f t="shared" si="1"/>
        <v>127574</v>
      </c>
      <c r="W6" s="70">
        <f t="shared" si="1"/>
        <v>21.78</v>
      </c>
      <c r="X6" s="70">
        <f t="shared" si="1"/>
        <v>5857.39</v>
      </c>
      <c r="Y6" s="78" t="str">
        <f t="shared" ref="Y6:AH6" si="2">IF(Y7="",NA(),Y7)</f>
        <v>-</v>
      </c>
      <c r="Z6" s="78" t="str">
        <f t="shared" si="2"/>
        <v>-</v>
      </c>
      <c r="AA6" s="78">
        <f t="shared" si="2"/>
        <v>109.91</v>
      </c>
      <c r="AB6" s="78">
        <f t="shared" si="2"/>
        <v>99.53</v>
      </c>
      <c r="AC6" s="78">
        <f t="shared" si="2"/>
        <v>99.13</v>
      </c>
      <c r="AD6" s="78" t="str">
        <f t="shared" si="2"/>
        <v>-</v>
      </c>
      <c r="AE6" s="78" t="str">
        <f t="shared" si="2"/>
        <v>-</v>
      </c>
      <c r="AF6" s="78">
        <f t="shared" si="2"/>
        <v>106.55</v>
      </c>
      <c r="AG6" s="78">
        <f t="shared" si="2"/>
        <v>106.01</v>
      </c>
      <c r="AH6" s="78">
        <f t="shared" si="2"/>
        <v>105.5</v>
      </c>
      <c r="AI6" s="70" t="str">
        <f>IF(AI7="","",IF(AI7="-","【-】","【"&amp;SUBSTITUTE(TEXT(AI7,"#,##0.00"),"-","△")&amp;"】"))</f>
        <v>【106.11】</v>
      </c>
      <c r="AJ6" s="78" t="str">
        <f t="shared" ref="AJ6:AS6" si="3">IF(AJ7="",NA(),AJ7)</f>
        <v>-</v>
      </c>
      <c r="AK6" s="78" t="str">
        <f t="shared" si="3"/>
        <v>-</v>
      </c>
      <c r="AL6" s="70">
        <f t="shared" si="3"/>
        <v>0</v>
      </c>
      <c r="AM6" s="70">
        <f t="shared" si="3"/>
        <v>0</v>
      </c>
      <c r="AN6" s="78">
        <f t="shared" si="3"/>
        <v>1.48</v>
      </c>
      <c r="AO6" s="78" t="str">
        <f t="shared" si="3"/>
        <v>-</v>
      </c>
      <c r="AP6" s="78" t="str">
        <f t="shared" si="3"/>
        <v>-</v>
      </c>
      <c r="AQ6" s="78">
        <f t="shared" si="3"/>
        <v>5.95</v>
      </c>
      <c r="AR6" s="78">
        <f t="shared" si="3"/>
        <v>5.27</v>
      </c>
      <c r="AS6" s="78">
        <f t="shared" si="3"/>
        <v>4.83</v>
      </c>
      <c r="AT6" s="70" t="str">
        <f>IF(AT7="","",IF(AT7="-","【-】","【"&amp;SUBSTITUTE(TEXT(AT7,"#,##0.00"),"-","△")&amp;"】"))</f>
        <v>【3.15】</v>
      </c>
      <c r="AU6" s="78" t="str">
        <f t="shared" ref="AU6:BD6" si="4">IF(AU7="",NA(),AU7)</f>
        <v>-</v>
      </c>
      <c r="AV6" s="78" t="str">
        <f t="shared" si="4"/>
        <v>-</v>
      </c>
      <c r="AW6" s="78">
        <f t="shared" si="4"/>
        <v>23.41</v>
      </c>
      <c r="AX6" s="78">
        <f t="shared" si="4"/>
        <v>24.67</v>
      </c>
      <c r="AY6" s="78">
        <f t="shared" si="4"/>
        <v>36.46</v>
      </c>
      <c r="AZ6" s="78" t="str">
        <f t="shared" si="4"/>
        <v>-</v>
      </c>
      <c r="BA6" s="78" t="str">
        <f t="shared" si="4"/>
        <v>-</v>
      </c>
      <c r="BB6" s="78">
        <f t="shared" si="4"/>
        <v>72.930000000000007</v>
      </c>
      <c r="BC6" s="78">
        <f t="shared" si="4"/>
        <v>80.08</v>
      </c>
      <c r="BD6" s="78">
        <f t="shared" si="4"/>
        <v>87.33</v>
      </c>
      <c r="BE6" s="70" t="str">
        <f>IF(BE7="","",IF(BE7="-","【-】","【"&amp;SUBSTITUTE(TEXT(BE7,"#,##0.00"),"-","△")&amp;"】"))</f>
        <v>【73.44】</v>
      </c>
      <c r="BF6" s="78" t="str">
        <f t="shared" ref="BF6:BO6" si="5">IF(BF7="",NA(),BF7)</f>
        <v>-</v>
      </c>
      <c r="BG6" s="78" t="str">
        <f t="shared" si="5"/>
        <v>-</v>
      </c>
      <c r="BH6" s="78">
        <f t="shared" si="5"/>
        <v>527.47</v>
      </c>
      <c r="BI6" s="78">
        <f t="shared" si="5"/>
        <v>483.5</v>
      </c>
      <c r="BJ6" s="78">
        <f t="shared" si="5"/>
        <v>491.63</v>
      </c>
      <c r="BK6" s="78" t="str">
        <f t="shared" si="5"/>
        <v>-</v>
      </c>
      <c r="BL6" s="78" t="str">
        <f t="shared" si="5"/>
        <v>-</v>
      </c>
      <c r="BM6" s="78">
        <f t="shared" si="5"/>
        <v>730.52</v>
      </c>
      <c r="BN6" s="78">
        <f t="shared" si="5"/>
        <v>672.33</v>
      </c>
      <c r="BO6" s="78">
        <f t="shared" si="5"/>
        <v>668.8</v>
      </c>
      <c r="BP6" s="70" t="str">
        <f>IF(BP7="","",IF(BP7="-","【-】","【"&amp;SUBSTITUTE(TEXT(BP7,"#,##0.00"),"-","△")&amp;"】"))</f>
        <v>【652.82】</v>
      </c>
      <c r="BQ6" s="78" t="str">
        <f t="shared" ref="BQ6:BZ6" si="6">IF(BQ7="",NA(),BQ7)</f>
        <v>-</v>
      </c>
      <c r="BR6" s="78" t="str">
        <f t="shared" si="6"/>
        <v>-</v>
      </c>
      <c r="BS6" s="78">
        <f t="shared" si="6"/>
        <v>77.31</v>
      </c>
      <c r="BT6" s="78">
        <f t="shared" si="6"/>
        <v>77.099999999999994</v>
      </c>
      <c r="BU6" s="78">
        <f t="shared" si="6"/>
        <v>71.930000000000007</v>
      </c>
      <c r="BV6" s="78" t="str">
        <f t="shared" si="6"/>
        <v>-</v>
      </c>
      <c r="BW6" s="78" t="str">
        <f t="shared" si="6"/>
        <v>-</v>
      </c>
      <c r="BX6" s="78">
        <f t="shared" si="6"/>
        <v>98.61</v>
      </c>
      <c r="BY6" s="78">
        <f t="shared" si="6"/>
        <v>98.75</v>
      </c>
      <c r="BZ6" s="78">
        <f t="shared" si="6"/>
        <v>98.36</v>
      </c>
      <c r="CA6" s="70" t="str">
        <f>IF(CA7="","",IF(CA7="-","【-】","【"&amp;SUBSTITUTE(TEXT(CA7,"#,##0.00"),"-","△")&amp;"】"))</f>
        <v>【97.61】</v>
      </c>
      <c r="CB6" s="78" t="str">
        <f t="shared" ref="CB6:CK6" si="7">IF(CB7="",NA(),CB7)</f>
        <v>-</v>
      </c>
      <c r="CC6" s="78" t="str">
        <f t="shared" si="7"/>
        <v>-</v>
      </c>
      <c r="CD6" s="78">
        <f t="shared" si="7"/>
        <v>173.75</v>
      </c>
      <c r="CE6" s="78">
        <f t="shared" si="7"/>
        <v>172.63</v>
      </c>
      <c r="CF6" s="78">
        <f t="shared" si="7"/>
        <v>182.21</v>
      </c>
      <c r="CG6" s="78" t="str">
        <f t="shared" si="7"/>
        <v>-</v>
      </c>
      <c r="CH6" s="78" t="str">
        <f t="shared" si="7"/>
        <v>-</v>
      </c>
      <c r="CI6" s="78">
        <f t="shared" si="7"/>
        <v>141.24</v>
      </c>
      <c r="CJ6" s="78">
        <f t="shared" si="7"/>
        <v>142.03</v>
      </c>
      <c r="CK6" s="78">
        <f t="shared" si="7"/>
        <v>142.11000000000001</v>
      </c>
      <c r="CL6" s="70" t="str">
        <f>IF(CL7="","",IF(CL7="-","【-】","【"&amp;SUBSTITUTE(TEXT(CL7,"#,##0.00"),"-","△")&amp;"】"))</f>
        <v>【138.29】</v>
      </c>
      <c r="CM6" s="78" t="str">
        <f t="shared" ref="CM6:CV6" si="8">IF(CM7="",NA(),CM7)</f>
        <v>-</v>
      </c>
      <c r="CN6" s="78" t="str">
        <f t="shared" si="8"/>
        <v>-</v>
      </c>
      <c r="CO6" s="78" t="str">
        <f t="shared" si="8"/>
        <v>-</v>
      </c>
      <c r="CP6" s="78" t="str">
        <f t="shared" si="8"/>
        <v>-</v>
      </c>
      <c r="CQ6" s="78" t="str">
        <f t="shared" si="8"/>
        <v>-</v>
      </c>
      <c r="CR6" s="78" t="str">
        <f t="shared" si="8"/>
        <v>-</v>
      </c>
      <c r="CS6" s="78" t="str">
        <f t="shared" si="8"/>
        <v>-</v>
      </c>
      <c r="CT6" s="78">
        <f t="shared" si="8"/>
        <v>61.7</v>
      </c>
      <c r="CU6" s="78">
        <f t="shared" si="8"/>
        <v>63.04</v>
      </c>
      <c r="CV6" s="78">
        <f t="shared" si="8"/>
        <v>60.55</v>
      </c>
      <c r="CW6" s="70" t="str">
        <f>IF(CW7="","",IF(CW7="-","【-】","【"&amp;SUBSTITUTE(TEXT(CW7,"#,##0.00"),"-","△")&amp;"】"))</f>
        <v>【59.10】</v>
      </c>
      <c r="CX6" s="78" t="str">
        <f t="shared" ref="CX6:DG6" si="9">IF(CX7="",NA(),CX7)</f>
        <v>-</v>
      </c>
      <c r="CY6" s="78" t="str">
        <f t="shared" si="9"/>
        <v>-</v>
      </c>
      <c r="CZ6" s="78">
        <f t="shared" si="9"/>
        <v>99.07</v>
      </c>
      <c r="DA6" s="78">
        <f t="shared" si="9"/>
        <v>99.23</v>
      </c>
      <c r="DB6" s="78">
        <f t="shared" si="9"/>
        <v>99.26</v>
      </c>
      <c r="DC6" s="78" t="str">
        <f t="shared" si="9"/>
        <v>-</v>
      </c>
      <c r="DD6" s="78" t="str">
        <f t="shared" si="9"/>
        <v>-</v>
      </c>
      <c r="DE6" s="78">
        <f t="shared" si="9"/>
        <v>94.56</v>
      </c>
      <c r="DF6" s="78">
        <f t="shared" si="9"/>
        <v>94.75</v>
      </c>
      <c r="DG6" s="78">
        <f t="shared" si="9"/>
        <v>94.92</v>
      </c>
      <c r="DH6" s="70" t="str">
        <f>IF(DH7="","",IF(DH7="-","【-】","【"&amp;SUBSTITUTE(TEXT(DH7,"#,##0.00"),"-","△")&amp;"】"))</f>
        <v>【95.82】</v>
      </c>
      <c r="DI6" s="78" t="str">
        <f t="shared" ref="DI6:DR6" si="10">IF(DI7="",NA(),DI7)</f>
        <v>-</v>
      </c>
      <c r="DJ6" s="78" t="str">
        <f t="shared" si="10"/>
        <v>-</v>
      </c>
      <c r="DK6" s="78">
        <f t="shared" si="10"/>
        <v>4.3</v>
      </c>
      <c r="DL6" s="78">
        <f t="shared" si="10"/>
        <v>8.5500000000000007</v>
      </c>
      <c r="DM6" s="78">
        <f t="shared" si="10"/>
        <v>12.71</v>
      </c>
      <c r="DN6" s="78" t="str">
        <f t="shared" si="10"/>
        <v>-</v>
      </c>
      <c r="DO6" s="78" t="str">
        <f t="shared" si="10"/>
        <v>-</v>
      </c>
      <c r="DP6" s="78">
        <f t="shared" si="10"/>
        <v>28.87</v>
      </c>
      <c r="DQ6" s="78">
        <f t="shared" si="10"/>
        <v>31.34</v>
      </c>
      <c r="DR6" s="78">
        <f t="shared" si="10"/>
        <v>32.909999999999997</v>
      </c>
      <c r="DS6" s="70" t="str">
        <f>IF(DS7="","",IF(DS7="-","【-】","【"&amp;SUBSTITUTE(TEXT(DS7,"#,##0.00"),"-","△")&amp;"】"))</f>
        <v>【39.74】</v>
      </c>
      <c r="DT6" s="78" t="str">
        <f t="shared" ref="DT6:EC6" si="11">IF(DT7="",NA(),DT7)</f>
        <v>-</v>
      </c>
      <c r="DU6" s="78" t="str">
        <f t="shared" si="11"/>
        <v>-</v>
      </c>
      <c r="DV6" s="70">
        <f t="shared" si="11"/>
        <v>0</v>
      </c>
      <c r="DW6" s="70">
        <f t="shared" si="11"/>
        <v>0</v>
      </c>
      <c r="DX6" s="70">
        <f t="shared" si="11"/>
        <v>0</v>
      </c>
      <c r="DY6" s="78" t="str">
        <f t="shared" si="11"/>
        <v>-</v>
      </c>
      <c r="DZ6" s="78" t="str">
        <f t="shared" si="11"/>
        <v>-</v>
      </c>
      <c r="EA6" s="78">
        <f t="shared" si="11"/>
        <v>5.64</v>
      </c>
      <c r="EB6" s="78">
        <f t="shared" si="11"/>
        <v>6.43</v>
      </c>
      <c r="EC6" s="78">
        <f t="shared" si="11"/>
        <v>7.75</v>
      </c>
      <c r="ED6" s="70" t="str">
        <f>IF(ED7="","",IF(ED7="-","【-】","【"&amp;SUBSTITUTE(TEXT(ED7,"#,##0.00"),"-","△")&amp;"】"))</f>
        <v>【7.62】</v>
      </c>
      <c r="EE6" s="78" t="str">
        <f t="shared" ref="EE6:EN6" si="12">IF(EE7="",NA(),EE7)</f>
        <v>-</v>
      </c>
      <c r="EF6" s="78" t="str">
        <f t="shared" si="12"/>
        <v>-</v>
      </c>
      <c r="EG6" s="78">
        <f t="shared" si="12"/>
        <v>9.e-002</v>
      </c>
      <c r="EH6" s="78">
        <f t="shared" si="12"/>
        <v>0.25</v>
      </c>
      <c r="EI6" s="78">
        <f t="shared" si="12"/>
        <v>2.e-002</v>
      </c>
      <c r="EJ6" s="78" t="str">
        <f t="shared" si="12"/>
        <v>-</v>
      </c>
      <c r="EK6" s="78" t="str">
        <f t="shared" si="12"/>
        <v>-</v>
      </c>
      <c r="EL6" s="78">
        <f t="shared" si="12"/>
        <v>0.19</v>
      </c>
      <c r="EM6" s="78">
        <f t="shared" si="12"/>
        <v>0.19</v>
      </c>
      <c r="EN6" s="78">
        <f t="shared" si="12"/>
        <v>0.21</v>
      </c>
      <c r="EO6" s="70" t="str">
        <f>IF(EO7="","",IF(EO7="-","【-】","【"&amp;SUBSTITUTE(TEXT(EO7,"#,##0.00"),"-","△")&amp;"】"))</f>
        <v>【0.23】</v>
      </c>
    </row>
    <row r="7" spans="1:148" s="55" customFormat="1">
      <c r="A7" s="56"/>
      <c r="B7" s="62">
        <v>2022</v>
      </c>
      <c r="C7" s="62">
        <v>132055</v>
      </c>
      <c r="D7" s="62">
        <v>46</v>
      </c>
      <c r="E7" s="62">
        <v>17</v>
      </c>
      <c r="F7" s="62">
        <v>1</v>
      </c>
      <c r="G7" s="62">
        <v>0</v>
      </c>
      <c r="H7" s="62" t="s">
        <v>52</v>
      </c>
      <c r="I7" s="62" t="s">
        <v>97</v>
      </c>
      <c r="J7" s="62" t="s">
        <v>98</v>
      </c>
      <c r="K7" s="62" t="s">
        <v>99</v>
      </c>
      <c r="L7" s="62" t="s">
        <v>100</v>
      </c>
      <c r="M7" s="62" t="s">
        <v>101</v>
      </c>
      <c r="N7" s="71" t="s">
        <v>102</v>
      </c>
      <c r="O7" s="71">
        <v>65.39</v>
      </c>
      <c r="P7" s="71">
        <v>98.2</v>
      </c>
      <c r="Q7" s="71">
        <v>86.19</v>
      </c>
      <c r="R7" s="71">
        <v>2126</v>
      </c>
      <c r="S7" s="71">
        <v>130274</v>
      </c>
      <c r="T7" s="71">
        <v>103.31</v>
      </c>
      <c r="U7" s="71">
        <v>1261</v>
      </c>
      <c r="V7" s="71">
        <v>127574</v>
      </c>
      <c r="W7" s="71">
        <v>21.78</v>
      </c>
      <c r="X7" s="71">
        <v>5857.39</v>
      </c>
      <c r="Y7" s="71" t="s">
        <v>102</v>
      </c>
      <c r="Z7" s="71" t="s">
        <v>102</v>
      </c>
      <c r="AA7" s="71">
        <v>109.91</v>
      </c>
      <c r="AB7" s="71">
        <v>99.53</v>
      </c>
      <c r="AC7" s="71">
        <v>99.13</v>
      </c>
      <c r="AD7" s="71" t="s">
        <v>102</v>
      </c>
      <c r="AE7" s="71" t="s">
        <v>102</v>
      </c>
      <c r="AF7" s="71">
        <v>106.55</v>
      </c>
      <c r="AG7" s="71">
        <v>106.01</v>
      </c>
      <c r="AH7" s="71">
        <v>105.5</v>
      </c>
      <c r="AI7" s="71">
        <v>106.11</v>
      </c>
      <c r="AJ7" s="71" t="s">
        <v>102</v>
      </c>
      <c r="AK7" s="71" t="s">
        <v>102</v>
      </c>
      <c r="AL7" s="71">
        <v>0</v>
      </c>
      <c r="AM7" s="71">
        <v>0</v>
      </c>
      <c r="AN7" s="71">
        <v>1.48</v>
      </c>
      <c r="AO7" s="71" t="s">
        <v>102</v>
      </c>
      <c r="AP7" s="71" t="s">
        <v>102</v>
      </c>
      <c r="AQ7" s="71">
        <v>5.95</v>
      </c>
      <c r="AR7" s="71">
        <v>5.27</v>
      </c>
      <c r="AS7" s="71">
        <v>4.83</v>
      </c>
      <c r="AT7" s="71">
        <v>3.15</v>
      </c>
      <c r="AU7" s="71" t="s">
        <v>102</v>
      </c>
      <c r="AV7" s="71" t="s">
        <v>102</v>
      </c>
      <c r="AW7" s="71">
        <v>23.41</v>
      </c>
      <c r="AX7" s="71">
        <v>24.67</v>
      </c>
      <c r="AY7" s="71">
        <v>36.46</v>
      </c>
      <c r="AZ7" s="71" t="s">
        <v>102</v>
      </c>
      <c r="BA7" s="71" t="s">
        <v>102</v>
      </c>
      <c r="BB7" s="71">
        <v>72.930000000000007</v>
      </c>
      <c r="BC7" s="71">
        <v>80.08</v>
      </c>
      <c r="BD7" s="71">
        <v>87.33</v>
      </c>
      <c r="BE7" s="71">
        <v>73.44</v>
      </c>
      <c r="BF7" s="71" t="s">
        <v>102</v>
      </c>
      <c r="BG7" s="71" t="s">
        <v>102</v>
      </c>
      <c r="BH7" s="71">
        <v>527.47</v>
      </c>
      <c r="BI7" s="71">
        <v>483.5</v>
      </c>
      <c r="BJ7" s="71">
        <v>491.63</v>
      </c>
      <c r="BK7" s="71" t="s">
        <v>102</v>
      </c>
      <c r="BL7" s="71" t="s">
        <v>102</v>
      </c>
      <c r="BM7" s="71">
        <v>730.52</v>
      </c>
      <c r="BN7" s="71">
        <v>672.33</v>
      </c>
      <c r="BO7" s="71">
        <v>668.8</v>
      </c>
      <c r="BP7" s="71">
        <v>652.82000000000005</v>
      </c>
      <c r="BQ7" s="71" t="s">
        <v>102</v>
      </c>
      <c r="BR7" s="71" t="s">
        <v>102</v>
      </c>
      <c r="BS7" s="71">
        <v>77.31</v>
      </c>
      <c r="BT7" s="71">
        <v>77.099999999999994</v>
      </c>
      <c r="BU7" s="71">
        <v>71.930000000000007</v>
      </c>
      <c r="BV7" s="71" t="s">
        <v>102</v>
      </c>
      <c r="BW7" s="71" t="s">
        <v>102</v>
      </c>
      <c r="BX7" s="71">
        <v>98.61</v>
      </c>
      <c r="BY7" s="71">
        <v>98.75</v>
      </c>
      <c r="BZ7" s="71">
        <v>98.36</v>
      </c>
      <c r="CA7" s="71">
        <v>97.61</v>
      </c>
      <c r="CB7" s="71" t="s">
        <v>102</v>
      </c>
      <c r="CC7" s="71" t="s">
        <v>102</v>
      </c>
      <c r="CD7" s="71">
        <v>173.75</v>
      </c>
      <c r="CE7" s="71">
        <v>172.63</v>
      </c>
      <c r="CF7" s="71">
        <v>182.21</v>
      </c>
      <c r="CG7" s="71" t="s">
        <v>102</v>
      </c>
      <c r="CH7" s="71" t="s">
        <v>102</v>
      </c>
      <c r="CI7" s="71">
        <v>141.24</v>
      </c>
      <c r="CJ7" s="71">
        <v>142.03</v>
      </c>
      <c r="CK7" s="71">
        <v>142.11000000000001</v>
      </c>
      <c r="CL7" s="71">
        <v>138.29</v>
      </c>
      <c r="CM7" s="71" t="s">
        <v>102</v>
      </c>
      <c r="CN7" s="71" t="s">
        <v>102</v>
      </c>
      <c r="CO7" s="71" t="s">
        <v>102</v>
      </c>
      <c r="CP7" s="71" t="s">
        <v>102</v>
      </c>
      <c r="CQ7" s="71" t="s">
        <v>102</v>
      </c>
      <c r="CR7" s="71" t="s">
        <v>102</v>
      </c>
      <c r="CS7" s="71" t="s">
        <v>102</v>
      </c>
      <c r="CT7" s="71">
        <v>61.7</v>
      </c>
      <c r="CU7" s="71">
        <v>63.04</v>
      </c>
      <c r="CV7" s="71">
        <v>60.55</v>
      </c>
      <c r="CW7" s="71">
        <v>59.1</v>
      </c>
      <c r="CX7" s="71" t="s">
        <v>102</v>
      </c>
      <c r="CY7" s="71" t="s">
        <v>102</v>
      </c>
      <c r="CZ7" s="71">
        <v>99.07</v>
      </c>
      <c r="DA7" s="71">
        <v>99.23</v>
      </c>
      <c r="DB7" s="71">
        <v>99.26</v>
      </c>
      <c r="DC7" s="71" t="s">
        <v>102</v>
      </c>
      <c r="DD7" s="71" t="s">
        <v>102</v>
      </c>
      <c r="DE7" s="71">
        <v>94.56</v>
      </c>
      <c r="DF7" s="71">
        <v>94.75</v>
      </c>
      <c r="DG7" s="71">
        <v>94.92</v>
      </c>
      <c r="DH7" s="71">
        <v>95.82</v>
      </c>
      <c r="DI7" s="71" t="s">
        <v>102</v>
      </c>
      <c r="DJ7" s="71" t="s">
        <v>102</v>
      </c>
      <c r="DK7" s="71">
        <v>4.3</v>
      </c>
      <c r="DL7" s="71">
        <v>8.5500000000000007</v>
      </c>
      <c r="DM7" s="71">
        <v>12.71</v>
      </c>
      <c r="DN7" s="71" t="s">
        <v>102</v>
      </c>
      <c r="DO7" s="71" t="s">
        <v>102</v>
      </c>
      <c r="DP7" s="71">
        <v>28.87</v>
      </c>
      <c r="DQ7" s="71">
        <v>31.34</v>
      </c>
      <c r="DR7" s="71">
        <v>32.909999999999997</v>
      </c>
      <c r="DS7" s="71">
        <v>39.74</v>
      </c>
      <c r="DT7" s="71" t="s">
        <v>102</v>
      </c>
      <c r="DU7" s="71" t="s">
        <v>102</v>
      </c>
      <c r="DV7" s="71">
        <v>0</v>
      </c>
      <c r="DW7" s="71">
        <v>0</v>
      </c>
      <c r="DX7" s="71">
        <v>0</v>
      </c>
      <c r="DY7" s="71" t="s">
        <v>102</v>
      </c>
      <c r="DZ7" s="71" t="s">
        <v>102</v>
      </c>
      <c r="EA7" s="71">
        <v>5.64</v>
      </c>
      <c r="EB7" s="71">
        <v>6.43</v>
      </c>
      <c r="EC7" s="71">
        <v>7.75</v>
      </c>
      <c r="ED7" s="71">
        <v>7.62</v>
      </c>
      <c r="EE7" s="71" t="s">
        <v>102</v>
      </c>
      <c r="EF7" s="71" t="s">
        <v>102</v>
      </c>
      <c r="EG7" s="71">
        <v>9.e-002</v>
      </c>
      <c r="EH7" s="71">
        <v>0.25</v>
      </c>
      <c r="EI7" s="71">
        <v>2.e-002</v>
      </c>
      <c r="EJ7" s="71" t="s">
        <v>102</v>
      </c>
      <c r="EK7" s="71" t="s">
        <v>102</v>
      </c>
      <c r="EL7" s="71">
        <v>0.19</v>
      </c>
      <c r="EM7" s="71">
        <v>0.19</v>
      </c>
      <c r="EN7" s="71">
        <v>0.21</v>
      </c>
      <c r="EO7" s="71">
        <v>0.23</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33</v>
      </c>
      <c r="B10" s="63">
        <f>DATEVALUE($B7+12-B11&amp;"/1/"&amp;B12)</f>
        <v>47484</v>
      </c>
      <c r="C10" s="64">
        <f>DATEVALUE($B7+12-C11&amp;"/1/"&amp;C12)</f>
        <v>47849</v>
      </c>
      <c r="D10" s="64">
        <f>DATEVALUE($B7+12-D11&amp;"/1/"&amp;D12)</f>
        <v>48215</v>
      </c>
      <c r="E10" s="64">
        <f>DATEVALUE($B7+12-E11&amp;"/1/"&amp;E12)</f>
        <v>48582</v>
      </c>
      <c r="F10" s="64">
        <f>DATEVALUE($B7+12-F11&amp;"/1/"&amp;F12)</f>
        <v>48948</v>
      </c>
    </row>
    <row r="11" spans="1:148">
      <c r="B11">
        <v>4</v>
      </c>
      <c r="C11">
        <v>3</v>
      </c>
      <c r="D11">
        <v>2</v>
      </c>
      <c r="E11">
        <v>1</v>
      </c>
      <c r="F11">
        <v>0</v>
      </c>
      <c r="G11" t="s">
        <v>108</v>
      </c>
    </row>
    <row r="12" spans="1:148">
      <c r="B12">
        <v>1</v>
      </c>
      <c r="C12">
        <v>1</v>
      </c>
      <c r="D12">
        <v>2</v>
      </c>
      <c r="E12">
        <v>3</v>
      </c>
      <c r="F12">
        <v>4</v>
      </c>
      <c r="G12" t="s">
        <v>109</v>
      </c>
    </row>
    <row r="13" spans="1:148">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小嶋　一寛</cp:lastModifiedBy>
  <dcterms:created xsi:type="dcterms:W3CDTF">2023-12-12T00:45:14Z</dcterms:created>
  <dcterms:modified xsi:type="dcterms:W3CDTF">2024-02-01T08:31:17Z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2024-02-01T08:31:17Z</vt:filetime>
  </property>
</Properties>
</file>