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簡易水道事業\"/>
    </mc:Choice>
  </mc:AlternateContent>
  <workbookProtection workbookAlgorithmName="SHA-512" workbookHashValue="8dZjYQr3p3k/MuxTSUiJxXwKhcYY2hWTORl5wNhhqgbBtaK2poAIkh5QLxeqV4T7mlNfbDPE0Sj9XlZBgEgRJQ==" workbookSaltValue="sHPbex6NlbCcZz4IQyEdvQ==" workbookSpinCount="100000" lockStructure="1"/>
  <bookViews>
    <workbookView xWindow="-120" yWindow="-120" windowWidth="20736" windowHeight="1116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<sst xmlns="http://schemas.openxmlformats.org/spreadsheetml/2006/main" count="233" uniqueCount="111">
  <si>
    <t>経営比較分析表（令和3年度決算）</t>
  </si>
  <si>
    <t>業務名</t>
  </si>
  <si>
    <t>業種名</t>
  </si>
  <si>
    <t>事業名</t>
  </si>
  <si>
    <t>類似団体区分</t>
  </si>
  <si>
    <t>管理者の情報</t>
  </si>
  <si>
    <t>人口（人）</t>
  </si>
  <si>
    <r>
      <rPr>
        <b/>
        <sz val="11"/>
        <color theme="1"/>
        <rFont val="ＭＳ ゴシック"/>
        <family val="3"/>
        <charset val="128"/>
      </rPr>
      <t>面積(km</t>
    </r>
    <r>
      <rPr>
        <b/>
        <vertAlign val="superscript"/>
        <sz val="11"/>
        <color theme="1"/>
        <rFont val="ＭＳ ゴシック"/>
        <family val="3"/>
        <charset val="128"/>
      </rPr>
      <t>2</t>
    </r>
    <r>
      <rPr>
        <b/>
        <sz val="11"/>
        <color theme="1"/>
        <rFont val="ＭＳ ゴシック"/>
        <family val="3"/>
        <charset val="128"/>
      </rPr>
      <t>)</t>
    </r>
  </si>
  <si>
    <r>
      <rPr>
        <b/>
        <sz val="11"/>
        <color theme="1"/>
        <rFont val="ＭＳ ゴシック"/>
        <family val="3"/>
        <charset val="128"/>
      </rPr>
      <t>人口密度(人/km</t>
    </r>
    <r>
      <rPr>
        <b/>
        <vertAlign val="superscript"/>
        <sz val="11"/>
        <color theme="1"/>
        <rFont val="ＭＳ ゴシック"/>
        <family val="3"/>
        <charset val="128"/>
      </rPr>
      <t>2</t>
    </r>
    <r>
      <rPr>
        <b/>
        <sz val="11"/>
        <color theme="1"/>
        <rFont val="ＭＳ ゴシック"/>
        <family val="3"/>
        <charset val="128"/>
      </rPr>
      <t>)</t>
    </r>
  </si>
  <si>
    <t>グラフ凡例</t>
  </si>
  <si>
    <t>■</t>
  </si>
  <si>
    <t>当該団体値（当該値）</t>
  </si>
  <si>
    <t>資金不足比率(％)</t>
  </si>
  <si>
    <t>自己資本構成比率(％)</t>
  </si>
  <si>
    <t>普及率(％)</t>
  </si>
  <si>
    <r>
      <rPr>
        <b/>
        <sz val="11"/>
        <color theme="1"/>
        <rFont val="ＭＳ ゴシック"/>
        <family val="3"/>
        <charset val="128"/>
      </rPr>
      <t>1か月20ｍ</t>
    </r>
    <r>
      <rPr>
        <b/>
        <vertAlign val="superscript"/>
        <sz val="12"/>
        <color theme="1"/>
        <rFont val="ＭＳ ゴシック"/>
        <family val="3"/>
        <charset val="128"/>
      </rPr>
      <t>3</t>
    </r>
    <r>
      <rPr>
        <b/>
        <sz val="11"/>
        <color theme="1"/>
        <rFont val="ＭＳ ゴシック"/>
        <family val="3"/>
        <charset val="128"/>
      </rPr>
      <t>当たり家庭料金(円)</t>
    </r>
  </si>
  <si>
    <t>現在給水人口(人)</t>
  </si>
  <si>
    <r>
      <rPr>
        <b/>
        <sz val="11"/>
        <color theme="1"/>
        <rFont val="ＭＳ ゴシック"/>
        <family val="3"/>
        <charset val="128"/>
      </rPr>
      <t>給水区域面積(km</t>
    </r>
    <r>
      <rPr>
        <b/>
        <vertAlign val="superscript"/>
        <sz val="11"/>
        <color theme="1"/>
        <rFont val="ＭＳ ゴシック"/>
        <family val="3"/>
        <charset val="128"/>
      </rPr>
      <t>2</t>
    </r>
    <r>
      <rPr>
        <b/>
        <sz val="11"/>
        <color theme="1"/>
        <rFont val="ＭＳ ゴシック"/>
        <family val="3"/>
        <charset val="128"/>
      </rPr>
      <t>)</t>
    </r>
  </si>
  <si>
    <r>
      <rPr>
        <b/>
        <sz val="11"/>
        <color theme="1"/>
        <rFont val="ＭＳ ゴシック"/>
        <family val="3"/>
        <charset val="128"/>
      </rPr>
      <t>給水人口密度(人/km</t>
    </r>
    <r>
      <rPr>
        <b/>
        <vertAlign val="superscript"/>
        <sz val="11"/>
        <color theme="1"/>
        <rFont val="ＭＳ ゴシック"/>
        <family val="3"/>
        <charset val="128"/>
      </rPr>
      <t>2</t>
    </r>
    <r>
      <rPr>
        <b/>
        <sz val="11"/>
        <color theme="1"/>
        <rFont val="ＭＳ ゴシック"/>
        <family val="3"/>
        <charset val="128"/>
      </rPr>
      <t>)</t>
    </r>
  </si>
  <si>
    <t>－</t>
  </si>
  <si>
    <t>類似団体平均値（平均値）</t>
  </si>
  <si>
    <t>【】</t>
  </si>
  <si>
    <t>令和3年度全国平均</t>
  </si>
  <si>
    <t>分析欄</t>
  </si>
  <si>
    <t>1. 経営の健全性・効率性</t>
  </si>
  <si>
    <t>1. 経営の健全性・効率性について</t>
  </si>
  <si>
    <t>2. 老朽化の状況について</t>
  </si>
  <si>
    <t>2. 老朽化の状況</t>
  </si>
  <si>
    <t>全体総括</t>
  </si>
  <si>
    <t>全国平均</t>
  </si>
  <si>
    <t>1①</t>
  </si>
  <si>
    <t>1②</t>
  </si>
  <si>
    <t>1③</t>
  </si>
  <si>
    <t>1④</t>
  </si>
  <si>
    <t>1⑤</t>
  </si>
  <si>
    <t>1⑥</t>
  </si>
  <si>
    <t>1⑦</t>
  </si>
  <si>
    <t>1⑧</t>
  </si>
  <si>
    <t>2①</t>
  </si>
  <si>
    <t>2②</t>
  </si>
  <si>
    <t>2③</t>
  </si>
  <si>
    <t>-</t>
  </si>
  <si>
    <t>水道事業(法非適用)</t>
  </si>
  <si>
    <t>項番</t>
  </si>
  <si>
    <t>大項目</t>
  </si>
  <si>
    <t>年度</t>
  </si>
  <si>
    <t>団体CD</t>
  </si>
  <si>
    <t>業務CD</t>
  </si>
  <si>
    <t>業種CD</t>
  </si>
  <si>
    <t>事業CD</t>
  </si>
  <si>
    <t>施設CD</t>
  </si>
  <si>
    <t>基本情報</t>
  </si>
  <si>
    <t>中項目</t>
  </si>
  <si>
    <t>①収益的収支比率(％)</t>
  </si>
  <si>
    <t>②累積欠損金比率(％)</t>
  </si>
  <si>
    <t>③流動比率(％)</t>
  </si>
  <si>
    <t>④企業債残高対給水収益比率(％)</t>
  </si>
  <si>
    <t>⑤料金回収率(％)</t>
  </si>
  <si>
    <t>⑥給水原価(円)</t>
  </si>
  <si>
    <t>⑦施設利用率(％)</t>
  </si>
  <si>
    <t>⑧有収率(％)</t>
  </si>
  <si>
    <t>①有形固定資産減価償却率(％)</t>
  </si>
  <si>
    <t>②管路経年化率(％)</t>
  </si>
  <si>
    <t>③管路更新率(％)</t>
  </si>
  <si>
    <t>小項目</t>
  </si>
  <si>
    <t>都道府県名</t>
  </si>
  <si>
    <t>法適・法非適</t>
  </si>
  <si>
    <t>業種名称</t>
  </si>
  <si>
    <t>事業名称</t>
  </si>
  <si>
    <t>類似団体</t>
  </si>
  <si>
    <t>資金不足比率</t>
  </si>
  <si>
    <t>自己資本構成比率</t>
  </si>
  <si>
    <t>普及率</t>
  </si>
  <si>
    <t>1ヶ月20㎥当たり家庭料金</t>
  </si>
  <si>
    <t>人口</t>
  </si>
  <si>
    <t>面積</t>
  </si>
  <si>
    <t>人口密度</t>
  </si>
  <si>
    <t>給水人口</t>
  </si>
  <si>
    <t>給水区域面積</t>
  </si>
  <si>
    <t>給水人口密度</t>
  </si>
  <si>
    <t>比率(N-4)</t>
  </si>
  <si>
    <t>比率(N-3)</t>
  </si>
  <si>
    <t>比率(N-2)</t>
  </si>
  <si>
    <t>比率(N-1)</t>
  </si>
  <si>
    <t>比率(N)</t>
  </si>
  <si>
    <t>類似団体平均(N-4)</t>
  </si>
  <si>
    <t>類似団体平均(N-3)</t>
  </si>
  <si>
    <t>類似団体平均(N-2)</t>
  </si>
  <si>
    <t>類似団体平均(N-1)</t>
  </si>
  <si>
    <t>類似団体平均(N)</t>
  </si>
  <si>
    <t>参照用</t>
  </si>
  <si>
    <t>東京都　檜原村</t>
  </si>
  <si>
    <t>法非適用</t>
  </si>
  <si>
    <t>水道事業</t>
  </si>
  <si>
    <t>簡易水道事業</t>
  </si>
  <si>
    <t>D4</t>
  </si>
  <si>
    <t>非設置</t>
  </si>
  <si>
    <t>該当数値なし</t>
  </si>
  <si>
    <t>Ｎ－４年度</t>
  </si>
  <si>
    <t>Ｎ－３年度</t>
  </si>
  <si>
    <t>Ｎ－２年度</t>
  </si>
  <si>
    <t>Ｎ－１年度</t>
  </si>
  <si>
    <t>Ｎ年度</t>
  </si>
  <si>
    <t>←年数補正</t>
  </si>
  <si>
    <t>←日数補正</t>
  </si>
  <si>
    <t>"H"yy</t>
  </si>
  <si>
    <t>"R"dd</t>
  </si>
  <si>
    <t>←書式設定</t>
  </si>
  <si>
    <t>檜原村簡易水道事業は、施設利用率を除き本表に示されたすべての指標で、類似団体より良好な水準にあるといえる。今後もこの状況を維持できるよう、更なる経営改善に取り組んでいく。
施設利用率については、1日の配水量が最大配水能力に迫る場合があり、当該日の水需要に応えるためには必要な配水能力を維持していると考えている。今後も水需要の動向を注視しながら、将来の浄水場を更新計画を検討していきたい。</t>
    <phoneticPr fontId="4"/>
  </si>
  <si>
    <t>①収益的収支比率は、収支が赤字であることを示しているが、近隣の状況に配慮して料金増額は行わず、更なる費用削減に努め、経営改善に取り組んでいく。
④企業債務残高対給水収益比率は、給水収益に対する企業債残高の割合であり、企業債残高の規模を示すものであるが、企業債の返済が順調に進んでいるため、5年連続で減少している。類似団体と比較しても低い水準にある。
⑤料金回収率は、5年連続で100％を下回っている。これは、給水に係る費用が給水収益以外の収入で賄われていることを意味し、料金の増額改定など適切な料金収入の確保が求められる。檜原村簡易水道事業は、近年では平成21年度と25年度に料金の増額改定を行い、現在は近隣の市町と同一となっている。近隣の状況に配慮し、当面増額改定は行わず繰出基準に適合する繰入金等を活用していく。
⑥給水原価は有収水量1㎥あたりの費用をあらわすもので、190円～260円台で推移しており、類似団体と比較しても低い水準であるといえる。
⑦施設利用率は、配水能力に対する配水量の割合であり、ほぼ50％台で推移している。類似団体と比較しても低い水準にあるが、近年、漏水により1日の配水量が最大配水能力に迫る場合があり、やむを得ないと考える。
⑧有収率は、100％に近いほど稼働状況が収益に反映されているといえるが、ほぼ70％台後半で推移している。漏水が原因であると考えられ、管路の布設替を行っているが、全箇所終了まで漏水箇所が未布設替箇所に移るため、この水準が続くと推定される。</t>
    <phoneticPr fontId="4"/>
  </si>
  <si>
    <t>③管路更新率は、当該年度に更新した管路延長の全管路延長に対する割合を表す指標で、管路の更新ペースや状況を把握することに資する指標である。数値が1％の場合、すべての管路を更新するのに100年かかる更新ペースであることになる。過去5年の更新率平均は、1.82％であり40年で全管路を更新するように予定している。また、配水管の耐用年数は50年であるため、適切に更新できるよう実施していく。
　なお、令和２年度に更新率は0％となっているが、実際は更新を実施しており、0.61%である。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</si>
</sst>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quot;△&quot;#,##0"/>
    <numFmt numFmtId="177" formatCode="#,##0.00;&quot;△&quot;#,##0.00"/>
    <numFmt numFmtId="178" formatCode="#,##0.00;&quot;△&quot;#,##0.00;&quot;-&quot;"/>
    <numFmt numFmtId="179" formatCode="&quot;H&quot;yy"/>
    <numFmt numFmtId="180" formatCode="&quot;R&quot;dd"/>
  </numFmts>
  <fonts count="18" x14ac:knownFonts="1">
    <font>
      <sz val="11"/>
      <color theme="1"/>
      <name val="ＭＳ Ｐゴシック"/>
      <family val="2"/>
      <charset val="128"/>
    </font>
    <font>
      <sz val="10"/>
      <color theme="1"/>
      <name val="Arial"/>
      <family val="2"/>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Ｐゴシック"/>
      <family val="2"/>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633777886288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16" fillId="0" borderId="0" applyFont="0" applyFill="0" applyBorder="0" applyProtection="0"/>
    <xf numFmtId="0" fontId="16" fillId="0" borderId="0">
      <alignment vertical="center"/>
    </xf>
  </cellStyleXfs>
  <cellXfs count="79">
    <xf numFmtId="0" fontId="0" fillId="0" borderId="0" xfId="0" applyAlignment="1">
      <alignment vertical="center"/>
    </xf>
    <xf numFmtId="0" fontId="3" fillId="0" borderId="0" xfId="7" applyFont="1">
      <alignment vertical="center"/>
    </xf>
    <xf numFmtId="0" fontId="5" fillId="0" borderId="0" xfId="7" applyFont="1">
      <alignment vertical="center"/>
    </xf>
    <xf numFmtId="0" fontId="6" fillId="0" borderId="0" xfId="7" applyFont="1" applyAlignment="1">
      <alignment horizontal="center" vertical="center"/>
    </xf>
    <xf numFmtId="0" fontId="5" fillId="0" borderId="6" xfId="7" applyFont="1" applyBorder="1">
      <alignment vertical="center"/>
    </xf>
    <xf numFmtId="0" fontId="5" fillId="0" borderId="7" xfId="7" applyFont="1" applyBorder="1">
      <alignment vertical="center"/>
    </xf>
    <xf numFmtId="0" fontId="13" fillId="0" borderId="0" xfId="7" applyFont="1">
      <alignment vertical="center"/>
    </xf>
    <xf numFmtId="0" fontId="14" fillId="0" borderId="0" xfId="7" applyFont="1" applyAlignment="1">
      <alignment horizontal="center" vertical="center"/>
    </xf>
    <xf numFmtId="0" fontId="5" fillId="0" borderId="8" xfId="7" applyFont="1" applyBorder="1">
      <alignment vertical="center"/>
    </xf>
    <xf numFmtId="0" fontId="5" fillId="0" borderId="1" xfId="7" applyFont="1" applyBorder="1">
      <alignment vertical="center"/>
    </xf>
    <xf numFmtId="0" fontId="5" fillId="0" borderId="9" xfId="7" applyFont="1" applyBorder="1">
      <alignment vertical="center"/>
    </xf>
    <xf numFmtId="0" fontId="3" fillId="0" borderId="0" xfId="7" applyFont="1" applyAlignment="1">
      <alignment horizontal="center" vertical="center"/>
    </xf>
    <xf numFmtId="0" fontId="15" fillId="0" borderId="0" xfId="7" applyFont="1">
      <alignment vertical="center"/>
    </xf>
    <xf numFmtId="0" fontId="2" fillId="0" borderId="0" xfId="7" applyFont="1" applyProtection="1">
      <alignment vertical="center"/>
      <protection hidden="1"/>
    </xf>
    <xf numFmtId="0" fontId="2" fillId="0" borderId="0" xfId="7" applyFont="1">
      <alignment vertical="center"/>
    </xf>
    <xf numFmtId="0" fontId="0" fillId="3" borderId="2" xfId="7" applyFont="1" applyFill="1" applyBorder="1">
      <alignment vertical="center"/>
    </xf>
    <xf numFmtId="0" fontId="0" fillId="3" borderId="10" xfId="7" applyFont="1" applyFill="1" applyBorder="1">
      <alignment vertical="center"/>
    </xf>
    <xf numFmtId="0" fontId="0" fillId="3" borderId="11" xfId="7" applyFont="1" applyFill="1" applyBorder="1">
      <alignment vertical="center"/>
    </xf>
    <xf numFmtId="0" fontId="0" fillId="3" borderId="12" xfId="7" applyFont="1" applyFill="1" applyBorder="1">
      <alignment vertical="center"/>
    </xf>
    <xf numFmtId="0" fontId="0" fillId="3" borderId="2" xfId="7" applyFont="1" applyFill="1" applyBorder="1" applyAlignment="1">
      <alignment vertical="center" shrinkToFit="1"/>
    </xf>
    <xf numFmtId="0" fontId="0" fillId="4" borderId="2" xfId="7" applyFont="1" applyFill="1" applyBorder="1" applyAlignment="1">
      <alignment vertical="center" shrinkToFit="1"/>
    </xf>
    <xf numFmtId="177" fontId="0" fillId="4" borderId="2" xfId="6" applyNumberFormat="1" applyFont="1" applyFill="1" applyBorder="1" applyAlignment="1">
      <alignment vertical="center" shrinkToFit="1"/>
    </xf>
    <xf numFmtId="178" fontId="0" fillId="4" borderId="2" xfId="6" applyNumberFormat="1" applyFont="1" applyFill="1" applyBorder="1" applyAlignment="1">
      <alignment vertical="center" shrinkToFit="1"/>
    </xf>
    <xf numFmtId="49" fontId="0" fillId="0" borderId="0" xfId="7" applyNumberFormat="1" applyFont="1" applyAlignment="1">
      <alignment vertical="center" shrinkToFit="1"/>
    </xf>
    <xf numFmtId="0" fontId="0" fillId="0" borderId="2" xfId="7" applyFont="1" applyBorder="1" applyAlignment="1">
      <alignment vertical="center" shrinkToFit="1"/>
    </xf>
    <xf numFmtId="177" fontId="0" fillId="0" borderId="2" xfId="6" applyNumberFormat="1" applyFont="1" applyBorder="1" applyAlignment="1">
      <alignment vertical="center" shrinkToFit="1"/>
    </xf>
    <xf numFmtId="40" fontId="0" fillId="0" borderId="0" xfId="7" applyNumberFormat="1" applyFont="1">
      <alignment vertical="center"/>
    </xf>
    <xf numFmtId="0" fontId="0" fillId="5" borderId="2" xfId="7" applyFont="1" applyFill="1" applyBorder="1">
      <alignment vertical="center"/>
    </xf>
    <xf numFmtId="179" fontId="0" fillId="0" borderId="2" xfId="7" applyNumberFormat="1" applyFont="1" applyBorder="1">
      <alignment vertical="center"/>
    </xf>
    <xf numFmtId="180" fontId="0" fillId="0" borderId="2" xfId="7" applyNumberFormat="1" applyFont="1" applyBorder="1">
      <alignment vertical="center"/>
    </xf>
    <xf numFmtId="0" fontId="6" fillId="0" borderId="0" xfId="7" applyFont="1" applyAlignment="1">
      <alignment horizontal="center" vertical="center"/>
    </xf>
    <xf numFmtId="49" fontId="3" fillId="0" borderId="1" xfId="7" applyNumberFormat="1" applyFont="1" applyBorder="1" applyAlignment="1" applyProtection="1">
      <alignment horizontal="left" vertical="center"/>
      <protection hidden="1"/>
    </xf>
    <xf numFmtId="0" fontId="3" fillId="2" borderId="2" xfId="7" applyFont="1" applyFill="1" applyBorder="1" applyAlignment="1">
      <alignment horizontal="center" vertical="center" shrinkToFit="1"/>
    </xf>
    <xf numFmtId="0" fontId="8" fillId="0" borderId="3" xfId="7" applyFont="1" applyBorder="1" applyAlignment="1">
      <alignment horizontal="left" vertical="center"/>
    </xf>
    <xf numFmtId="0" fontId="8" fillId="0" borderId="4" xfId="7" applyFont="1" applyBorder="1" applyAlignment="1">
      <alignment horizontal="left" vertical="center"/>
    </xf>
    <xf numFmtId="0" fontId="8" fillId="0" borderId="5" xfId="7" applyFont="1" applyBorder="1" applyAlignment="1">
      <alignment horizontal="left" vertical="center"/>
    </xf>
    <xf numFmtId="0" fontId="5" fillId="0" borderId="2" xfId="7" applyFont="1" applyBorder="1" applyAlignment="1" applyProtection="1">
      <alignment horizontal="center" vertical="center" shrinkToFit="1"/>
      <protection hidden="1"/>
    </xf>
    <xf numFmtId="176" fontId="5" fillId="0" borderId="2" xfId="7" applyNumberFormat="1" applyFont="1" applyBorder="1" applyAlignment="1" applyProtection="1">
      <alignment horizontal="center" vertical="center" shrinkToFit="1"/>
      <protection hidden="1"/>
    </xf>
    <xf numFmtId="177" fontId="5" fillId="0" borderId="2" xfId="7" applyNumberFormat="1" applyFont="1" applyBorder="1" applyAlignment="1" applyProtection="1">
      <alignment horizontal="center" vertical="center" shrinkToFit="1"/>
      <protection hidden="1"/>
    </xf>
    <xf numFmtId="0" fontId="9" fillId="0" borderId="6" xfId="7" applyFont="1" applyBorder="1" applyAlignment="1">
      <alignment horizontal="center" vertical="center"/>
    </xf>
    <xf numFmtId="0" fontId="9" fillId="0" borderId="0" xfId="7" applyFont="1" applyAlignment="1">
      <alignment horizontal="center" vertical="center"/>
    </xf>
    <xf numFmtId="0" fontId="9" fillId="0" borderId="0" xfId="7" applyFont="1" applyAlignment="1">
      <alignment horizontal="left" vertical="center"/>
    </xf>
    <xf numFmtId="0" fontId="9" fillId="0" borderId="7" xfId="7" applyFont="1" applyBorder="1" applyAlignment="1">
      <alignment horizontal="left" vertical="center"/>
    </xf>
    <xf numFmtId="0" fontId="11" fillId="0" borderId="6" xfId="7" applyFont="1" applyBorder="1" applyAlignment="1">
      <alignment horizontal="center" vertical="center"/>
    </xf>
    <xf numFmtId="0" fontId="11" fillId="0" borderId="0" xfId="7" applyFont="1" applyAlignment="1">
      <alignment horizontal="center" vertical="center"/>
    </xf>
    <xf numFmtId="0" fontId="11" fillId="0" borderId="0" xfId="7" applyFont="1" applyAlignment="1">
      <alignment horizontal="left" vertical="center"/>
    </xf>
    <xf numFmtId="0" fontId="11" fillId="0" borderId="7" xfId="7" applyFont="1" applyBorder="1" applyAlignment="1">
      <alignment horizontal="left" vertical="center"/>
    </xf>
    <xf numFmtId="0" fontId="17" fillId="0" borderId="6" xfId="7" applyFont="1" applyBorder="1" applyAlignment="1" applyProtection="1">
      <alignment horizontal="left" vertical="top" wrapText="1"/>
      <protection locked="0"/>
    </xf>
    <xf numFmtId="0" fontId="17" fillId="0" borderId="0" xfId="7" applyFont="1" applyAlignment="1" applyProtection="1">
      <alignment horizontal="left" vertical="top" wrapText="1"/>
      <protection locked="0"/>
    </xf>
    <xf numFmtId="0" fontId="17" fillId="0" borderId="7" xfId="7" applyFont="1" applyBorder="1" applyAlignment="1" applyProtection="1">
      <alignment horizontal="left" vertical="top" wrapText="1"/>
      <protection locked="0"/>
    </xf>
    <xf numFmtId="0" fontId="17" fillId="0" borderId="8" xfId="7" applyFont="1" applyBorder="1" applyAlignment="1" applyProtection="1">
      <alignment horizontal="left" vertical="top" wrapText="1"/>
      <protection locked="0"/>
    </xf>
    <xf numFmtId="0" fontId="17" fillId="0" borderId="1" xfId="7" applyFont="1" applyBorder="1" applyAlignment="1" applyProtection="1">
      <alignment horizontal="left" vertical="top" wrapText="1"/>
      <protection locked="0"/>
    </xf>
    <xf numFmtId="0" fontId="17" fillId="0" borderId="9" xfId="7" applyFont="1" applyBorder="1" applyAlignment="1" applyProtection="1">
      <alignment horizontal="left" vertical="top" wrapText="1"/>
      <protection locked="0"/>
    </xf>
    <xf numFmtId="0" fontId="3" fillId="0" borderId="8" xfId="7" applyFont="1" applyBorder="1" applyAlignment="1">
      <alignment horizontal="center" vertical="center"/>
    </xf>
    <xf numFmtId="0" fontId="3" fillId="0" borderId="1" xfId="7" applyFont="1" applyBorder="1" applyAlignment="1">
      <alignment horizontal="center" vertical="center"/>
    </xf>
    <xf numFmtId="0" fontId="3" fillId="0" borderId="1" xfId="7" applyFont="1" applyBorder="1" applyAlignment="1">
      <alignment horizontal="left" vertical="center"/>
    </xf>
    <xf numFmtId="0" fontId="3" fillId="0" borderId="9" xfId="7" applyFont="1" applyBorder="1" applyAlignment="1">
      <alignment horizontal="left" vertical="center"/>
    </xf>
    <xf numFmtId="0" fontId="8" fillId="0" borderId="0" xfId="7" applyFont="1" applyAlignment="1">
      <alignment horizontal="left"/>
    </xf>
    <xf numFmtId="0" fontId="8" fillId="0" borderId="1" xfId="7" applyFont="1" applyBorder="1" applyAlignment="1">
      <alignment horizontal="left"/>
    </xf>
    <xf numFmtId="0" fontId="8" fillId="0" borderId="3" xfId="7" applyFont="1" applyBorder="1" applyAlignment="1">
      <alignment horizontal="center" vertical="center"/>
    </xf>
    <xf numFmtId="0" fontId="8" fillId="0" borderId="4" xfId="7" applyFont="1" applyBorder="1" applyAlignment="1">
      <alignment horizontal="center" vertical="center"/>
    </xf>
    <xf numFmtId="0" fontId="8" fillId="0" borderId="5" xfId="7" applyFont="1" applyBorder="1" applyAlignment="1">
      <alignment horizontal="center" vertical="center"/>
    </xf>
    <xf numFmtId="0" fontId="8" fillId="0" borderId="6" xfId="7" applyFont="1" applyBorder="1" applyAlignment="1">
      <alignment horizontal="center" vertical="center"/>
    </xf>
    <xf numFmtId="0" fontId="8" fillId="0" borderId="0" xfId="7" applyFont="1" applyAlignment="1">
      <alignment horizontal="center" vertical="center"/>
    </xf>
    <xf numFmtId="0" fontId="8" fillId="0" borderId="7" xfId="7" applyFont="1" applyBorder="1" applyAlignment="1">
      <alignment horizontal="center" vertical="center"/>
    </xf>
    <xf numFmtId="0" fontId="12" fillId="0" borderId="3" xfId="7" applyFont="1" applyBorder="1" applyAlignment="1">
      <alignment horizontal="left" vertical="center"/>
    </xf>
    <xf numFmtId="0" fontId="12" fillId="0" borderId="4" xfId="7" applyFont="1" applyBorder="1" applyAlignment="1">
      <alignment horizontal="left" vertical="center"/>
    </xf>
    <xf numFmtId="0" fontId="12" fillId="0" borderId="5" xfId="7" applyFont="1" applyBorder="1" applyAlignment="1">
      <alignment horizontal="left" vertical="center"/>
    </xf>
    <xf numFmtId="0" fontId="12" fillId="0" borderId="6" xfId="7" applyFont="1" applyBorder="1" applyAlignment="1">
      <alignment horizontal="left" vertical="center"/>
    </xf>
    <xf numFmtId="0" fontId="12" fillId="0" borderId="0" xfId="7" applyFont="1" applyAlignment="1">
      <alignment horizontal="left" vertical="center"/>
    </xf>
    <xf numFmtId="0" fontId="12" fillId="0" borderId="7" xfId="7" applyFont="1" applyBorder="1" applyAlignment="1">
      <alignment horizontal="left" vertical="center"/>
    </xf>
    <xf numFmtId="0" fontId="0" fillId="3" borderId="2" xfId="7" applyFont="1" applyFill="1" applyBorder="1" applyAlignment="1">
      <alignment horizontal="center" vertical="center"/>
    </xf>
    <xf numFmtId="0" fontId="0" fillId="3" borderId="3" xfId="7" applyFont="1" applyFill="1" applyBorder="1" applyAlignment="1">
      <alignment horizontal="center" vertical="center"/>
    </xf>
    <xf numFmtId="0" fontId="0" fillId="3" borderId="4" xfId="7" applyFont="1" applyFill="1" applyBorder="1" applyAlignment="1">
      <alignment horizontal="center" vertical="center"/>
    </xf>
    <xf numFmtId="0" fontId="0" fillId="3" borderId="5" xfId="7" applyFont="1" applyFill="1" applyBorder="1" applyAlignment="1">
      <alignment horizontal="center" vertical="center"/>
    </xf>
    <xf numFmtId="0" fontId="0" fillId="3" borderId="8" xfId="7" applyFont="1" applyFill="1" applyBorder="1" applyAlignment="1">
      <alignment horizontal="center" vertical="center"/>
    </xf>
    <xf numFmtId="0" fontId="0" fillId="3" borderId="1" xfId="7" applyFont="1" applyFill="1" applyBorder="1" applyAlignment="1">
      <alignment horizontal="center" vertical="center"/>
    </xf>
    <xf numFmtId="0" fontId="0" fillId="3" borderId="9" xfId="7" applyFont="1" applyFill="1" applyBorder="1" applyAlignment="1">
      <alignment horizontal="center" vertical="center"/>
    </xf>
    <xf numFmtId="0" fontId="0" fillId="3" borderId="2" xfId="7" applyFont="1" applyFill="1" applyBorder="1" applyAlignment="1">
      <alignment horizontal="center" vertical="center" wrapText="1"/>
    </xf>
  </cellXfs>
  <cellStyles count="8">
    <cellStyle name="Comma" xfId="4"/>
    <cellStyle name="Comma [0]" xfId="5"/>
    <cellStyle name="Currency" xfId="2"/>
    <cellStyle name="Currency [0]" xfId="3"/>
    <cellStyle name="Normal" xfId="7"/>
    <cellStyle name="Percent" xfId="1"/>
    <cellStyle name="桁区切り" xf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2.1800000000000002</c:v>
                </c:pt>
                <c:pt idx="1">
                  <c:v>3.66</c:v>
                </c:pt>
                <c:pt idx="2" formatCode="#,##0.00;&quot;△&quot;#,##0.00">
                  <c:v>0</c:v>
                </c:pt>
                <c:pt idx="3" formatCode="#,##0.00;&quot;△&quot;#,##0.00">
                  <c:v>0</c:v>
                </c:pt>
                <c:pt idx="4">
                  <c:v>1.1599999999999999</c:v>
                </c:pt>
              </c:numCache>
            </c:numRef>
          </c:val>
          <c:extLst>
            <c:ext xmlns:c16="http://schemas.microsoft.com/office/drawing/2014/chart" uri="{C3380CC4-5D6E-409C-BE32-E72D297353CC}">
              <c16:uniqueId val="{00000000-B3AD-458E-AF7C-D0541AB73906}"/>
            </c:ext>
          </c:extLst>
        </c:ser>
        <c:dLbls>
          <c:showLegendKey val="0"/>
          <c:showVal val="0"/>
          <c:showCatName val="0"/>
          <c:showSerName val="0"/>
          <c:showPercent val="0"/>
          <c:showBubbleSize val="0"/>
        </c:dLbls>
        <c:gapWidth val="150"/>
        <c:axId val="24692173"/>
        <c:axId val="1711376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データ!$EI$6:$EM$6</c:f>
              <c:numCache>
                <c:formatCode>#,##0.00;"△"#,##0.00;"-"</c:formatCode>
                <c:ptCount val="5"/>
                <c:pt idx="0">
                  <c:v>0.72</c:v>
                </c:pt>
                <c:pt idx="1">
                  <c:v>0.53</c:v>
                </c:pt>
                <c:pt idx="2">
                  <c:v>0.71</c:v>
                </c:pt>
                <c:pt idx="3">
                  <c:v>0.72</c:v>
                </c:pt>
                <c:pt idx="4">
                  <c:v>0.4</c:v>
                </c:pt>
              </c:numCache>
            </c:numRef>
          </c:val>
          <c:smooth val="0"/>
          <c:extLst>
            <c:ext xmlns:c16="http://schemas.microsoft.com/office/drawing/2014/chart" uri="{C3380CC4-5D6E-409C-BE32-E72D297353CC}">
              <c16:uniqueId val="{00000001-B3AD-458E-AF7C-D0541AB73906}"/>
            </c:ext>
          </c:extLst>
        </c:ser>
        <c:dLbls>
          <c:showLegendKey val="0"/>
          <c:showVal val="0"/>
          <c:showCatName val="0"/>
          <c:showSerName val="0"/>
          <c:showPercent val="0"/>
          <c:showBubbleSize val="0"/>
        </c:dLbls>
        <c:marker val="1"/>
        <c:smooth val="0"/>
        <c:axId val="24692173"/>
        <c:axId val="17113762"/>
      </c:lineChart>
      <c:dateAx>
        <c:axId val="24692173"/>
        <c:scaling>
          <c:orientation val="minMax"/>
        </c:scaling>
        <c:delete val="1"/>
        <c:axPos val="b"/>
        <c:numFmt formatCode="General" sourceLinked="0"/>
        <c:majorTickMark val="none"/>
        <c:minorTickMark val="none"/>
        <c:tickLblPos val="none"/>
        <c:crossAx val="17113762"/>
        <c:crosses val="autoZero"/>
        <c:auto val="0"/>
        <c:lblOffset val="100"/>
        <c:baseTimeUnit val="years"/>
      </c:dateAx>
      <c:valAx>
        <c:axId val="17113762"/>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24692173"/>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52.05</c:v>
                </c:pt>
                <c:pt idx="1">
                  <c:v>51.91</c:v>
                </c:pt>
                <c:pt idx="2">
                  <c:v>53.79</c:v>
                </c:pt>
                <c:pt idx="3">
                  <c:v>50.94</c:v>
                </c:pt>
                <c:pt idx="4">
                  <c:v>49.45</c:v>
                </c:pt>
              </c:numCache>
            </c:numRef>
          </c:val>
          <c:extLst>
            <c:ext xmlns:c16="http://schemas.microsoft.com/office/drawing/2014/chart" uri="{C3380CC4-5D6E-409C-BE32-E72D297353CC}">
              <c16:uniqueId val="{00000000-AF00-428B-A488-D585A3681859}"/>
            </c:ext>
          </c:extLst>
        </c:ser>
        <c:dLbls>
          <c:showLegendKey val="0"/>
          <c:showVal val="0"/>
          <c:showCatName val="0"/>
          <c:showSerName val="0"/>
          <c:showPercent val="0"/>
          <c:showBubbleSize val="0"/>
        </c:dLbls>
        <c:gapWidth val="150"/>
        <c:axId val="5593166"/>
        <c:axId val="2797497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データ!$CQ$6:$CU$6</c:f>
              <c:numCache>
                <c:formatCode>#,##0.00;"△"#,##0.00;"-"</c:formatCode>
                <c:ptCount val="5"/>
                <c:pt idx="0">
                  <c:v>57.3</c:v>
                </c:pt>
                <c:pt idx="1">
                  <c:v>56.76</c:v>
                </c:pt>
                <c:pt idx="2">
                  <c:v>56.04</c:v>
                </c:pt>
                <c:pt idx="3">
                  <c:v>58.52</c:v>
                </c:pt>
                <c:pt idx="4">
                  <c:v>51.46</c:v>
                </c:pt>
              </c:numCache>
            </c:numRef>
          </c:val>
          <c:smooth val="0"/>
          <c:extLst>
            <c:ext xmlns:c16="http://schemas.microsoft.com/office/drawing/2014/chart" uri="{C3380CC4-5D6E-409C-BE32-E72D297353CC}">
              <c16:uniqueId val="{00000001-AF00-428B-A488-D585A3681859}"/>
            </c:ext>
          </c:extLst>
        </c:ser>
        <c:dLbls>
          <c:showLegendKey val="0"/>
          <c:showVal val="0"/>
          <c:showCatName val="0"/>
          <c:showSerName val="0"/>
          <c:showPercent val="0"/>
          <c:showBubbleSize val="0"/>
        </c:dLbls>
        <c:marker val="1"/>
        <c:smooth val="0"/>
        <c:axId val="5593166"/>
        <c:axId val="27974972"/>
      </c:lineChart>
      <c:dateAx>
        <c:axId val="5593166"/>
        <c:scaling>
          <c:orientation val="minMax"/>
        </c:scaling>
        <c:delete val="1"/>
        <c:axPos val="b"/>
        <c:numFmt formatCode="General" sourceLinked="0"/>
        <c:majorTickMark val="none"/>
        <c:minorTickMark val="none"/>
        <c:tickLblPos val="none"/>
        <c:crossAx val="27974972"/>
        <c:crosses val="autoZero"/>
        <c:auto val="0"/>
        <c:lblOffset val="100"/>
        <c:baseTimeUnit val="years"/>
      </c:dateAx>
      <c:valAx>
        <c:axId val="27974972"/>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593166"/>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79.819999999999993</c:v>
                </c:pt>
                <c:pt idx="1">
                  <c:v>80.099999999999994</c:v>
                </c:pt>
                <c:pt idx="2">
                  <c:v>75</c:v>
                </c:pt>
                <c:pt idx="3">
                  <c:v>80.5</c:v>
                </c:pt>
                <c:pt idx="4">
                  <c:v>82.5</c:v>
                </c:pt>
              </c:numCache>
            </c:numRef>
          </c:val>
          <c:extLst>
            <c:ext xmlns:c16="http://schemas.microsoft.com/office/drawing/2014/chart" uri="{C3380CC4-5D6E-409C-BE32-E72D297353CC}">
              <c16:uniqueId val="{00000000-3ABA-4191-A3DC-B6EBC834666F}"/>
            </c:ext>
          </c:extLst>
        </c:ser>
        <c:dLbls>
          <c:showLegendKey val="0"/>
          <c:showVal val="0"/>
          <c:showCatName val="0"/>
          <c:showSerName val="0"/>
          <c:showPercent val="0"/>
          <c:showBubbleSize val="0"/>
        </c:dLbls>
        <c:gapWidth val="150"/>
        <c:axId val="5812491"/>
        <c:axId val="31703485"/>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データ!$DB$6:$DF$6</c:f>
              <c:numCache>
                <c:formatCode>#,##0.00;"△"#,##0.00;"-"</c:formatCode>
                <c:ptCount val="5"/>
                <c:pt idx="0">
                  <c:v>72.42</c:v>
                </c:pt>
                <c:pt idx="1">
                  <c:v>73.069999999999993</c:v>
                </c:pt>
                <c:pt idx="2">
                  <c:v>72.78</c:v>
                </c:pt>
                <c:pt idx="3">
                  <c:v>71.33</c:v>
                </c:pt>
                <c:pt idx="4">
                  <c:v>68.58</c:v>
                </c:pt>
              </c:numCache>
            </c:numRef>
          </c:val>
          <c:smooth val="0"/>
          <c:extLst>
            <c:ext xmlns:c16="http://schemas.microsoft.com/office/drawing/2014/chart" uri="{C3380CC4-5D6E-409C-BE32-E72D297353CC}">
              <c16:uniqueId val="{00000001-3ABA-4191-A3DC-B6EBC834666F}"/>
            </c:ext>
          </c:extLst>
        </c:ser>
        <c:dLbls>
          <c:showLegendKey val="0"/>
          <c:showVal val="0"/>
          <c:showCatName val="0"/>
          <c:showSerName val="0"/>
          <c:showPercent val="0"/>
          <c:showBubbleSize val="0"/>
        </c:dLbls>
        <c:marker val="1"/>
        <c:smooth val="0"/>
        <c:axId val="5812491"/>
        <c:axId val="31703485"/>
      </c:lineChart>
      <c:dateAx>
        <c:axId val="5812491"/>
        <c:scaling>
          <c:orientation val="minMax"/>
        </c:scaling>
        <c:delete val="1"/>
        <c:axPos val="b"/>
        <c:numFmt formatCode="General" sourceLinked="0"/>
        <c:majorTickMark val="none"/>
        <c:minorTickMark val="none"/>
        <c:tickLblPos val="none"/>
        <c:crossAx val="31703485"/>
        <c:crosses val="autoZero"/>
        <c:auto val="0"/>
        <c:lblOffset val="100"/>
        <c:baseTimeUnit val="years"/>
      </c:dateAx>
      <c:valAx>
        <c:axId val="31703485"/>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812491"/>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3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85.32</c:v>
                </c:pt>
                <c:pt idx="1">
                  <c:v>91.43</c:v>
                </c:pt>
                <c:pt idx="2">
                  <c:v>92.35</c:v>
                </c:pt>
                <c:pt idx="3">
                  <c:v>95.52</c:v>
                </c:pt>
                <c:pt idx="4">
                  <c:v>96.53</c:v>
                </c:pt>
              </c:numCache>
            </c:numRef>
          </c:val>
          <c:extLst>
            <c:ext xmlns:c16="http://schemas.microsoft.com/office/drawing/2014/chart" uri="{C3380CC4-5D6E-409C-BE32-E72D297353CC}">
              <c16:uniqueId val="{00000000-1EBF-4297-A422-3A1E03804151}"/>
            </c:ext>
          </c:extLst>
        </c:ser>
        <c:dLbls>
          <c:showLegendKey val="0"/>
          <c:showVal val="0"/>
          <c:showCatName val="0"/>
          <c:showSerName val="0"/>
          <c:showPercent val="0"/>
          <c:showBubbleSize val="0"/>
        </c:dLbls>
        <c:gapWidth val="150"/>
        <c:axId val="22498512"/>
        <c:axId val="46930394"/>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データ!$AC$6:$AG$6</c:f>
              <c:numCache>
                <c:formatCode>#,##0.00;"△"#,##0.00;"-"</c:formatCode>
                <c:ptCount val="5"/>
                <c:pt idx="0">
                  <c:v>78.510000000000005</c:v>
                </c:pt>
                <c:pt idx="1">
                  <c:v>77.91</c:v>
                </c:pt>
                <c:pt idx="2">
                  <c:v>79.099999999999994</c:v>
                </c:pt>
                <c:pt idx="3">
                  <c:v>79.33</c:v>
                </c:pt>
                <c:pt idx="4">
                  <c:v>69.05</c:v>
                </c:pt>
              </c:numCache>
            </c:numRef>
          </c:val>
          <c:smooth val="0"/>
          <c:extLst>
            <c:ext xmlns:c16="http://schemas.microsoft.com/office/drawing/2014/chart" uri="{C3380CC4-5D6E-409C-BE32-E72D297353CC}">
              <c16:uniqueId val="{00000001-1EBF-4297-A422-3A1E03804151}"/>
            </c:ext>
          </c:extLst>
        </c:ser>
        <c:dLbls>
          <c:showLegendKey val="0"/>
          <c:showVal val="0"/>
          <c:showCatName val="0"/>
          <c:showSerName val="0"/>
          <c:showPercent val="0"/>
          <c:showBubbleSize val="0"/>
        </c:dLbls>
        <c:marker val="1"/>
        <c:smooth val="0"/>
        <c:axId val="22498512"/>
        <c:axId val="46930394"/>
      </c:lineChart>
      <c:dateAx>
        <c:axId val="22498512"/>
        <c:scaling>
          <c:orientation val="minMax"/>
        </c:scaling>
        <c:delete val="1"/>
        <c:axPos val="b"/>
        <c:numFmt formatCode="General" sourceLinked="0"/>
        <c:majorTickMark val="none"/>
        <c:minorTickMark val="none"/>
        <c:tickLblPos val="none"/>
        <c:crossAx val="46930394"/>
        <c:crosses val="autoZero"/>
        <c:auto val="0"/>
        <c:lblOffset val="100"/>
        <c:baseTimeUnit val="years"/>
      </c:dateAx>
      <c:valAx>
        <c:axId val="46930394"/>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22498512"/>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EB-44C5-B5B9-4C32F82F73C5}"/>
            </c:ext>
          </c:extLst>
        </c:ser>
        <c:dLbls>
          <c:showLegendKey val="0"/>
          <c:showVal val="0"/>
          <c:showCatName val="0"/>
          <c:showSerName val="0"/>
          <c:showPercent val="0"/>
          <c:showBubbleSize val="0"/>
        </c:dLbls>
        <c:gapWidth val="150"/>
        <c:axId val="59619204"/>
        <c:axId val="6893523"/>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EB-44C5-B5B9-4C32F82F73C5}"/>
            </c:ext>
          </c:extLst>
        </c:ser>
        <c:dLbls>
          <c:showLegendKey val="0"/>
          <c:showVal val="0"/>
          <c:showCatName val="0"/>
          <c:showSerName val="0"/>
          <c:showPercent val="0"/>
          <c:showBubbleSize val="0"/>
        </c:dLbls>
        <c:marker val="1"/>
        <c:smooth val="0"/>
        <c:axId val="59619204"/>
        <c:axId val="6893523"/>
      </c:lineChart>
      <c:dateAx>
        <c:axId val="59619204"/>
        <c:scaling>
          <c:orientation val="minMax"/>
        </c:scaling>
        <c:delete val="1"/>
        <c:axPos val="b"/>
        <c:numFmt formatCode="General" sourceLinked="0"/>
        <c:majorTickMark val="none"/>
        <c:minorTickMark val="none"/>
        <c:tickLblPos val="none"/>
        <c:crossAx val="6893523"/>
        <c:crosses val="autoZero"/>
        <c:auto val="0"/>
        <c:lblOffset val="100"/>
        <c:baseTimeUnit val="years"/>
      </c:dateAx>
      <c:valAx>
        <c:axId val="689352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9619204"/>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1E-4889-9CF3-F860B1F2B11B}"/>
            </c:ext>
          </c:extLst>
        </c:ser>
        <c:dLbls>
          <c:showLegendKey val="0"/>
          <c:showVal val="0"/>
          <c:showCatName val="0"/>
          <c:showSerName val="0"/>
          <c:showPercent val="0"/>
          <c:showBubbleSize val="0"/>
        </c:dLbls>
        <c:gapWidth val="150"/>
        <c:axId val="50081034"/>
        <c:axId val="46071213"/>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1E-4889-9CF3-F860B1F2B11B}"/>
            </c:ext>
          </c:extLst>
        </c:ser>
        <c:dLbls>
          <c:showLegendKey val="0"/>
          <c:showVal val="0"/>
          <c:showCatName val="0"/>
          <c:showSerName val="0"/>
          <c:showPercent val="0"/>
          <c:showBubbleSize val="0"/>
        </c:dLbls>
        <c:marker val="1"/>
        <c:smooth val="0"/>
        <c:axId val="50081034"/>
        <c:axId val="46071213"/>
      </c:lineChart>
      <c:dateAx>
        <c:axId val="50081034"/>
        <c:scaling>
          <c:orientation val="minMax"/>
        </c:scaling>
        <c:delete val="1"/>
        <c:axPos val="b"/>
        <c:numFmt formatCode="General" sourceLinked="0"/>
        <c:majorTickMark val="none"/>
        <c:minorTickMark val="none"/>
        <c:tickLblPos val="none"/>
        <c:crossAx val="46071213"/>
        <c:crosses val="autoZero"/>
        <c:auto val="0"/>
        <c:lblOffset val="100"/>
        <c:baseTimeUnit val="years"/>
      </c:dateAx>
      <c:valAx>
        <c:axId val="4607121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0081034"/>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FA-4116-8492-632940C638B2}"/>
            </c:ext>
          </c:extLst>
        </c:ser>
        <c:dLbls>
          <c:showLegendKey val="0"/>
          <c:showVal val="0"/>
          <c:showCatName val="0"/>
          <c:showSerName val="0"/>
          <c:showPercent val="0"/>
          <c:showBubbleSize val="0"/>
        </c:dLbls>
        <c:gapWidth val="150"/>
        <c:axId val="45013120"/>
        <c:axId val="27025543"/>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FA-4116-8492-632940C638B2}"/>
            </c:ext>
          </c:extLst>
        </c:ser>
        <c:dLbls>
          <c:showLegendKey val="0"/>
          <c:showVal val="0"/>
          <c:showCatName val="0"/>
          <c:showSerName val="0"/>
          <c:showPercent val="0"/>
          <c:showBubbleSize val="0"/>
        </c:dLbls>
        <c:marker val="1"/>
        <c:smooth val="0"/>
        <c:axId val="45013120"/>
        <c:axId val="27025543"/>
      </c:lineChart>
      <c:dateAx>
        <c:axId val="45013120"/>
        <c:scaling>
          <c:orientation val="minMax"/>
        </c:scaling>
        <c:delete val="1"/>
        <c:axPos val="b"/>
        <c:numFmt formatCode="General" sourceLinked="0"/>
        <c:majorTickMark val="none"/>
        <c:minorTickMark val="none"/>
        <c:tickLblPos val="none"/>
        <c:crossAx val="27025543"/>
        <c:crosses val="autoZero"/>
        <c:auto val="0"/>
        <c:lblOffset val="100"/>
        <c:baseTimeUnit val="years"/>
      </c:dateAx>
      <c:valAx>
        <c:axId val="2702554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45013120"/>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A7-4F5B-9F9A-895FB7948C90}"/>
            </c:ext>
          </c:extLst>
        </c:ser>
        <c:dLbls>
          <c:showLegendKey val="0"/>
          <c:showVal val="0"/>
          <c:showCatName val="0"/>
          <c:showSerName val="0"/>
          <c:showPercent val="0"/>
          <c:showBubbleSize val="0"/>
        </c:dLbls>
        <c:gapWidth val="150"/>
        <c:axId val="56781063"/>
        <c:axId val="25753987"/>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A7-4F5B-9F9A-895FB7948C90}"/>
            </c:ext>
          </c:extLst>
        </c:ser>
        <c:dLbls>
          <c:showLegendKey val="0"/>
          <c:showVal val="0"/>
          <c:showCatName val="0"/>
          <c:showSerName val="0"/>
          <c:showPercent val="0"/>
          <c:showBubbleSize val="0"/>
        </c:dLbls>
        <c:marker val="1"/>
        <c:smooth val="0"/>
        <c:axId val="56781063"/>
        <c:axId val="25753987"/>
      </c:lineChart>
      <c:dateAx>
        <c:axId val="56781063"/>
        <c:scaling>
          <c:orientation val="minMax"/>
        </c:scaling>
        <c:delete val="1"/>
        <c:axPos val="b"/>
        <c:numFmt formatCode="General" sourceLinked="0"/>
        <c:majorTickMark val="none"/>
        <c:minorTickMark val="none"/>
        <c:tickLblPos val="none"/>
        <c:crossAx val="25753987"/>
        <c:crosses val="autoZero"/>
        <c:auto val="0"/>
        <c:lblOffset val="100"/>
        <c:baseTimeUnit val="years"/>
      </c:dateAx>
      <c:valAx>
        <c:axId val="25753987"/>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6781063"/>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109.74</c:v>
                </c:pt>
                <c:pt idx="1">
                  <c:v>92.78</c:v>
                </c:pt>
                <c:pt idx="2">
                  <c:v>86.87</c:v>
                </c:pt>
                <c:pt idx="3">
                  <c:v>81.27</c:v>
                </c:pt>
                <c:pt idx="4">
                  <c:v>79.48</c:v>
                </c:pt>
              </c:numCache>
            </c:numRef>
          </c:val>
          <c:extLst>
            <c:ext xmlns:c16="http://schemas.microsoft.com/office/drawing/2014/chart" uri="{C3380CC4-5D6E-409C-BE32-E72D297353CC}">
              <c16:uniqueId val="{00000000-E39E-428F-9DB5-DDC2497AB153}"/>
            </c:ext>
          </c:extLst>
        </c:ser>
        <c:dLbls>
          <c:showLegendKey val="0"/>
          <c:showVal val="0"/>
          <c:showCatName val="0"/>
          <c:showSerName val="0"/>
          <c:showPercent val="0"/>
          <c:showBubbleSize val="0"/>
        </c:dLbls>
        <c:gapWidth val="150"/>
        <c:axId val="35164608"/>
        <c:axId val="60927424"/>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データ!$BJ$6:$BN$6</c:f>
              <c:numCache>
                <c:formatCode>#,##0.00;"△"#,##0.00;"-"</c:formatCode>
                <c:ptCount val="5"/>
                <c:pt idx="0">
                  <c:v>1061.58</c:v>
                </c:pt>
                <c:pt idx="1">
                  <c:v>1007.7</c:v>
                </c:pt>
                <c:pt idx="2">
                  <c:v>1018.52</c:v>
                </c:pt>
                <c:pt idx="3">
                  <c:v>949.61</c:v>
                </c:pt>
                <c:pt idx="4">
                  <c:v>1125.25</c:v>
                </c:pt>
              </c:numCache>
            </c:numRef>
          </c:val>
          <c:smooth val="0"/>
          <c:extLst>
            <c:ext xmlns:c16="http://schemas.microsoft.com/office/drawing/2014/chart" uri="{C3380CC4-5D6E-409C-BE32-E72D297353CC}">
              <c16:uniqueId val="{00000001-E39E-428F-9DB5-DDC2497AB153}"/>
            </c:ext>
          </c:extLst>
        </c:ser>
        <c:dLbls>
          <c:showLegendKey val="0"/>
          <c:showVal val="0"/>
          <c:showCatName val="0"/>
          <c:showSerName val="0"/>
          <c:showPercent val="0"/>
          <c:showBubbleSize val="0"/>
        </c:dLbls>
        <c:marker val="1"/>
        <c:smooth val="0"/>
        <c:axId val="35164608"/>
        <c:axId val="60927424"/>
      </c:lineChart>
      <c:dateAx>
        <c:axId val="35164608"/>
        <c:scaling>
          <c:orientation val="minMax"/>
        </c:scaling>
        <c:delete val="1"/>
        <c:axPos val="b"/>
        <c:numFmt formatCode="General" sourceLinked="0"/>
        <c:majorTickMark val="none"/>
        <c:minorTickMark val="none"/>
        <c:tickLblPos val="none"/>
        <c:crossAx val="60927424"/>
        <c:crosses val="autoZero"/>
        <c:auto val="0"/>
        <c:lblOffset val="100"/>
        <c:baseTimeUnit val="years"/>
      </c:dateAx>
      <c:valAx>
        <c:axId val="60927424"/>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5164608"/>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72.33</c:v>
                </c:pt>
                <c:pt idx="1">
                  <c:v>89.36</c:v>
                </c:pt>
                <c:pt idx="2">
                  <c:v>77.55</c:v>
                </c:pt>
                <c:pt idx="3">
                  <c:v>94.08</c:v>
                </c:pt>
                <c:pt idx="4">
                  <c:v>77.77</c:v>
                </c:pt>
              </c:numCache>
            </c:numRef>
          </c:val>
          <c:extLst>
            <c:ext xmlns:c16="http://schemas.microsoft.com/office/drawing/2014/chart" uri="{C3380CC4-5D6E-409C-BE32-E72D297353CC}">
              <c16:uniqueId val="{00000000-DB11-4413-B697-813B0E555D35}"/>
            </c:ext>
          </c:extLst>
        </c:ser>
        <c:dLbls>
          <c:showLegendKey val="0"/>
          <c:showVal val="0"/>
          <c:showCatName val="0"/>
          <c:showSerName val="0"/>
          <c:showPercent val="0"/>
          <c:showBubbleSize val="0"/>
        </c:dLbls>
        <c:gapWidth val="150"/>
        <c:axId val="29133257"/>
        <c:axId val="25503326"/>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データ!$BU$6:$BY$6</c:f>
              <c:numCache>
                <c:formatCode>#,##0.00;"△"#,##0.00;"-"</c:formatCode>
                <c:ptCount val="5"/>
                <c:pt idx="0">
                  <c:v>58.52</c:v>
                </c:pt>
                <c:pt idx="1">
                  <c:v>59.22</c:v>
                </c:pt>
                <c:pt idx="2">
                  <c:v>58.79</c:v>
                </c:pt>
                <c:pt idx="3">
                  <c:v>58.41</c:v>
                </c:pt>
                <c:pt idx="4">
                  <c:v>41.44</c:v>
                </c:pt>
              </c:numCache>
            </c:numRef>
          </c:val>
          <c:smooth val="0"/>
          <c:extLst>
            <c:ext xmlns:c16="http://schemas.microsoft.com/office/drawing/2014/chart" uri="{C3380CC4-5D6E-409C-BE32-E72D297353CC}">
              <c16:uniqueId val="{00000001-DB11-4413-B697-813B0E555D35}"/>
            </c:ext>
          </c:extLst>
        </c:ser>
        <c:dLbls>
          <c:showLegendKey val="0"/>
          <c:showVal val="0"/>
          <c:showCatName val="0"/>
          <c:showSerName val="0"/>
          <c:showPercent val="0"/>
          <c:showBubbleSize val="0"/>
        </c:dLbls>
        <c:marker val="1"/>
        <c:smooth val="0"/>
        <c:axId val="29133257"/>
        <c:axId val="25503326"/>
      </c:lineChart>
      <c:dateAx>
        <c:axId val="29133257"/>
        <c:scaling>
          <c:orientation val="minMax"/>
        </c:scaling>
        <c:delete val="1"/>
        <c:axPos val="b"/>
        <c:numFmt formatCode="General" sourceLinked="0"/>
        <c:majorTickMark val="none"/>
        <c:minorTickMark val="none"/>
        <c:tickLblPos val="none"/>
        <c:crossAx val="25503326"/>
        <c:crosses val="autoZero"/>
        <c:auto val="0"/>
        <c:lblOffset val="100"/>
        <c:baseTimeUnit val="years"/>
      </c:dateAx>
      <c:valAx>
        <c:axId val="25503326"/>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29133257"/>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chemeClr val="bg1">
              <a:lumMod val="65000"/>
            </a:schemeClr>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252.6</c:v>
                </c:pt>
                <c:pt idx="1">
                  <c:v>204.44</c:v>
                </c:pt>
                <c:pt idx="2">
                  <c:v>232.23</c:v>
                </c:pt>
                <c:pt idx="3">
                  <c:v>190.66</c:v>
                </c:pt>
                <c:pt idx="4">
                  <c:v>224.5</c:v>
                </c:pt>
              </c:numCache>
            </c:numRef>
          </c:val>
          <c:extLst>
            <c:ext xmlns:c16="http://schemas.microsoft.com/office/drawing/2014/chart" uri="{C3380CC4-5D6E-409C-BE32-E72D297353CC}">
              <c16:uniqueId val="{00000000-D42D-4147-9A0F-BEC3A176A5E0}"/>
            </c:ext>
          </c:extLst>
        </c:ser>
        <c:dLbls>
          <c:showLegendKey val="0"/>
          <c:showVal val="0"/>
          <c:showCatName val="0"/>
          <c:showSerName val="0"/>
          <c:showPercent val="0"/>
          <c:showBubbleSize val="0"/>
        </c:dLbls>
        <c:gapWidth val="150"/>
        <c:axId val="30903363"/>
        <c:axId val="55595133"/>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データ!$CF$6:$CJ$6</c:f>
              <c:numCache>
                <c:formatCode>#,##0.00;"△"#,##0.00;"-"</c:formatCode>
                <c:ptCount val="5"/>
                <c:pt idx="0">
                  <c:v>296.3</c:v>
                </c:pt>
                <c:pt idx="1">
                  <c:v>292.89999999999998</c:v>
                </c:pt>
                <c:pt idx="2">
                  <c:v>298.25</c:v>
                </c:pt>
                <c:pt idx="3">
                  <c:v>303.27999999999997</c:v>
                </c:pt>
                <c:pt idx="4">
                  <c:v>403.61</c:v>
                </c:pt>
              </c:numCache>
            </c:numRef>
          </c:val>
          <c:smooth val="0"/>
          <c:extLst>
            <c:ext xmlns:c16="http://schemas.microsoft.com/office/drawing/2014/chart" uri="{C3380CC4-5D6E-409C-BE32-E72D297353CC}">
              <c16:uniqueId val="{00000001-D42D-4147-9A0F-BEC3A176A5E0}"/>
            </c:ext>
          </c:extLst>
        </c:ser>
        <c:dLbls>
          <c:showLegendKey val="0"/>
          <c:showVal val="0"/>
          <c:showCatName val="0"/>
          <c:showSerName val="0"/>
          <c:showPercent val="0"/>
          <c:showBubbleSize val="0"/>
        </c:dLbls>
        <c:marker val="1"/>
        <c:smooth val="0"/>
        <c:axId val="30903363"/>
        <c:axId val="55595133"/>
      </c:lineChart>
      <c:dateAx>
        <c:axId val="30903363"/>
        <c:scaling>
          <c:orientation val="minMax"/>
        </c:scaling>
        <c:delete val="1"/>
        <c:axPos val="b"/>
        <c:numFmt formatCode="General" sourceLinked="0"/>
        <c:majorTickMark val="none"/>
        <c:minorTickMark val="none"/>
        <c:tickLblPos val="none"/>
        <c:crossAx val="55595133"/>
        <c:crosses val="autoZero"/>
        <c:auto val="0"/>
        <c:lblOffset val="100"/>
        <c:baseTimeUnit val="years"/>
      </c:dateAx>
      <c:valAx>
        <c:axId val="5559513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0903363"/>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①収益的収支比率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②累積欠損金比率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③流動比率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④企業債残高対給水収益比率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⑤料金回収率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⑥給水原価</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円</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⑦施設利用率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⑧有収率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①有形固定資産減価償却率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②管路経年化率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③管路更新率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4B3D9742-58B3-4048-9A99-8A9A80D0DD97}"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【73.42】</a:t>
          </a:fld>
          <a:endParaRPr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EF79F5D0-BAFD-4616-B095-2F3526B4796D}"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E3CAA064-9148-4B9F-AA19-17F77F912C71}"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3EB0DB0F-5BF9-4CDE-856F-259238DFC18F}"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【940.88】</a:t>
          </a:fld>
          <a:endParaRPr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B64377F4-D08B-4C6A-A6B5-985DDFD5BCF2}"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【71.01】</a:t>
          </a:fld>
          <a:endParaRPr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43700"/>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19CE1F27-67B1-4F74-AE96-33D087751486}"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【56.42】</a:t>
          </a:fld>
          <a:endParaRPr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EDD4D7DA-0706-4128-8761-10D8F2AA94FB}"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【301.20】</a:t>
          </a:fld>
          <a:endParaRPr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8ACAC2D0-F656-45A5-84DA-3479DE0A9C45}"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【54.59】</a:t>
          </a:fld>
          <a:endParaRPr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AF02B981-01C9-4B1F-9A11-A9FABF168270}"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0132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DC2799F8-0898-4401-9AA2-02FDF6DAEF5D}"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7DB2E703-72AC-4FA8-B744-F1C6952DE898}"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【0.58】</a:t>
          </a:fld>
          <a:endParaRPr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workbookViewId="0"/>
  </sheetViews>
  <sheetFormatPr defaultColWidth="2.6640625" defaultRowHeight="13.5" customHeight="1"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
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
データ!H6</f>
        <v>
東京都　檜原村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
1</v>
      </c>
      <c r="C7" s="32"/>
      <c r="D7" s="32"/>
      <c r="E7" s="32"/>
      <c r="F7" s="32"/>
      <c r="G7" s="32"/>
      <c r="H7" s="32"/>
      <c r="I7" s="32" t="s">
        <v>
2</v>
      </c>
      <c r="J7" s="32"/>
      <c r="K7" s="32"/>
      <c r="L7" s="32"/>
      <c r="M7" s="32"/>
      <c r="N7" s="32"/>
      <c r="O7" s="32"/>
      <c r="P7" s="32" t="s">
        <v>
3</v>
      </c>
      <c r="Q7" s="32"/>
      <c r="R7" s="32"/>
      <c r="S7" s="32"/>
      <c r="T7" s="32"/>
      <c r="U7" s="32"/>
      <c r="V7" s="32"/>
      <c r="W7" s="32" t="s">
        <v>
4</v>
      </c>
      <c r="X7" s="32"/>
      <c r="Y7" s="32"/>
      <c r="Z7" s="32"/>
      <c r="AA7" s="32"/>
      <c r="AB7" s="32"/>
      <c r="AC7" s="32"/>
      <c r="AD7" s="32" t="s">
        <v>
5</v>
      </c>
      <c r="AE7" s="32"/>
      <c r="AF7" s="32"/>
      <c r="AG7" s="32"/>
      <c r="AH7" s="32"/>
      <c r="AI7" s="32"/>
      <c r="AJ7" s="32"/>
      <c r="AK7" s="2"/>
      <c r="AL7" s="32" t="s">
        <v>
6</v>
      </c>
      <c r="AM7" s="32"/>
      <c r="AN7" s="32"/>
      <c r="AO7" s="32"/>
      <c r="AP7" s="32"/>
      <c r="AQ7" s="32"/>
      <c r="AR7" s="32"/>
      <c r="AS7" s="32"/>
      <c r="AT7" s="32" t="s">
        <v>
7</v>
      </c>
      <c r="AU7" s="32"/>
      <c r="AV7" s="32"/>
      <c r="AW7" s="32"/>
      <c r="AX7" s="32"/>
      <c r="AY7" s="32"/>
      <c r="AZ7" s="32"/>
      <c r="BA7" s="32"/>
      <c r="BB7" s="32" t="s">
        <v>
8</v>
      </c>
      <c r="BC7" s="32"/>
      <c r="BD7" s="32"/>
      <c r="BE7" s="32"/>
      <c r="BF7" s="32"/>
      <c r="BG7" s="32"/>
      <c r="BH7" s="32"/>
      <c r="BI7" s="32"/>
      <c r="BJ7" s="3"/>
      <c r="BK7" s="3"/>
      <c r="BL7" s="33" t="s">
        <v>
9</v>
      </c>
      <c r="BM7" s="34"/>
      <c r="BN7" s="34"/>
      <c r="BO7" s="34"/>
      <c r="BP7" s="34"/>
      <c r="BQ7" s="34"/>
      <c r="BR7" s="34"/>
      <c r="BS7" s="34"/>
      <c r="BT7" s="34"/>
      <c r="BU7" s="34"/>
      <c r="BV7" s="34"/>
      <c r="BW7" s="34"/>
      <c r="BX7" s="34"/>
      <c r="BY7" s="35"/>
    </row>
    <row r="8" spans="1:78" ht="18.75" customHeight="1" x14ac:dyDescent="0.2">
      <c r="A8" s="2"/>
      <c r="B8" s="36" t="str">
        <f>
データ!$I$6</f>
        <v>
法非適用</v>
      </c>
      <c r="C8" s="36"/>
      <c r="D8" s="36"/>
      <c r="E8" s="36"/>
      <c r="F8" s="36"/>
      <c r="G8" s="36"/>
      <c r="H8" s="36"/>
      <c r="I8" s="36" t="str">
        <f>
データ!$J$6</f>
        <v>
水道事業</v>
      </c>
      <c r="J8" s="36"/>
      <c r="K8" s="36"/>
      <c r="L8" s="36"/>
      <c r="M8" s="36"/>
      <c r="N8" s="36"/>
      <c r="O8" s="36"/>
      <c r="P8" s="36" t="str">
        <f>
データ!$K$6</f>
        <v>
簡易水道事業</v>
      </c>
      <c r="Q8" s="36"/>
      <c r="R8" s="36"/>
      <c r="S8" s="36"/>
      <c r="T8" s="36"/>
      <c r="U8" s="36"/>
      <c r="V8" s="36"/>
      <c r="W8" s="36" t="str">
        <f>
データ!$L$6</f>
        <v>
D4</v>
      </c>
      <c r="X8" s="36"/>
      <c r="Y8" s="36"/>
      <c r="Z8" s="36"/>
      <c r="AA8" s="36"/>
      <c r="AB8" s="36"/>
      <c r="AC8" s="36"/>
      <c r="AD8" s="36" t="str">
        <f>
データ!$M$6</f>
        <v>
非設置</v>
      </c>
      <c r="AE8" s="36"/>
      <c r="AF8" s="36"/>
      <c r="AG8" s="36"/>
      <c r="AH8" s="36"/>
      <c r="AI8" s="36"/>
      <c r="AJ8" s="36"/>
      <c r="AK8" s="2"/>
      <c r="AL8" s="37">
        <f>
データ!$R$6</f>
        <v>
2069</v>
      </c>
      <c r="AM8" s="37"/>
      <c r="AN8" s="37"/>
      <c r="AO8" s="37"/>
      <c r="AP8" s="37"/>
      <c r="AQ8" s="37"/>
      <c r="AR8" s="37"/>
      <c r="AS8" s="37"/>
      <c r="AT8" s="38">
        <f>
データ!$S$6</f>
        <v>
105.41</v>
      </c>
      <c r="AU8" s="38"/>
      <c r="AV8" s="38"/>
      <c r="AW8" s="38"/>
      <c r="AX8" s="38"/>
      <c r="AY8" s="38"/>
      <c r="AZ8" s="38"/>
      <c r="BA8" s="38"/>
      <c r="BB8" s="38">
        <f>
データ!$T$6</f>
        <v>
19.63</v>
      </c>
      <c r="BC8" s="38"/>
      <c r="BD8" s="38"/>
      <c r="BE8" s="38"/>
      <c r="BF8" s="38"/>
      <c r="BG8" s="38"/>
      <c r="BH8" s="38"/>
      <c r="BI8" s="38"/>
      <c r="BJ8" s="3"/>
      <c r="BK8" s="3"/>
      <c r="BL8" s="39" t="s">
        <v>
10</v>
      </c>
      <c r="BM8" s="40"/>
      <c r="BN8" s="41" t="s">
        <v>
11</v>
      </c>
      <c r="BO8" s="41"/>
      <c r="BP8" s="41"/>
      <c r="BQ8" s="41"/>
      <c r="BR8" s="41"/>
      <c r="BS8" s="41"/>
      <c r="BT8" s="41"/>
      <c r="BU8" s="41"/>
      <c r="BV8" s="41"/>
      <c r="BW8" s="41"/>
      <c r="BX8" s="41"/>
      <c r="BY8" s="42"/>
    </row>
    <row r="9" spans="1:78" ht="18.75" customHeight="1" x14ac:dyDescent="0.2">
      <c r="A9" s="2"/>
      <c r="B9" s="32" t="s">
        <v>
12</v>
      </c>
      <c r="C9" s="32"/>
      <c r="D9" s="32"/>
      <c r="E9" s="32"/>
      <c r="F9" s="32"/>
      <c r="G9" s="32"/>
      <c r="H9" s="32"/>
      <c r="I9" s="32" t="s">
        <v>
13</v>
      </c>
      <c r="J9" s="32"/>
      <c r="K9" s="32"/>
      <c r="L9" s="32"/>
      <c r="M9" s="32"/>
      <c r="N9" s="32"/>
      <c r="O9" s="32"/>
      <c r="P9" s="32" t="s">
        <v>
14</v>
      </c>
      <c r="Q9" s="32"/>
      <c r="R9" s="32"/>
      <c r="S9" s="32"/>
      <c r="T9" s="32"/>
      <c r="U9" s="32"/>
      <c r="V9" s="32"/>
      <c r="W9" s="32" t="s">
        <v>
15</v>
      </c>
      <c r="X9" s="32"/>
      <c r="Y9" s="32"/>
      <c r="Z9" s="32"/>
      <c r="AA9" s="32"/>
      <c r="AB9" s="32"/>
      <c r="AC9" s="32"/>
      <c r="AD9" s="2"/>
      <c r="AE9" s="2"/>
      <c r="AF9" s="2"/>
      <c r="AG9" s="2"/>
      <c r="AH9" s="3"/>
      <c r="AI9" s="2"/>
      <c r="AJ9" s="2"/>
      <c r="AK9" s="2"/>
      <c r="AL9" s="32" t="s">
        <v>
16</v>
      </c>
      <c r="AM9" s="32"/>
      <c r="AN9" s="32"/>
      <c r="AO9" s="32"/>
      <c r="AP9" s="32"/>
      <c r="AQ9" s="32"/>
      <c r="AR9" s="32"/>
      <c r="AS9" s="32"/>
      <c r="AT9" s="32" t="s">
        <v>
17</v>
      </c>
      <c r="AU9" s="32"/>
      <c r="AV9" s="32"/>
      <c r="AW9" s="32"/>
      <c r="AX9" s="32"/>
      <c r="AY9" s="32"/>
      <c r="AZ9" s="32"/>
      <c r="BA9" s="32"/>
      <c r="BB9" s="32" t="s">
        <v>
18</v>
      </c>
      <c r="BC9" s="32"/>
      <c r="BD9" s="32"/>
      <c r="BE9" s="32"/>
      <c r="BF9" s="32"/>
      <c r="BG9" s="32"/>
      <c r="BH9" s="32"/>
      <c r="BI9" s="32"/>
      <c r="BJ9" s="3"/>
      <c r="BK9" s="3"/>
      <c r="BL9" s="43" t="s">
        <v>
19</v>
      </c>
      <c r="BM9" s="44"/>
      <c r="BN9" s="45" t="s">
        <v>
20</v>
      </c>
      <c r="BO9" s="45"/>
      <c r="BP9" s="45"/>
      <c r="BQ9" s="45"/>
      <c r="BR9" s="45"/>
      <c r="BS9" s="45"/>
      <c r="BT9" s="45"/>
      <c r="BU9" s="45"/>
      <c r="BV9" s="45"/>
      <c r="BW9" s="45"/>
      <c r="BX9" s="45"/>
      <c r="BY9" s="46"/>
    </row>
    <row r="10" spans="1:78" ht="18.75" customHeight="1" x14ac:dyDescent="0.2">
      <c r="A10" s="2"/>
      <c r="B10" s="38" t="str">
        <f>
データ!$N$6</f>
        <v>
-</v>
      </c>
      <c r="C10" s="38"/>
      <c r="D10" s="38"/>
      <c r="E10" s="38"/>
      <c r="F10" s="38"/>
      <c r="G10" s="38"/>
      <c r="H10" s="38"/>
      <c r="I10" s="38" t="str">
        <f>
データ!$O$6</f>
        <v>
該当数値なし</v>
      </c>
      <c r="J10" s="38"/>
      <c r="K10" s="38"/>
      <c r="L10" s="38"/>
      <c r="M10" s="38"/>
      <c r="N10" s="38"/>
      <c r="O10" s="38"/>
      <c r="P10" s="38">
        <f>
データ!$P$6</f>
        <v>
95.6</v>
      </c>
      <c r="Q10" s="38"/>
      <c r="R10" s="38"/>
      <c r="S10" s="38"/>
      <c r="T10" s="38"/>
      <c r="U10" s="38"/>
      <c r="V10" s="38"/>
      <c r="W10" s="37">
        <f>
データ!$Q$6</f>
        <v>
2475</v>
      </c>
      <c r="X10" s="37"/>
      <c r="Y10" s="37"/>
      <c r="Z10" s="37"/>
      <c r="AA10" s="37"/>
      <c r="AB10" s="37"/>
      <c r="AC10" s="37"/>
      <c r="AD10" s="2"/>
      <c r="AE10" s="2"/>
      <c r="AF10" s="2"/>
      <c r="AG10" s="2"/>
      <c r="AH10" s="2"/>
      <c r="AI10" s="2"/>
      <c r="AJ10" s="2"/>
      <c r="AK10" s="2"/>
      <c r="AL10" s="37">
        <f>
データ!$U$6</f>
        <v>
1976</v>
      </c>
      <c r="AM10" s="37"/>
      <c r="AN10" s="37"/>
      <c r="AO10" s="37"/>
      <c r="AP10" s="37"/>
      <c r="AQ10" s="37"/>
      <c r="AR10" s="37"/>
      <c r="AS10" s="37"/>
      <c r="AT10" s="38">
        <f>
データ!$V$6</f>
        <v>
13.3</v>
      </c>
      <c r="AU10" s="38"/>
      <c r="AV10" s="38"/>
      <c r="AW10" s="38"/>
      <c r="AX10" s="38"/>
      <c r="AY10" s="38"/>
      <c r="AZ10" s="38"/>
      <c r="BA10" s="38"/>
      <c r="BB10" s="38">
        <f>
データ!$W$6</f>
        <v>
148.57</v>
      </c>
      <c r="BC10" s="38"/>
      <c r="BD10" s="38"/>
      <c r="BE10" s="38"/>
      <c r="BF10" s="38"/>
      <c r="BG10" s="38"/>
      <c r="BH10" s="38"/>
      <c r="BI10" s="38"/>
      <c r="BJ10" s="2"/>
      <c r="BK10" s="2"/>
      <c r="BL10" s="53" t="s">
        <v>
21</v>
      </c>
      <c r="BM10" s="54"/>
      <c r="BN10" s="55" t="s">
        <v>
22</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
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
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
25</v>
      </c>
      <c r="BM14" s="66"/>
      <c r="BN14" s="66"/>
      <c r="BO14" s="66"/>
      <c r="BP14" s="66"/>
      <c r="BQ14" s="66"/>
      <c r="BR14" s="66"/>
      <c r="BS14" s="66"/>
      <c r="BT14" s="66"/>
      <c r="BU14" s="66"/>
      <c r="BV14" s="66"/>
      <c r="BW14" s="66"/>
      <c r="BX14" s="66"/>
      <c r="BY14" s="66"/>
      <c r="BZ14" s="6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
109</v>
      </c>
      <c r="BM16" s="48"/>
      <c r="BN16" s="48"/>
      <c r="BO16" s="48"/>
      <c r="BP16" s="48"/>
      <c r="BQ16" s="48"/>
      <c r="BR16" s="48"/>
      <c r="BS16" s="48"/>
      <c r="BT16" s="48"/>
      <c r="BU16" s="48"/>
      <c r="BV16" s="48"/>
      <c r="BW16" s="48"/>
      <c r="BX16" s="48"/>
      <c r="BY16" s="48"/>
      <c r="BZ16" s="4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
26</v>
      </c>
      <c r="BM45" s="66"/>
      <c r="BN45" s="66"/>
      <c r="BO45" s="66"/>
      <c r="BP45" s="66"/>
      <c r="BQ45" s="66"/>
      <c r="BR45" s="66"/>
      <c r="BS45" s="66"/>
      <c r="BT45" s="66"/>
      <c r="BU45" s="66"/>
      <c r="BV45" s="66"/>
      <c r="BW45" s="66"/>
      <c r="BX45" s="66"/>
      <c r="BY45" s="66"/>
      <c r="BZ45" s="6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
110</v>
      </c>
      <c r="BM47" s="48"/>
      <c r="BN47" s="48"/>
      <c r="BO47" s="48"/>
      <c r="BP47" s="48"/>
      <c r="BQ47" s="48"/>
      <c r="BR47" s="48"/>
      <c r="BS47" s="48"/>
      <c r="BT47" s="48"/>
      <c r="BU47" s="48"/>
      <c r="BV47" s="48"/>
      <c r="BW47" s="48"/>
      <c r="BX47" s="48"/>
      <c r="BY47" s="48"/>
      <c r="BZ47" s="4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2">
      <c r="A60" s="2"/>
      <c r="B60" s="62" t="s">
        <v>
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
28</v>
      </c>
      <c r="BM64" s="66"/>
      <c r="BN64" s="66"/>
      <c r="BO64" s="66"/>
      <c r="BP64" s="66"/>
      <c r="BQ64" s="66"/>
      <c r="BR64" s="66"/>
      <c r="BS64" s="66"/>
      <c r="BT64" s="66"/>
      <c r="BU64" s="66"/>
      <c r="BV64" s="66"/>
      <c r="BW64" s="66"/>
      <c r="BX64" s="66"/>
      <c r="BY64" s="66"/>
      <c r="BZ64" s="6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
108</v>
      </c>
      <c r="BM66" s="48"/>
      <c r="BN66" s="48"/>
      <c r="BO66" s="48"/>
      <c r="BP66" s="48"/>
      <c r="BQ66" s="48"/>
      <c r="BR66" s="48"/>
      <c r="BS66" s="48"/>
      <c r="BT66" s="48"/>
      <c r="BU66" s="48"/>
      <c r="BV66" s="48"/>
      <c r="BW66" s="48"/>
      <c r="BX66" s="48"/>
      <c r="BY66" s="48"/>
      <c r="BZ66" s="4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ht="13.2" x14ac:dyDescent="0.2">
      <c r="C83" s="12"/>
    </row>
    <row r="84" spans="1:78" ht="13.2" hidden="1" x14ac:dyDescent="0.2">
      <c r="B84" s="13" t="s">
        <v>
29</v>
      </c>
      <c r="C84" s="13"/>
      <c r="D84" s="13"/>
      <c r="E84" s="13" t="s">
        <v>
30</v>
      </c>
      <c r="F84" s="13" t="s">
        <v>
31</v>
      </c>
      <c r="G84" s="13" t="s">
        <v>
32</v>
      </c>
      <c r="H84" s="13" t="s">
        <v>
33</v>
      </c>
      <c r="I84" s="13" t="s">
        <v>
34</v>
      </c>
      <c r="J84" s="13" t="s">
        <v>
35</v>
      </c>
      <c r="K84" s="13" t="s">
        <v>
36</v>
      </c>
      <c r="L84" s="13" t="s">
        <v>
37</v>
      </c>
      <c r="M84" s="13" t="s">
        <v>
38</v>
      </c>
      <c r="N84" s="13" t="s">
        <v>
39</v>
      </c>
      <c r="O84" s="13" t="s">
        <v>
40</v>
      </c>
    </row>
    <row r="85" spans="1:78" ht="13.2" hidden="1" x14ac:dyDescent="0.2">
      <c r="B85" s="13"/>
      <c r="C85" s="13"/>
      <c r="D85" s="13"/>
      <c r="E85" s="13" t="str">
        <f>
データ!AH6</f>
        <v>
【73.42】</v>
      </c>
      <c r="F85" s="13" t="s">
        <v>
41</v>
      </c>
      <c r="G85" s="13" t="s">
        <v>
41</v>
      </c>
      <c r="H85" s="13" t="str">
        <f>
データ!BO6</f>
        <v>
【940.88】</v>
      </c>
      <c r="I85" s="13" t="str">
        <f>
データ!BZ6</f>
        <v>
【54.59】</v>
      </c>
      <c r="J85" s="13" t="str">
        <f>
データ!CK6</f>
        <v>
【301.20】</v>
      </c>
      <c r="K85" s="13" t="str">
        <f>
データ!CV6</f>
        <v>
【56.42】</v>
      </c>
      <c r="L85" s="13" t="str">
        <f>
データ!DG6</f>
        <v>
【71.01】</v>
      </c>
      <c r="M85" s="13" t="s">
        <v>
41</v>
      </c>
      <c r="N85" s="13" t="s">
        <v>
41</v>
      </c>
      <c r="O85" s="13" t="str">
        <f>
データ!EN6</f>
        <v>
【0.58】</v>
      </c>
    </row>
  </sheetData>
  <sheetProtection algorithmName="SHA-512" hashValue="oFFSXkVz4BOGywSHOSLg8mel7SViWuRRFN8q+fmBZlX6IaiPJ0tyOX/d0x2IeWtNevmmk1E0VTXaqTtx3Juo1A==" saltValue="SiGdapQGcDZLosjaUl6yN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 right="0.196850393700787" top="0.196850393700787" bottom="0.196850393700787" header="0.196850393700787" footer="0.196850393700787"/>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ustomHeight="1" x14ac:dyDescent="0.2"/>
  <cols>
    <col min="2" max="144" width="11.88671875" customWidth="1"/>
  </cols>
  <sheetData>
    <row r="1" spans="1:144" ht="13.5" customHeight="1" x14ac:dyDescent="0.2">
      <c r="A1" t="s">
        <v>
42</v>
      </c>
      <c r="E1" s="14"/>
      <c r="F1" s="14"/>
      <c r="G1" s="14"/>
      <c r="H1" s="14"/>
      <c r="I1" s="14"/>
      <c r="J1" s="14"/>
      <c r="K1" s="14"/>
      <c r="L1" s="14"/>
      <c r="M1" s="14"/>
      <c r="N1" s="14"/>
      <c r="O1" s="14"/>
      <c r="P1" s="14"/>
      <c r="Q1" s="14"/>
      <c r="R1" s="14"/>
      <c r="S1" s="14"/>
      <c r="T1" s="14"/>
      <c r="U1" s="14"/>
      <c r="V1" s="14"/>
      <c r="W1" s="14"/>
      <c r="X1" s="14">
        <v>
1</v>
      </c>
      <c r="Y1" s="14">
        <v>
1</v>
      </c>
      <c r="Z1" s="14">
        <v>
1</v>
      </c>
      <c r="AA1" s="14">
        <v>
1</v>
      </c>
      <c r="AB1" s="14">
        <v>
1</v>
      </c>
      <c r="AC1" s="14">
        <v>
1</v>
      </c>
      <c r="AD1" s="14">
        <v>
1</v>
      </c>
      <c r="AE1" s="14">
        <v>
1</v>
      </c>
      <c r="AF1" s="14">
        <v>
1</v>
      </c>
      <c r="AG1" s="14">
        <v>
1</v>
      </c>
      <c r="AH1" s="14"/>
      <c r="AI1" s="14">
        <v>
1</v>
      </c>
      <c r="AJ1" s="14">
        <v>
1</v>
      </c>
      <c r="AK1" s="14">
        <v>
1</v>
      </c>
      <c r="AL1" s="14">
        <v>
1</v>
      </c>
      <c r="AM1" s="14">
        <v>
1</v>
      </c>
      <c r="AN1" s="14">
        <v>
1</v>
      </c>
      <c r="AO1" s="14">
        <v>
1</v>
      </c>
      <c r="AP1" s="14">
        <v>
1</v>
      </c>
      <c r="AQ1" s="14">
        <v>
1</v>
      </c>
      <c r="AR1" s="14">
        <v>
1</v>
      </c>
      <c r="AS1" s="14"/>
      <c r="AT1" s="14">
        <v>
1</v>
      </c>
      <c r="AU1" s="14">
        <v>
1</v>
      </c>
      <c r="AV1" s="14">
        <v>
1</v>
      </c>
      <c r="AW1" s="14">
        <v>
1</v>
      </c>
      <c r="AX1" s="14">
        <v>
1</v>
      </c>
      <c r="AY1" s="14">
        <v>
1</v>
      </c>
      <c r="AZ1" s="14">
        <v>
1</v>
      </c>
      <c r="BA1" s="14">
        <v>
1</v>
      </c>
      <c r="BB1" s="14">
        <v>
1</v>
      </c>
      <c r="BC1" s="14">
        <v>
1</v>
      </c>
      <c r="BD1" s="14"/>
      <c r="BE1" s="14">
        <v>
1</v>
      </c>
      <c r="BF1" s="14">
        <v>
1</v>
      </c>
      <c r="BG1" s="14">
        <v>
1</v>
      </c>
      <c r="BH1" s="14">
        <v>
1</v>
      </c>
      <c r="BI1" s="14">
        <v>
1</v>
      </c>
      <c r="BJ1" s="14">
        <v>
1</v>
      </c>
      <c r="BK1" s="14">
        <v>
1</v>
      </c>
      <c r="BL1" s="14">
        <v>
1</v>
      </c>
      <c r="BM1" s="14">
        <v>
1</v>
      </c>
      <c r="BN1" s="14">
        <v>
1</v>
      </c>
      <c r="BO1" s="14"/>
      <c r="BP1" s="14">
        <v>
1</v>
      </c>
      <c r="BQ1" s="14">
        <v>
1</v>
      </c>
      <c r="BR1" s="14">
        <v>
1</v>
      </c>
      <c r="BS1" s="14">
        <v>
1</v>
      </c>
      <c r="BT1" s="14">
        <v>
1</v>
      </c>
      <c r="BU1" s="14">
        <v>
1</v>
      </c>
      <c r="BV1" s="14">
        <v>
1</v>
      </c>
      <c r="BW1" s="14">
        <v>
1</v>
      </c>
      <c r="BX1" s="14">
        <v>
1</v>
      </c>
      <c r="BY1" s="14">
        <v>
1</v>
      </c>
      <c r="BZ1" s="14"/>
      <c r="CA1" s="14">
        <v>
1</v>
      </c>
      <c r="CB1" s="14">
        <v>
1</v>
      </c>
      <c r="CC1" s="14">
        <v>
1</v>
      </c>
      <c r="CD1" s="14">
        <v>
1</v>
      </c>
      <c r="CE1" s="14">
        <v>
1</v>
      </c>
      <c r="CF1" s="14">
        <v>
1</v>
      </c>
      <c r="CG1" s="14">
        <v>
1</v>
      </c>
      <c r="CH1" s="14">
        <v>
1</v>
      </c>
      <c r="CI1" s="14">
        <v>
1</v>
      </c>
      <c r="CJ1" s="14">
        <v>
1</v>
      </c>
      <c r="CK1" s="14"/>
      <c r="CL1" s="14">
        <v>
1</v>
      </c>
      <c r="CM1" s="14">
        <v>
1</v>
      </c>
      <c r="CN1" s="14">
        <v>
1</v>
      </c>
      <c r="CO1" s="14">
        <v>
1</v>
      </c>
      <c r="CP1" s="14">
        <v>
1</v>
      </c>
      <c r="CQ1" s="14">
        <v>
1</v>
      </c>
      <c r="CR1" s="14">
        <v>
1</v>
      </c>
      <c r="CS1" s="14">
        <v>
1</v>
      </c>
      <c r="CT1" s="14">
        <v>
1</v>
      </c>
      <c r="CU1" s="14">
        <v>
1</v>
      </c>
      <c r="CV1" s="14"/>
      <c r="CW1" s="14">
        <v>
1</v>
      </c>
      <c r="CX1" s="14">
        <v>
1</v>
      </c>
      <c r="CY1" s="14">
        <v>
1</v>
      </c>
      <c r="CZ1" s="14">
        <v>
1</v>
      </c>
      <c r="DA1" s="14">
        <v>
1</v>
      </c>
      <c r="DB1" s="14">
        <v>
1</v>
      </c>
      <c r="DC1" s="14">
        <v>
1</v>
      </c>
      <c r="DD1" s="14">
        <v>
1</v>
      </c>
      <c r="DE1" s="14">
        <v>
1</v>
      </c>
      <c r="DF1" s="14">
        <v>
1</v>
      </c>
      <c r="DG1" s="14"/>
      <c r="DH1" s="14">
        <v>
1</v>
      </c>
      <c r="DI1" s="14">
        <v>
1</v>
      </c>
      <c r="DJ1" s="14">
        <v>
1</v>
      </c>
      <c r="DK1" s="14">
        <v>
1</v>
      </c>
      <c r="DL1" s="14">
        <v>
1</v>
      </c>
      <c r="DM1" s="14">
        <v>
1</v>
      </c>
      <c r="DN1" s="14">
        <v>
1</v>
      </c>
      <c r="DO1" s="14">
        <v>
1</v>
      </c>
      <c r="DP1" s="14">
        <v>
1</v>
      </c>
      <c r="DQ1" s="14">
        <v>
1</v>
      </c>
      <c r="DR1" s="14"/>
      <c r="DS1" s="14">
        <v>
1</v>
      </c>
      <c r="DT1" s="14">
        <v>
1</v>
      </c>
      <c r="DU1" s="14">
        <v>
1</v>
      </c>
      <c r="DV1" s="14">
        <v>
1</v>
      </c>
      <c r="DW1" s="14">
        <v>
1</v>
      </c>
      <c r="DX1" s="14">
        <v>
1</v>
      </c>
      <c r="DY1" s="14">
        <v>
1</v>
      </c>
      <c r="DZ1" s="14">
        <v>
1</v>
      </c>
      <c r="EA1" s="14">
        <v>
1</v>
      </c>
      <c r="EB1" s="14">
        <v>
1</v>
      </c>
      <c r="EC1" s="14"/>
      <c r="ED1" s="14">
        <v>
1</v>
      </c>
      <c r="EE1" s="14">
        <v>
1</v>
      </c>
      <c r="EF1" s="14">
        <v>
1</v>
      </c>
      <c r="EG1" s="14">
        <v>
1</v>
      </c>
      <c r="EH1" s="14">
        <v>
1</v>
      </c>
      <c r="EI1" s="14">
        <v>
1</v>
      </c>
      <c r="EJ1" s="14">
        <v>
1</v>
      </c>
      <c r="EK1" s="14">
        <v>
1</v>
      </c>
      <c r="EL1" s="14">
        <v>
1</v>
      </c>
      <c r="EM1" s="14">
        <v>
1</v>
      </c>
      <c r="EN1" s="14"/>
    </row>
    <row r="2" spans="1:144" ht="13.5" customHeight="1" x14ac:dyDescent="0.2">
      <c r="A2" s="15" t="s">
        <v>
43</v>
      </c>
      <c r="B2" s="15">
        <f>
COLUMN()-1</f>
        <v>
1</v>
      </c>
      <c r="C2" s="15">
        <f t="shared" ref="C2:BR2" si="0">
COLUMN()-1</f>
        <v>
2</v>
      </c>
      <c r="D2" s="15">
        <f t="shared" si="0"/>
        <v>
3</v>
      </c>
      <c r="E2" s="15">
        <f t="shared" si="0"/>
        <v>
4</v>
      </c>
      <c r="F2" s="15">
        <f t="shared" si="0"/>
        <v>
5</v>
      </c>
      <c r="G2" s="15">
        <f t="shared" si="0"/>
        <v>
6</v>
      </c>
      <c r="H2" s="15">
        <f t="shared" si="0"/>
        <v>
7</v>
      </c>
      <c r="I2" s="15">
        <f t="shared" si="0"/>
        <v>
8</v>
      </c>
      <c r="J2" s="15">
        <f t="shared" si="0"/>
        <v>
9</v>
      </c>
      <c r="K2" s="15">
        <f t="shared" si="0"/>
        <v>
10</v>
      </c>
      <c r="L2" s="15">
        <f t="shared" si="0"/>
        <v>
11</v>
      </c>
      <c r="M2" s="15">
        <f t="shared" si="0"/>
        <v>
12</v>
      </c>
      <c r="N2" s="15">
        <f t="shared" si="0"/>
        <v>
13</v>
      </c>
      <c r="O2" s="15">
        <f t="shared" si="0"/>
        <v>
14</v>
      </c>
      <c r="P2" s="15">
        <f t="shared" si="0"/>
        <v>
15</v>
      </c>
      <c r="Q2" s="15">
        <f t="shared" si="0"/>
        <v>
16</v>
      </c>
      <c r="R2" s="15">
        <f t="shared" si="0"/>
        <v>
17</v>
      </c>
      <c r="S2" s="15">
        <f t="shared" si="0"/>
        <v>
18</v>
      </c>
      <c r="T2" s="15">
        <f t="shared" si="0"/>
        <v>
19</v>
      </c>
      <c r="U2" s="15">
        <f t="shared" si="0"/>
        <v>
20</v>
      </c>
      <c r="V2" s="15">
        <f t="shared" si="0"/>
        <v>
21</v>
      </c>
      <c r="W2" s="15">
        <f t="shared" si="0"/>
        <v>
22</v>
      </c>
      <c r="X2" s="15">
        <f t="shared" si="0"/>
        <v>
23</v>
      </c>
      <c r="Y2" s="15">
        <f t="shared" si="0"/>
        <v>
24</v>
      </c>
      <c r="Z2" s="15">
        <f t="shared" si="0"/>
        <v>
25</v>
      </c>
      <c r="AA2" s="15">
        <f t="shared" si="0"/>
        <v>
26</v>
      </c>
      <c r="AB2" s="15">
        <f t="shared" si="0"/>
        <v>
27</v>
      </c>
      <c r="AC2" s="15">
        <f t="shared" si="0"/>
        <v>
28</v>
      </c>
      <c r="AD2" s="15">
        <f t="shared" si="0"/>
        <v>
29</v>
      </c>
      <c r="AE2" s="15">
        <f t="shared" si="0"/>
        <v>
30</v>
      </c>
      <c r="AF2" s="15">
        <f t="shared" si="0"/>
        <v>
31</v>
      </c>
      <c r="AG2" s="15">
        <f t="shared" si="0"/>
        <v>
32</v>
      </c>
      <c r="AH2" s="15">
        <f t="shared" si="0"/>
        <v>
33</v>
      </c>
      <c r="AI2" s="15">
        <f t="shared" si="0"/>
        <v>
34</v>
      </c>
      <c r="AJ2" s="15">
        <f t="shared" si="0"/>
        <v>
35</v>
      </c>
      <c r="AK2" s="15">
        <f t="shared" si="0"/>
        <v>
36</v>
      </c>
      <c r="AL2" s="15">
        <f t="shared" si="0"/>
        <v>
37</v>
      </c>
      <c r="AM2" s="15">
        <f t="shared" si="0"/>
        <v>
38</v>
      </c>
      <c r="AN2" s="15">
        <f t="shared" si="0"/>
        <v>
39</v>
      </c>
      <c r="AO2" s="15">
        <f t="shared" si="0"/>
        <v>
40</v>
      </c>
      <c r="AP2" s="15">
        <f t="shared" si="0"/>
        <v>
41</v>
      </c>
      <c r="AQ2" s="15">
        <f t="shared" si="0"/>
        <v>
42</v>
      </c>
      <c r="AR2" s="15">
        <f t="shared" si="0"/>
        <v>
43</v>
      </c>
      <c r="AS2" s="15">
        <f t="shared" si="0"/>
        <v>
44</v>
      </c>
      <c r="AT2" s="15">
        <f t="shared" si="0"/>
        <v>
45</v>
      </c>
      <c r="AU2" s="15">
        <f t="shared" si="0"/>
        <v>
46</v>
      </c>
      <c r="AV2" s="15">
        <f t="shared" si="0"/>
        <v>
47</v>
      </c>
      <c r="AW2" s="15">
        <f t="shared" si="0"/>
        <v>
48</v>
      </c>
      <c r="AX2" s="15">
        <f t="shared" si="0"/>
        <v>
49</v>
      </c>
      <c r="AY2" s="15">
        <f t="shared" si="0"/>
        <v>
50</v>
      </c>
      <c r="AZ2" s="15">
        <f t="shared" si="0"/>
        <v>
51</v>
      </c>
      <c r="BA2" s="15">
        <f t="shared" si="0"/>
        <v>
52</v>
      </c>
      <c r="BB2" s="15">
        <f t="shared" si="0"/>
        <v>
53</v>
      </c>
      <c r="BC2" s="15">
        <f t="shared" si="0"/>
        <v>
54</v>
      </c>
      <c r="BD2" s="15">
        <f t="shared" si="0"/>
        <v>
55</v>
      </c>
      <c r="BE2" s="15">
        <f t="shared" si="0"/>
        <v>
56</v>
      </c>
      <c r="BF2" s="15">
        <f t="shared" si="0"/>
        <v>
57</v>
      </c>
      <c r="BG2" s="15">
        <f t="shared" si="0"/>
        <v>
58</v>
      </c>
      <c r="BH2" s="15">
        <f t="shared" si="0"/>
        <v>
59</v>
      </c>
      <c r="BI2" s="15">
        <f t="shared" si="0"/>
        <v>
60</v>
      </c>
      <c r="BJ2" s="15">
        <f t="shared" si="0"/>
        <v>
61</v>
      </c>
      <c r="BK2" s="15">
        <f t="shared" si="0"/>
        <v>
62</v>
      </c>
      <c r="BL2" s="15">
        <f t="shared" si="0"/>
        <v>
63</v>
      </c>
      <c r="BM2" s="15">
        <f t="shared" si="0"/>
        <v>
64</v>
      </c>
      <c r="BN2" s="15">
        <f t="shared" si="0"/>
        <v>
65</v>
      </c>
      <c r="BO2" s="15">
        <f t="shared" si="0"/>
        <v>
66</v>
      </c>
      <c r="BP2" s="15">
        <f t="shared" si="0"/>
        <v>
67</v>
      </c>
      <c r="BQ2" s="15">
        <f t="shared" si="0"/>
        <v>
68</v>
      </c>
      <c r="BR2" s="15">
        <f t="shared" si="0"/>
        <v>
69</v>
      </c>
      <c r="BS2" s="15">
        <f t="shared" ref="BS2:ED2" si="1">
COLUMN()-1</f>
        <v>
70</v>
      </c>
      <c r="BT2" s="15">
        <f t="shared" si="1"/>
        <v>
71</v>
      </c>
      <c r="BU2" s="15">
        <f t="shared" si="1"/>
        <v>
72</v>
      </c>
      <c r="BV2" s="15">
        <f t="shared" si="1"/>
        <v>
73</v>
      </c>
      <c r="BW2" s="15">
        <f t="shared" si="1"/>
        <v>
74</v>
      </c>
      <c r="BX2" s="15">
        <f t="shared" si="1"/>
        <v>
75</v>
      </c>
      <c r="BY2" s="15">
        <f t="shared" si="1"/>
        <v>
76</v>
      </c>
      <c r="BZ2" s="15">
        <f t="shared" si="1"/>
        <v>
77</v>
      </c>
      <c r="CA2" s="15">
        <f t="shared" si="1"/>
        <v>
78</v>
      </c>
      <c r="CB2" s="15">
        <f t="shared" si="1"/>
        <v>
79</v>
      </c>
      <c r="CC2" s="15">
        <f t="shared" si="1"/>
        <v>
80</v>
      </c>
      <c r="CD2" s="15">
        <f t="shared" si="1"/>
        <v>
81</v>
      </c>
      <c r="CE2" s="15">
        <f t="shared" si="1"/>
        <v>
82</v>
      </c>
      <c r="CF2" s="15">
        <f t="shared" si="1"/>
        <v>
83</v>
      </c>
      <c r="CG2" s="15">
        <f t="shared" si="1"/>
        <v>
84</v>
      </c>
      <c r="CH2" s="15">
        <f t="shared" si="1"/>
        <v>
85</v>
      </c>
      <c r="CI2" s="15">
        <f t="shared" si="1"/>
        <v>
86</v>
      </c>
      <c r="CJ2" s="15">
        <f t="shared" si="1"/>
        <v>
87</v>
      </c>
      <c r="CK2" s="15">
        <f t="shared" si="1"/>
        <v>
88</v>
      </c>
      <c r="CL2" s="15">
        <f t="shared" si="1"/>
        <v>
89</v>
      </c>
      <c r="CM2" s="15">
        <f t="shared" si="1"/>
        <v>
90</v>
      </c>
      <c r="CN2" s="15">
        <f t="shared" si="1"/>
        <v>
91</v>
      </c>
      <c r="CO2" s="15">
        <f t="shared" si="1"/>
        <v>
92</v>
      </c>
      <c r="CP2" s="15">
        <f t="shared" si="1"/>
        <v>
93</v>
      </c>
      <c r="CQ2" s="15">
        <f t="shared" si="1"/>
        <v>
94</v>
      </c>
      <c r="CR2" s="15">
        <f t="shared" si="1"/>
        <v>
95</v>
      </c>
      <c r="CS2" s="15">
        <f t="shared" si="1"/>
        <v>
96</v>
      </c>
      <c r="CT2" s="15">
        <f t="shared" si="1"/>
        <v>
97</v>
      </c>
      <c r="CU2" s="15">
        <f t="shared" si="1"/>
        <v>
98</v>
      </c>
      <c r="CV2" s="15">
        <f t="shared" si="1"/>
        <v>
99</v>
      </c>
      <c r="CW2" s="15">
        <f t="shared" si="1"/>
        <v>
100</v>
      </c>
      <c r="CX2" s="15">
        <f t="shared" si="1"/>
        <v>
101</v>
      </c>
      <c r="CY2" s="15">
        <f t="shared" si="1"/>
        <v>
102</v>
      </c>
      <c r="CZ2" s="15">
        <f t="shared" si="1"/>
        <v>
103</v>
      </c>
      <c r="DA2" s="15">
        <f t="shared" si="1"/>
        <v>
104</v>
      </c>
      <c r="DB2" s="15">
        <f t="shared" si="1"/>
        <v>
105</v>
      </c>
      <c r="DC2" s="15">
        <f t="shared" si="1"/>
        <v>
106</v>
      </c>
      <c r="DD2" s="15">
        <f t="shared" si="1"/>
        <v>
107</v>
      </c>
      <c r="DE2" s="15">
        <f t="shared" si="1"/>
        <v>
108</v>
      </c>
      <c r="DF2" s="15">
        <f t="shared" si="1"/>
        <v>
109</v>
      </c>
      <c r="DG2" s="15">
        <f t="shared" si="1"/>
        <v>
110</v>
      </c>
      <c r="DH2" s="15">
        <f t="shared" si="1"/>
        <v>
111</v>
      </c>
      <c r="DI2" s="15">
        <f t="shared" si="1"/>
        <v>
112</v>
      </c>
      <c r="DJ2" s="15">
        <f t="shared" si="1"/>
        <v>
113</v>
      </c>
      <c r="DK2" s="15">
        <f t="shared" si="1"/>
        <v>
114</v>
      </c>
      <c r="DL2" s="15">
        <f t="shared" si="1"/>
        <v>
115</v>
      </c>
      <c r="DM2" s="15">
        <f t="shared" si="1"/>
        <v>
116</v>
      </c>
      <c r="DN2" s="15">
        <f t="shared" si="1"/>
        <v>
117</v>
      </c>
      <c r="DO2" s="15">
        <f t="shared" si="1"/>
        <v>
118</v>
      </c>
      <c r="DP2" s="15">
        <f t="shared" si="1"/>
        <v>
119</v>
      </c>
      <c r="DQ2" s="15">
        <f t="shared" si="1"/>
        <v>
120</v>
      </c>
      <c r="DR2" s="15">
        <f t="shared" si="1"/>
        <v>
121</v>
      </c>
      <c r="DS2" s="15">
        <f t="shared" si="1"/>
        <v>
122</v>
      </c>
      <c r="DT2" s="15">
        <f t="shared" si="1"/>
        <v>
123</v>
      </c>
      <c r="DU2" s="15">
        <f t="shared" si="1"/>
        <v>
124</v>
      </c>
      <c r="DV2" s="15">
        <f t="shared" si="1"/>
        <v>
125</v>
      </c>
      <c r="DW2" s="15">
        <f t="shared" si="1"/>
        <v>
126</v>
      </c>
      <c r="DX2" s="15">
        <f t="shared" si="1"/>
        <v>
127</v>
      </c>
      <c r="DY2" s="15">
        <f t="shared" si="1"/>
        <v>
128</v>
      </c>
      <c r="DZ2" s="15">
        <f t="shared" si="1"/>
        <v>
129</v>
      </c>
      <c r="EA2" s="15">
        <f t="shared" si="1"/>
        <v>
130</v>
      </c>
      <c r="EB2" s="15">
        <f t="shared" si="1"/>
        <v>
131</v>
      </c>
      <c r="EC2" s="15">
        <f t="shared" si="1"/>
        <v>
132</v>
      </c>
      <c r="ED2" s="15">
        <f t="shared" si="1"/>
        <v>
133</v>
      </c>
      <c r="EE2" s="15">
        <f t="shared" ref="EE2:EN2" si="2">
COLUMN()-1</f>
        <v>
134</v>
      </c>
      <c r="EF2" s="15">
        <f t="shared" si="2"/>
        <v>
135</v>
      </c>
      <c r="EG2" s="15">
        <f t="shared" si="2"/>
        <v>
136</v>
      </c>
      <c r="EH2" s="15">
        <f t="shared" si="2"/>
        <v>
137</v>
      </c>
      <c r="EI2" s="15">
        <f t="shared" si="2"/>
        <v>
138</v>
      </c>
      <c r="EJ2" s="15">
        <f t="shared" si="2"/>
        <v>
139</v>
      </c>
      <c r="EK2" s="15">
        <f t="shared" si="2"/>
        <v>
140</v>
      </c>
      <c r="EL2" s="15">
        <f t="shared" si="2"/>
        <v>
141</v>
      </c>
      <c r="EM2" s="15">
        <f t="shared" si="2"/>
        <v>
142</v>
      </c>
      <c r="EN2" s="15">
        <f t="shared" si="2"/>
        <v>
143</v>
      </c>
    </row>
    <row r="3" spans="1:144" ht="13.5" customHeight="1" x14ac:dyDescent="0.2">
      <c r="A3" s="15" t="s">
        <v>
44</v>
      </c>
      <c r="B3" s="16" t="s">
        <v>
45</v>
      </c>
      <c r="C3" s="16" t="s">
        <v>
46</v>
      </c>
      <c r="D3" s="16" t="s">
        <v>
47</v>
      </c>
      <c r="E3" s="16" t="s">
        <v>
48</v>
      </c>
      <c r="F3" s="16" t="s">
        <v>
49</v>
      </c>
      <c r="G3" s="16" t="s">
        <v>
50</v>
      </c>
      <c r="H3" s="72" t="s">
        <v>
51</v>
      </c>
      <c r="I3" s="73"/>
      <c r="J3" s="73"/>
      <c r="K3" s="73"/>
      <c r="L3" s="73"/>
      <c r="M3" s="73"/>
      <c r="N3" s="73"/>
      <c r="O3" s="73"/>
      <c r="P3" s="73"/>
      <c r="Q3" s="73"/>
      <c r="R3" s="73"/>
      <c r="S3" s="73"/>
      <c r="T3" s="73"/>
      <c r="U3" s="73"/>
      <c r="V3" s="73"/>
      <c r="W3" s="74"/>
      <c r="X3" s="78" t="s">
        <v>
24</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
27</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ht="13.5" customHeight="1" x14ac:dyDescent="0.2">
      <c r="A4" s="15" t="s">
        <v>
52</v>
      </c>
      <c r="B4" s="17"/>
      <c r="C4" s="17"/>
      <c r="D4" s="17"/>
      <c r="E4" s="17"/>
      <c r="F4" s="17"/>
      <c r="G4" s="17"/>
      <c r="H4" s="75"/>
      <c r="I4" s="76"/>
      <c r="J4" s="76"/>
      <c r="K4" s="76"/>
      <c r="L4" s="76"/>
      <c r="M4" s="76"/>
      <c r="N4" s="76"/>
      <c r="O4" s="76"/>
      <c r="P4" s="76"/>
      <c r="Q4" s="76"/>
      <c r="R4" s="76"/>
      <c r="S4" s="76"/>
      <c r="T4" s="76"/>
      <c r="U4" s="76"/>
      <c r="V4" s="76"/>
      <c r="W4" s="77"/>
      <c r="X4" s="71" t="s">
        <v>
53</v>
      </c>
      <c r="Y4" s="71"/>
      <c r="Z4" s="71"/>
      <c r="AA4" s="71"/>
      <c r="AB4" s="71"/>
      <c r="AC4" s="71"/>
      <c r="AD4" s="71"/>
      <c r="AE4" s="71"/>
      <c r="AF4" s="71"/>
      <c r="AG4" s="71"/>
      <c r="AH4" s="71"/>
      <c r="AI4" s="71" t="s">
        <v>
54</v>
      </c>
      <c r="AJ4" s="71"/>
      <c r="AK4" s="71"/>
      <c r="AL4" s="71"/>
      <c r="AM4" s="71"/>
      <c r="AN4" s="71"/>
      <c r="AO4" s="71"/>
      <c r="AP4" s="71"/>
      <c r="AQ4" s="71"/>
      <c r="AR4" s="71"/>
      <c r="AS4" s="71"/>
      <c r="AT4" s="71" t="s">
        <v>
55</v>
      </c>
      <c r="AU4" s="71"/>
      <c r="AV4" s="71"/>
      <c r="AW4" s="71"/>
      <c r="AX4" s="71"/>
      <c r="AY4" s="71"/>
      <c r="AZ4" s="71"/>
      <c r="BA4" s="71"/>
      <c r="BB4" s="71"/>
      <c r="BC4" s="71"/>
      <c r="BD4" s="71"/>
      <c r="BE4" s="71" t="s">
        <v>
56</v>
      </c>
      <c r="BF4" s="71"/>
      <c r="BG4" s="71"/>
      <c r="BH4" s="71"/>
      <c r="BI4" s="71"/>
      <c r="BJ4" s="71"/>
      <c r="BK4" s="71"/>
      <c r="BL4" s="71"/>
      <c r="BM4" s="71"/>
      <c r="BN4" s="71"/>
      <c r="BO4" s="71"/>
      <c r="BP4" s="71" t="s">
        <v>
57</v>
      </c>
      <c r="BQ4" s="71"/>
      <c r="BR4" s="71"/>
      <c r="BS4" s="71"/>
      <c r="BT4" s="71"/>
      <c r="BU4" s="71"/>
      <c r="BV4" s="71"/>
      <c r="BW4" s="71"/>
      <c r="BX4" s="71"/>
      <c r="BY4" s="71"/>
      <c r="BZ4" s="71"/>
      <c r="CA4" s="71" t="s">
        <v>
58</v>
      </c>
      <c r="CB4" s="71"/>
      <c r="CC4" s="71"/>
      <c r="CD4" s="71"/>
      <c r="CE4" s="71"/>
      <c r="CF4" s="71"/>
      <c r="CG4" s="71"/>
      <c r="CH4" s="71"/>
      <c r="CI4" s="71"/>
      <c r="CJ4" s="71"/>
      <c r="CK4" s="71"/>
      <c r="CL4" s="71" t="s">
        <v>
59</v>
      </c>
      <c r="CM4" s="71"/>
      <c r="CN4" s="71"/>
      <c r="CO4" s="71"/>
      <c r="CP4" s="71"/>
      <c r="CQ4" s="71"/>
      <c r="CR4" s="71"/>
      <c r="CS4" s="71"/>
      <c r="CT4" s="71"/>
      <c r="CU4" s="71"/>
      <c r="CV4" s="71"/>
      <c r="CW4" s="71" t="s">
        <v>
60</v>
      </c>
      <c r="CX4" s="71"/>
      <c r="CY4" s="71"/>
      <c r="CZ4" s="71"/>
      <c r="DA4" s="71"/>
      <c r="DB4" s="71"/>
      <c r="DC4" s="71"/>
      <c r="DD4" s="71"/>
      <c r="DE4" s="71"/>
      <c r="DF4" s="71"/>
      <c r="DG4" s="71"/>
      <c r="DH4" s="71" t="s">
        <v>
61</v>
      </c>
      <c r="DI4" s="71"/>
      <c r="DJ4" s="71"/>
      <c r="DK4" s="71"/>
      <c r="DL4" s="71"/>
      <c r="DM4" s="71"/>
      <c r="DN4" s="71"/>
      <c r="DO4" s="71"/>
      <c r="DP4" s="71"/>
      <c r="DQ4" s="71"/>
      <c r="DR4" s="71"/>
      <c r="DS4" s="71" t="s">
        <v>
62</v>
      </c>
      <c r="DT4" s="71"/>
      <c r="DU4" s="71"/>
      <c r="DV4" s="71"/>
      <c r="DW4" s="71"/>
      <c r="DX4" s="71"/>
      <c r="DY4" s="71"/>
      <c r="DZ4" s="71"/>
      <c r="EA4" s="71"/>
      <c r="EB4" s="71"/>
      <c r="EC4" s="71"/>
      <c r="ED4" s="71" t="s">
        <v>
63</v>
      </c>
      <c r="EE4" s="71"/>
      <c r="EF4" s="71"/>
      <c r="EG4" s="71"/>
      <c r="EH4" s="71"/>
      <c r="EI4" s="71"/>
      <c r="EJ4" s="71"/>
      <c r="EK4" s="71"/>
      <c r="EL4" s="71"/>
      <c r="EM4" s="71"/>
      <c r="EN4" s="71"/>
    </row>
    <row r="5" spans="1:144" ht="13.5" customHeight="1" x14ac:dyDescent="0.2">
      <c r="A5" s="15" t="s">
        <v>
64</v>
      </c>
      <c r="B5" s="18"/>
      <c r="C5" s="18"/>
      <c r="D5" s="18"/>
      <c r="E5" s="18"/>
      <c r="F5" s="18"/>
      <c r="G5" s="18"/>
      <c r="H5" s="19" t="s">
        <v>
65</v>
      </c>
      <c r="I5" s="19" t="s">
        <v>
66</v>
      </c>
      <c r="J5" s="19" t="s">
        <v>
67</v>
      </c>
      <c r="K5" s="19" t="s">
        <v>
68</v>
      </c>
      <c r="L5" s="19" t="s">
        <v>
69</v>
      </c>
      <c r="M5" s="19" t="s">
        <v>
5</v>
      </c>
      <c r="N5" s="19" t="s">
        <v>
70</v>
      </c>
      <c r="O5" s="19" t="s">
        <v>
71</v>
      </c>
      <c r="P5" s="19" t="s">
        <v>
72</v>
      </c>
      <c r="Q5" s="19" t="s">
        <v>
73</v>
      </c>
      <c r="R5" s="19" t="s">
        <v>
74</v>
      </c>
      <c r="S5" s="19" t="s">
        <v>
75</v>
      </c>
      <c r="T5" s="19" t="s">
        <v>
76</v>
      </c>
      <c r="U5" s="19" t="s">
        <v>
77</v>
      </c>
      <c r="V5" s="19" t="s">
        <v>
78</v>
      </c>
      <c r="W5" s="19" t="s">
        <v>
79</v>
      </c>
      <c r="X5" s="19" t="s">
        <v>
80</v>
      </c>
      <c r="Y5" s="19" t="s">
        <v>
81</v>
      </c>
      <c r="Z5" s="19" t="s">
        <v>
82</v>
      </c>
      <c r="AA5" s="19" t="s">
        <v>
83</v>
      </c>
      <c r="AB5" s="19" t="s">
        <v>
84</v>
      </c>
      <c r="AC5" s="19" t="s">
        <v>
85</v>
      </c>
      <c r="AD5" s="19" t="s">
        <v>
86</v>
      </c>
      <c r="AE5" s="19" t="s">
        <v>
87</v>
      </c>
      <c r="AF5" s="19" t="s">
        <v>
88</v>
      </c>
      <c r="AG5" s="19" t="s">
        <v>
89</v>
      </c>
      <c r="AH5" s="19" t="s">
        <v>
29</v>
      </c>
      <c r="AI5" s="19" t="s">
        <v>
80</v>
      </c>
      <c r="AJ5" s="19" t="s">
        <v>
81</v>
      </c>
      <c r="AK5" s="19" t="s">
        <v>
82</v>
      </c>
      <c r="AL5" s="19" t="s">
        <v>
83</v>
      </c>
      <c r="AM5" s="19" t="s">
        <v>
84</v>
      </c>
      <c r="AN5" s="19" t="s">
        <v>
85</v>
      </c>
      <c r="AO5" s="19" t="s">
        <v>
86</v>
      </c>
      <c r="AP5" s="19" t="s">
        <v>
87</v>
      </c>
      <c r="AQ5" s="19" t="s">
        <v>
88</v>
      </c>
      <c r="AR5" s="19" t="s">
        <v>
89</v>
      </c>
      <c r="AS5" s="19" t="s">
        <v>
29</v>
      </c>
      <c r="AT5" s="19" t="s">
        <v>
80</v>
      </c>
      <c r="AU5" s="19" t="s">
        <v>
81</v>
      </c>
      <c r="AV5" s="19" t="s">
        <v>
82</v>
      </c>
      <c r="AW5" s="19" t="s">
        <v>
83</v>
      </c>
      <c r="AX5" s="19" t="s">
        <v>
84</v>
      </c>
      <c r="AY5" s="19" t="s">
        <v>
85</v>
      </c>
      <c r="AZ5" s="19" t="s">
        <v>
86</v>
      </c>
      <c r="BA5" s="19" t="s">
        <v>
87</v>
      </c>
      <c r="BB5" s="19" t="s">
        <v>
88</v>
      </c>
      <c r="BC5" s="19" t="s">
        <v>
89</v>
      </c>
      <c r="BD5" s="19" t="s">
        <v>
29</v>
      </c>
      <c r="BE5" s="19" t="s">
        <v>
80</v>
      </c>
      <c r="BF5" s="19" t="s">
        <v>
81</v>
      </c>
      <c r="BG5" s="19" t="s">
        <v>
82</v>
      </c>
      <c r="BH5" s="19" t="s">
        <v>
83</v>
      </c>
      <c r="BI5" s="19" t="s">
        <v>
84</v>
      </c>
      <c r="BJ5" s="19" t="s">
        <v>
85</v>
      </c>
      <c r="BK5" s="19" t="s">
        <v>
86</v>
      </c>
      <c r="BL5" s="19" t="s">
        <v>
87</v>
      </c>
      <c r="BM5" s="19" t="s">
        <v>
88</v>
      </c>
      <c r="BN5" s="19" t="s">
        <v>
89</v>
      </c>
      <c r="BO5" s="19" t="s">
        <v>
29</v>
      </c>
      <c r="BP5" s="19" t="s">
        <v>
80</v>
      </c>
      <c r="BQ5" s="19" t="s">
        <v>
81</v>
      </c>
      <c r="BR5" s="19" t="s">
        <v>
82</v>
      </c>
      <c r="BS5" s="19" t="s">
        <v>
83</v>
      </c>
      <c r="BT5" s="19" t="s">
        <v>
84</v>
      </c>
      <c r="BU5" s="19" t="s">
        <v>
85</v>
      </c>
      <c r="BV5" s="19" t="s">
        <v>
86</v>
      </c>
      <c r="BW5" s="19" t="s">
        <v>
87</v>
      </c>
      <c r="BX5" s="19" t="s">
        <v>
88</v>
      </c>
      <c r="BY5" s="19" t="s">
        <v>
89</v>
      </c>
      <c r="BZ5" s="19" t="s">
        <v>
29</v>
      </c>
      <c r="CA5" s="19" t="s">
        <v>
80</v>
      </c>
      <c r="CB5" s="19" t="s">
        <v>
81</v>
      </c>
      <c r="CC5" s="19" t="s">
        <v>
82</v>
      </c>
      <c r="CD5" s="19" t="s">
        <v>
83</v>
      </c>
      <c r="CE5" s="19" t="s">
        <v>
84</v>
      </c>
      <c r="CF5" s="19" t="s">
        <v>
85</v>
      </c>
      <c r="CG5" s="19" t="s">
        <v>
86</v>
      </c>
      <c r="CH5" s="19" t="s">
        <v>
87</v>
      </c>
      <c r="CI5" s="19" t="s">
        <v>
88</v>
      </c>
      <c r="CJ5" s="19" t="s">
        <v>
89</v>
      </c>
      <c r="CK5" s="19" t="s">
        <v>
29</v>
      </c>
      <c r="CL5" s="19" t="s">
        <v>
80</v>
      </c>
      <c r="CM5" s="19" t="s">
        <v>
81</v>
      </c>
      <c r="CN5" s="19" t="s">
        <v>
82</v>
      </c>
      <c r="CO5" s="19" t="s">
        <v>
83</v>
      </c>
      <c r="CP5" s="19" t="s">
        <v>
84</v>
      </c>
      <c r="CQ5" s="19" t="s">
        <v>
85</v>
      </c>
      <c r="CR5" s="19" t="s">
        <v>
86</v>
      </c>
      <c r="CS5" s="19" t="s">
        <v>
87</v>
      </c>
      <c r="CT5" s="19" t="s">
        <v>
88</v>
      </c>
      <c r="CU5" s="19" t="s">
        <v>
89</v>
      </c>
      <c r="CV5" s="19" t="s">
        <v>
29</v>
      </c>
      <c r="CW5" s="19" t="s">
        <v>
80</v>
      </c>
      <c r="CX5" s="19" t="s">
        <v>
81</v>
      </c>
      <c r="CY5" s="19" t="s">
        <v>
82</v>
      </c>
      <c r="CZ5" s="19" t="s">
        <v>
83</v>
      </c>
      <c r="DA5" s="19" t="s">
        <v>
84</v>
      </c>
      <c r="DB5" s="19" t="s">
        <v>
85</v>
      </c>
      <c r="DC5" s="19" t="s">
        <v>
86</v>
      </c>
      <c r="DD5" s="19" t="s">
        <v>
87</v>
      </c>
      <c r="DE5" s="19" t="s">
        <v>
88</v>
      </c>
      <c r="DF5" s="19" t="s">
        <v>
89</v>
      </c>
      <c r="DG5" s="19" t="s">
        <v>
29</v>
      </c>
      <c r="DH5" s="19" t="s">
        <v>
80</v>
      </c>
      <c r="DI5" s="19" t="s">
        <v>
81</v>
      </c>
      <c r="DJ5" s="19" t="s">
        <v>
82</v>
      </c>
      <c r="DK5" s="19" t="s">
        <v>
83</v>
      </c>
      <c r="DL5" s="19" t="s">
        <v>
84</v>
      </c>
      <c r="DM5" s="19" t="s">
        <v>
85</v>
      </c>
      <c r="DN5" s="19" t="s">
        <v>
86</v>
      </c>
      <c r="DO5" s="19" t="s">
        <v>
87</v>
      </c>
      <c r="DP5" s="19" t="s">
        <v>
88</v>
      </c>
      <c r="DQ5" s="19" t="s">
        <v>
89</v>
      </c>
      <c r="DR5" s="19" t="s">
        <v>
29</v>
      </c>
      <c r="DS5" s="19" t="s">
        <v>
80</v>
      </c>
      <c r="DT5" s="19" t="s">
        <v>
81</v>
      </c>
      <c r="DU5" s="19" t="s">
        <v>
82</v>
      </c>
      <c r="DV5" s="19" t="s">
        <v>
83</v>
      </c>
      <c r="DW5" s="19" t="s">
        <v>
84</v>
      </c>
      <c r="DX5" s="19" t="s">
        <v>
85</v>
      </c>
      <c r="DY5" s="19" t="s">
        <v>
86</v>
      </c>
      <c r="DZ5" s="19" t="s">
        <v>
87</v>
      </c>
      <c r="EA5" s="19" t="s">
        <v>
88</v>
      </c>
      <c r="EB5" s="19" t="s">
        <v>
89</v>
      </c>
      <c r="EC5" s="19" t="s">
        <v>
29</v>
      </c>
      <c r="ED5" s="19" t="s">
        <v>
80</v>
      </c>
      <c r="EE5" s="19" t="s">
        <v>
81</v>
      </c>
      <c r="EF5" s="19" t="s">
        <v>
82</v>
      </c>
      <c r="EG5" s="19" t="s">
        <v>
83</v>
      </c>
      <c r="EH5" s="19" t="s">
        <v>
84</v>
      </c>
      <c r="EI5" s="19" t="s">
        <v>
85</v>
      </c>
      <c r="EJ5" s="19" t="s">
        <v>
86</v>
      </c>
      <c r="EK5" s="19" t="s">
        <v>
87</v>
      </c>
      <c r="EL5" s="19" t="s">
        <v>
88</v>
      </c>
      <c r="EM5" s="19" t="s">
        <v>
89</v>
      </c>
      <c r="EN5" s="19" t="s">
        <v>
29</v>
      </c>
    </row>
    <row r="6" spans="1:144" s="23" customFormat="1" ht="13.5" customHeight="1" x14ac:dyDescent="0.2">
      <c r="A6" s="15" t="s">
        <v>
90</v>
      </c>
      <c r="B6" s="20">
        <f>
B7</f>
        <v>
2021</v>
      </c>
      <c r="C6" s="20">
        <f t="shared" ref="C6:W6" si="3">
C7</f>
        <v>
133078</v>
      </c>
      <c r="D6" s="20">
        <f t="shared" si="3"/>
        <v>
47</v>
      </c>
      <c r="E6" s="20">
        <f t="shared" si="3"/>
        <v>
1</v>
      </c>
      <c r="F6" s="20">
        <f t="shared" si="3"/>
        <v>
0</v>
      </c>
      <c r="G6" s="20">
        <f t="shared" si="3"/>
        <v>
0</v>
      </c>
      <c r="H6" s="20" t="str">
        <f t="shared" si="3"/>
        <v>
東京都　檜原村</v>
      </c>
      <c r="I6" s="20" t="str">
        <f t="shared" si="3"/>
        <v>
法非適用</v>
      </c>
      <c r="J6" s="20" t="str">
        <f t="shared" si="3"/>
        <v>
水道事業</v>
      </c>
      <c r="K6" s="20" t="str">
        <f t="shared" si="3"/>
        <v>
簡易水道事業</v>
      </c>
      <c r="L6" s="20" t="str">
        <f t="shared" si="3"/>
        <v>
D4</v>
      </c>
      <c r="M6" s="20" t="str">
        <f t="shared" si="3"/>
        <v>
非設置</v>
      </c>
      <c r="N6" s="21" t="str">
        <f t="shared" si="3"/>
        <v>
-</v>
      </c>
      <c r="O6" s="21" t="str">
        <f t="shared" si="3"/>
        <v>
該当数値なし</v>
      </c>
      <c r="P6" s="21">
        <f t="shared" si="3"/>
        <v>
95.6</v>
      </c>
      <c r="Q6" s="21">
        <f t="shared" si="3"/>
        <v>
2475</v>
      </c>
      <c r="R6" s="21">
        <f t="shared" si="3"/>
        <v>
2069</v>
      </c>
      <c r="S6" s="21">
        <f t="shared" si="3"/>
        <v>
105.41</v>
      </c>
      <c r="T6" s="21">
        <f t="shared" si="3"/>
        <v>
19.63</v>
      </c>
      <c r="U6" s="21">
        <f t="shared" si="3"/>
        <v>
1976</v>
      </c>
      <c r="V6" s="21">
        <f t="shared" si="3"/>
        <v>
13.3</v>
      </c>
      <c r="W6" s="21">
        <f t="shared" si="3"/>
        <v>
148.57</v>
      </c>
      <c r="X6" s="22">
        <f>
IF(X7="",NA(),X7)</f>
        <v>
85.32</v>
      </c>
      <c r="Y6" s="22">
        <f t="shared" ref="Y6:AG6" si="4">
IF(Y7="",NA(),Y7)</f>
        <v>
91.43</v>
      </c>
      <c r="Z6" s="22">
        <f t="shared" si="4"/>
        <v>
92.35</v>
      </c>
      <c r="AA6" s="22">
        <f t="shared" si="4"/>
        <v>
95.52</v>
      </c>
      <c r="AB6" s="22">
        <f t="shared" si="4"/>
        <v>
96.53</v>
      </c>
      <c r="AC6" s="22">
        <f t="shared" si="4"/>
        <v>
78.510000000000005</v>
      </c>
      <c r="AD6" s="22">
        <f t="shared" si="4"/>
        <v>
77.91</v>
      </c>
      <c r="AE6" s="22">
        <f t="shared" si="4"/>
        <v>
79.099999999999994</v>
      </c>
      <c r="AF6" s="22">
        <f t="shared" si="4"/>
        <v>
79.33</v>
      </c>
      <c r="AG6" s="22">
        <f t="shared" si="4"/>
        <v>
69.05</v>
      </c>
      <c r="AH6" s="21" t="str">
        <f>
IF(AH7="","",IF(AH7="-","【-】","【"&amp;SUBSTITUTE(TEXT(AH7,"#,##0.00"),"-","△")&amp;"】"))</f>
        <v>
【73.42】</v>
      </c>
      <c r="AI6" s="21" t="e">
        <f>
IF(AI7="",NA(),AI7)</f>
        <v>
#N/A</v>
      </c>
      <c r="AJ6" s="21" t="e">
        <f t="shared" ref="AJ6:AR6" si="5">
IF(AJ7="",NA(),AJ7)</f>
        <v>
#N/A</v>
      </c>
      <c r="AK6" s="21" t="e">
        <f t="shared" si="5"/>
        <v>
#N/A</v>
      </c>
      <c r="AL6" s="21" t="e">
        <f t="shared" si="5"/>
        <v>
#N/A</v>
      </c>
      <c r="AM6" s="21" t="e">
        <f t="shared" si="5"/>
        <v>
#N/A</v>
      </c>
      <c r="AN6" s="21" t="e">
        <f t="shared" si="5"/>
        <v>
#N/A</v>
      </c>
      <c r="AO6" s="21" t="e">
        <f t="shared" si="5"/>
        <v>
#N/A</v>
      </c>
      <c r="AP6" s="21" t="e">
        <f t="shared" si="5"/>
        <v>
#N/A</v>
      </c>
      <c r="AQ6" s="21" t="e">
        <f t="shared" si="5"/>
        <v>
#N/A</v>
      </c>
      <c r="AR6" s="21" t="e">
        <f t="shared" si="5"/>
        <v>
#N/A</v>
      </c>
      <c r="AS6" s="21" t="str">
        <f>
IF(AS7="","",IF(AS7="-","【-】","【"&amp;SUBSTITUTE(TEXT(AS7,"#,##0.00"),"-","△")&amp;"】"))</f>
        <v/>
      </c>
      <c r="AT6" s="21" t="e">
        <f>
IF(AT7="",NA(),AT7)</f>
        <v>
#N/A</v>
      </c>
      <c r="AU6" s="21" t="e">
        <f t="shared" ref="AU6:BC6" si="6">
IF(AU7="",NA(),AU7)</f>
        <v>
#N/A</v>
      </c>
      <c r="AV6" s="21" t="e">
        <f t="shared" si="6"/>
        <v>
#N/A</v>
      </c>
      <c r="AW6" s="21" t="e">
        <f t="shared" si="6"/>
        <v>
#N/A</v>
      </c>
      <c r="AX6" s="21" t="e">
        <f t="shared" si="6"/>
        <v>
#N/A</v>
      </c>
      <c r="AY6" s="21" t="e">
        <f t="shared" si="6"/>
        <v>
#N/A</v>
      </c>
      <c r="AZ6" s="21" t="e">
        <f t="shared" si="6"/>
        <v>
#N/A</v>
      </c>
      <c r="BA6" s="21" t="e">
        <f t="shared" si="6"/>
        <v>
#N/A</v>
      </c>
      <c r="BB6" s="21" t="e">
        <f t="shared" si="6"/>
        <v>
#N/A</v>
      </c>
      <c r="BC6" s="21" t="e">
        <f t="shared" si="6"/>
        <v>
#N/A</v>
      </c>
      <c r="BD6" s="21" t="str">
        <f>
IF(BD7="","",IF(BD7="-","【-】","【"&amp;SUBSTITUTE(TEXT(BD7,"#,##0.00"),"-","△")&amp;"】"))</f>
        <v/>
      </c>
      <c r="BE6" s="22">
        <f>
IF(BE7="",NA(),BE7)</f>
        <v>
109.74</v>
      </c>
      <c r="BF6" s="22">
        <f t="shared" ref="BF6:BN6" si="7">
IF(BF7="",NA(),BF7)</f>
        <v>
92.78</v>
      </c>
      <c r="BG6" s="22">
        <f t="shared" si="7"/>
        <v>
86.87</v>
      </c>
      <c r="BH6" s="22">
        <f t="shared" si="7"/>
        <v>
81.27</v>
      </c>
      <c r="BI6" s="22">
        <f t="shared" si="7"/>
        <v>
79.48</v>
      </c>
      <c r="BJ6" s="22">
        <f t="shared" si="7"/>
        <v>
1061.58</v>
      </c>
      <c r="BK6" s="22">
        <f t="shared" si="7"/>
        <v>
1007.7</v>
      </c>
      <c r="BL6" s="22">
        <f t="shared" si="7"/>
        <v>
1018.52</v>
      </c>
      <c r="BM6" s="22">
        <f t="shared" si="7"/>
        <v>
949.61</v>
      </c>
      <c r="BN6" s="22">
        <f t="shared" si="7"/>
        <v>
1125.25</v>
      </c>
      <c r="BO6" s="21" t="str">
        <f>
IF(BO7="","",IF(BO7="-","【-】","【"&amp;SUBSTITUTE(TEXT(BO7,"#,##0.00"),"-","△")&amp;"】"))</f>
        <v>
【940.88】</v>
      </c>
      <c r="BP6" s="22">
        <f>
IF(BP7="",NA(),BP7)</f>
        <v>
72.33</v>
      </c>
      <c r="BQ6" s="22">
        <f t="shared" ref="BQ6:BY6" si="8">
IF(BQ7="",NA(),BQ7)</f>
        <v>
89.36</v>
      </c>
      <c r="BR6" s="22">
        <f t="shared" si="8"/>
        <v>
77.55</v>
      </c>
      <c r="BS6" s="22">
        <f t="shared" si="8"/>
        <v>
94.08</v>
      </c>
      <c r="BT6" s="22">
        <f t="shared" si="8"/>
        <v>
77.77</v>
      </c>
      <c r="BU6" s="22">
        <f t="shared" si="8"/>
        <v>
58.52</v>
      </c>
      <c r="BV6" s="22">
        <f t="shared" si="8"/>
        <v>
59.22</v>
      </c>
      <c r="BW6" s="22">
        <f t="shared" si="8"/>
        <v>
58.79</v>
      </c>
      <c r="BX6" s="22">
        <f t="shared" si="8"/>
        <v>
58.41</v>
      </c>
      <c r="BY6" s="22">
        <f t="shared" si="8"/>
        <v>
41.44</v>
      </c>
      <c r="BZ6" s="21" t="str">
        <f>
IF(BZ7="","",IF(BZ7="-","【-】","【"&amp;SUBSTITUTE(TEXT(BZ7,"#,##0.00"),"-","△")&amp;"】"))</f>
        <v>
【54.59】</v>
      </c>
      <c r="CA6" s="22">
        <f>
IF(CA7="",NA(),CA7)</f>
        <v>
252.6</v>
      </c>
      <c r="CB6" s="22">
        <f t="shared" ref="CB6:CJ6" si="9">
IF(CB7="",NA(),CB7)</f>
        <v>
204.44</v>
      </c>
      <c r="CC6" s="22">
        <f t="shared" si="9"/>
        <v>
232.23</v>
      </c>
      <c r="CD6" s="22">
        <f t="shared" si="9"/>
        <v>
190.66</v>
      </c>
      <c r="CE6" s="22">
        <f t="shared" si="9"/>
        <v>
224.5</v>
      </c>
      <c r="CF6" s="22">
        <f t="shared" si="9"/>
        <v>
296.3</v>
      </c>
      <c r="CG6" s="22">
        <f t="shared" si="9"/>
        <v>
292.89999999999998</v>
      </c>
      <c r="CH6" s="22">
        <f t="shared" si="9"/>
        <v>
298.25</v>
      </c>
      <c r="CI6" s="22">
        <f t="shared" si="9"/>
        <v>
303.27999999999997</v>
      </c>
      <c r="CJ6" s="22">
        <f t="shared" si="9"/>
        <v>
403.61</v>
      </c>
      <c r="CK6" s="21" t="str">
        <f>
IF(CK7="","",IF(CK7="-","【-】","【"&amp;SUBSTITUTE(TEXT(CK7,"#,##0.00"),"-","△")&amp;"】"))</f>
        <v>
【301.20】</v>
      </c>
      <c r="CL6" s="22">
        <f>
IF(CL7="",NA(),CL7)</f>
        <v>
52.05</v>
      </c>
      <c r="CM6" s="22">
        <f t="shared" ref="CM6:CU6" si="10">
IF(CM7="",NA(),CM7)</f>
        <v>
51.91</v>
      </c>
      <c r="CN6" s="22">
        <f t="shared" si="10"/>
        <v>
53.79</v>
      </c>
      <c r="CO6" s="22">
        <f t="shared" si="10"/>
        <v>
50.94</v>
      </c>
      <c r="CP6" s="22">
        <f t="shared" si="10"/>
        <v>
49.45</v>
      </c>
      <c r="CQ6" s="22">
        <f t="shared" si="10"/>
        <v>
57.3</v>
      </c>
      <c r="CR6" s="22">
        <f t="shared" si="10"/>
        <v>
56.76</v>
      </c>
      <c r="CS6" s="22">
        <f t="shared" si="10"/>
        <v>
56.04</v>
      </c>
      <c r="CT6" s="22">
        <f t="shared" si="10"/>
        <v>
58.52</v>
      </c>
      <c r="CU6" s="22">
        <f t="shared" si="10"/>
        <v>
51.46</v>
      </c>
      <c r="CV6" s="21" t="str">
        <f>
IF(CV7="","",IF(CV7="-","【-】","【"&amp;SUBSTITUTE(TEXT(CV7,"#,##0.00"),"-","△")&amp;"】"))</f>
        <v>
【56.42】</v>
      </c>
      <c r="CW6" s="22">
        <f>
IF(CW7="",NA(),CW7)</f>
        <v>
79.819999999999993</v>
      </c>
      <c r="CX6" s="22">
        <f t="shared" ref="CX6:DF6" si="11">
IF(CX7="",NA(),CX7)</f>
        <v>
80.099999999999994</v>
      </c>
      <c r="CY6" s="22">
        <f t="shared" si="11"/>
        <v>
75</v>
      </c>
      <c r="CZ6" s="22">
        <f t="shared" si="11"/>
        <v>
80.5</v>
      </c>
      <c r="DA6" s="22">
        <f t="shared" si="11"/>
        <v>
82.5</v>
      </c>
      <c r="DB6" s="22">
        <f t="shared" si="11"/>
        <v>
72.42</v>
      </c>
      <c r="DC6" s="22">
        <f t="shared" si="11"/>
        <v>
73.069999999999993</v>
      </c>
      <c r="DD6" s="22">
        <f t="shared" si="11"/>
        <v>
72.78</v>
      </c>
      <c r="DE6" s="22">
        <f t="shared" si="11"/>
        <v>
71.33</v>
      </c>
      <c r="DF6" s="22">
        <f t="shared" si="11"/>
        <v>
68.58</v>
      </c>
      <c r="DG6" s="21" t="str">
        <f>
IF(DG7="","",IF(DG7="-","【-】","【"&amp;SUBSTITUTE(TEXT(DG7,"#,##0.00"),"-","△")&amp;"】"))</f>
        <v>
【71.01】</v>
      </c>
      <c r="DH6" s="21" t="e">
        <f>
IF(DH7="",NA(),DH7)</f>
        <v>
#N/A</v>
      </c>
      <c r="DI6" s="21" t="e">
        <f t="shared" ref="DI6:DQ6" si="12">
IF(DI7="",NA(),DI7)</f>
        <v>
#N/A</v>
      </c>
      <c r="DJ6" s="21" t="e">
        <f t="shared" si="12"/>
        <v>
#N/A</v>
      </c>
      <c r="DK6" s="21" t="e">
        <f t="shared" si="12"/>
        <v>
#N/A</v>
      </c>
      <c r="DL6" s="21" t="e">
        <f t="shared" si="12"/>
        <v>
#N/A</v>
      </c>
      <c r="DM6" s="21" t="e">
        <f t="shared" si="12"/>
        <v>
#N/A</v>
      </c>
      <c r="DN6" s="21" t="e">
        <f t="shared" si="12"/>
        <v>
#N/A</v>
      </c>
      <c r="DO6" s="21" t="e">
        <f t="shared" si="12"/>
        <v>
#N/A</v>
      </c>
      <c r="DP6" s="21" t="e">
        <f t="shared" si="12"/>
        <v>
#N/A</v>
      </c>
      <c r="DQ6" s="21" t="e">
        <f t="shared" si="12"/>
        <v>
#N/A</v>
      </c>
      <c r="DR6" s="21" t="str">
        <f>
IF(DR7="","",IF(DR7="-","【-】","【"&amp;SUBSTITUTE(TEXT(DR7,"#,##0.00"),"-","△")&amp;"】"))</f>
        <v/>
      </c>
      <c r="DS6" s="21" t="e">
        <f>
IF(DS7="",NA(),DS7)</f>
        <v>
#N/A</v>
      </c>
      <c r="DT6" s="21" t="e">
        <f t="shared" ref="DT6:EB6" si="13">
IF(DT7="",NA(),DT7)</f>
        <v>
#N/A</v>
      </c>
      <c r="DU6" s="21" t="e">
        <f t="shared" si="13"/>
        <v>
#N/A</v>
      </c>
      <c r="DV6" s="21" t="e">
        <f t="shared" si="13"/>
        <v>
#N/A</v>
      </c>
      <c r="DW6" s="21" t="e">
        <f t="shared" si="13"/>
        <v>
#N/A</v>
      </c>
      <c r="DX6" s="21" t="e">
        <f t="shared" si="13"/>
        <v>
#N/A</v>
      </c>
      <c r="DY6" s="21" t="e">
        <f t="shared" si="13"/>
        <v>
#N/A</v>
      </c>
      <c r="DZ6" s="21" t="e">
        <f t="shared" si="13"/>
        <v>
#N/A</v>
      </c>
      <c r="EA6" s="21" t="e">
        <f t="shared" si="13"/>
        <v>
#N/A</v>
      </c>
      <c r="EB6" s="21" t="e">
        <f t="shared" si="13"/>
        <v>
#N/A</v>
      </c>
      <c r="EC6" s="21" t="str">
        <f>
IF(EC7="","",IF(EC7="-","【-】","【"&amp;SUBSTITUTE(TEXT(EC7,"#,##0.00"),"-","△")&amp;"】"))</f>
        <v/>
      </c>
      <c r="ED6" s="22">
        <f>
IF(ED7="",NA(),ED7)</f>
        <v>
2.1800000000000002</v>
      </c>
      <c r="EE6" s="22">
        <f t="shared" ref="EE6:EM6" si="14">
IF(EE7="",NA(),EE7)</f>
        <v>
3.66</v>
      </c>
      <c r="EF6" s="21">
        <f t="shared" si="14"/>
        <v>
0</v>
      </c>
      <c r="EG6" s="21">
        <f t="shared" si="14"/>
        <v>
0</v>
      </c>
      <c r="EH6" s="22">
        <f t="shared" si="14"/>
        <v>
1.1599999999999999</v>
      </c>
      <c r="EI6" s="22">
        <f t="shared" si="14"/>
        <v>
0.72</v>
      </c>
      <c r="EJ6" s="22">
        <f t="shared" si="14"/>
        <v>
0.53</v>
      </c>
      <c r="EK6" s="22">
        <f t="shared" si="14"/>
        <v>
0.71</v>
      </c>
      <c r="EL6" s="22">
        <f t="shared" si="14"/>
        <v>
0.72</v>
      </c>
      <c r="EM6" s="22">
        <f t="shared" si="14"/>
        <v>
0.4</v>
      </c>
      <c r="EN6" s="21" t="str">
        <f>
IF(EN7="","",IF(EN7="-","【-】","【"&amp;SUBSTITUTE(TEXT(EN7,"#,##0.00"),"-","△")&amp;"】"))</f>
        <v>
【0.58】</v>
      </c>
    </row>
    <row r="7" spans="1:144" s="23" customFormat="1" ht="13.5" customHeight="1" x14ac:dyDescent="0.2">
      <c r="A7" s="15"/>
      <c r="B7" s="24">
        <v>
2021</v>
      </c>
      <c r="C7" s="24">
        <v>
133078</v>
      </c>
      <c r="D7" s="24">
        <v>
47</v>
      </c>
      <c r="E7" s="24">
        <v>
1</v>
      </c>
      <c r="F7" s="24">
        <v>
0</v>
      </c>
      <c r="G7" s="24">
        <v>
0</v>
      </c>
      <c r="H7" s="24" t="s">
        <v>
91</v>
      </c>
      <c r="I7" s="24" t="s">
        <v>
92</v>
      </c>
      <c r="J7" s="24" t="s">
        <v>
93</v>
      </c>
      <c r="K7" s="24" t="s">
        <v>
94</v>
      </c>
      <c r="L7" s="24" t="s">
        <v>
95</v>
      </c>
      <c r="M7" s="24" t="s">
        <v>
96</v>
      </c>
      <c r="N7" s="25" t="s">
        <v>
41</v>
      </c>
      <c r="O7" s="25" t="s">
        <v>
97</v>
      </c>
      <c r="P7" s="25">
        <v>
95.6</v>
      </c>
      <c r="Q7" s="25">
        <v>
2475</v>
      </c>
      <c r="R7" s="25">
        <v>
2069</v>
      </c>
      <c r="S7" s="25">
        <v>
105.41</v>
      </c>
      <c r="T7" s="25">
        <v>
19.63</v>
      </c>
      <c r="U7" s="25">
        <v>
1976</v>
      </c>
      <c r="V7" s="25">
        <v>
13.3</v>
      </c>
      <c r="W7" s="25">
        <v>
148.57</v>
      </c>
      <c r="X7" s="25">
        <v>
85.32</v>
      </c>
      <c r="Y7" s="25">
        <v>
91.43</v>
      </c>
      <c r="Z7" s="25">
        <v>
92.35</v>
      </c>
      <c r="AA7" s="25">
        <v>
95.52</v>
      </c>
      <c r="AB7" s="25">
        <v>
96.53</v>
      </c>
      <c r="AC7" s="25">
        <v>
78.510000000000005</v>
      </c>
      <c r="AD7" s="25">
        <v>
77.91</v>
      </c>
      <c r="AE7" s="25">
        <v>
79.099999999999994</v>
      </c>
      <c r="AF7" s="25">
        <v>
79.33</v>
      </c>
      <c r="AG7" s="25">
        <v>
69.05</v>
      </c>
      <c r="AH7" s="25">
        <v>
73.42</v>
      </c>
      <c r="AI7" s="25"/>
      <c r="AJ7" s="25"/>
      <c r="AK7" s="25"/>
      <c r="AL7" s="25"/>
      <c r="AM7" s="25"/>
      <c r="AN7" s="25"/>
      <c r="AO7" s="25"/>
      <c r="AP7" s="25"/>
      <c r="AQ7" s="25"/>
      <c r="AR7" s="25"/>
      <c r="AS7" s="25"/>
      <c r="AT7" s="25"/>
      <c r="AU7" s="25"/>
      <c r="AV7" s="25"/>
      <c r="AW7" s="25"/>
      <c r="AX7" s="25"/>
      <c r="AY7" s="25"/>
      <c r="AZ7" s="25"/>
      <c r="BA7" s="25"/>
      <c r="BB7" s="25"/>
      <c r="BC7" s="25"/>
      <c r="BD7" s="25"/>
      <c r="BE7" s="25">
        <v>
109.74</v>
      </c>
      <c r="BF7" s="25">
        <v>
92.78</v>
      </c>
      <c r="BG7" s="25">
        <v>
86.87</v>
      </c>
      <c r="BH7" s="25">
        <v>
81.27</v>
      </c>
      <c r="BI7" s="25">
        <v>
79.48</v>
      </c>
      <c r="BJ7" s="25">
        <v>
1061.58</v>
      </c>
      <c r="BK7" s="25">
        <v>
1007.7</v>
      </c>
      <c r="BL7" s="25">
        <v>
1018.52</v>
      </c>
      <c r="BM7" s="25">
        <v>
949.61</v>
      </c>
      <c r="BN7" s="25">
        <v>
1125.25</v>
      </c>
      <c r="BO7" s="25">
        <v>
940.88</v>
      </c>
      <c r="BP7" s="25">
        <v>
72.33</v>
      </c>
      <c r="BQ7" s="25">
        <v>
89.36</v>
      </c>
      <c r="BR7" s="25">
        <v>
77.55</v>
      </c>
      <c r="BS7" s="25">
        <v>
94.08</v>
      </c>
      <c r="BT7" s="25">
        <v>
77.77</v>
      </c>
      <c r="BU7" s="25">
        <v>
58.52</v>
      </c>
      <c r="BV7" s="25">
        <v>
59.22</v>
      </c>
      <c r="BW7" s="25">
        <v>
58.79</v>
      </c>
      <c r="BX7" s="25">
        <v>
58.41</v>
      </c>
      <c r="BY7" s="25">
        <v>
41.44</v>
      </c>
      <c r="BZ7" s="25">
        <v>
54.59</v>
      </c>
      <c r="CA7" s="25">
        <v>
252.6</v>
      </c>
      <c r="CB7" s="25">
        <v>
204.44</v>
      </c>
      <c r="CC7" s="25">
        <v>
232.23</v>
      </c>
      <c r="CD7" s="25">
        <v>
190.66</v>
      </c>
      <c r="CE7" s="25">
        <v>
224.5</v>
      </c>
      <c r="CF7" s="25">
        <v>
296.3</v>
      </c>
      <c r="CG7" s="25">
        <v>
292.89999999999998</v>
      </c>
      <c r="CH7" s="25">
        <v>
298.25</v>
      </c>
      <c r="CI7" s="25">
        <v>
303.27999999999997</v>
      </c>
      <c r="CJ7" s="25">
        <v>
403.61</v>
      </c>
      <c r="CK7" s="25">
        <v>
301.2</v>
      </c>
      <c r="CL7" s="25">
        <v>
52.05</v>
      </c>
      <c r="CM7" s="25">
        <v>
51.91</v>
      </c>
      <c r="CN7" s="25">
        <v>
53.79</v>
      </c>
      <c r="CO7" s="25">
        <v>
50.94</v>
      </c>
      <c r="CP7" s="25">
        <v>
49.45</v>
      </c>
      <c r="CQ7" s="25">
        <v>
57.3</v>
      </c>
      <c r="CR7" s="25">
        <v>
56.76</v>
      </c>
      <c r="CS7" s="25">
        <v>
56.04</v>
      </c>
      <c r="CT7" s="25">
        <v>
58.52</v>
      </c>
      <c r="CU7" s="25">
        <v>
51.46</v>
      </c>
      <c r="CV7" s="25">
        <v>
56.42</v>
      </c>
      <c r="CW7" s="25">
        <v>
79.819999999999993</v>
      </c>
      <c r="CX7" s="25">
        <v>
80.099999999999994</v>
      </c>
      <c r="CY7" s="25">
        <v>
75</v>
      </c>
      <c r="CZ7" s="25">
        <v>
80.5</v>
      </c>
      <c r="DA7" s="25">
        <v>
82.5</v>
      </c>
      <c r="DB7" s="25">
        <v>
72.42</v>
      </c>
      <c r="DC7" s="25">
        <v>
73.069999999999993</v>
      </c>
      <c r="DD7" s="25">
        <v>
72.78</v>
      </c>
      <c r="DE7" s="25">
        <v>
71.33</v>
      </c>
      <c r="DF7" s="25">
        <v>
68.58</v>
      </c>
      <c r="DG7" s="25">
        <v>
71.010000000000005</v>
      </c>
      <c r="DH7" s="25"/>
      <c r="DI7" s="25"/>
      <c r="DJ7" s="25"/>
      <c r="DK7" s="25"/>
      <c r="DL7" s="25"/>
      <c r="DM7" s="25"/>
      <c r="DN7" s="25"/>
      <c r="DO7" s="25"/>
      <c r="DP7" s="25"/>
      <c r="DQ7" s="25"/>
      <c r="DR7" s="25"/>
      <c r="DS7" s="25"/>
      <c r="DT7" s="25"/>
      <c r="DU7" s="25"/>
      <c r="DV7" s="25"/>
      <c r="DW7" s="25"/>
      <c r="DX7" s="25"/>
      <c r="DY7" s="25"/>
      <c r="DZ7" s="25"/>
      <c r="EA7" s="25"/>
      <c r="EB7" s="25"/>
      <c r="EC7" s="25"/>
      <c r="ED7" s="25">
        <v>
2.1800000000000002</v>
      </c>
      <c r="EE7" s="25">
        <v>
3.66</v>
      </c>
      <c r="EF7" s="25">
        <v>
0</v>
      </c>
      <c r="EG7" s="25">
        <v>
0</v>
      </c>
      <c r="EH7" s="25">
        <v>
1.1599999999999999</v>
      </c>
      <c r="EI7" s="25">
        <v>
0.72</v>
      </c>
      <c r="EJ7" s="25">
        <v>
0.53</v>
      </c>
      <c r="EK7" s="25">
        <v>
0.71</v>
      </c>
      <c r="EL7" s="25">
        <v>
0.72</v>
      </c>
      <c r="EM7" s="25">
        <v>
0.4</v>
      </c>
      <c r="EN7" s="25">
        <v>
0.57999999999999996</v>
      </c>
    </row>
    <row r="8" spans="1:144" ht="13.5" customHeight="1"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ht="13.5" customHeight="1" x14ac:dyDescent="0.2">
      <c r="A9" s="27"/>
      <c r="B9" s="27" t="s">
        <v>
98</v>
      </c>
      <c r="C9" s="27" t="s">
        <v>
99</v>
      </c>
      <c r="D9" s="27" t="s">
        <v>
100</v>
      </c>
      <c r="E9" s="27" t="s">
        <v>
101</v>
      </c>
      <c r="F9" s="27" t="s">
        <v>
102</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ht="13.5" customHeight="1" x14ac:dyDescent="0.2">
      <c r="A10" s="27" t="s">
        <v>
45</v>
      </c>
      <c r="B10" s="28">
        <f t="shared" ref="B10:C10" si="15">
DATEVALUE($B7+12-B11&amp;"/1/"&amp;B12)</f>
        <v>
47119</v>
      </c>
      <c r="C10" s="28">
        <f t="shared" si="15"/>
        <v>
47484</v>
      </c>
      <c r="D10" s="29">
        <f>
DATEVALUE($B7+12-D11&amp;"/1/"&amp;D12)</f>
        <v>
47849</v>
      </c>
      <c r="E10" s="29">
        <f>
DATEVALUE($B7+12-E11&amp;"/1/"&amp;E12)</f>
        <v>
48215</v>
      </c>
      <c r="F10" s="29">
        <f>
DATEVALUE($B7+12-F11&amp;"/1/"&amp;F12)</f>
        <v>
48582</v>
      </c>
    </row>
    <row r="11" spans="1:144" ht="13.5" customHeight="1" x14ac:dyDescent="0.2">
      <c r="B11">
        <v>
4</v>
      </c>
      <c r="C11">
        <v>
3</v>
      </c>
      <c r="D11">
        <v>
2</v>
      </c>
      <c r="E11">
        <v>
1</v>
      </c>
      <c r="F11">
        <v>
0</v>
      </c>
      <c r="G11" t="s">
        <v>
103</v>
      </c>
    </row>
    <row r="12" spans="1:144" ht="13.5" customHeight="1" x14ac:dyDescent="0.2">
      <c r="B12">
        <v>
1</v>
      </c>
      <c r="C12">
        <v>
1</v>
      </c>
      <c r="D12">
        <v>
1</v>
      </c>
      <c r="E12">
        <v>
2</v>
      </c>
      <c r="F12">
        <v>
3</v>
      </c>
      <c r="G12" t="s">
        <v>
104</v>
      </c>
    </row>
    <row r="13" spans="1:144" ht="13.5" customHeight="1" x14ac:dyDescent="0.2">
      <c r="B13" t="s">
        <v>
105</v>
      </c>
      <c r="C13" t="s">
        <v>
105</v>
      </c>
      <c r="D13" t="s">
        <v>
106</v>
      </c>
      <c r="E13" t="s">
        <v>
106</v>
      </c>
      <c r="F13" t="s">
        <v>
106</v>
      </c>
      <c r="G13" t="s">
        <v>
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東京都</cp:lastModifiedBy>
  <dcterms:modified xsi:type="dcterms:W3CDTF">2023-02-09T09:16:15Z</dcterms:modified>
  <cp:category/>
  <cp:contentStatus/>
</cp:coreProperties>
</file>