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C:\Users\u12149\Desktop\20230118-【東京都市町村課】 公営企業に係る経営比較分析表（令和３年度決算）の再出力について（下水道事業【公共下水道】）\"/>
    </mc:Choice>
  </mc:AlternateContent>
  <xr:revisionPtr revIDLastSave="0" documentId="13_ncr:1_{87885070-FCE3-4591-A35A-6F9BF9758B2A}" xr6:coauthVersionLast="36" xr6:coauthVersionMax="36" xr10:uidLastSave="{00000000-0000-0000-0000-000000000000}"/>
  <workbookProtection workbookAlgorithmName="SHA-512" workbookHashValue="kUz3Dfnx7R2h1S3Szn0rBOxFmnD7MngqiqXdmrY+lc28pht+2vHIXvyqsTKEDXyfW0DkykKgCTAxBGzS2QUcIw==" workbookSaltValue="M3lM+g6f9ZXTmg3xzIlHK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BB8" i="4" s="1"/>
  <c r="T6" i="5"/>
  <c r="S6" i="5"/>
  <c r="AL8" i="4" s="1"/>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BB10" i="4"/>
  <c r="AT10" i="4"/>
  <c r="AL10" i="4"/>
  <c r="W10" i="4"/>
  <c r="P10" i="4"/>
  <c r="I10" i="4"/>
  <c r="AT8" i="4"/>
  <c r="W8" i="4"/>
  <c r="P8" i="4"/>
  <c r="I8" i="4"/>
  <c r="B6" i="4"/>
</calcChain>
</file>

<file path=xl/sharedStrings.xml><?xml version="1.0" encoding="utf-8"?>
<sst xmlns="http://schemas.openxmlformats.org/spreadsheetml/2006/main" count="241" uniqueCount="122">
  <si>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</si>
  <si>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</si>
  <si>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</si>
  <si>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</si>
  <si>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</si>
  <si>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</si>
  <si>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</si>
  <si>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</si>
  <si>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</si>
  <si>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</si>
  <si>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</si>
  <si>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</si>
  <si>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</si>
  <si>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</si>
  <si>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</si>
  <si>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</si>
  <si>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</si>
  <si>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</si>
  <si>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</si>
  <si>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</si>
  <si>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</si>
  <si>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</si>
  <si>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</si>
  <si>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</si>
  <si>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</si>
  <si>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</si>
  <si>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</si>
  <si>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</si>
  <si>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</si>
  <si>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</si>
  <si>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</si>
  <si>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</si>
  <si>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</si>
  <si>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</si>
  <si>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</si>
  <si>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</si>
  <si>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</si>
  <si>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</si>
  <si>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</si>
  <si>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</si>
  <si>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</si>
  <si>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</si>
  <si>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</si>
  <si>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</si>
  <si>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</si>
  <si>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</si>
  <si>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</si>
  <si>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</si>
  <si>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</si>
  <si>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</si>
  <si>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</si>
  <si>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</si>
  <si>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</si>
  <si>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</si>
  <si>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</si>
  <si>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</si>
  <si>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</si>
  <si>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</si>
  <si>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</si>
  <si>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</si>
  <si>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</si>
  <si>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</si>
  <si>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</si>
  <si>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</si>
  <si>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</si>
  <si>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</si>
  <si>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</si>
  <si>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</si>
  <si>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</si>
  <si>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</si>
  <si>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</si>
  <si>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</si>
  <si>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</si>
  <si>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</si>
  <si>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</si>
  <si>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</si>
  <si>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</si>
  <si>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</si>
  <si>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</si>
  <si>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</si>
  <si>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</si>
  <si>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</si>
  <si>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</si>
  <si>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</si>
  <si>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</si>
  <si>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</si>
  <si>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</si>
  <si>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</si>
  <si>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</si>
  <si>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</si>
  <si>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</si>
  <si>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</si>
  <si>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</si>
  <si>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</si>
  <si>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</si>
  <si>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</si>
  <si>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</si>
  <si>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</si>
  <si>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日の出町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</si>
  <si>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</si>
  <si>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</si>
  <si>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</si>
  <si>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</si>
  <si>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</si>
  <si>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</si>
  <si>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</si>
  <si>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</si>
  <si>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</si>
  <si>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</si>
  <si>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</si>
  <si>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</si>
  <si>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</si>
  <si>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</si>
  <si>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</si>
  <si>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</si>
  <si>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</si>
  <si>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</si>
  <si>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</si>
  <si>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</si>
  <si>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xml:space="preserve">  維持管理及び建設事業は、令和2年度からのストックマネジメント計画策定により、計画的な維持管理と施設更新、負担の平準化を目指します。
  また、水洗化率100％を目指し、未接続世帯への戸別訪問を実施し、経営安定化に努めます。</t>
    <phoneticPr fontId="4"/>
  </si>
  <si>
    <t xml:space="preserve">  日の出町の管渠施設は布設より38年目を迎えます。令和2年度末にストックマネジメント実施方針を策定し、令和4年度より設計、調査を行っており、今後改築工事を順次実施していく予定です。
　老朽化した下水道施設を計画的に改築・更新を行い、持続的に下水道機能を確保していきます。</t>
    <rPh sb="65" eb="66">
      <t>オコナ</t>
    </rPh>
    <rPh sb="70" eb="72">
      <t>コンゴ</t>
    </rPh>
    <phoneticPr fontId="4"/>
  </si>
  <si>
    <t>　日の出町下水道事業は、使用料収入のおよそ50％を大口数社が占めており、その使用料は各事業所の特性から年度ごとに大きく増減します。
①コロナによる企業活動の制限等により、昨年度より比率が減少しています。今後はストックマネジメント事業や本管布設工事等、費用増加も見込まれる為、使用料収入の動向を注視しながら、更なる適正使用料収入について検討を行います。
④企業債残高は類似団体平均値より低くなっており近年減少傾向にありましたが、①の減に伴い増加しています。今後も下水道施設の更新等があり、企業債の使用が見込まれます。
⑤経費回収率類は、100％以上であることが必要であり、当町は類似団体平均値と比較して高い数値となっておりますが、①の減少とそれに伴う④の増加により今年度の回収率は減少しております。
⑥汚水処理原価は①により増加しましたが、類似団体平均値と比較して低い位置にあり、汚水処理に係るコストは低くなっております。更なる接続率の向上に努めます。
⑧水洗化率は類似団体平均値・全国平均と比較して、高い位置にあります。更なる接続率の向上に努めます。</t>
    <rPh sb="74" eb="76">
      <t>キギョウ</t>
    </rPh>
    <rPh sb="76" eb="78">
      <t>カツドウ</t>
    </rPh>
    <rPh sb="79" eb="81">
      <t>セイゲン</t>
    </rPh>
    <rPh sb="81" eb="82">
      <t>トウ</t>
    </rPh>
    <rPh sb="88" eb="91">
      <t>サクネンド</t>
    </rPh>
    <rPh sb="93" eb="95">
      <t>ヒリツ</t>
    </rPh>
    <rPh sb="96" eb="98">
      <t>ゲンショウ</t>
    </rPh>
    <rPh sb="117" eb="119">
      <t>ジギョウ</t>
    </rPh>
    <rPh sb="120" eb="122">
      <t>ホンカン</t>
    </rPh>
    <rPh sb="122" eb="124">
      <t>フセツ</t>
    </rPh>
    <rPh sb="124" eb="126">
      <t>コウジ</t>
    </rPh>
    <rPh sb="136" eb="137">
      <t>タメ</t>
    </rPh>
    <rPh sb="168" eb="170">
      <t>ケントウ</t>
    </rPh>
    <rPh sb="203" eb="205">
      <t>キンネン</t>
    </rPh>
    <rPh sb="205" eb="207">
      <t>ゲンショウ</t>
    </rPh>
    <rPh sb="207" eb="209">
      <t>ケイコウ</t>
    </rPh>
    <rPh sb="217" eb="218">
      <t>ゲン</t>
    </rPh>
    <rPh sb="219" eb="220">
      <t>トモナ</t>
    </rPh>
    <rPh sb="221" eb="223">
      <t>ゾウカ</t>
    </rPh>
    <rPh sb="240" eb="241">
      <t>トウ</t>
    </rPh>
    <rPh sb="288" eb="290">
      <t>トウチョウ</t>
    </rPh>
    <rPh sb="319" eb="320">
      <t>ゲン</t>
    </rPh>
    <rPh sb="320" eb="321">
      <t>ショウ</t>
    </rPh>
    <rPh sb="325" eb="326">
      <t>トモナ</t>
    </rPh>
    <rPh sb="329" eb="331">
      <t>ゾウカ</t>
    </rPh>
    <rPh sb="334" eb="337">
      <t>コンネンド</t>
    </rPh>
    <rPh sb="338" eb="340">
      <t>カイシュウ</t>
    </rPh>
    <rPh sb="340" eb="341">
      <t>リツ</t>
    </rPh>
    <rPh sb="342" eb="344">
      <t>ゲンショウ</t>
    </rPh>
    <rPh sb="365" eb="367">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</si>
</sst>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FD-442C-8774-B64309BE5DD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EBFD-442C-8774-B64309BE5DD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31-42BD-A2AA-B1E41E5EA4A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E631-42BD-A2AA-B1E41E5EA4A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97.52</c:v>
                </c:pt>
                <c:pt idx="1">
                  <c:v>97.51</c:v>
                </c:pt>
                <c:pt idx="2">
                  <c:v>97.5</c:v>
                </c:pt>
                <c:pt idx="3">
                  <c:v>97.5</c:v>
                </c:pt>
                <c:pt idx="4">
                  <c:v>97.49</c:v>
                </c:pt>
              </c:numCache>
            </c:numRef>
          </c:val>
          <c:extLst>
            <c:ext xmlns:c16="http://schemas.microsoft.com/office/drawing/2014/chart" uri="{C3380CC4-5D6E-409C-BE32-E72D297353CC}">
              <c16:uniqueId val="{00000000-6DF0-4EB2-94E9-BDBDE4825BC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6DF0-4EB2-94E9-BDBDE4825BC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90.96</c:v>
                </c:pt>
                <c:pt idx="1">
                  <c:v>91.31</c:v>
                </c:pt>
                <c:pt idx="2">
                  <c:v>94.46</c:v>
                </c:pt>
                <c:pt idx="3">
                  <c:v>95</c:v>
                </c:pt>
                <c:pt idx="4">
                  <c:v>91.85</c:v>
                </c:pt>
              </c:numCache>
            </c:numRef>
          </c:val>
          <c:extLst>
            <c:ext xmlns:c16="http://schemas.microsoft.com/office/drawing/2014/chart" uri="{C3380CC4-5D6E-409C-BE32-E72D297353CC}">
              <c16:uniqueId val="{00000000-F78C-420F-AFE9-B4FB8106C78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8C-420F-AFE9-B4FB8106C78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36-4A16-81B9-92E983FD6F5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36-4A16-81B9-92E983FD6F5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0B-42C5-9F06-E0F08A007CC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0B-42C5-9F06-E0F08A007CC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CB-4A41-9379-78A22A8441C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CB-4A41-9379-78A22A8441C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51-4344-9E5D-2E1CC614FFA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51-4344-9E5D-2E1CC614FFA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575.73</c:v>
                </c:pt>
                <c:pt idx="1">
                  <c:v>489.73</c:v>
                </c:pt>
                <c:pt idx="2">
                  <c:v>340.64</c:v>
                </c:pt>
                <c:pt idx="3">
                  <c:v>183.91</c:v>
                </c:pt>
                <c:pt idx="4">
                  <c:v>355.27</c:v>
                </c:pt>
              </c:numCache>
            </c:numRef>
          </c:val>
          <c:extLst>
            <c:ext xmlns:c16="http://schemas.microsoft.com/office/drawing/2014/chart" uri="{C3380CC4-5D6E-409C-BE32-E72D297353CC}">
              <c16:uniqueId val="{00000000-349D-4209-950F-5A0F9352E47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349D-4209-950F-5A0F9352E47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91.6</c:v>
                </c:pt>
                <c:pt idx="1">
                  <c:v>100</c:v>
                </c:pt>
                <c:pt idx="2">
                  <c:v>114.54</c:v>
                </c:pt>
                <c:pt idx="3">
                  <c:v>134.22999999999999</c:v>
                </c:pt>
                <c:pt idx="4">
                  <c:v>100.33</c:v>
                </c:pt>
              </c:numCache>
            </c:numRef>
          </c:val>
          <c:extLst>
            <c:ext xmlns:c16="http://schemas.microsoft.com/office/drawing/2014/chart" uri="{C3380CC4-5D6E-409C-BE32-E72D297353CC}">
              <c16:uniqueId val="{00000000-81AD-4F86-9471-8E85B48236A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81AD-4F86-9471-8E85B48236A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194.82</c:v>
                </c:pt>
                <c:pt idx="1">
                  <c:v>177.07</c:v>
                </c:pt>
                <c:pt idx="2">
                  <c:v>163.83000000000001</c:v>
                </c:pt>
                <c:pt idx="3">
                  <c:v>136.13</c:v>
                </c:pt>
                <c:pt idx="4">
                  <c:v>173.85</c:v>
                </c:pt>
              </c:numCache>
            </c:numRef>
          </c:val>
          <c:extLst>
            <c:ext xmlns:c16="http://schemas.microsoft.com/office/drawing/2014/chart" uri="{C3380CC4-5D6E-409C-BE32-E72D297353CC}">
              <c16:uniqueId val="{00000000-20EB-4B3A-9EA0-DD99C8336AB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20EB-4B3A-9EA0-DD99C8336AB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
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
データ!H6</f>
        <v>
東京都　日の出町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
1</v>
      </c>
      <c r="C7" s="51"/>
      <c r="D7" s="51"/>
      <c r="E7" s="51"/>
      <c r="F7" s="51"/>
      <c r="G7" s="51"/>
      <c r="H7" s="51"/>
      <c r="I7" s="51" t="s">
        <v>
2</v>
      </c>
      <c r="J7" s="51"/>
      <c r="K7" s="51"/>
      <c r="L7" s="51"/>
      <c r="M7" s="51"/>
      <c r="N7" s="51"/>
      <c r="O7" s="51"/>
      <c r="P7" s="51" t="s">
        <v>
3</v>
      </c>
      <c r="Q7" s="51"/>
      <c r="R7" s="51"/>
      <c r="S7" s="51"/>
      <c r="T7" s="51"/>
      <c r="U7" s="51"/>
      <c r="V7" s="51"/>
      <c r="W7" s="51" t="s">
        <v>
4</v>
      </c>
      <c r="X7" s="51"/>
      <c r="Y7" s="51"/>
      <c r="Z7" s="51"/>
      <c r="AA7" s="51"/>
      <c r="AB7" s="51"/>
      <c r="AC7" s="51"/>
      <c r="AD7" s="51" t="s">
        <v>
5</v>
      </c>
      <c r="AE7" s="51"/>
      <c r="AF7" s="51"/>
      <c r="AG7" s="51"/>
      <c r="AH7" s="51"/>
      <c r="AI7" s="51"/>
      <c r="AJ7" s="51"/>
      <c r="AK7" s="3"/>
      <c r="AL7" s="51" t="s">
        <v>
6</v>
      </c>
      <c r="AM7" s="51"/>
      <c r="AN7" s="51"/>
      <c r="AO7" s="51"/>
      <c r="AP7" s="51"/>
      <c r="AQ7" s="51"/>
      <c r="AR7" s="51"/>
      <c r="AS7" s="51"/>
      <c r="AT7" s="51" t="s">
        <v>
7</v>
      </c>
      <c r="AU7" s="51"/>
      <c r="AV7" s="51"/>
      <c r="AW7" s="51"/>
      <c r="AX7" s="51"/>
      <c r="AY7" s="51"/>
      <c r="AZ7" s="51"/>
      <c r="BA7" s="51"/>
      <c r="BB7" s="51" t="s">
        <v>
8</v>
      </c>
      <c r="BC7" s="51"/>
      <c r="BD7" s="51"/>
      <c r="BE7" s="51"/>
      <c r="BF7" s="51"/>
      <c r="BG7" s="51"/>
      <c r="BH7" s="51"/>
      <c r="BI7" s="51"/>
      <c r="BJ7" s="3"/>
      <c r="BK7" s="3"/>
      <c r="BL7" s="69" t="s">
        <v>
9</v>
      </c>
      <c r="BM7" s="70"/>
      <c r="BN7" s="70"/>
      <c r="BO7" s="70"/>
      <c r="BP7" s="70"/>
      <c r="BQ7" s="70"/>
      <c r="BR7" s="70"/>
      <c r="BS7" s="70"/>
      <c r="BT7" s="70"/>
      <c r="BU7" s="70"/>
      <c r="BV7" s="70"/>
      <c r="BW7" s="70"/>
      <c r="BX7" s="70"/>
      <c r="BY7" s="71"/>
    </row>
    <row r="8" spans="1:78" ht="18.75" customHeight="1" x14ac:dyDescent="0.15">
      <c r="A8" s="2"/>
      <c r="B8" s="65" t="str">
        <f>
データ!I6</f>
        <v>
法非適用</v>
      </c>
      <c r="C8" s="65"/>
      <c r="D8" s="65"/>
      <c r="E8" s="65"/>
      <c r="F8" s="65"/>
      <c r="G8" s="65"/>
      <c r="H8" s="65"/>
      <c r="I8" s="65" t="str">
        <f>
データ!J6</f>
        <v>
下水道事業</v>
      </c>
      <c r="J8" s="65"/>
      <c r="K8" s="65"/>
      <c r="L8" s="65"/>
      <c r="M8" s="65"/>
      <c r="N8" s="65"/>
      <c r="O8" s="65"/>
      <c r="P8" s="65" t="str">
        <f>
データ!K6</f>
        <v>
公共下水道</v>
      </c>
      <c r="Q8" s="65"/>
      <c r="R8" s="65"/>
      <c r="S8" s="65"/>
      <c r="T8" s="65"/>
      <c r="U8" s="65"/>
      <c r="V8" s="65"/>
      <c r="W8" s="65" t="str">
        <f>
データ!L6</f>
        <v>
Cc2</v>
      </c>
      <c r="X8" s="65"/>
      <c r="Y8" s="65"/>
      <c r="Z8" s="65"/>
      <c r="AA8" s="65"/>
      <c r="AB8" s="65"/>
      <c r="AC8" s="65"/>
      <c r="AD8" s="66" t="str">
        <f>
データ!$M$6</f>
        <v>
非設置</v>
      </c>
      <c r="AE8" s="66"/>
      <c r="AF8" s="66"/>
      <c r="AG8" s="66"/>
      <c r="AH8" s="66"/>
      <c r="AI8" s="66"/>
      <c r="AJ8" s="66"/>
      <c r="AK8" s="3"/>
      <c r="AL8" s="45">
        <f>
データ!S6</f>
        <v>
16549</v>
      </c>
      <c r="AM8" s="45"/>
      <c r="AN8" s="45"/>
      <c r="AO8" s="45"/>
      <c r="AP8" s="45"/>
      <c r="AQ8" s="45"/>
      <c r="AR8" s="45"/>
      <c r="AS8" s="45"/>
      <c r="AT8" s="46">
        <f>
データ!T6</f>
        <v>
28.07</v>
      </c>
      <c r="AU8" s="46"/>
      <c r="AV8" s="46"/>
      <c r="AW8" s="46"/>
      <c r="AX8" s="46"/>
      <c r="AY8" s="46"/>
      <c r="AZ8" s="46"/>
      <c r="BA8" s="46"/>
      <c r="BB8" s="46">
        <f>
データ!U6</f>
        <v>
589.55999999999995</v>
      </c>
      <c r="BC8" s="46"/>
      <c r="BD8" s="46"/>
      <c r="BE8" s="46"/>
      <c r="BF8" s="46"/>
      <c r="BG8" s="46"/>
      <c r="BH8" s="46"/>
      <c r="BI8" s="46"/>
      <c r="BJ8" s="3"/>
      <c r="BK8" s="3"/>
      <c r="BL8" s="61" t="s">
        <v>
10</v>
      </c>
      <c r="BM8" s="62"/>
      <c r="BN8" s="63" t="s">
        <v>
11</v>
      </c>
      <c r="BO8" s="63"/>
      <c r="BP8" s="63"/>
      <c r="BQ8" s="63"/>
      <c r="BR8" s="63"/>
      <c r="BS8" s="63"/>
      <c r="BT8" s="63"/>
      <c r="BU8" s="63"/>
      <c r="BV8" s="63"/>
      <c r="BW8" s="63"/>
      <c r="BX8" s="63"/>
      <c r="BY8" s="64"/>
    </row>
    <row r="9" spans="1:78" ht="18.75" customHeight="1" x14ac:dyDescent="0.15">
      <c r="A9" s="2"/>
      <c r="B9" s="51" t="s">
        <v>
12</v>
      </c>
      <c r="C9" s="51"/>
      <c r="D9" s="51"/>
      <c r="E9" s="51"/>
      <c r="F9" s="51"/>
      <c r="G9" s="51"/>
      <c r="H9" s="51"/>
      <c r="I9" s="51" t="s">
        <v>
13</v>
      </c>
      <c r="J9" s="51"/>
      <c r="K9" s="51"/>
      <c r="L9" s="51"/>
      <c r="M9" s="51"/>
      <c r="N9" s="51"/>
      <c r="O9" s="51"/>
      <c r="P9" s="51" t="s">
        <v>
14</v>
      </c>
      <c r="Q9" s="51"/>
      <c r="R9" s="51"/>
      <c r="S9" s="51"/>
      <c r="T9" s="51"/>
      <c r="U9" s="51"/>
      <c r="V9" s="51"/>
      <c r="W9" s="51" t="s">
        <v>
15</v>
      </c>
      <c r="X9" s="51"/>
      <c r="Y9" s="51"/>
      <c r="Z9" s="51"/>
      <c r="AA9" s="51"/>
      <c r="AB9" s="51"/>
      <c r="AC9" s="51"/>
      <c r="AD9" s="51" t="s">
        <v>
16</v>
      </c>
      <c r="AE9" s="51"/>
      <c r="AF9" s="51"/>
      <c r="AG9" s="51"/>
      <c r="AH9" s="51"/>
      <c r="AI9" s="51"/>
      <c r="AJ9" s="51"/>
      <c r="AK9" s="3"/>
      <c r="AL9" s="51" t="s">
        <v>
17</v>
      </c>
      <c r="AM9" s="51"/>
      <c r="AN9" s="51"/>
      <c r="AO9" s="51"/>
      <c r="AP9" s="51"/>
      <c r="AQ9" s="51"/>
      <c r="AR9" s="51"/>
      <c r="AS9" s="51"/>
      <c r="AT9" s="51" t="s">
        <v>
18</v>
      </c>
      <c r="AU9" s="51"/>
      <c r="AV9" s="51"/>
      <c r="AW9" s="51"/>
      <c r="AX9" s="51"/>
      <c r="AY9" s="51"/>
      <c r="AZ9" s="51"/>
      <c r="BA9" s="51"/>
      <c r="BB9" s="51" t="s">
        <v>
19</v>
      </c>
      <c r="BC9" s="51"/>
      <c r="BD9" s="51"/>
      <c r="BE9" s="51"/>
      <c r="BF9" s="51"/>
      <c r="BG9" s="51"/>
      <c r="BH9" s="51"/>
      <c r="BI9" s="51"/>
      <c r="BJ9" s="3"/>
      <c r="BK9" s="3"/>
      <c r="BL9" s="52" t="s">
        <v>
20</v>
      </c>
      <c r="BM9" s="53"/>
      <c r="BN9" s="54" t="s">
        <v>
21</v>
      </c>
      <c r="BO9" s="54"/>
      <c r="BP9" s="54"/>
      <c r="BQ9" s="54"/>
      <c r="BR9" s="54"/>
      <c r="BS9" s="54"/>
      <c r="BT9" s="54"/>
      <c r="BU9" s="54"/>
      <c r="BV9" s="54"/>
      <c r="BW9" s="54"/>
      <c r="BX9" s="54"/>
      <c r="BY9" s="55"/>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99.96</v>
      </c>
      <c r="Q10" s="46"/>
      <c r="R10" s="46"/>
      <c r="S10" s="46"/>
      <c r="T10" s="46"/>
      <c r="U10" s="46"/>
      <c r="V10" s="46"/>
      <c r="W10" s="46">
        <f>
データ!Q6</f>
        <v>
86.13</v>
      </c>
      <c r="X10" s="46"/>
      <c r="Y10" s="46"/>
      <c r="Z10" s="46"/>
      <c r="AA10" s="46"/>
      <c r="AB10" s="46"/>
      <c r="AC10" s="46"/>
      <c r="AD10" s="45">
        <f>
データ!R6</f>
        <v>
2013</v>
      </c>
      <c r="AE10" s="45"/>
      <c r="AF10" s="45"/>
      <c r="AG10" s="45"/>
      <c r="AH10" s="45"/>
      <c r="AI10" s="45"/>
      <c r="AJ10" s="45"/>
      <c r="AK10" s="2"/>
      <c r="AL10" s="45">
        <f>
データ!V6</f>
        <v>
16493</v>
      </c>
      <c r="AM10" s="45"/>
      <c r="AN10" s="45"/>
      <c r="AO10" s="45"/>
      <c r="AP10" s="45"/>
      <c r="AQ10" s="45"/>
      <c r="AR10" s="45"/>
      <c r="AS10" s="45"/>
      <c r="AT10" s="46">
        <f>
データ!W6</f>
        <v>
5.27</v>
      </c>
      <c r="AU10" s="46"/>
      <c r="AV10" s="46"/>
      <c r="AW10" s="46"/>
      <c r="AX10" s="46"/>
      <c r="AY10" s="46"/>
      <c r="AZ10" s="46"/>
      <c r="BA10" s="46"/>
      <c r="BB10" s="46">
        <f>
データ!X6</f>
        <v>
3129.6</v>
      </c>
      <c r="BC10" s="46"/>
      <c r="BD10" s="46"/>
      <c r="BE10" s="46"/>
      <c r="BF10" s="46"/>
      <c r="BG10" s="46"/>
      <c r="BH10" s="46"/>
      <c r="BI10" s="46"/>
      <c r="BJ10" s="2"/>
      <c r="BK10" s="2"/>
      <c r="BL10" s="47" t="s">
        <v>
22</v>
      </c>
      <c r="BM10" s="48"/>
      <c r="BN10" s="49" t="s">
        <v>
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
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121</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
31</v>
      </c>
      <c r="C85" s="12"/>
      <c r="D85" s="12"/>
      <c r="E85" s="12" t="s">
        <v>
32</v>
      </c>
      <c r="F85" s="12" t="s">
        <v>
33</v>
      </c>
      <c r="G85" s="12" t="s">
        <v>
34</v>
      </c>
      <c r="H85" s="12" t="s">
        <v>
35</v>
      </c>
      <c r="I85" s="12" t="s">
        <v>
36</v>
      </c>
      <c r="J85" s="12" t="s">
        <v>
37</v>
      </c>
      <c r="K85" s="12" t="s">
        <v>
38</v>
      </c>
      <c r="L85" s="12" t="s">
        <v>
39</v>
      </c>
      <c r="M85" s="12" t="s">
        <v>
40</v>
      </c>
      <c r="N85" s="12" t="s">
        <v>
41</v>
      </c>
      <c r="O85" s="12" t="s">
        <v>
42</v>
      </c>
    </row>
    <row r="86" spans="1:78" hidden="1" x14ac:dyDescent="0.15">
      <c r="B86" s="12"/>
      <c r="C86" s="12"/>
      <c r="D86" s="12"/>
      <c r="E86" s="12" t="str">
        <f>
データ!AI6</f>
        <v/>
      </c>
      <c r="F86" s="12" t="s">
        <v>
43</v>
      </c>
      <c r="G86" s="12" t="s">
        <v>
43</v>
      </c>
      <c r="H86" s="12" t="str">
        <f>
データ!BP6</f>
        <v>
【669.11】</v>
      </c>
      <c r="I86" s="12" t="str">
        <f>
データ!CA6</f>
        <v>
【99.73】</v>
      </c>
      <c r="J86" s="12" t="str">
        <f>
データ!CL6</f>
        <v>
【134.98】</v>
      </c>
      <c r="K86" s="12" t="str">
        <f>
データ!CW6</f>
        <v>
【59.99】</v>
      </c>
      <c r="L86" s="12" t="str">
        <f>
データ!DH6</f>
        <v>
【95.72】</v>
      </c>
      <c r="M86" s="12" t="s">
        <v>
44</v>
      </c>
      <c r="N86" s="12" t="s">
        <v>
44</v>
      </c>
      <c r="O86" s="12" t="str">
        <f>
データ!EO6</f>
        <v>
【0.24】</v>
      </c>
    </row>
  </sheetData>
  <sheetProtection algorithmName="SHA-512" hashValue="wUNjkJwvOD4RZXQOqnrv7K6j3TpUh3WCHxylv9SLDZP775ljIHzWAzaGOknKhSclZxyHYeWlYwFA/zs5lWW49g==" saltValue="WKjL1pNKbV73IjROw85W5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
45</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5" x14ac:dyDescent="0.15">
      <c r="A2" s="14" t="s">
        <v>
46</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5" x14ac:dyDescent="0.15">
      <c r="A3" s="14" t="s">
        <v>
47</v>
      </c>
      <c r="B3" s="15" t="s">
        <v>
48</v>
      </c>
      <c r="C3" s="15" t="s">
        <v>
49</v>
      </c>
      <c r="D3" s="15" t="s">
        <v>
50</v>
      </c>
      <c r="E3" s="15" t="s">
        <v>
51</v>
      </c>
      <c r="F3" s="15" t="s">
        <v>
52</v>
      </c>
      <c r="G3" s="15" t="s">
        <v>
53</v>
      </c>
      <c r="H3" s="73" t="s">
        <v>
54</v>
      </c>
      <c r="I3" s="74"/>
      <c r="J3" s="74"/>
      <c r="K3" s="74"/>
      <c r="L3" s="74"/>
      <c r="M3" s="74"/>
      <c r="N3" s="74"/>
      <c r="O3" s="74"/>
      <c r="P3" s="74"/>
      <c r="Q3" s="74"/>
      <c r="R3" s="74"/>
      <c r="S3" s="74"/>
      <c r="T3" s="74"/>
      <c r="U3" s="74"/>
      <c r="V3" s="74"/>
      <c r="W3" s="74"/>
      <c r="X3" s="75"/>
      <c r="Y3" s="79" t="s">
        <v>
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
57</v>
      </c>
      <c r="B4" s="16"/>
      <c r="C4" s="16"/>
      <c r="D4" s="16"/>
      <c r="E4" s="16"/>
      <c r="F4" s="16"/>
      <c r="G4" s="16"/>
      <c r="H4" s="76"/>
      <c r="I4" s="77"/>
      <c r="J4" s="77"/>
      <c r="K4" s="77"/>
      <c r="L4" s="77"/>
      <c r="M4" s="77"/>
      <c r="N4" s="77"/>
      <c r="O4" s="77"/>
      <c r="P4" s="77"/>
      <c r="Q4" s="77"/>
      <c r="R4" s="77"/>
      <c r="S4" s="77"/>
      <c r="T4" s="77"/>
      <c r="U4" s="77"/>
      <c r="V4" s="77"/>
      <c r="W4" s="77"/>
      <c r="X4" s="78"/>
      <c r="Y4" s="72" t="s">
        <v>
58</v>
      </c>
      <c r="Z4" s="72"/>
      <c r="AA4" s="72"/>
      <c r="AB4" s="72"/>
      <c r="AC4" s="72"/>
      <c r="AD4" s="72"/>
      <c r="AE4" s="72"/>
      <c r="AF4" s="72"/>
      <c r="AG4" s="72"/>
      <c r="AH4" s="72"/>
      <c r="AI4" s="72"/>
      <c r="AJ4" s="72" t="s">
        <v>
59</v>
      </c>
      <c r="AK4" s="72"/>
      <c r="AL4" s="72"/>
      <c r="AM4" s="72"/>
      <c r="AN4" s="72"/>
      <c r="AO4" s="72"/>
      <c r="AP4" s="72"/>
      <c r="AQ4" s="72"/>
      <c r="AR4" s="72"/>
      <c r="AS4" s="72"/>
      <c r="AT4" s="72"/>
      <c r="AU4" s="72" t="s">
        <v>
60</v>
      </c>
      <c r="AV4" s="72"/>
      <c r="AW4" s="72"/>
      <c r="AX4" s="72"/>
      <c r="AY4" s="72"/>
      <c r="AZ4" s="72"/>
      <c r="BA4" s="72"/>
      <c r="BB4" s="72"/>
      <c r="BC4" s="72"/>
      <c r="BD4" s="72"/>
      <c r="BE4" s="72"/>
      <c r="BF4" s="72" t="s">
        <v>
61</v>
      </c>
      <c r="BG4" s="72"/>
      <c r="BH4" s="72"/>
      <c r="BI4" s="72"/>
      <c r="BJ4" s="72"/>
      <c r="BK4" s="72"/>
      <c r="BL4" s="72"/>
      <c r="BM4" s="72"/>
      <c r="BN4" s="72"/>
      <c r="BO4" s="72"/>
      <c r="BP4" s="72"/>
      <c r="BQ4" s="72" t="s">
        <v>
62</v>
      </c>
      <c r="BR4" s="72"/>
      <c r="BS4" s="72"/>
      <c r="BT4" s="72"/>
      <c r="BU4" s="72"/>
      <c r="BV4" s="72"/>
      <c r="BW4" s="72"/>
      <c r="BX4" s="72"/>
      <c r="BY4" s="72"/>
      <c r="BZ4" s="72"/>
      <c r="CA4" s="72"/>
      <c r="CB4" s="72" t="s">
        <v>
63</v>
      </c>
      <c r="CC4" s="72"/>
      <c r="CD4" s="72"/>
      <c r="CE4" s="72"/>
      <c r="CF4" s="72"/>
      <c r="CG4" s="72"/>
      <c r="CH4" s="72"/>
      <c r="CI4" s="72"/>
      <c r="CJ4" s="72"/>
      <c r="CK4" s="72"/>
      <c r="CL4" s="72"/>
      <c r="CM4" s="72" t="s">
        <v>
64</v>
      </c>
      <c r="CN4" s="72"/>
      <c r="CO4" s="72"/>
      <c r="CP4" s="72"/>
      <c r="CQ4" s="72"/>
      <c r="CR4" s="72"/>
      <c r="CS4" s="72"/>
      <c r="CT4" s="72"/>
      <c r="CU4" s="72"/>
      <c r="CV4" s="72"/>
      <c r="CW4" s="72"/>
      <c r="CX4" s="72" t="s">
        <v>
65</v>
      </c>
      <c r="CY4" s="72"/>
      <c r="CZ4" s="72"/>
      <c r="DA4" s="72"/>
      <c r="DB4" s="72"/>
      <c r="DC4" s="72"/>
      <c r="DD4" s="72"/>
      <c r="DE4" s="72"/>
      <c r="DF4" s="72"/>
      <c r="DG4" s="72"/>
      <c r="DH4" s="72"/>
      <c r="DI4" s="72" t="s">
        <v>
66</v>
      </c>
      <c r="DJ4" s="72"/>
      <c r="DK4" s="72"/>
      <c r="DL4" s="72"/>
      <c r="DM4" s="72"/>
      <c r="DN4" s="72"/>
      <c r="DO4" s="72"/>
      <c r="DP4" s="72"/>
      <c r="DQ4" s="72"/>
      <c r="DR4" s="72"/>
      <c r="DS4" s="72"/>
      <c r="DT4" s="72" t="s">
        <v>
67</v>
      </c>
      <c r="DU4" s="72"/>
      <c r="DV4" s="72"/>
      <c r="DW4" s="72"/>
      <c r="DX4" s="72"/>
      <c r="DY4" s="72"/>
      <c r="DZ4" s="72"/>
      <c r="EA4" s="72"/>
      <c r="EB4" s="72"/>
      <c r="EC4" s="72"/>
      <c r="ED4" s="72"/>
      <c r="EE4" s="72" t="s">
        <v>
68</v>
      </c>
      <c r="EF4" s="72"/>
      <c r="EG4" s="72"/>
      <c r="EH4" s="72"/>
      <c r="EI4" s="72"/>
      <c r="EJ4" s="72"/>
      <c r="EK4" s="72"/>
      <c r="EL4" s="72"/>
      <c r="EM4" s="72"/>
      <c r="EN4" s="72"/>
      <c r="EO4" s="72"/>
    </row>
    <row r="5" spans="1:145" x14ac:dyDescent="0.15">
      <c r="A5" s="14" t="s">
        <v>
69</v>
      </c>
      <c r="B5" s="17"/>
      <c r="C5" s="17"/>
      <c r="D5" s="17"/>
      <c r="E5" s="17"/>
      <c r="F5" s="17"/>
      <c r="G5" s="17"/>
      <c r="H5" s="18" t="s">
        <v>
70</v>
      </c>
      <c r="I5" s="18" t="s">
        <v>
71</v>
      </c>
      <c r="J5" s="18" t="s">
        <v>
72</v>
      </c>
      <c r="K5" s="18" t="s">
        <v>
73</v>
      </c>
      <c r="L5" s="18" t="s">
        <v>
74</v>
      </c>
      <c r="M5" s="18" t="s">
        <v>
5</v>
      </c>
      <c r="N5" s="18" t="s">
        <v>
75</v>
      </c>
      <c r="O5" s="18" t="s">
        <v>
76</v>
      </c>
      <c r="P5" s="18" t="s">
        <v>
77</v>
      </c>
      <c r="Q5" s="18" t="s">
        <v>
78</v>
      </c>
      <c r="R5" s="18" t="s">
        <v>
79</v>
      </c>
      <c r="S5" s="18" t="s">
        <v>
80</v>
      </c>
      <c r="T5" s="18" t="s">
        <v>
81</v>
      </c>
      <c r="U5" s="18" t="s">
        <v>
82</v>
      </c>
      <c r="V5" s="18" t="s">
        <v>
83</v>
      </c>
      <c r="W5" s="18" t="s">
        <v>
84</v>
      </c>
      <c r="X5" s="18" t="s">
        <v>
85</v>
      </c>
      <c r="Y5" s="18" t="s">
        <v>
86</v>
      </c>
      <c r="Z5" s="18" t="s">
        <v>
87</v>
      </c>
      <c r="AA5" s="18" t="s">
        <v>
88</v>
      </c>
      <c r="AB5" s="18" t="s">
        <v>
89</v>
      </c>
      <c r="AC5" s="18" t="s">
        <v>
90</v>
      </c>
      <c r="AD5" s="18" t="s">
        <v>
91</v>
      </c>
      <c r="AE5" s="18" t="s">
        <v>
92</v>
      </c>
      <c r="AF5" s="18" t="s">
        <v>
93</v>
      </c>
      <c r="AG5" s="18" t="s">
        <v>
94</v>
      </c>
      <c r="AH5" s="18" t="s">
        <v>
95</v>
      </c>
      <c r="AI5" s="18" t="s">
        <v>
31</v>
      </c>
      <c r="AJ5" s="18" t="s">
        <v>
86</v>
      </c>
      <c r="AK5" s="18" t="s">
        <v>
87</v>
      </c>
      <c r="AL5" s="18" t="s">
        <v>
88</v>
      </c>
      <c r="AM5" s="18" t="s">
        <v>
89</v>
      </c>
      <c r="AN5" s="18" t="s">
        <v>
90</v>
      </c>
      <c r="AO5" s="18" t="s">
        <v>
91</v>
      </c>
      <c r="AP5" s="18" t="s">
        <v>
92</v>
      </c>
      <c r="AQ5" s="18" t="s">
        <v>
93</v>
      </c>
      <c r="AR5" s="18" t="s">
        <v>
94</v>
      </c>
      <c r="AS5" s="18" t="s">
        <v>
95</v>
      </c>
      <c r="AT5" s="18" t="s">
        <v>
96</v>
      </c>
      <c r="AU5" s="18" t="s">
        <v>
86</v>
      </c>
      <c r="AV5" s="18" t="s">
        <v>
87</v>
      </c>
      <c r="AW5" s="18" t="s">
        <v>
88</v>
      </c>
      <c r="AX5" s="18" t="s">
        <v>
89</v>
      </c>
      <c r="AY5" s="18" t="s">
        <v>
90</v>
      </c>
      <c r="AZ5" s="18" t="s">
        <v>
91</v>
      </c>
      <c r="BA5" s="18" t="s">
        <v>
92</v>
      </c>
      <c r="BB5" s="18" t="s">
        <v>
93</v>
      </c>
      <c r="BC5" s="18" t="s">
        <v>
94</v>
      </c>
      <c r="BD5" s="18" t="s">
        <v>
95</v>
      </c>
      <c r="BE5" s="18" t="s">
        <v>
96</v>
      </c>
      <c r="BF5" s="18" t="s">
        <v>
86</v>
      </c>
      <c r="BG5" s="18" t="s">
        <v>
87</v>
      </c>
      <c r="BH5" s="18" t="s">
        <v>
88</v>
      </c>
      <c r="BI5" s="18" t="s">
        <v>
89</v>
      </c>
      <c r="BJ5" s="18" t="s">
        <v>
90</v>
      </c>
      <c r="BK5" s="18" t="s">
        <v>
91</v>
      </c>
      <c r="BL5" s="18" t="s">
        <v>
92</v>
      </c>
      <c r="BM5" s="18" t="s">
        <v>
93</v>
      </c>
      <c r="BN5" s="18" t="s">
        <v>
94</v>
      </c>
      <c r="BO5" s="18" t="s">
        <v>
95</v>
      </c>
      <c r="BP5" s="18" t="s">
        <v>
96</v>
      </c>
      <c r="BQ5" s="18" t="s">
        <v>
86</v>
      </c>
      <c r="BR5" s="18" t="s">
        <v>
87</v>
      </c>
      <c r="BS5" s="18" t="s">
        <v>
88</v>
      </c>
      <c r="BT5" s="18" t="s">
        <v>
89</v>
      </c>
      <c r="BU5" s="18" t="s">
        <v>
90</v>
      </c>
      <c r="BV5" s="18" t="s">
        <v>
91</v>
      </c>
      <c r="BW5" s="18" t="s">
        <v>
92</v>
      </c>
      <c r="BX5" s="18" t="s">
        <v>
93</v>
      </c>
      <c r="BY5" s="18" t="s">
        <v>
94</v>
      </c>
      <c r="BZ5" s="18" t="s">
        <v>
95</v>
      </c>
      <c r="CA5" s="18" t="s">
        <v>
96</v>
      </c>
      <c r="CB5" s="18" t="s">
        <v>
86</v>
      </c>
      <c r="CC5" s="18" t="s">
        <v>
87</v>
      </c>
      <c r="CD5" s="18" t="s">
        <v>
88</v>
      </c>
      <c r="CE5" s="18" t="s">
        <v>
89</v>
      </c>
      <c r="CF5" s="18" t="s">
        <v>
90</v>
      </c>
      <c r="CG5" s="18" t="s">
        <v>
91</v>
      </c>
      <c r="CH5" s="18" t="s">
        <v>
92</v>
      </c>
      <c r="CI5" s="18" t="s">
        <v>
93</v>
      </c>
      <c r="CJ5" s="18" t="s">
        <v>
94</v>
      </c>
      <c r="CK5" s="18" t="s">
        <v>
95</v>
      </c>
      <c r="CL5" s="18" t="s">
        <v>
96</v>
      </c>
      <c r="CM5" s="18" t="s">
        <v>
86</v>
      </c>
      <c r="CN5" s="18" t="s">
        <v>
87</v>
      </c>
      <c r="CO5" s="18" t="s">
        <v>
88</v>
      </c>
      <c r="CP5" s="18" t="s">
        <v>
89</v>
      </c>
      <c r="CQ5" s="18" t="s">
        <v>
90</v>
      </c>
      <c r="CR5" s="18" t="s">
        <v>
91</v>
      </c>
      <c r="CS5" s="18" t="s">
        <v>
92</v>
      </c>
      <c r="CT5" s="18" t="s">
        <v>
93</v>
      </c>
      <c r="CU5" s="18" t="s">
        <v>
94</v>
      </c>
      <c r="CV5" s="18" t="s">
        <v>
95</v>
      </c>
      <c r="CW5" s="18" t="s">
        <v>
96</v>
      </c>
      <c r="CX5" s="18" t="s">
        <v>
86</v>
      </c>
      <c r="CY5" s="18" t="s">
        <v>
87</v>
      </c>
      <c r="CZ5" s="18" t="s">
        <v>
88</v>
      </c>
      <c r="DA5" s="18" t="s">
        <v>
89</v>
      </c>
      <c r="DB5" s="18" t="s">
        <v>
90</v>
      </c>
      <c r="DC5" s="18" t="s">
        <v>
91</v>
      </c>
      <c r="DD5" s="18" t="s">
        <v>
92</v>
      </c>
      <c r="DE5" s="18" t="s">
        <v>
93</v>
      </c>
      <c r="DF5" s="18" t="s">
        <v>
94</v>
      </c>
      <c r="DG5" s="18" t="s">
        <v>
95</v>
      </c>
      <c r="DH5" s="18" t="s">
        <v>
96</v>
      </c>
      <c r="DI5" s="18" t="s">
        <v>
86</v>
      </c>
      <c r="DJ5" s="18" t="s">
        <v>
87</v>
      </c>
      <c r="DK5" s="18" t="s">
        <v>
88</v>
      </c>
      <c r="DL5" s="18" t="s">
        <v>
89</v>
      </c>
      <c r="DM5" s="18" t="s">
        <v>
90</v>
      </c>
      <c r="DN5" s="18" t="s">
        <v>
91</v>
      </c>
      <c r="DO5" s="18" t="s">
        <v>
92</v>
      </c>
      <c r="DP5" s="18" t="s">
        <v>
93</v>
      </c>
      <c r="DQ5" s="18" t="s">
        <v>
94</v>
      </c>
      <c r="DR5" s="18" t="s">
        <v>
95</v>
      </c>
      <c r="DS5" s="18" t="s">
        <v>
96</v>
      </c>
      <c r="DT5" s="18" t="s">
        <v>
86</v>
      </c>
      <c r="DU5" s="18" t="s">
        <v>
87</v>
      </c>
      <c r="DV5" s="18" t="s">
        <v>
88</v>
      </c>
      <c r="DW5" s="18" t="s">
        <v>
89</v>
      </c>
      <c r="DX5" s="18" t="s">
        <v>
90</v>
      </c>
      <c r="DY5" s="18" t="s">
        <v>
91</v>
      </c>
      <c r="DZ5" s="18" t="s">
        <v>
92</v>
      </c>
      <c r="EA5" s="18" t="s">
        <v>
93</v>
      </c>
      <c r="EB5" s="18" t="s">
        <v>
94</v>
      </c>
      <c r="EC5" s="18" t="s">
        <v>
95</v>
      </c>
      <c r="ED5" s="18" t="s">
        <v>
96</v>
      </c>
      <c r="EE5" s="18" t="s">
        <v>
86</v>
      </c>
      <c r="EF5" s="18" t="s">
        <v>
87</v>
      </c>
      <c r="EG5" s="18" t="s">
        <v>
88</v>
      </c>
      <c r="EH5" s="18" t="s">
        <v>
89</v>
      </c>
      <c r="EI5" s="18" t="s">
        <v>
90</v>
      </c>
      <c r="EJ5" s="18" t="s">
        <v>
91</v>
      </c>
      <c r="EK5" s="18" t="s">
        <v>
92</v>
      </c>
      <c r="EL5" s="18" t="s">
        <v>
93</v>
      </c>
      <c r="EM5" s="18" t="s">
        <v>
94</v>
      </c>
      <c r="EN5" s="18" t="s">
        <v>
95</v>
      </c>
      <c r="EO5" s="18" t="s">
        <v>
96</v>
      </c>
    </row>
    <row r="6" spans="1:145" s="22" customFormat="1" x14ac:dyDescent="0.15">
      <c r="A6" s="14" t="s">
        <v>
97</v>
      </c>
      <c r="B6" s="19">
        <f>
B7</f>
        <v>
2021</v>
      </c>
      <c r="C6" s="19">
        <f t="shared" ref="C6:X6" si="3">
C7</f>
        <v>
133051</v>
      </c>
      <c r="D6" s="19">
        <f t="shared" si="3"/>
        <v>
47</v>
      </c>
      <c r="E6" s="19">
        <f t="shared" si="3"/>
        <v>
17</v>
      </c>
      <c r="F6" s="19">
        <f t="shared" si="3"/>
        <v>
1</v>
      </c>
      <c r="G6" s="19">
        <f t="shared" si="3"/>
        <v>
0</v>
      </c>
      <c r="H6" s="19" t="str">
        <f t="shared" si="3"/>
        <v>
東京都　日の出町</v>
      </c>
      <c r="I6" s="19" t="str">
        <f t="shared" si="3"/>
        <v>
法非適用</v>
      </c>
      <c r="J6" s="19" t="str">
        <f t="shared" si="3"/>
        <v>
下水道事業</v>
      </c>
      <c r="K6" s="19" t="str">
        <f t="shared" si="3"/>
        <v>
公共下水道</v>
      </c>
      <c r="L6" s="19" t="str">
        <f t="shared" si="3"/>
        <v>
Cc2</v>
      </c>
      <c r="M6" s="19" t="str">
        <f t="shared" si="3"/>
        <v>
非設置</v>
      </c>
      <c r="N6" s="20" t="str">
        <f t="shared" si="3"/>
        <v>
-</v>
      </c>
      <c r="O6" s="20" t="str">
        <f t="shared" si="3"/>
        <v>
該当数値なし</v>
      </c>
      <c r="P6" s="20">
        <f t="shared" si="3"/>
        <v>
99.96</v>
      </c>
      <c r="Q6" s="20">
        <f t="shared" si="3"/>
        <v>
86.13</v>
      </c>
      <c r="R6" s="20">
        <f t="shared" si="3"/>
        <v>
2013</v>
      </c>
      <c r="S6" s="20">
        <f t="shared" si="3"/>
        <v>
16549</v>
      </c>
      <c r="T6" s="20">
        <f t="shared" si="3"/>
        <v>
28.07</v>
      </c>
      <c r="U6" s="20">
        <f t="shared" si="3"/>
        <v>
589.55999999999995</v>
      </c>
      <c r="V6" s="20">
        <f t="shared" si="3"/>
        <v>
16493</v>
      </c>
      <c r="W6" s="20">
        <f t="shared" si="3"/>
        <v>
5.27</v>
      </c>
      <c r="X6" s="20">
        <f t="shared" si="3"/>
        <v>
3129.6</v>
      </c>
      <c r="Y6" s="21">
        <f>
IF(Y7="",NA(),Y7)</f>
        <v>
90.96</v>
      </c>
      <c r="Z6" s="21">
        <f t="shared" ref="Z6:AH6" si="4">
IF(Z7="",NA(),Z7)</f>
        <v>
91.31</v>
      </c>
      <c r="AA6" s="21">
        <f t="shared" si="4"/>
        <v>
94.46</v>
      </c>
      <c r="AB6" s="21">
        <f t="shared" si="4"/>
        <v>
95</v>
      </c>
      <c r="AC6" s="21">
        <f t="shared" si="4"/>
        <v>
91.85</v>
      </c>
      <c r="AD6" s="20" t="e">
        <f t="shared" si="4"/>
        <v>
#N/A</v>
      </c>
      <c r="AE6" s="20" t="e">
        <f t="shared" si="4"/>
        <v>
#N/A</v>
      </c>
      <c r="AF6" s="20" t="e">
        <f t="shared" si="4"/>
        <v>
#N/A</v>
      </c>
      <c r="AG6" s="20" t="e">
        <f t="shared" si="4"/>
        <v>
#N/A</v>
      </c>
      <c r="AH6" s="20" t="e">
        <f t="shared" si="4"/>
        <v>
#N/A</v>
      </c>
      <c r="AI6" s="20" t="str">
        <f>
IF(AI7="","",IF(AI7="-","【-】","【"&amp;SUBSTITUTE(TEXT(AI7,"#,##0.00"),"-","△")&amp;"】"))</f>
        <v/>
      </c>
      <c r="AJ6" s="20" t="e">
        <f>
IF(AJ7="",NA(),AJ7)</f>
        <v>
#N/A</v>
      </c>
      <c r="AK6" s="20" t="e">
        <f t="shared" ref="AK6:AS6" si="5">
IF(AK7="",NA(),AK7)</f>
        <v>
#N/A</v>
      </c>
      <c r="AL6" s="20" t="e">
        <f t="shared" si="5"/>
        <v>
#N/A</v>
      </c>
      <c r="AM6" s="20" t="e">
        <f t="shared" si="5"/>
        <v>
#N/A</v>
      </c>
      <c r="AN6" s="20" t="e">
        <f t="shared" si="5"/>
        <v>
#N/A</v>
      </c>
      <c r="AO6" s="20" t="e">
        <f t="shared" si="5"/>
        <v>
#N/A</v>
      </c>
      <c r="AP6" s="20" t="e">
        <f t="shared" si="5"/>
        <v>
#N/A</v>
      </c>
      <c r="AQ6" s="20" t="e">
        <f t="shared" si="5"/>
        <v>
#N/A</v>
      </c>
      <c r="AR6" s="20" t="e">
        <f t="shared" si="5"/>
        <v>
#N/A</v>
      </c>
      <c r="AS6" s="20" t="e">
        <f t="shared" si="5"/>
        <v>
#N/A</v>
      </c>
      <c r="AT6" s="20" t="str">
        <f>
IF(AT7="","",IF(AT7="-","【-】","【"&amp;SUBSTITUTE(TEXT(AT7,"#,##0.00"),"-","△")&amp;"】"))</f>
        <v/>
      </c>
      <c r="AU6" s="20" t="e">
        <f>
IF(AU7="",NA(),AU7)</f>
        <v>
#N/A</v>
      </c>
      <c r="AV6" s="20" t="e">
        <f t="shared" ref="AV6:BD6" si="6">
IF(AV7="",NA(),AV7)</f>
        <v>
#N/A</v>
      </c>
      <c r="AW6" s="20" t="e">
        <f t="shared" si="6"/>
        <v>
#N/A</v>
      </c>
      <c r="AX6" s="20" t="e">
        <f t="shared" si="6"/>
        <v>
#N/A</v>
      </c>
      <c r="AY6" s="20" t="e">
        <f t="shared" si="6"/>
        <v>
#N/A</v>
      </c>
      <c r="AZ6" s="20" t="e">
        <f t="shared" si="6"/>
        <v>
#N/A</v>
      </c>
      <c r="BA6" s="20" t="e">
        <f t="shared" si="6"/>
        <v>
#N/A</v>
      </c>
      <c r="BB6" s="20" t="e">
        <f t="shared" si="6"/>
        <v>
#N/A</v>
      </c>
      <c r="BC6" s="20" t="e">
        <f t="shared" si="6"/>
        <v>
#N/A</v>
      </c>
      <c r="BD6" s="20" t="e">
        <f t="shared" si="6"/>
        <v>
#N/A</v>
      </c>
      <c r="BE6" s="20" t="str">
        <f>
IF(BE7="","",IF(BE7="-","【-】","【"&amp;SUBSTITUTE(TEXT(BE7,"#,##0.00"),"-","△")&amp;"】"))</f>
        <v/>
      </c>
      <c r="BF6" s="21">
        <f>
IF(BF7="",NA(),BF7)</f>
        <v>
575.73</v>
      </c>
      <c r="BG6" s="21">
        <f t="shared" ref="BG6:BO6" si="7">
IF(BG7="",NA(),BG7)</f>
        <v>
489.73</v>
      </c>
      <c r="BH6" s="21">
        <f t="shared" si="7"/>
        <v>
340.64</v>
      </c>
      <c r="BI6" s="21">
        <f t="shared" si="7"/>
        <v>
183.91</v>
      </c>
      <c r="BJ6" s="21">
        <f t="shared" si="7"/>
        <v>
355.27</v>
      </c>
      <c r="BK6" s="21">
        <f t="shared" si="7"/>
        <v>
966.33</v>
      </c>
      <c r="BL6" s="21">
        <f t="shared" si="7"/>
        <v>
958.81</v>
      </c>
      <c r="BM6" s="21">
        <f t="shared" si="7"/>
        <v>
1001.3</v>
      </c>
      <c r="BN6" s="21">
        <f t="shared" si="7"/>
        <v>
1050.51</v>
      </c>
      <c r="BO6" s="21">
        <f t="shared" si="7"/>
        <v>
1102.01</v>
      </c>
      <c r="BP6" s="20" t="str">
        <f>
IF(BP7="","",IF(BP7="-","【-】","【"&amp;SUBSTITUTE(TEXT(BP7,"#,##0.00"),"-","△")&amp;"】"))</f>
        <v>
【669.11】</v>
      </c>
      <c r="BQ6" s="21">
        <f>
IF(BQ7="",NA(),BQ7)</f>
        <v>
91.6</v>
      </c>
      <c r="BR6" s="21">
        <f t="shared" ref="BR6:BZ6" si="8">
IF(BR7="",NA(),BR7)</f>
        <v>
100</v>
      </c>
      <c r="BS6" s="21">
        <f t="shared" si="8"/>
        <v>
114.54</v>
      </c>
      <c r="BT6" s="21">
        <f t="shared" si="8"/>
        <v>
134.22999999999999</v>
      </c>
      <c r="BU6" s="21">
        <f t="shared" si="8"/>
        <v>
100.33</v>
      </c>
      <c r="BV6" s="21">
        <f t="shared" si="8"/>
        <v>
81.739999999999995</v>
      </c>
      <c r="BW6" s="21">
        <f t="shared" si="8"/>
        <v>
82.88</v>
      </c>
      <c r="BX6" s="21">
        <f t="shared" si="8"/>
        <v>
81.88</v>
      </c>
      <c r="BY6" s="21">
        <f t="shared" si="8"/>
        <v>
82.65</v>
      </c>
      <c r="BZ6" s="21">
        <f t="shared" si="8"/>
        <v>
82.55</v>
      </c>
      <c r="CA6" s="20" t="str">
        <f>
IF(CA7="","",IF(CA7="-","【-】","【"&amp;SUBSTITUTE(TEXT(CA7,"#,##0.00"),"-","△")&amp;"】"))</f>
        <v>
【99.73】</v>
      </c>
      <c r="CB6" s="21">
        <f>
IF(CB7="",NA(),CB7)</f>
        <v>
194.82</v>
      </c>
      <c r="CC6" s="21">
        <f t="shared" ref="CC6:CK6" si="9">
IF(CC7="",NA(),CC7)</f>
        <v>
177.07</v>
      </c>
      <c r="CD6" s="21">
        <f t="shared" si="9"/>
        <v>
163.83000000000001</v>
      </c>
      <c r="CE6" s="21">
        <f t="shared" si="9"/>
        <v>
136.13</v>
      </c>
      <c r="CF6" s="21">
        <f t="shared" si="9"/>
        <v>
173.85</v>
      </c>
      <c r="CG6" s="21">
        <f t="shared" si="9"/>
        <v>
194.31</v>
      </c>
      <c r="CH6" s="21">
        <f t="shared" si="9"/>
        <v>
190.99</v>
      </c>
      <c r="CI6" s="21">
        <f t="shared" si="9"/>
        <v>
187.55</v>
      </c>
      <c r="CJ6" s="21">
        <f t="shared" si="9"/>
        <v>
186.3</v>
      </c>
      <c r="CK6" s="21">
        <f t="shared" si="9"/>
        <v>
188.38</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f t="shared" si="10"/>
        <v>
53.5</v>
      </c>
      <c r="CS6" s="21">
        <f t="shared" si="10"/>
        <v>
52.58</v>
      </c>
      <c r="CT6" s="21">
        <f t="shared" si="10"/>
        <v>
50.94</v>
      </c>
      <c r="CU6" s="21">
        <f t="shared" si="10"/>
        <v>
50.53</v>
      </c>
      <c r="CV6" s="21">
        <f t="shared" si="10"/>
        <v>
51.42</v>
      </c>
      <c r="CW6" s="20" t="str">
        <f>
IF(CW7="","",IF(CW7="-","【-】","【"&amp;SUBSTITUTE(TEXT(CW7,"#,##0.00"),"-","△")&amp;"】"))</f>
        <v>
【59.99】</v>
      </c>
      <c r="CX6" s="21">
        <f>
IF(CX7="",NA(),CX7)</f>
        <v>
97.52</v>
      </c>
      <c r="CY6" s="21">
        <f t="shared" ref="CY6:DG6" si="11">
IF(CY7="",NA(),CY7)</f>
        <v>
97.51</v>
      </c>
      <c r="CZ6" s="21">
        <f t="shared" si="11"/>
        <v>
97.5</v>
      </c>
      <c r="DA6" s="21">
        <f t="shared" si="11"/>
        <v>
97.5</v>
      </c>
      <c r="DB6" s="21">
        <f t="shared" si="11"/>
        <v>
97.49</v>
      </c>
      <c r="DC6" s="21">
        <f t="shared" si="11"/>
        <v>
83.51</v>
      </c>
      <c r="DD6" s="21">
        <f t="shared" si="11"/>
        <v>
83.02</v>
      </c>
      <c r="DE6" s="21">
        <f t="shared" si="11"/>
        <v>
82.55</v>
      </c>
      <c r="DF6" s="21">
        <f t="shared" si="11"/>
        <v>
82.08</v>
      </c>
      <c r="DG6" s="21">
        <f t="shared" si="11"/>
        <v>
81.34</v>
      </c>
      <c r="DH6" s="20" t="str">
        <f>
IF(DH7="","",IF(DH7="-","【-】","【"&amp;SUBSTITUTE(TEXT(DH7,"#,##0.00"),"-","△")&amp;"】"))</f>
        <v>
【95.72】</v>
      </c>
      <c r="DI6" s="20" t="e">
        <f>
IF(DI7="",NA(),DI7)</f>
        <v>
#N/A</v>
      </c>
      <c r="DJ6" s="20" t="e">
        <f t="shared" ref="DJ6:DR6" si="12">
IF(DJ7="",NA(),DJ7)</f>
        <v>
#N/A</v>
      </c>
      <c r="DK6" s="20" t="e">
        <f t="shared" si="12"/>
        <v>
#N/A</v>
      </c>
      <c r="DL6" s="20" t="e">
        <f t="shared" si="12"/>
        <v>
#N/A</v>
      </c>
      <c r="DM6" s="20" t="e">
        <f t="shared" si="12"/>
        <v>
#N/A</v>
      </c>
      <c r="DN6" s="20" t="e">
        <f t="shared" si="12"/>
        <v>
#N/A</v>
      </c>
      <c r="DO6" s="20" t="e">
        <f t="shared" si="12"/>
        <v>
#N/A</v>
      </c>
      <c r="DP6" s="20" t="e">
        <f t="shared" si="12"/>
        <v>
#N/A</v>
      </c>
      <c r="DQ6" s="20" t="e">
        <f t="shared" si="12"/>
        <v>
#N/A</v>
      </c>
      <c r="DR6" s="20" t="e">
        <f t="shared" si="12"/>
        <v>
#N/A</v>
      </c>
      <c r="DS6" s="20" t="str">
        <f>
IF(DS7="","",IF(DS7="-","【-】","【"&amp;SUBSTITUTE(TEXT(DS7,"#,##0.00"),"-","△")&amp;"】"))</f>
        <v/>
      </c>
      <c r="DT6" s="20" t="e">
        <f>
IF(DT7="",NA(),DT7)</f>
        <v>
#N/A</v>
      </c>
      <c r="DU6" s="20" t="e">
        <f t="shared" ref="DU6:EC6" si="13">
IF(DU7="",NA(),DU7)</f>
        <v>
#N/A</v>
      </c>
      <c r="DV6" s="20" t="e">
        <f t="shared" si="13"/>
        <v>
#N/A</v>
      </c>
      <c r="DW6" s="20" t="e">
        <f t="shared" si="13"/>
        <v>
#N/A</v>
      </c>
      <c r="DX6" s="20" t="e">
        <f t="shared" si="13"/>
        <v>
#N/A</v>
      </c>
      <c r="DY6" s="20" t="e">
        <f t="shared" si="13"/>
        <v>
#N/A</v>
      </c>
      <c r="DZ6" s="20" t="e">
        <f t="shared" si="13"/>
        <v>
#N/A</v>
      </c>
      <c r="EA6" s="20" t="e">
        <f t="shared" si="13"/>
        <v>
#N/A</v>
      </c>
      <c r="EB6" s="20" t="e">
        <f t="shared" si="13"/>
        <v>
#N/A</v>
      </c>
      <c r="EC6" s="20" t="e">
        <f t="shared" si="13"/>
        <v>
#N/A</v>
      </c>
      <c r="ED6" s="20" t="str">
        <f>
IF(ED7="","",IF(ED7="-","【-】","【"&amp;SUBSTITUTE(TEXT(ED7,"#,##0.00"),"-","△")&amp;"】"))</f>
        <v/>
      </c>
      <c r="EE6" s="20">
        <f>
IF(EE7="",NA(),EE7)</f>
        <v>
0</v>
      </c>
      <c r="EF6" s="20">
        <f t="shared" ref="EF6:EN6" si="14">
IF(EF7="",NA(),EF7)</f>
        <v>
0</v>
      </c>
      <c r="EG6" s="20">
        <f t="shared" si="14"/>
        <v>
0</v>
      </c>
      <c r="EH6" s="20">
        <f t="shared" si="14"/>
        <v>
0</v>
      </c>
      <c r="EI6" s="20">
        <f t="shared" si="14"/>
        <v>
0</v>
      </c>
      <c r="EJ6" s="21">
        <f t="shared" si="14"/>
        <v>
0.16</v>
      </c>
      <c r="EK6" s="21">
        <f t="shared" si="14"/>
        <v>
0.13</v>
      </c>
      <c r="EL6" s="21">
        <f t="shared" si="14"/>
        <v>
0.15</v>
      </c>
      <c r="EM6" s="21">
        <f t="shared" si="14"/>
        <v>
1.65</v>
      </c>
      <c r="EN6" s="21">
        <f t="shared" si="14"/>
        <v>
0.14000000000000001</v>
      </c>
      <c r="EO6" s="20" t="str">
        <f>
IF(EO7="","",IF(EO7="-","【-】","【"&amp;SUBSTITUTE(TEXT(EO7,"#,##0.00"),"-","△")&amp;"】"))</f>
        <v>
【0.24】</v>
      </c>
    </row>
    <row r="7" spans="1:145" s="22" customFormat="1" x14ac:dyDescent="0.15">
      <c r="A7" s="14"/>
      <c r="B7" s="23">
        <v>
2021</v>
      </c>
      <c r="C7" s="23">
        <v>
133051</v>
      </c>
      <c r="D7" s="23">
        <v>
47</v>
      </c>
      <c r="E7" s="23">
        <v>
17</v>
      </c>
      <c r="F7" s="23">
        <v>
1</v>
      </c>
      <c r="G7" s="23">
        <v>
0</v>
      </c>
      <c r="H7" s="23" t="s">
        <v>
98</v>
      </c>
      <c r="I7" s="23" t="s">
        <v>
99</v>
      </c>
      <c r="J7" s="23" t="s">
        <v>
100</v>
      </c>
      <c r="K7" s="23" t="s">
        <v>
101</v>
      </c>
      <c r="L7" s="23" t="s">
        <v>
102</v>
      </c>
      <c r="M7" s="23" t="s">
        <v>
103</v>
      </c>
      <c r="N7" s="24" t="s">
        <v>
104</v>
      </c>
      <c r="O7" s="24" t="s">
        <v>
105</v>
      </c>
      <c r="P7" s="24">
        <v>
99.96</v>
      </c>
      <c r="Q7" s="24">
        <v>
86.13</v>
      </c>
      <c r="R7" s="24">
        <v>
2013</v>
      </c>
      <c r="S7" s="24">
        <v>
16549</v>
      </c>
      <c r="T7" s="24">
        <v>
28.07</v>
      </c>
      <c r="U7" s="24">
        <v>
589.55999999999995</v>
      </c>
      <c r="V7" s="24">
        <v>
16493</v>
      </c>
      <c r="W7" s="24">
        <v>
5.27</v>
      </c>
      <c r="X7" s="24">
        <v>
3129.6</v>
      </c>
      <c r="Y7" s="24">
        <v>
90.96</v>
      </c>
      <c r="Z7" s="24">
        <v>
91.31</v>
      </c>
      <c r="AA7" s="24">
        <v>
94.46</v>
      </c>
      <c r="AB7" s="24">
        <v>
95</v>
      </c>
      <c r="AC7" s="24">
        <v>
91.85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
575.73</v>
      </c>
      <c r="BG7" s="24">
        <v>
489.73</v>
      </c>
      <c r="BH7" s="24">
        <v>
340.64</v>
      </c>
      <c r="BI7" s="24">
        <v>
183.91</v>
      </c>
      <c r="BJ7" s="24">
        <v>
355.27</v>
      </c>
      <c r="BK7" s="24">
        <v>
966.33</v>
      </c>
      <c r="BL7" s="24">
        <v>
958.81</v>
      </c>
      <c r="BM7" s="24">
        <v>
1001.3</v>
      </c>
      <c r="BN7" s="24">
        <v>
1050.51</v>
      </c>
      <c r="BO7" s="24">
        <v>
1102.01</v>
      </c>
      <c r="BP7" s="24">
        <v>
669.11</v>
      </c>
      <c r="BQ7" s="24">
        <v>
91.6</v>
      </c>
      <c r="BR7" s="24">
        <v>
100</v>
      </c>
      <c r="BS7" s="24">
        <v>
114.54</v>
      </c>
      <c r="BT7" s="24">
        <v>
134.22999999999999</v>
      </c>
      <c r="BU7" s="24">
        <v>
100.33</v>
      </c>
      <c r="BV7" s="24">
        <v>
81.739999999999995</v>
      </c>
      <c r="BW7" s="24">
        <v>
82.88</v>
      </c>
      <c r="BX7" s="24">
        <v>
81.88</v>
      </c>
      <c r="BY7" s="24">
        <v>
82.65</v>
      </c>
      <c r="BZ7" s="24">
        <v>
82.55</v>
      </c>
      <c r="CA7" s="24">
        <v>
99.73</v>
      </c>
      <c r="CB7" s="24">
        <v>
194.82</v>
      </c>
      <c r="CC7" s="24">
        <v>
177.07</v>
      </c>
      <c r="CD7" s="24">
        <v>
163.83000000000001</v>
      </c>
      <c r="CE7" s="24">
        <v>
136.13</v>
      </c>
      <c r="CF7" s="24">
        <v>
173.85</v>
      </c>
      <c r="CG7" s="24">
        <v>
194.31</v>
      </c>
      <c r="CH7" s="24">
        <v>
190.99</v>
      </c>
      <c r="CI7" s="24">
        <v>
187.55</v>
      </c>
      <c r="CJ7" s="24">
        <v>
186.3</v>
      </c>
      <c r="CK7" s="24">
        <v>
188.38</v>
      </c>
      <c r="CL7" s="24">
        <v>
134.97999999999999</v>
      </c>
      <c r="CM7" s="24" t="s">
        <v>
104</v>
      </c>
      <c r="CN7" s="24" t="s">
        <v>
104</v>
      </c>
      <c r="CO7" s="24" t="s">
        <v>
104</v>
      </c>
      <c r="CP7" s="24" t="s">
        <v>
104</v>
      </c>
      <c r="CQ7" s="24" t="s">
        <v>
104</v>
      </c>
      <c r="CR7" s="24">
        <v>
53.5</v>
      </c>
      <c r="CS7" s="24">
        <v>
52.58</v>
      </c>
      <c r="CT7" s="24">
        <v>
50.94</v>
      </c>
      <c r="CU7" s="24">
        <v>
50.53</v>
      </c>
      <c r="CV7" s="24">
        <v>
51.42</v>
      </c>
      <c r="CW7" s="24">
        <v>
59.99</v>
      </c>
      <c r="CX7" s="24">
        <v>
97.52</v>
      </c>
      <c r="CY7" s="24">
        <v>
97.51</v>
      </c>
      <c r="CZ7" s="24">
        <v>
97.5</v>
      </c>
      <c r="DA7" s="24">
        <v>
97.5</v>
      </c>
      <c r="DB7" s="24">
        <v>
97.49</v>
      </c>
      <c r="DC7" s="24">
        <v>
83.51</v>
      </c>
      <c r="DD7" s="24">
        <v>
83.02</v>
      </c>
      <c r="DE7" s="24">
        <v>
82.55</v>
      </c>
      <c r="DF7" s="24">
        <v>
82.08</v>
      </c>
      <c r="DG7" s="24">
        <v>
81.34</v>
      </c>
      <c r="DH7" s="24">
        <v>
95.72</v>
      </c>
      <c r="DI7" s="24"/>
      <c r="DJ7" s="24"/>
      <c r="DK7" s="24"/>
      <c r="DL7" s="24"/>
      <c r="DM7" s="24"/>
      <c r="DN7" s="24"/>
      <c r="DO7" s="24"/>
      <c r="DP7" s="24"/>
      <c r="DQ7" s="24"/>
      <c r="DR7" s="24"/>
      <c r="DS7" s="24"/>
      <c r="DT7" s="24"/>
      <c r="DU7" s="24"/>
      <c r="DV7" s="24"/>
      <c r="DW7" s="24"/>
      <c r="DX7" s="24"/>
      <c r="DY7" s="24"/>
      <c r="DZ7" s="24"/>
      <c r="EA7" s="24"/>
      <c r="EB7" s="24"/>
      <c r="EC7" s="24"/>
      <c r="ED7" s="24"/>
      <c r="EE7" s="24">
        <v>
0</v>
      </c>
      <c r="EF7" s="24">
        <v>
0</v>
      </c>
      <c r="EG7" s="24">
        <v>
0</v>
      </c>
      <c r="EH7" s="24">
        <v>
0</v>
      </c>
      <c r="EI7" s="24">
        <v>
0</v>
      </c>
      <c r="EJ7" s="24">
        <v>
0.16</v>
      </c>
      <c r="EK7" s="24">
        <v>
0.13</v>
      </c>
      <c r="EL7" s="24">
        <v>
0.15</v>
      </c>
      <c r="EM7" s="24">
        <v>
1.65</v>
      </c>
      <c r="EN7" s="24">
        <v>
0.14000000000000001</v>
      </c>
      <c r="EO7" s="24">
        <v>
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
106</v>
      </c>
      <c r="C9" s="26" t="s">
        <v>
107</v>
      </c>
      <c r="D9" s="26" t="s">
        <v>
108</v>
      </c>
      <c r="E9" s="26" t="s">
        <v>
109</v>
      </c>
      <c r="F9" s="26" t="s">
        <v>
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
48</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5" x14ac:dyDescent="0.15">
      <c r="B11">
        <v>
4</v>
      </c>
      <c r="C11">
        <v>
3</v>
      </c>
      <c r="D11">
        <v>
2</v>
      </c>
      <c r="E11">
        <v>
1</v>
      </c>
      <c r="F11">
        <v>
0</v>
      </c>
      <c r="G11" t="s">
        <v>
111</v>
      </c>
    </row>
    <row r="12" spans="1:145" x14ac:dyDescent="0.15">
      <c r="B12">
        <v>
1</v>
      </c>
      <c r="C12">
        <v>
1</v>
      </c>
      <c r="D12">
        <v>
1</v>
      </c>
      <c r="E12">
        <v>
2</v>
      </c>
      <c r="F12">
        <v>
3</v>
      </c>
      <c r="G12" t="s">
        <v>
112</v>
      </c>
    </row>
    <row r="13" spans="1:145" x14ac:dyDescent="0.15">
      <c r="B13" t="s">
        <v>
113</v>
      </c>
      <c r="C13" t="s">
        <v>
114</v>
      </c>
      <c r="D13" t="s">
        <v>
115</v>
      </c>
      <c r="E13" t="s">
        <v>
116</v>
      </c>
      <c r="F13" t="s">
        <v>
117</v>
      </c>
      <c r="G13" t="s">
        <v>
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三宅 豊</cp:lastModifiedBy>
  <dcterms:created xsi:type="dcterms:W3CDTF">2023-01-12T23:52:59Z</dcterms:created>
  <dcterms:modified xsi:type="dcterms:W3CDTF">2023-01-23T06:44:29Z</dcterms:modified>
  <cp:category/>
</cp:coreProperties>
</file>