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下水道事業\法適\"/>
    </mc:Choice>
  </mc:AlternateContent>
  <workbookProtection workbookAlgorithmName="SHA-512" workbookHashValue="34+T0dFRmQCbuid0YJlZv7viHHzTTsM9Qj8OWBfftADEVyH5vwnIRnDCGvDAlvjFlZczaY6t16hkjVnmCgVZgA==" workbookSaltValue="av98cw1KJBy5+GyQmDMfAw==" workbookSpinCount="100000" lockStructure="1"/>
  <bookViews>
    <workbookView xWindow="0" yWindow="0" windowWidth="23040" windowHeight="92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<sst xmlns="http://schemas.openxmlformats.org/spreadsheetml/2006/main" count="299" uniqueCount="119">
  <si>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</si>
  <si>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</si>
  <si>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</si>
  <si>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</si>
  <si>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</si>
  <si>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</si>
  <si>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</si>
  <si>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</si>
  <si>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</si>
  <si>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</si>
  <si>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</si>
  <si>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</si>
  <si>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</si>
  <si>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</si>
  <si>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</si>
  <si>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</si>
  <si>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</si>
  <si>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</si>
  <si>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</si>
  <si>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</si>
  <si>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</si>
  <si>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</si>
  <si>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</si>
  <si>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</si>
  <si>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</si>
  <si>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</si>
  <si>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</si>
  <si>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</si>
  <si>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</si>
  <si>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</si>
  <si>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</si>
  <si>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</si>
  <si>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</si>
  <si>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</si>
  <si>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</si>
  <si>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</si>
  <si>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</si>
  <si>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</si>
  <si>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</si>
  <si>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</si>
  <si>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</si>
  <si>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</si>
  <si>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</si>
  <si>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</si>
  <si>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</si>
  <si>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</si>
  <si>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</si>
  <si>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</si>
  <si>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</si>
  <si>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</si>
  <si>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</si>
  <si>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</si>
  <si>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</si>
  <si>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</si>
  <si>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</si>
  <si>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</si>
  <si>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</si>
  <si>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</si>
  <si>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</si>
  <si>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</si>
  <si>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</si>
  <si>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</si>
  <si>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</si>
  <si>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</si>
  <si>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</si>
  <si>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</si>
  <si>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</si>
  <si>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</si>
  <si>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</si>
  <si>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</si>
  <si>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</si>
  <si>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</si>
  <si>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</si>
  <si>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</si>
  <si>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</si>
  <si>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</si>
  <si>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</si>
  <si>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</si>
  <si>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</si>
  <si>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</si>
  <si>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</si>
  <si>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</si>
  <si>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</si>
  <si>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</si>
  <si>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</si>
  <si>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</si>
  <si>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</si>
  <si>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</si>
  <si>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</si>
  <si>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</si>
  <si>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</si>
  <si>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</si>
  <si>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</si>
  <si>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</si>
  <si>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</si>
  <si>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</si>
  <si>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府中市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</si>
  <si>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</si>
  <si>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</si>
  <si>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</si>
  <si>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</si>
  <si>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</si>
  <si>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</si>
  <si>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</si>
  <si>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</si>
  <si>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</si>
  <si>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</si>
  <si>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</si>
  <si>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</si>
  <si>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</si>
  <si>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</si>
  <si>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</si>
  <si>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</si>
  <si>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</si>
  <si>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</si>
  <si>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</si>
  <si>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　①経常収支比率及び③流動比率については、ともに１００％を超えており、経営の健全性と短期的な支払い能力の安全性を示しています。しかし、今後、施設の更新等に関する経費が増加してくることを考慮すると、経費節約等、更なる経営改善が必要となります。
　④企業債残高対事業規模比率については、現在は平均値に比べ低い水準を維持しています。しかし、今後の施設更新等に関する経費の増加に伴い、企業債残高も増加することが予想されます。
　⑤経費回収率及び⑥汚水処理原価については、良好な数値であるため、１か月２０㎥あたりの家庭料金が多摩２６市で最も低い料金であるが、現在のところ使用料の見直しの必要性はないと考えられます。
　⑧水洗化率については、ほぼ１００％であり、昭和５９年度に普及率１００％を実現して以来、市民の良好な生活環境を確保しています。</t>
    <phoneticPr fontId="4"/>
  </si>
  <si>
    <t>　経営状況は、良好と言えますが、耐用年数を迎える多くの下水道施設の維持管理には、莫大な費用が見込まれるため、より一層の経営改善が必要となります。
　今後は、ストックマネジメント計画に基づき、下水道管施設の点検や清掃、修繕などの維持管理を行うとともに、老朽化した施設の改築・更新を計画的に行います。
　また、府中市下水道マスタープラン２０２０及び府中市下水道事業経営戦略に基づき、ライフサイクルコストに配慮して下水道財政の財政基盤を強化し財政の健全性を保たれるように経営に取り組みます。</t>
    <phoneticPr fontId="4"/>
  </si>
  <si>
    <t>　①有形固定資産減価償却率については低い水準となっています。しかし、事業着手した昭和３９年度施工の下水道管は、平成２６年度に５０年を経過し、今後２０年間に約半数の下水道管が耐用年数とされる５０年を迎えるため、今後は大きく増加する見込みです。
　②管渠老朽化率についても同様の理由により増加する見込みです。
　③管渠改善率については、令和２年度に策定したストックマネジメント計画に基づき、老朽化対策を計画的に進めていくため、改善率は向上していく見込みです。</t>
    <rPh sb="104" eb="106">
      <t>コンゴ</t>
    </rPh>
    <rPh sb="107" eb="108">
      <t>オオ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</si>
</sst>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0.12</c:v>
                </c:pt>
                <c:pt idx="4">
                  <c:v>0.51</c:v>
                </c:pt>
              </c:numCache>
            </c:numRef>
          </c:val>
          <c:extLst>
            <c:ext xmlns:c16="http://schemas.microsoft.com/office/drawing/2014/chart" uri="{C3380CC4-5D6E-409C-BE32-E72D297353CC}">
              <c16:uniqueId val="{00000000-B8DC-4B38-AAFB-EBBAA0A2892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0.14000000000000001</c:v>
                </c:pt>
              </c:numCache>
            </c:numRef>
          </c:val>
          <c:smooth val="0"/>
          <c:extLst>
            <c:ext xmlns:c16="http://schemas.microsoft.com/office/drawing/2014/chart" uri="{C3380CC4-5D6E-409C-BE32-E72D297353CC}">
              <c16:uniqueId val="{00000001-B8DC-4B38-AAFB-EBBAA0A2892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8C-4C23-8801-4010267A29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67.709999999999994</c:v>
                </c:pt>
                <c:pt idx="4">
                  <c:v>67.13</c:v>
                </c:pt>
              </c:numCache>
            </c:numRef>
          </c:val>
          <c:smooth val="0"/>
          <c:extLst>
            <c:ext xmlns:c16="http://schemas.microsoft.com/office/drawing/2014/chart" uri="{C3380CC4-5D6E-409C-BE32-E72D297353CC}">
              <c16:uniqueId val="{00000001-5E8C-4C23-8801-4010267A29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99.98</c:v>
                </c:pt>
                <c:pt idx="4">
                  <c:v>99.98</c:v>
                </c:pt>
              </c:numCache>
            </c:numRef>
          </c:val>
          <c:extLst>
            <c:ext xmlns:c16="http://schemas.microsoft.com/office/drawing/2014/chart" uri="{C3380CC4-5D6E-409C-BE32-E72D297353CC}">
              <c16:uniqueId val="{00000000-CA29-4549-9428-A31185F8BEF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97.24</c:v>
                </c:pt>
                <c:pt idx="4">
                  <c:v>97.79</c:v>
                </c:pt>
              </c:numCache>
            </c:numRef>
          </c:val>
          <c:smooth val="0"/>
          <c:extLst>
            <c:ext xmlns:c16="http://schemas.microsoft.com/office/drawing/2014/chart" uri="{C3380CC4-5D6E-409C-BE32-E72D297353CC}">
              <c16:uniqueId val="{00000001-CA29-4549-9428-A31185F8BEF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106.27</c:v>
                </c:pt>
                <c:pt idx="4">
                  <c:v>106.29</c:v>
                </c:pt>
              </c:numCache>
            </c:numRef>
          </c:val>
          <c:extLst>
            <c:ext xmlns:c16="http://schemas.microsoft.com/office/drawing/2014/chart" uri="{C3380CC4-5D6E-409C-BE32-E72D297353CC}">
              <c16:uniqueId val="{00000000-2522-4B36-B346-0896E72F578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107.05</c:v>
                </c:pt>
                <c:pt idx="4">
                  <c:v>106.43</c:v>
                </c:pt>
              </c:numCache>
            </c:numRef>
          </c:val>
          <c:smooth val="0"/>
          <c:extLst>
            <c:ext xmlns:c16="http://schemas.microsoft.com/office/drawing/2014/chart" uri="{C3380CC4-5D6E-409C-BE32-E72D297353CC}">
              <c16:uniqueId val="{00000001-2522-4B36-B346-0896E72F578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7.49</c:v>
                </c:pt>
                <c:pt idx="4">
                  <c:v>14.44</c:v>
                </c:pt>
              </c:numCache>
            </c:numRef>
          </c:val>
          <c:extLst>
            <c:ext xmlns:c16="http://schemas.microsoft.com/office/drawing/2014/chart" uri="{C3380CC4-5D6E-409C-BE32-E72D297353CC}">
              <c16:uniqueId val="{00000000-1F50-47B7-B0DC-0DA19709008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27.39</c:v>
                </c:pt>
                <c:pt idx="4">
                  <c:v>30.42</c:v>
                </c:pt>
              </c:numCache>
            </c:numRef>
          </c:val>
          <c:smooth val="0"/>
          <c:extLst>
            <c:ext xmlns:c16="http://schemas.microsoft.com/office/drawing/2014/chart" uri="{C3380CC4-5D6E-409C-BE32-E72D297353CC}">
              <c16:uniqueId val="{00000001-1F50-47B7-B0DC-0DA19709008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c:v>4.0199999999999996</c:v>
                </c:pt>
              </c:numCache>
            </c:numRef>
          </c:val>
          <c:extLst>
            <c:ext xmlns:c16="http://schemas.microsoft.com/office/drawing/2014/chart" uri="{C3380CC4-5D6E-409C-BE32-E72D297353CC}">
              <c16:uniqueId val="{00000000-6AF3-4870-BFE1-EB167A04470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5.86</c:v>
                </c:pt>
                <c:pt idx="4">
                  <c:v>6.66</c:v>
                </c:pt>
              </c:numCache>
            </c:numRef>
          </c:val>
          <c:smooth val="0"/>
          <c:extLst>
            <c:ext xmlns:c16="http://schemas.microsoft.com/office/drawing/2014/chart" uri="{C3380CC4-5D6E-409C-BE32-E72D297353CC}">
              <c16:uniqueId val="{00000001-6AF3-4870-BFE1-EB167A04470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EC9-487C-848C-44D6BBFB276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4EC9-487C-848C-44D6BBFB276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114.34</c:v>
                </c:pt>
                <c:pt idx="4">
                  <c:v>132.94999999999999</c:v>
                </c:pt>
              </c:numCache>
            </c:numRef>
          </c:val>
          <c:extLst>
            <c:ext xmlns:c16="http://schemas.microsoft.com/office/drawing/2014/chart" uri="{C3380CC4-5D6E-409C-BE32-E72D297353CC}">
              <c16:uniqueId val="{00000000-3878-46B4-B16C-344751FA6C1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84.84</c:v>
                </c:pt>
                <c:pt idx="4">
                  <c:v>88.42</c:v>
                </c:pt>
              </c:numCache>
            </c:numRef>
          </c:val>
          <c:smooth val="0"/>
          <c:extLst>
            <c:ext xmlns:c16="http://schemas.microsoft.com/office/drawing/2014/chart" uri="{C3380CC4-5D6E-409C-BE32-E72D297353CC}">
              <c16:uniqueId val="{00000001-3878-46B4-B16C-344751FA6C1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99.89</c:v>
                </c:pt>
                <c:pt idx="4">
                  <c:v>106.69</c:v>
                </c:pt>
              </c:numCache>
            </c:numRef>
          </c:val>
          <c:extLst>
            <c:ext xmlns:c16="http://schemas.microsoft.com/office/drawing/2014/chart" uri="{C3380CC4-5D6E-409C-BE32-E72D297353CC}">
              <c16:uniqueId val="{00000000-D6FC-408F-A120-4210691E033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565.62</c:v>
                </c:pt>
                <c:pt idx="4">
                  <c:v>544.61</c:v>
                </c:pt>
              </c:numCache>
            </c:numRef>
          </c:val>
          <c:smooth val="0"/>
          <c:extLst>
            <c:ext xmlns:c16="http://schemas.microsoft.com/office/drawing/2014/chart" uri="{C3380CC4-5D6E-409C-BE32-E72D297353CC}">
              <c16:uniqueId val="{00000001-D6FC-408F-A120-4210691E033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101.82</c:v>
                </c:pt>
                <c:pt idx="4">
                  <c:v>108.02</c:v>
                </c:pt>
              </c:numCache>
            </c:numRef>
          </c:val>
          <c:extLst>
            <c:ext xmlns:c16="http://schemas.microsoft.com/office/drawing/2014/chart" uri="{C3380CC4-5D6E-409C-BE32-E72D297353CC}">
              <c16:uniqueId val="{00000000-843F-4837-BF4A-84787B3D4B8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102.36</c:v>
                </c:pt>
                <c:pt idx="4">
                  <c:v>103.76</c:v>
                </c:pt>
              </c:numCache>
            </c:numRef>
          </c:val>
          <c:smooth val="0"/>
          <c:extLst>
            <c:ext xmlns:c16="http://schemas.microsoft.com/office/drawing/2014/chart" uri="{C3380CC4-5D6E-409C-BE32-E72D297353CC}">
              <c16:uniqueId val="{00000001-843F-4837-BF4A-84787B3D4B8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63.14</c:v>
                </c:pt>
                <c:pt idx="4">
                  <c:v>59.41</c:v>
                </c:pt>
              </c:numCache>
            </c:numRef>
          </c:val>
          <c:extLst>
            <c:ext xmlns:c16="http://schemas.microsoft.com/office/drawing/2014/chart" uri="{C3380CC4-5D6E-409C-BE32-E72D297353CC}">
              <c16:uniqueId val="{00000000-54BD-49A4-BA73-DEE5DF687B9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114.01</c:v>
                </c:pt>
                <c:pt idx="4">
                  <c:v>111.18</c:v>
                </c:pt>
              </c:numCache>
            </c:numRef>
          </c:val>
          <c:smooth val="0"/>
          <c:extLst>
            <c:ext xmlns:c16="http://schemas.microsoft.com/office/drawing/2014/chart" uri="{C3380CC4-5D6E-409C-BE32-E72D297353CC}">
              <c16:uniqueId val="{00000001-54BD-49A4-BA73-DEE5DF687B9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府中市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35" t="str">
        <f>
データ!I6</f>
        <v>
法適用</v>
      </c>
      <c r="C8" s="35"/>
      <c r="D8" s="35"/>
      <c r="E8" s="35"/>
      <c r="F8" s="35"/>
      <c r="G8" s="35"/>
      <c r="H8" s="35"/>
      <c r="I8" s="35" t="str">
        <f>
データ!J6</f>
        <v>
下水道事業</v>
      </c>
      <c r="J8" s="35"/>
      <c r="K8" s="35"/>
      <c r="L8" s="35"/>
      <c r="M8" s="35"/>
      <c r="N8" s="35"/>
      <c r="O8" s="35"/>
      <c r="P8" s="35" t="str">
        <f>
データ!K6</f>
        <v>
公共下水道</v>
      </c>
      <c r="Q8" s="35"/>
      <c r="R8" s="35"/>
      <c r="S8" s="35"/>
      <c r="T8" s="35"/>
      <c r="U8" s="35"/>
      <c r="V8" s="35"/>
      <c r="W8" s="35" t="str">
        <f>
データ!L6</f>
        <v>
Ab</v>
      </c>
      <c r="X8" s="35"/>
      <c r="Y8" s="35"/>
      <c r="Z8" s="35"/>
      <c r="AA8" s="35"/>
      <c r="AB8" s="35"/>
      <c r="AC8" s="35"/>
      <c r="AD8" s="36" t="str">
        <f>
データ!$M$6</f>
        <v>
非設置</v>
      </c>
      <c r="AE8" s="36"/>
      <c r="AF8" s="36"/>
      <c r="AG8" s="36"/>
      <c r="AH8" s="36"/>
      <c r="AI8" s="36"/>
      <c r="AJ8" s="36"/>
      <c r="AK8" s="3"/>
      <c r="AL8" s="37">
        <f>
データ!S6</f>
        <v>
260253</v>
      </c>
      <c r="AM8" s="37"/>
      <c r="AN8" s="37"/>
      <c r="AO8" s="37"/>
      <c r="AP8" s="37"/>
      <c r="AQ8" s="37"/>
      <c r="AR8" s="37"/>
      <c r="AS8" s="37"/>
      <c r="AT8" s="38">
        <f>
データ!T6</f>
        <v>
29.43</v>
      </c>
      <c r="AU8" s="38"/>
      <c r="AV8" s="38"/>
      <c r="AW8" s="38"/>
      <c r="AX8" s="38"/>
      <c r="AY8" s="38"/>
      <c r="AZ8" s="38"/>
      <c r="BA8" s="38"/>
      <c r="BB8" s="38">
        <f>
データ!U6</f>
        <v>
8843.1200000000008</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8" t="str">
        <f>
データ!N6</f>
        <v>
-</v>
      </c>
      <c r="C10" s="38"/>
      <c r="D10" s="38"/>
      <c r="E10" s="38"/>
      <c r="F10" s="38"/>
      <c r="G10" s="38"/>
      <c r="H10" s="38"/>
      <c r="I10" s="38">
        <f>
データ!O6</f>
        <v>
87.19</v>
      </c>
      <c r="J10" s="38"/>
      <c r="K10" s="38"/>
      <c r="L10" s="38"/>
      <c r="M10" s="38"/>
      <c r="N10" s="38"/>
      <c r="O10" s="38"/>
      <c r="P10" s="38">
        <f>
データ!P6</f>
        <v>
100</v>
      </c>
      <c r="Q10" s="38"/>
      <c r="R10" s="38"/>
      <c r="S10" s="38"/>
      <c r="T10" s="38"/>
      <c r="U10" s="38"/>
      <c r="V10" s="38"/>
      <c r="W10" s="38">
        <f>
データ!Q6</f>
        <v>
99.64</v>
      </c>
      <c r="X10" s="38"/>
      <c r="Y10" s="38"/>
      <c r="Z10" s="38"/>
      <c r="AA10" s="38"/>
      <c r="AB10" s="38"/>
      <c r="AC10" s="38"/>
      <c r="AD10" s="37">
        <f>
データ!R6</f>
        <v>
908</v>
      </c>
      <c r="AE10" s="37"/>
      <c r="AF10" s="37"/>
      <c r="AG10" s="37"/>
      <c r="AH10" s="37"/>
      <c r="AI10" s="37"/>
      <c r="AJ10" s="37"/>
      <c r="AK10" s="2"/>
      <c r="AL10" s="37">
        <f>
データ!V6</f>
        <v>
260144</v>
      </c>
      <c r="AM10" s="37"/>
      <c r="AN10" s="37"/>
      <c r="AO10" s="37"/>
      <c r="AP10" s="37"/>
      <c r="AQ10" s="37"/>
      <c r="AR10" s="37"/>
      <c r="AS10" s="37"/>
      <c r="AT10" s="38">
        <f>
データ!W6</f>
        <v>
27.25</v>
      </c>
      <c r="AU10" s="38"/>
      <c r="AV10" s="38"/>
      <c r="AW10" s="38"/>
      <c r="AX10" s="38"/>
      <c r="AY10" s="38"/>
      <c r="AZ10" s="38"/>
      <c r="BA10" s="38"/>
      <c r="BB10" s="38">
        <f>
データ!X6</f>
        <v>
9546.57</v>
      </c>
      <c r="BC10" s="38"/>
      <c r="BD10" s="38"/>
      <c r="BE10" s="38"/>
      <c r="BF10" s="38"/>
      <c r="BG10" s="38"/>
      <c r="BH10" s="38"/>
      <c r="BI10" s="38"/>
      <c r="BJ10" s="2"/>
      <c r="BK10" s="2"/>
      <c r="BL10" s="53" t="s">
        <v>
22</v>
      </c>
      <c r="BM10" s="54"/>
      <c r="BN10" s="55" t="s">
        <v>
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116</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
118</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
117</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
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【669.12】</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IH4xeqnz6LwQvwGluJSw5D25cDB1PT13dgLUrYYolp8c7eUP4gEaTStJ/H3vDnKHhXf32iJBPc3dAuVjQGKOQ==" saltValue="qSVOS5rrUcWUccUd+36O6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132063</v>
      </c>
      <c r="D6" s="19">
        <f t="shared" si="3"/>
        <v>
46</v>
      </c>
      <c r="E6" s="19">
        <f t="shared" si="3"/>
        <v>
17</v>
      </c>
      <c r="F6" s="19">
        <f t="shared" si="3"/>
        <v>
1</v>
      </c>
      <c r="G6" s="19">
        <f t="shared" si="3"/>
        <v>
0</v>
      </c>
      <c r="H6" s="19" t="str">
        <f t="shared" si="3"/>
        <v>
東京都　府中市</v>
      </c>
      <c r="I6" s="19" t="str">
        <f t="shared" si="3"/>
        <v>
法適用</v>
      </c>
      <c r="J6" s="19" t="str">
        <f t="shared" si="3"/>
        <v>
下水道事業</v>
      </c>
      <c r="K6" s="19" t="str">
        <f t="shared" si="3"/>
        <v>
公共下水道</v>
      </c>
      <c r="L6" s="19" t="str">
        <f t="shared" si="3"/>
        <v>
Ab</v>
      </c>
      <c r="M6" s="19" t="str">
        <f t="shared" si="3"/>
        <v>
非設置</v>
      </c>
      <c r="N6" s="20" t="str">
        <f t="shared" si="3"/>
        <v>
-</v>
      </c>
      <c r="O6" s="20">
        <f t="shared" si="3"/>
        <v>
87.19</v>
      </c>
      <c r="P6" s="20">
        <f t="shared" si="3"/>
        <v>
100</v>
      </c>
      <c r="Q6" s="20">
        <f t="shared" si="3"/>
        <v>
99.64</v>
      </c>
      <c r="R6" s="20">
        <f t="shared" si="3"/>
        <v>
908</v>
      </c>
      <c r="S6" s="20">
        <f t="shared" si="3"/>
        <v>
260253</v>
      </c>
      <c r="T6" s="20">
        <f t="shared" si="3"/>
        <v>
29.43</v>
      </c>
      <c r="U6" s="20">
        <f t="shared" si="3"/>
        <v>
8843.1200000000008</v>
      </c>
      <c r="V6" s="20">
        <f t="shared" si="3"/>
        <v>
260144</v>
      </c>
      <c r="W6" s="20">
        <f t="shared" si="3"/>
        <v>
27.25</v>
      </c>
      <c r="X6" s="20">
        <f t="shared" si="3"/>
        <v>
9546.57</v>
      </c>
      <c r="Y6" s="21" t="str">
        <f>
IF(Y7="",NA(),Y7)</f>
        <v>
-</v>
      </c>
      <c r="Z6" s="21" t="str">
        <f t="shared" ref="Z6:AH6" si="4">
IF(Z7="",NA(),Z7)</f>
        <v>
-</v>
      </c>
      <c r="AA6" s="21" t="str">
        <f t="shared" si="4"/>
        <v>
-</v>
      </c>
      <c r="AB6" s="21">
        <f t="shared" si="4"/>
        <v>
106.27</v>
      </c>
      <c r="AC6" s="21">
        <f t="shared" si="4"/>
        <v>
106.29</v>
      </c>
      <c r="AD6" s="21" t="str">
        <f t="shared" si="4"/>
        <v>
-</v>
      </c>
      <c r="AE6" s="21" t="str">
        <f t="shared" si="4"/>
        <v>
-</v>
      </c>
      <c r="AF6" s="21" t="str">
        <f t="shared" si="4"/>
        <v>
-</v>
      </c>
      <c r="AG6" s="21">
        <f t="shared" si="4"/>
        <v>
107.05</v>
      </c>
      <c r="AH6" s="21">
        <f t="shared" si="4"/>
        <v>
106.43</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0">
        <f t="shared" si="5"/>
        <v>
0</v>
      </c>
      <c r="AS6" s="20">
        <f t="shared" si="5"/>
        <v>
0</v>
      </c>
      <c r="AT6" s="20" t="str">
        <f>
IF(AT7="","",IF(AT7="-","【-】","【"&amp;SUBSTITUTE(TEXT(AT7,"#,##0.00"),"-","△")&amp;"】"))</f>
        <v>
【3.09】</v>
      </c>
      <c r="AU6" s="21" t="str">
        <f>
IF(AU7="",NA(),AU7)</f>
        <v>
-</v>
      </c>
      <c r="AV6" s="21" t="str">
        <f t="shared" ref="AV6:BD6" si="6">
IF(AV7="",NA(),AV7)</f>
        <v>
-</v>
      </c>
      <c r="AW6" s="21" t="str">
        <f t="shared" si="6"/>
        <v>
-</v>
      </c>
      <c r="AX6" s="21">
        <f t="shared" si="6"/>
        <v>
114.34</v>
      </c>
      <c r="AY6" s="21">
        <f t="shared" si="6"/>
        <v>
132.94999999999999</v>
      </c>
      <c r="AZ6" s="21" t="str">
        <f t="shared" si="6"/>
        <v>
-</v>
      </c>
      <c r="BA6" s="21" t="str">
        <f t="shared" si="6"/>
        <v>
-</v>
      </c>
      <c r="BB6" s="21" t="str">
        <f t="shared" si="6"/>
        <v>
-</v>
      </c>
      <c r="BC6" s="21">
        <f t="shared" si="6"/>
        <v>
84.84</v>
      </c>
      <c r="BD6" s="21">
        <f t="shared" si="6"/>
        <v>
88.42</v>
      </c>
      <c r="BE6" s="20" t="str">
        <f>
IF(BE7="","",IF(BE7="-","【-】","【"&amp;SUBSTITUTE(TEXT(BE7,"#,##0.00"),"-","△")&amp;"】"))</f>
        <v>
【71.39】</v>
      </c>
      <c r="BF6" s="21" t="str">
        <f>
IF(BF7="",NA(),BF7)</f>
        <v>
-</v>
      </c>
      <c r="BG6" s="21" t="str">
        <f t="shared" ref="BG6:BO6" si="7">
IF(BG7="",NA(),BG7)</f>
        <v>
-</v>
      </c>
      <c r="BH6" s="21" t="str">
        <f t="shared" si="7"/>
        <v>
-</v>
      </c>
      <c r="BI6" s="21">
        <f t="shared" si="7"/>
        <v>
99.89</v>
      </c>
      <c r="BJ6" s="21">
        <f t="shared" si="7"/>
        <v>
106.69</v>
      </c>
      <c r="BK6" s="21" t="str">
        <f t="shared" si="7"/>
        <v>
-</v>
      </c>
      <c r="BL6" s="21" t="str">
        <f t="shared" si="7"/>
        <v>
-</v>
      </c>
      <c r="BM6" s="21" t="str">
        <f t="shared" si="7"/>
        <v>
-</v>
      </c>
      <c r="BN6" s="21">
        <f t="shared" si="7"/>
        <v>
565.62</v>
      </c>
      <c r="BO6" s="21">
        <f t="shared" si="7"/>
        <v>
544.61</v>
      </c>
      <c r="BP6" s="20" t="str">
        <f>
IF(BP7="","",IF(BP7="-","【-】","【"&amp;SUBSTITUTE(TEXT(BP7,"#,##0.00"),"-","△")&amp;"】"))</f>
        <v>
【669.12】</v>
      </c>
      <c r="BQ6" s="21" t="str">
        <f>
IF(BQ7="",NA(),BQ7)</f>
        <v>
-</v>
      </c>
      <c r="BR6" s="21" t="str">
        <f t="shared" ref="BR6:BZ6" si="8">
IF(BR7="",NA(),BR7)</f>
        <v>
-</v>
      </c>
      <c r="BS6" s="21" t="str">
        <f t="shared" si="8"/>
        <v>
-</v>
      </c>
      <c r="BT6" s="21">
        <f t="shared" si="8"/>
        <v>
101.82</v>
      </c>
      <c r="BU6" s="21">
        <f t="shared" si="8"/>
        <v>
108.02</v>
      </c>
      <c r="BV6" s="21" t="str">
        <f t="shared" si="8"/>
        <v>
-</v>
      </c>
      <c r="BW6" s="21" t="str">
        <f t="shared" si="8"/>
        <v>
-</v>
      </c>
      <c r="BX6" s="21" t="str">
        <f t="shared" si="8"/>
        <v>
-</v>
      </c>
      <c r="BY6" s="21">
        <f t="shared" si="8"/>
        <v>
102.36</v>
      </c>
      <c r="BZ6" s="21">
        <f t="shared" si="8"/>
        <v>
103.76</v>
      </c>
      <c r="CA6" s="20" t="str">
        <f>
IF(CA7="","",IF(CA7="-","【-】","【"&amp;SUBSTITUTE(TEXT(CA7,"#,##0.00"),"-","△")&amp;"】"))</f>
        <v>
【99.73】</v>
      </c>
      <c r="CB6" s="21" t="str">
        <f>
IF(CB7="",NA(),CB7)</f>
        <v>
-</v>
      </c>
      <c r="CC6" s="21" t="str">
        <f t="shared" ref="CC6:CK6" si="9">
IF(CC7="",NA(),CC7)</f>
        <v>
-</v>
      </c>
      <c r="CD6" s="21" t="str">
        <f t="shared" si="9"/>
        <v>
-</v>
      </c>
      <c r="CE6" s="21">
        <f t="shared" si="9"/>
        <v>
63.14</v>
      </c>
      <c r="CF6" s="21">
        <f t="shared" si="9"/>
        <v>
59.41</v>
      </c>
      <c r="CG6" s="21" t="str">
        <f t="shared" si="9"/>
        <v>
-</v>
      </c>
      <c r="CH6" s="21" t="str">
        <f t="shared" si="9"/>
        <v>
-</v>
      </c>
      <c r="CI6" s="21" t="str">
        <f t="shared" si="9"/>
        <v>
-</v>
      </c>
      <c r="CJ6" s="21">
        <f t="shared" si="9"/>
        <v>
114.01</v>
      </c>
      <c r="CK6" s="21">
        <f t="shared" si="9"/>
        <v>
111.18</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67.709999999999994</v>
      </c>
      <c r="CV6" s="21">
        <f t="shared" si="10"/>
        <v>
67.13</v>
      </c>
      <c r="CW6" s="20" t="str">
        <f>
IF(CW7="","",IF(CW7="-","【-】","【"&amp;SUBSTITUTE(TEXT(CW7,"#,##0.00"),"-","△")&amp;"】"))</f>
        <v>
【59.99】</v>
      </c>
      <c r="CX6" s="21" t="str">
        <f>
IF(CX7="",NA(),CX7)</f>
        <v>
-</v>
      </c>
      <c r="CY6" s="21" t="str">
        <f t="shared" ref="CY6:DG6" si="11">
IF(CY7="",NA(),CY7)</f>
        <v>
-</v>
      </c>
      <c r="CZ6" s="21" t="str">
        <f t="shared" si="11"/>
        <v>
-</v>
      </c>
      <c r="DA6" s="21">
        <f t="shared" si="11"/>
        <v>
99.98</v>
      </c>
      <c r="DB6" s="21">
        <f t="shared" si="11"/>
        <v>
99.98</v>
      </c>
      <c r="DC6" s="21" t="str">
        <f t="shared" si="11"/>
        <v>
-</v>
      </c>
      <c r="DD6" s="21" t="str">
        <f t="shared" si="11"/>
        <v>
-</v>
      </c>
      <c r="DE6" s="21" t="str">
        <f t="shared" si="11"/>
        <v>
-</v>
      </c>
      <c r="DF6" s="21">
        <f t="shared" si="11"/>
        <v>
97.24</v>
      </c>
      <c r="DG6" s="21">
        <f t="shared" si="11"/>
        <v>
97.79</v>
      </c>
      <c r="DH6" s="20" t="str">
        <f>
IF(DH7="","",IF(DH7="-","【-】","【"&amp;SUBSTITUTE(TEXT(DH7,"#,##0.00"),"-","△")&amp;"】"))</f>
        <v>
【95.72】</v>
      </c>
      <c r="DI6" s="21" t="str">
        <f>
IF(DI7="",NA(),DI7)</f>
        <v>
-</v>
      </c>
      <c r="DJ6" s="21" t="str">
        <f t="shared" ref="DJ6:DR6" si="12">
IF(DJ7="",NA(),DJ7)</f>
        <v>
-</v>
      </c>
      <c r="DK6" s="21" t="str">
        <f t="shared" si="12"/>
        <v>
-</v>
      </c>
      <c r="DL6" s="21">
        <f t="shared" si="12"/>
        <v>
7.49</v>
      </c>
      <c r="DM6" s="21">
        <f t="shared" si="12"/>
        <v>
14.44</v>
      </c>
      <c r="DN6" s="21" t="str">
        <f t="shared" si="12"/>
        <v>
-</v>
      </c>
      <c r="DO6" s="21" t="str">
        <f t="shared" si="12"/>
        <v>
-</v>
      </c>
      <c r="DP6" s="21" t="str">
        <f t="shared" si="12"/>
        <v>
-</v>
      </c>
      <c r="DQ6" s="21">
        <f t="shared" si="12"/>
        <v>
27.39</v>
      </c>
      <c r="DR6" s="21">
        <f t="shared" si="12"/>
        <v>
30.42</v>
      </c>
      <c r="DS6" s="20" t="str">
        <f>
IF(DS7="","",IF(DS7="-","【-】","【"&amp;SUBSTITUTE(TEXT(DS7,"#,##0.00"),"-","△")&amp;"】"))</f>
        <v>
【38.17】</v>
      </c>
      <c r="DT6" s="21" t="str">
        <f>
IF(DT7="",NA(),DT7)</f>
        <v>
-</v>
      </c>
      <c r="DU6" s="21" t="str">
        <f t="shared" ref="DU6:EC6" si="13">
IF(DU7="",NA(),DU7)</f>
        <v>
-</v>
      </c>
      <c r="DV6" s="21" t="str">
        <f t="shared" si="13"/>
        <v>
-</v>
      </c>
      <c r="DW6" s="20">
        <f t="shared" si="13"/>
        <v>
0</v>
      </c>
      <c r="DX6" s="21">
        <f t="shared" si="13"/>
        <v>
4.0199999999999996</v>
      </c>
      <c r="DY6" s="21" t="str">
        <f t="shared" si="13"/>
        <v>
-</v>
      </c>
      <c r="DZ6" s="21" t="str">
        <f t="shared" si="13"/>
        <v>
-</v>
      </c>
      <c r="EA6" s="21" t="str">
        <f t="shared" si="13"/>
        <v>
-</v>
      </c>
      <c r="EB6" s="21">
        <f t="shared" si="13"/>
        <v>
5.86</v>
      </c>
      <c r="EC6" s="21">
        <f t="shared" si="13"/>
        <v>
6.66</v>
      </c>
      <c r="ED6" s="20" t="str">
        <f>
IF(ED7="","",IF(ED7="-","【-】","【"&amp;SUBSTITUTE(TEXT(ED7,"#,##0.00"),"-","△")&amp;"】"))</f>
        <v>
【6.54】</v>
      </c>
      <c r="EE6" s="21" t="str">
        <f>
IF(EE7="",NA(),EE7)</f>
        <v>
-</v>
      </c>
      <c r="EF6" s="21" t="str">
        <f t="shared" ref="EF6:EN6" si="14">
IF(EF7="",NA(),EF7)</f>
        <v>
-</v>
      </c>
      <c r="EG6" s="21" t="str">
        <f t="shared" si="14"/>
        <v>
-</v>
      </c>
      <c r="EH6" s="21">
        <f t="shared" si="14"/>
        <v>
0.12</v>
      </c>
      <c r="EI6" s="21">
        <f t="shared" si="14"/>
        <v>
0.51</v>
      </c>
      <c r="EJ6" s="21" t="str">
        <f t="shared" si="14"/>
        <v>
-</v>
      </c>
      <c r="EK6" s="21" t="str">
        <f t="shared" si="14"/>
        <v>
-</v>
      </c>
      <c r="EL6" s="21" t="str">
        <f t="shared" si="14"/>
        <v>
-</v>
      </c>
      <c r="EM6" s="21">
        <f t="shared" si="14"/>
        <v>
0.19</v>
      </c>
      <c r="EN6" s="21">
        <f t="shared" si="14"/>
        <v>
0.14000000000000001</v>
      </c>
      <c r="EO6" s="20" t="str">
        <f>
IF(EO7="","",IF(EO7="-","【-】","【"&amp;SUBSTITUTE(TEXT(EO7,"#,##0.00"),"-","△")&amp;"】"))</f>
        <v>
【0.24】</v>
      </c>
    </row>
    <row r="7" spans="1:148" s="22" customFormat="1" x14ac:dyDescent="0.2">
      <c r="A7" s="14"/>
      <c r="B7" s="23">
        <v>
2021</v>
      </c>
      <c r="C7" s="23">
        <v>
132063</v>
      </c>
      <c r="D7" s="23">
        <v>
46</v>
      </c>
      <c r="E7" s="23">
        <v>
17</v>
      </c>
      <c r="F7" s="23">
        <v>
1</v>
      </c>
      <c r="G7" s="23">
        <v>
0</v>
      </c>
      <c r="H7" s="23" t="s">
        <v>
96</v>
      </c>
      <c r="I7" s="23" t="s">
        <v>
97</v>
      </c>
      <c r="J7" s="23" t="s">
        <v>
98</v>
      </c>
      <c r="K7" s="23" t="s">
        <v>
99</v>
      </c>
      <c r="L7" s="23" t="s">
        <v>
100</v>
      </c>
      <c r="M7" s="23" t="s">
        <v>
101</v>
      </c>
      <c r="N7" s="24" t="s">
        <v>
102</v>
      </c>
      <c r="O7" s="24">
        <v>
87.19</v>
      </c>
      <c r="P7" s="24">
        <v>
100</v>
      </c>
      <c r="Q7" s="24">
        <v>
99.64</v>
      </c>
      <c r="R7" s="24">
        <v>
908</v>
      </c>
      <c r="S7" s="24">
        <v>
260253</v>
      </c>
      <c r="T7" s="24">
        <v>
29.43</v>
      </c>
      <c r="U7" s="24">
        <v>
8843.1200000000008</v>
      </c>
      <c r="V7" s="24">
        <v>
260144</v>
      </c>
      <c r="W7" s="24">
        <v>
27.25</v>
      </c>
      <c r="X7" s="24">
        <v>
9546.57</v>
      </c>
      <c r="Y7" s="24" t="s">
        <v>
102</v>
      </c>
      <c r="Z7" s="24" t="s">
        <v>
102</v>
      </c>
      <c r="AA7" s="24" t="s">
        <v>
102</v>
      </c>
      <c r="AB7" s="24">
        <v>
106.27</v>
      </c>
      <c r="AC7" s="24">
        <v>
106.29</v>
      </c>
      <c r="AD7" s="24" t="s">
        <v>
102</v>
      </c>
      <c r="AE7" s="24" t="s">
        <v>
102</v>
      </c>
      <c r="AF7" s="24" t="s">
        <v>
102</v>
      </c>
      <c r="AG7" s="24">
        <v>
107.05</v>
      </c>
      <c r="AH7" s="24">
        <v>
106.43</v>
      </c>
      <c r="AI7" s="24">
        <v>
107.02</v>
      </c>
      <c r="AJ7" s="24" t="s">
        <v>
102</v>
      </c>
      <c r="AK7" s="24" t="s">
        <v>
102</v>
      </c>
      <c r="AL7" s="24" t="s">
        <v>
102</v>
      </c>
      <c r="AM7" s="24">
        <v>
0</v>
      </c>
      <c r="AN7" s="24">
        <v>
0</v>
      </c>
      <c r="AO7" s="24" t="s">
        <v>
102</v>
      </c>
      <c r="AP7" s="24" t="s">
        <v>
102</v>
      </c>
      <c r="AQ7" s="24" t="s">
        <v>
102</v>
      </c>
      <c r="AR7" s="24">
        <v>
0</v>
      </c>
      <c r="AS7" s="24">
        <v>
0</v>
      </c>
      <c r="AT7" s="24">
        <v>
3.09</v>
      </c>
      <c r="AU7" s="24" t="s">
        <v>
102</v>
      </c>
      <c r="AV7" s="24" t="s">
        <v>
102</v>
      </c>
      <c r="AW7" s="24" t="s">
        <v>
102</v>
      </c>
      <c r="AX7" s="24">
        <v>
114.34</v>
      </c>
      <c r="AY7" s="24">
        <v>
132.94999999999999</v>
      </c>
      <c r="AZ7" s="24" t="s">
        <v>
102</v>
      </c>
      <c r="BA7" s="24" t="s">
        <v>
102</v>
      </c>
      <c r="BB7" s="24" t="s">
        <v>
102</v>
      </c>
      <c r="BC7" s="24">
        <v>
84.84</v>
      </c>
      <c r="BD7" s="24">
        <v>
88.42</v>
      </c>
      <c r="BE7" s="24">
        <v>
71.39</v>
      </c>
      <c r="BF7" s="24" t="s">
        <v>
102</v>
      </c>
      <c r="BG7" s="24" t="s">
        <v>
102</v>
      </c>
      <c r="BH7" s="24" t="s">
        <v>
102</v>
      </c>
      <c r="BI7" s="24">
        <v>
99.89</v>
      </c>
      <c r="BJ7" s="24">
        <v>
106.69</v>
      </c>
      <c r="BK7" s="24" t="s">
        <v>
102</v>
      </c>
      <c r="BL7" s="24" t="s">
        <v>
102</v>
      </c>
      <c r="BM7" s="24" t="s">
        <v>
102</v>
      </c>
      <c r="BN7" s="24">
        <v>
565.62</v>
      </c>
      <c r="BO7" s="24">
        <v>
544.61</v>
      </c>
      <c r="BP7" s="24">
        <v>
669.12</v>
      </c>
      <c r="BQ7" s="24" t="s">
        <v>
102</v>
      </c>
      <c r="BR7" s="24" t="s">
        <v>
102</v>
      </c>
      <c r="BS7" s="24" t="s">
        <v>
102</v>
      </c>
      <c r="BT7" s="24">
        <v>
101.82</v>
      </c>
      <c r="BU7" s="24">
        <v>
108.02</v>
      </c>
      <c r="BV7" s="24" t="s">
        <v>
102</v>
      </c>
      <c r="BW7" s="24" t="s">
        <v>
102</v>
      </c>
      <c r="BX7" s="24" t="s">
        <v>
102</v>
      </c>
      <c r="BY7" s="24">
        <v>
102.36</v>
      </c>
      <c r="BZ7" s="24">
        <v>
103.76</v>
      </c>
      <c r="CA7" s="24">
        <v>
99.73</v>
      </c>
      <c r="CB7" s="24" t="s">
        <v>
102</v>
      </c>
      <c r="CC7" s="24" t="s">
        <v>
102</v>
      </c>
      <c r="CD7" s="24" t="s">
        <v>
102</v>
      </c>
      <c r="CE7" s="24">
        <v>
63.14</v>
      </c>
      <c r="CF7" s="24">
        <v>
59.41</v>
      </c>
      <c r="CG7" s="24" t="s">
        <v>
102</v>
      </c>
      <c r="CH7" s="24" t="s">
        <v>
102</v>
      </c>
      <c r="CI7" s="24" t="s">
        <v>
102</v>
      </c>
      <c r="CJ7" s="24">
        <v>
114.01</v>
      </c>
      <c r="CK7" s="24">
        <v>
111.18</v>
      </c>
      <c r="CL7" s="24">
        <v>
134.97999999999999</v>
      </c>
      <c r="CM7" s="24" t="s">
        <v>
102</v>
      </c>
      <c r="CN7" s="24" t="s">
        <v>
102</v>
      </c>
      <c r="CO7" s="24" t="s">
        <v>
102</v>
      </c>
      <c r="CP7" s="24" t="s">
        <v>
102</v>
      </c>
      <c r="CQ7" s="24" t="s">
        <v>
102</v>
      </c>
      <c r="CR7" s="24" t="s">
        <v>
102</v>
      </c>
      <c r="CS7" s="24" t="s">
        <v>
102</v>
      </c>
      <c r="CT7" s="24" t="s">
        <v>
102</v>
      </c>
      <c r="CU7" s="24">
        <v>
67.709999999999994</v>
      </c>
      <c r="CV7" s="24">
        <v>
67.13</v>
      </c>
      <c r="CW7" s="24">
        <v>
59.99</v>
      </c>
      <c r="CX7" s="24" t="s">
        <v>
102</v>
      </c>
      <c r="CY7" s="24" t="s">
        <v>
102</v>
      </c>
      <c r="CZ7" s="24" t="s">
        <v>
102</v>
      </c>
      <c r="DA7" s="24">
        <v>
99.98</v>
      </c>
      <c r="DB7" s="24">
        <v>
99.98</v>
      </c>
      <c r="DC7" s="24" t="s">
        <v>
102</v>
      </c>
      <c r="DD7" s="24" t="s">
        <v>
102</v>
      </c>
      <c r="DE7" s="24" t="s">
        <v>
102</v>
      </c>
      <c r="DF7" s="24">
        <v>
97.24</v>
      </c>
      <c r="DG7" s="24">
        <v>
97.79</v>
      </c>
      <c r="DH7" s="24">
        <v>
95.72</v>
      </c>
      <c r="DI7" s="24" t="s">
        <v>
102</v>
      </c>
      <c r="DJ7" s="24" t="s">
        <v>
102</v>
      </c>
      <c r="DK7" s="24" t="s">
        <v>
102</v>
      </c>
      <c r="DL7" s="24">
        <v>
7.49</v>
      </c>
      <c r="DM7" s="24">
        <v>
14.44</v>
      </c>
      <c r="DN7" s="24" t="s">
        <v>
102</v>
      </c>
      <c r="DO7" s="24" t="s">
        <v>
102</v>
      </c>
      <c r="DP7" s="24" t="s">
        <v>
102</v>
      </c>
      <c r="DQ7" s="24">
        <v>
27.39</v>
      </c>
      <c r="DR7" s="24">
        <v>
30.42</v>
      </c>
      <c r="DS7" s="24">
        <v>
38.17</v>
      </c>
      <c r="DT7" s="24" t="s">
        <v>
102</v>
      </c>
      <c r="DU7" s="24" t="s">
        <v>
102</v>
      </c>
      <c r="DV7" s="24" t="s">
        <v>
102</v>
      </c>
      <c r="DW7" s="24">
        <v>
0</v>
      </c>
      <c r="DX7" s="24">
        <v>
4.0199999999999996</v>
      </c>
      <c r="DY7" s="24" t="s">
        <v>
102</v>
      </c>
      <c r="DZ7" s="24" t="s">
        <v>
102</v>
      </c>
      <c r="EA7" s="24" t="s">
        <v>
102</v>
      </c>
      <c r="EB7" s="24">
        <v>
5.86</v>
      </c>
      <c r="EC7" s="24">
        <v>
6.66</v>
      </c>
      <c r="ED7" s="24">
        <v>
6.54</v>
      </c>
      <c r="EE7" s="24" t="s">
        <v>
102</v>
      </c>
      <c r="EF7" s="24" t="s">
        <v>
102</v>
      </c>
      <c r="EG7" s="24" t="s">
        <v>
102</v>
      </c>
      <c r="EH7" s="24">
        <v>
0.12</v>
      </c>
      <c r="EI7" s="24">
        <v>
0.51</v>
      </c>
      <c r="EJ7" s="24" t="s">
        <v>
102</v>
      </c>
      <c r="EK7" s="24" t="s">
        <v>
102</v>
      </c>
      <c r="EL7" s="24" t="s">
        <v>
102</v>
      </c>
      <c r="EM7" s="24">
        <v>
0.19</v>
      </c>
      <c r="EN7" s="24">
        <v>
0.14000000000000001</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111</v>
      </c>
      <c r="D13" t="s">
        <v>
112</v>
      </c>
      <c r="E13" t="s">
        <v>
113</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2022-12-01T01:16:19Z</dcterms:created>
  <dcterms:modified xsi:type="dcterms:W3CDTF">2023-02-01T07:44:10Z</dcterms:modified>
  <cp:category/>
</cp:coreProperties>
</file>