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7_HP公表\01_（完成版）経営比較分析表\下水道事業\法非適用\"/>
    </mc:Choice>
  </mc:AlternateContent>
  <workbookProtection workbookAlgorithmName="SHA-512" workbookHashValue="mgyyFHKLhM9Zdwp8cnW7M+oEciYbNpGnRKWp3Hw7Np1GUnP9oYrBA1lpMv6QpAfUk5RQiSf3DIIycXnQY19Lvw==" workbookSaltValue="4WfO/w1JlijauxSl2QpVMw==" workbookSpinCount="100000" lockStructure="1"/>
  <bookViews>
    <workbookView xWindow="0" yWindow="0" windowWidth="20490" windowHeight="693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T6" i="5"/>
  <c r="AT8" i="4" s="1"/>
  <c r="S6" i="5"/>
  <c r="AL8" i="4" s="1"/>
  <c r="R6" i="5"/>
  <c r="AD10" i="4" s="1"/>
  <c r="Q6" i="5"/>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AT10" i="4"/>
  <c r="AL10" i="4"/>
  <c r="W10" i="4"/>
  <c r="BB8" i="4"/>
  <c r="P8" i="4"/>
  <c r="I8" i="4"/>
</calcChain>
</file>

<file path=xl/sharedStrings.xml><?xml version="1.0" encoding="utf-8"?>
<sst xmlns="http://schemas.openxmlformats.org/spreadsheetml/2006/main" count="241" uniqueCount="120">
  <si>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</si>
  <si>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</si>
  <si>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</si>
  <si>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</si>
  <si>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</si>
  <si>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</si>
  <si>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</si>
  <si>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</si>
  <si>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</si>
  <si>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</si>
  <si>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</si>
  <si>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</si>
  <si>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</si>
  <si>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</si>
  <si>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</si>
  <si>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</si>
  <si>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</si>
  <si>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</si>
  <si>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</si>
  <si>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</si>
  <si>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</si>
  <si>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</si>
  <si>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</si>
  <si>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</si>
  <si>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</si>
  <si>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</si>
  <si>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</si>
  <si>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</si>
  <si>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</si>
  <si>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</si>
  <si>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</si>
  <si>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</si>
  <si>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</si>
  <si>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</si>
  <si>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</si>
  <si>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</si>
  <si>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</si>
  <si>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</si>
  <si>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</si>
  <si>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</si>
  <si>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</si>
  <si>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</si>
  <si>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</si>
  <si>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</si>
  <si>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</si>
  <si>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</si>
  <si>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</si>
  <si>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</si>
  <si>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</si>
  <si>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</si>
  <si>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</si>
  <si>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</si>
  <si>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</si>
  <si>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</si>
  <si>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</si>
  <si>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</si>
  <si>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</si>
  <si>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</si>
  <si>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</si>
  <si>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</si>
  <si>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</si>
  <si>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</si>
  <si>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</si>
  <si>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</si>
  <si>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</si>
  <si>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</si>
  <si>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</si>
  <si>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</si>
  <si>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</si>
  <si>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</si>
  <si>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</si>
  <si>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</si>
  <si>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</si>
  <si>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</si>
  <si>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</si>
  <si>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</si>
  <si>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</si>
  <si>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</si>
  <si>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</si>
  <si>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</si>
  <si>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</si>
  <si>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</si>
  <si>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</si>
  <si>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</si>
  <si>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</si>
  <si>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</si>
  <si>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</si>
  <si>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</si>
  <si>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</si>
  <si>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</si>
  <si>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</si>
  <si>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</si>
  <si>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</si>
  <si>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</si>
  <si>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</si>
  <si>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</si>
  <si>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</si>
  <si>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</si>
  <si>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檜原村</t>
  </si>
  <si>
    <t>法非適用</t>
  </si>
  <si>
    <t>下水道事業</t>
  </si>
  <si>
    <t>特定環境保全公共下水道</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</si>
  <si>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</si>
  <si>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</si>
  <si>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</si>
  <si>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</si>
  <si>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</si>
  <si>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</si>
  <si>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</si>
  <si>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</si>
  <si>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</si>
  <si>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</si>
  <si>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</si>
  <si>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</si>
  <si>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</si>
  <si>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</si>
  <si>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</si>
  <si>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③本村は平成１２年度より下水道整備を行っており、比較的新しく、現段階では管渠の更新・老朽化対策を必要としないため０％となっている。</t>
    <phoneticPr fontId="4"/>
  </si>
  <si>
    <t>　本村における地域特性を加味すると、使用料収入による収支バランスを取ることが難しいと考えられるが、確実に水洗化率・使用料収入が増加しており、また、令和３年度をもって下水道工事が完了することから、令和４年度以降、経営状況が改善される見込みである。</t>
    <phoneticPr fontId="4"/>
  </si>
  <si>
    <t>　①収益的収支比率は、総費用と地方債償還金を総収入でどの程度賄えているかを示した指標である。下水道使用料収入の増加や地方債償還金の減少のため改善が図られた。下水道使用料収入の増加のため、下水道未接続者へ接続を促していく。
　④企業債残高対事業規模比率は、料金収入に対する企業債（地方債）の割合を表す指標である。類似団体の平均値より高い状況が続いていたが、地方債現在高のピークを過ぎたことから今後減少が見込まれる。
　⑤経費回収率は、使用料で回収すべき経費をどの程度使用料で賄えているかを示した指標である。集落が点在しており、地域特性上、経費回収率が低くなる。使用料の増加や、地方債償還金の減少などから改善された。
　⑥汚水処理原価は、汚水処理に係るコストを示した指標である。山間部であるため橋梁の横断箇所が多く、ポンプが多く設置されている地理的要因によりコストが比較的高くなる。下水道接続数が増え有収水量が増加することや地方債償還金の減少することで改善されたが、依然として平均より高い状態にある。
　⑧水洗化率は、下水道処理区域内の内、実際に水洗便所を設置して汚水処理に接続している人口の比率を表した指標である。増加傾向にあり類似団体平均よりやや高い数値である。</t>
    <rPh sb="252" eb="254">
      <t>シュウラク</t>
    </rPh>
    <rPh sb="255" eb="257">
      <t>テンザイ</t>
    </rPh>
    <rPh sb="337" eb="340">
      <t>サンカンブ</t>
    </rPh>
    <rPh sb="345" eb="347">
      <t>キョウリョウ</t>
    </rPh>
    <rPh sb="348" eb="350">
      <t>オウダン</t>
    </rPh>
    <rPh sb="350" eb="352">
      <t>カショ</t>
    </rPh>
    <rPh sb="353" eb="354">
      <t>オオ</t>
    </rPh>
    <rPh sb="360" eb="361">
      <t>オオ</t>
    </rPh>
    <rPh sb="362" eb="364">
      <t>セッチ</t>
    </rPh>
    <rPh sb="431" eb="433">
      <t>イゼン</t>
    </rPh>
    <rPh sb="436" eb="438">
      <t>ヘイキン</t>
    </rPh>
    <rPh sb="440" eb="441">
      <t>タカ</t>
    </rPh>
    <rPh sb="442" eb="444">
      <t>ジョウタイ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</si>
</sst>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CBE-40EB-9B45-AFB2A72E9009}"/>
            </c:ext>
          </c:extLst>
        </c:ser>
        <c:dLbls>
          <c:showLegendKey val="0"/>
          <c:showVal val="0"/>
          <c:showCatName val="0"/>
          <c:showSerName val="0"/>
          <c:showPercent val="0"/>
          <c:showBubbleSize val="0"/>
        </c:dLbls>
        <c:gapWidth val="150"/>
        <c:axId val="322451728"/>
        <c:axId val="395767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0.13</c:v>
                </c:pt>
                <c:pt idx="2">
                  <c:v>0.09</c:v>
                </c:pt>
                <c:pt idx="3">
                  <c:v>0.06</c:v>
                </c:pt>
                <c:pt idx="4">
                  <c:v>0.02</c:v>
                </c:pt>
              </c:numCache>
            </c:numRef>
          </c:val>
          <c:smooth val="0"/>
          <c:extLst>
            <c:ext xmlns:c16="http://schemas.microsoft.com/office/drawing/2014/chart" uri="{C3380CC4-5D6E-409C-BE32-E72D297353CC}">
              <c16:uniqueId val="{00000001-0CBE-40EB-9B45-AFB2A72E9009}"/>
            </c:ext>
          </c:extLst>
        </c:ser>
        <c:dLbls>
          <c:showLegendKey val="0"/>
          <c:showVal val="0"/>
          <c:showCatName val="0"/>
          <c:showSerName val="0"/>
          <c:showPercent val="0"/>
          <c:showBubbleSize val="0"/>
        </c:dLbls>
        <c:marker val="1"/>
        <c:smooth val="0"/>
        <c:axId val="322451728"/>
        <c:axId val="395767520"/>
      </c:lineChart>
      <c:dateAx>
        <c:axId val="322451728"/>
        <c:scaling>
          <c:orientation val="minMax"/>
        </c:scaling>
        <c:delete val="1"/>
        <c:axPos val="b"/>
        <c:numFmt formatCode="&quot;H&quot;yy" sourceLinked="1"/>
        <c:majorTickMark val="none"/>
        <c:minorTickMark val="none"/>
        <c:tickLblPos val="none"/>
        <c:crossAx val="395767520"/>
        <c:crosses val="autoZero"/>
        <c:auto val="1"/>
        <c:lblOffset val="100"/>
        <c:baseTimeUnit val="years"/>
      </c:dateAx>
      <c:valAx>
        <c:axId val="39576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45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4CC-436F-94C0-9E440935DCF1}"/>
            </c:ext>
          </c:extLst>
        </c:ser>
        <c:dLbls>
          <c:showLegendKey val="0"/>
          <c:showVal val="0"/>
          <c:showCatName val="0"/>
          <c:showSerName val="0"/>
          <c:showPercent val="0"/>
          <c:showBubbleSize val="0"/>
        </c:dLbls>
        <c:gapWidth val="150"/>
        <c:axId val="396005184"/>
        <c:axId val="396006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37.72</c:v>
                </c:pt>
                <c:pt idx="1">
                  <c:v>37.08</c:v>
                </c:pt>
                <c:pt idx="2">
                  <c:v>37.46</c:v>
                </c:pt>
                <c:pt idx="3">
                  <c:v>37.65</c:v>
                </c:pt>
                <c:pt idx="4">
                  <c:v>36.71</c:v>
                </c:pt>
              </c:numCache>
            </c:numRef>
          </c:val>
          <c:smooth val="0"/>
          <c:extLst>
            <c:ext xmlns:c16="http://schemas.microsoft.com/office/drawing/2014/chart" uri="{C3380CC4-5D6E-409C-BE32-E72D297353CC}">
              <c16:uniqueId val="{00000001-04CC-436F-94C0-9E440935DCF1}"/>
            </c:ext>
          </c:extLst>
        </c:ser>
        <c:dLbls>
          <c:showLegendKey val="0"/>
          <c:showVal val="0"/>
          <c:showCatName val="0"/>
          <c:showSerName val="0"/>
          <c:showPercent val="0"/>
          <c:showBubbleSize val="0"/>
        </c:dLbls>
        <c:marker val="1"/>
        <c:smooth val="0"/>
        <c:axId val="396005184"/>
        <c:axId val="396006752"/>
      </c:lineChart>
      <c:dateAx>
        <c:axId val="396005184"/>
        <c:scaling>
          <c:orientation val="minMax"/>
        </c:scaling>
        <c:delete val="1"/>
        <c:axPos val="b"/>
        <c:numFmt formatCode="&quot;H&quot;yy" sourceLinked="1"/>
        <c:majorTickMark val="none"/>
        <c:minorTickMark val="none"/>
        <c:tickLblPos val="none"/>
        <c:crossAx val="396006752"/>
        <c:crosses val="autoZero"/>
        <c:auto val="1"/>
        <c:lblOffset val="100"/>
        <c:baseTimeUnit val="years"/>
      </c:dateAx>
      <c:valAx>
        <c:axId val="396006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00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78.55</c:v>
                </c:pt>
                <c:pt idx="1">
                  <c:v>80.97</c:v>
                </c:pt>
                <c:pt idx="2">
                  <c:v>95.38</c:v>
                </c:pt>
                <c:pt idx="3">
                  <c:v>87.7</c:v>
                </c:pt>
                <c:pt idx="4">
                  <c:v>88.81</c:v>
                </c:pt>
              </c:numCache>
            </c:numRef>
          </c:val>
          <c:extLst>
            <c:ext xmlns:c16="http://schemas.microsoft.com/office/drawing/2014/chart" uri="{C3380CC4-5D6E-409C-BE32-E72D297353CC}">
              <c16:uniqueId val="{00000000-B384-4714-8B17-0CBF8531AECF}"/>
            </c:ext>
          </c:extLst>
        </c:ser>
        <c:dLbls>
          <c:showLegendKey val="0"/>
          <c:showVal val="0"/>
          <c:showCatName val="0"/>
          <c:showSerName val="0"/>
          <c:showPercent val="0"/>
          <c:showBubbleSize val="0"/>
        </c:dLbls>
        <c:gapWidth val="150"/>
        <c:axId val="396007144"/>
        <c:axId val="396469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68.459999999999994</c:v>
                </c:pt>
                <c:pt idx="1">
                  <c:v>67.22</c:v>
                </c:pt>
                <c:pt idx="2">
                  <c:v>67.459999999999994</c:v>
                </c:pt>
                <c:pt idx="3">
                  <c:v>67.37</c:v>
                </c:pt>
                <c:pt idx="4">
                  <c:v>70.05</c:v>
                </c:pt>
              </c:numCache>
            </c:numRef>
          </c:val>
          <c:smooth val="0"/>
          <c:extLst>
            <c:ext xmlns:c16="http://schemas.microsoft.com/office/drawing/2014/chart" uri="{C3380CC4-5D6E-409C-BE32-E72D297353CC}">
              <c16:uniqueId val="{00000001-B384-4714-8B17-0CBF8531AECF}"/>
            </c:ext>
          </c:extLst>
        </c:ser>
        <c:dLbls>
          <c:showLegendKey val="0"/>
          <c:showVal val="0"/>
          <c:showCatName val="0"/>
          <c:showSerName val="0"/>
          <c:showPercent val="0"/>
          <c:showBubbleSize val="0"/>
        </c:dLbls>
        <c:marker val="1"/>
        <c:smooth val="0"/>
        <c:axId val="396007144"/>
        <c:axId val="396469976"/>
      </c:lineChart>
      <c:dateAx>
        <c:axId val="396007144"/>
        <c:scaling>
          <c:orientation val="minMax"/>
        </c:scaling>
        <c:delete val="1"/>
        <c:axPos val="b"/>
        <c:numFmt formatCode="&quot;H&quot;yy" sourceLinked="1"/>
        <c:majorTickMark val="none"/>
        <c:minorTickMark val="none"/>
        <c:tickLblPos val="none"/>
        <c:crossAx val="396469976"/>
        <c:crosses val="autoZero"/>
        <c:auto val="1"/>
        <c:lblOffset val="100"/>
        <c:baseTimeUnit val="years"/>
      </c:dateAx>
      <c:valAx>
        <c:axId val="396469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007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57.97</c:v>
                </c:pt>
                <c:pt idx="1">
                  <c:v>61.06</c:v>
                </c:pt>
                <c:pt idx="2">
                  <c:v>76.400000000000006</c:v>
                </c:pt>
                <c:pt idx="3">
                  <c:v>70.459999999999994</c:v>
                </c:pt>
                <c:pt idx="4">
                  <c:v>71.84</c:v>
                </c:pt>
              </c:numCache>
            </c:numRef>
          </c:val>
          <c:extLst>
            <c:ext xmlns:c16="http://schemas.microsoft.com/office/drawing/2014/chart" uri="{C3380CC4-5D6E-409C-BE32-E72D297353CC}">
              <c16:uniqueId val="{00000000-F53A-4873-A06F-277B59481FF5}"/>
            </c:ext>
          </c:extLst>
        </c:ser>
        <c:dLbls>
          <c:showLegendKey val="0"/>
          <c:showVal val="0"/>
          <c:showCatName val="0"/>
          <c:showSerName val="0"/>
          <c:showPercent val="0"/>
          <c:showBubbleSize val="0"/>
        </c:dLbls>
        <c:gapWidth val="150"/>
        <c:axId val="395771048"/>
        <c:axId val="395773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53A-4873-A06F-277B59481FF5}"/>
            </c:ext>
          </c:extLst>
        </c:ser>
        <c:dLbls>
          <c:showLegendKey val="0"/>
          <c:showVal val="0"/>
          <c:showCatName val="0"/>
          <c:showSerName val="0"/>
          <c:showPercent val="0"/>
          <c:showBubbleSize val="0"/>
        </c:dLbls>
        <c:marker val="1"/>
        <c:smooth val="0"/>
        <c:axId val="395771048"/>
        <c:axId val="395773008"/>
      </c:lineChart>
      <c:dateAx>
        <c:axId val="395771048"/>
        <c:scaling>
          <c:orientation val="minMax"/>
        </c:scaling>
        <c:delete val="1"/>
        <c:axPos val="b"/>
        <c:numFmt formatCode="&quot;H&quot;yy" sourceLinked="1"/>
        <c:majorTickMark val="none"/>
        <c:minorTickMark val="none"/>
        <c:tickLblPos val="none"/>
        <c:crossAx val="395773008"/>
        <c:crosses val="autoZero"/>
        <c:auto val="1"/>
        <c:lblOffset val="100"/>
        <c:baseTimeUnit val="years"/>
      </c:dateAx>
      <c:valAx>
        <c:axId val="39577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5771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B18-4E8C-9520-168F39440172}"/>
            </c:ext>
          </c:extLst>
        </c:ser>
        <c:dLbls>
          <c:showLegendKey val="0"/>
          <c:showVal val="0"/>
          <c:showCatName val="0"/>
          <c:showSerName val="0"/>
          <c:showPercent val="0"/>
          <c:showBubbleSize val="0"/>
        </c:dLbls>
        <c:gapWidth val="150"/>
        <c:axId val="395767912"/>
        <c:axId val="395771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B18-4E8C-9520-168F39440172}"/>
            </c:ext>
          </c:extLst>
        </c:ser>
        <c:dLbls>
          <c:showLegendKey val="0"/>
          <c:showVal val="0"/>
          <c:showCatName val="0"/>
          <c:showSerName val="0"/>
          <c:showPercent val="0"/>
          <c:showBubbleSize val="0"/>
        </c:dLbls>
        <c:marker val="1"/>
        <c:smooth val="0"/>
        <c:axId val="395767912"/>
        <c:axId val="395771832"/>
      </c:lineChart>
      <c:dateAx>
        <c:axId val="395767912"/>
        <c:scaling>
          <c:orientation val="minMax"/>
        </c:scaling>
        <c:delete val="1"/>
        <c:axPos val="b"/>
        <c:numFmt formatCode="&quot;H&quot;yy" sourceLinked="1"/>
        <c:majorTickMark val="none"/>
        <c:minorTickMark val="none"/>
        <c:tickLblPos val="none"/>
        <c:crossAx val="395771832"/>
        <c:crosses val="autoZero"/>
        <c:auto val="1"/>
        <c:lblOffset val="100"/>
        <c:baseTimeUnit val="years"/>
      </c:dateAx>
      <c:valAx>
        <c:axId val="395771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5767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348-4546-B205-3F1C14E67BF8}"/>
            </c:ext>
          </c:extLst>
        </c:ser>
        <c:dLbls>
          <c:showLegendKey val="0"/>
          <c:showVal val="0"/>
          <c:showCatName val="0"/>
          <c:showSerName val="0"/>
          <c:showPercent val="0"/>
          <c:showBubbleSize val="0"/>
        </c:dLbls>
        <c:gapWidth val="150"/>
        <c:axId val="395769088"/>
        <c:axId val="39576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48-4546-B205-3F1C14E67BF8}"/>
            </c:ext>
          </c:extLst>
        </c:ser>
        <c:dLbls>
          <c:showLegendKey val="0"/>
          <c:showVal val="0"/>
          <c:showCatName val="0"/>
          <c:showSerName val="0"/>
          <c:showPercent val="0"/>
          <c:showBubbleSize val="0"/>
        </c:dLbls>
        <c:marker val="1"/>
        <c:smooth val="0"/>
        <c:axId val="395769088"/>
        <c:axId val="395769872"/>
      </c:lineChart>
      <c:dateAx>
        <c:axId val="395769088"/>
        <c:scaling>
          <c:orientation val="minMax"/>
        </c:scaling>
        <c:delete val="1"/>
        <c:axPos val="b"/>
        <c:numFmt formatCode="&quot;H&quot;yy" sourceLinked="1"/>
        <c:majorTickMark val="none"/>
        <c:minorTickMark val="none"/>
        <c:tickLblPos val="none"/>
        <c:crossAx val="395769872"/>
        <c:crosses val="autoZero"/>
        <c:auto val="1"/>
        <c:lblOffset val="100"/>
        <c:baseTimeUnit val="years"/>
      </c:dateAx>
      <c:valAx>
        <c:axId val="39576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576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ACB-4462-B45C-C55A6BE4D036}"/>
            </c:ext>
          </c:extLst>
        </c:ser>
        <c:dLbls>
          <c:showLegendKey val="0"/>
          <c:showVal val="0"/>
          <c:showCatName val="0"/>
          <c:showSerName val="0"/>
          <c:showPercent val="0"/>
          <c:showBubbleSize val="0"/>
        </c:dLbls>
        <c:gapWidth val="150"/>
        <c:axId val="395772616"/>
        <c:axId val="395773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ACB-4462-B45C-C55A6BE4D036}"/>
            </c:ext>
          </c:extLst>
        </c:ser>
        <c:dLbls>
          <c:showLegendKey val="0"/>
          <c:showVal val="0"/>
          <c:showCatName val="0"/>
          <c:showSerName val="0"/>
          <c:showPercent val="0"/>
          <c:showBubbleSize val="0"/>
        </c:dLbls>
        <c:marker val="1"/>
        <c:smooth val="0"/>
        <c:axId val="395772616"/>
        <c:axId val="395773400"/>
      </c:lineChart>
      <c:dateAx>
        <c:axId val="395772616"/>
        <c:scaling>
          <c:orientation val="minMax"/>
        </c:scaling>
        <c:delete val="1"/>
        <c:axPos val="b"/>
        <c:numFmt formatCode="&quot;H&quot;yy" sourceLinked="1"/>
        <c:majorTickMark val="none"/>
        <c:minorTickMark val="none"/>
        <c:tickLblPos val="none"/>
        <c:crossAx val="395773400"/>
        <c:crosses val="autoZero"/>
        <c:auto val="1"/>
        <c:lblOffset val="100"/>
        <c:baseTimeUnit val="years"/>
      </c:dateAx>
      <c:valAx>
        <c:axId val="395773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5772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8F7-427A-8C6B-03DF3B9F19A4}"/>
            </c:ext>
          </c:extLst>
        </c:ser>
        <c:dLbls>
          <c:showLegendKey val="0"/>
          <c:showVal val="0"/>
          <c:showCatName val="0"/>
          <c:showSerName val="0"/>
          <c:showPercent val="0"/>
          <c:showBubbleSize val="0"/>
        </c:dLbls>
        <c:gapWidth val="150"/>
        <c:axId val="395766736"/>
        <c:axId val="396002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8F7-427A-8C6B-03DF3B9F19A4}"/>
            </c:ext>
          </c:extLst>
        </c:ser>
        <c:dLbls>
          <c:showLegendKey val="0"/>
          <c:showVal val="0"/>
          <c:showCatName val="0"/>
          <c:showSerName val="0"/>
          <c:showPercent val="0"/>
          <c:showBubbleSize val="0"/>
        </c:dLbls>
        <c:marker val="1"/>
        <c:smooth val="0"/>
        <c:axId val="395766736"/>
        <c:axId val="396002440"/>
      </c:lineChart>
      <c:dateAx>
        <c:axId val="395766736"/>
        <c:scaling>
          <c:orientation val="minMax"/>
        </c:scaling>
        <c:delete val="1"/>
        <c:axPos val="b"/>
        <c:numFmt formatCode="&quot;H&quot;yy" sourceLinked="1"/>
        <c:majorTickMark val="none"/>
        <c:minorTickMark val="none"/>
        <c:tickLblPos val="none"/>
        <c:crossAx val="396002440"/>
        <c:crosses val="autoZero"/>
        <c:auto val="1"/>
        <c:lblOffset val="100"/>
        <c:baseTimeUnit val="years"/>
      </c:dateAx>
      <c:valAx>
        <c:axId val="396002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576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3153</c:v>
                </c:pt>
                <c:pt idx="1">
                  <c:v>7360.63</c:v>
                </c:pt>
                <c:pt idx="2">
                  <c:v>1193.94</c:v>
                </c:pt>
                <c:pt idx="3">
                  <c:v>1263.6500000000001</c:v>
                </c:pt>
                <c:pt idx="4">
                  <c:v>1225.42</c:v>
                </c:pt>
              </c:numCache>
            </c:numRef>
          </c:val>
          <c:extLst>
            <c:ext xmlns:c16="http://schemas.microsoft.com/office/drawing/2014/chart" uri="{C3380CC4-5D6E-409C-BE32-E72D297353CC}">
              <c16:uniqueId val="{00000000-B9C8-4B7C-A03A-56B2D011A253}"/>
            </c:ext>
          </c:extLst>
        </c:ser>
        <c:dLbls>
          <c:showLegendKey val="0"/>
          <c:showVal val="0"/>
          <c:showCatName val="0"/>
          <c:showSerName val="0"/>
          <c:showPercent val="0"/>
          <c:showBubbleSize val="0"/>
        </c:dLbls>
        <c:gapWidth val="150"/>
        <c:axId val="396002832"/>
        <c:axId val="396004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1592.72</c:v>
                </c:pt>
                <c:pt idx="1">
                  <c:v>1223.96</c:v>
                </c:pt>
                <c:pt idx="2">
                  <c:v>1269.1500000000001</c:v>
                </c:pt>
                <c:pt idx="3">
                  <c:v>1087.96</c:v>
                </c:pt>
                <c:pt idx="4">
                  <c:v>1209.45</c:v>
                </c:pt>
              </c:numCache>
            </c:numRef>
          </c:val>
          <c:smooth val="0"/>
          <c:extLst>
            <c:ext xmlns:c16="http://schemas.microsoft.com/office/drawing/2014/chart" uri="{C3380CC4-5D6E-409C-BE32-E72D297353CC}">
              <c16:uniqueId val="{00000001-B9C8-4B7C-A03A-56B2D011A253}"/>
            </c:ext>
          </c:extLst>
        </c:ser>
        <c:dLbls>
          <c:showLegendKey val="0"/>
          <c:showVal val="0"/>
          <c:showCatName val="0"/>
          <c:showSerName val="0"/>
          <c:showPercent val="0"/>
          <c:showBubbleSize val="0"/>
        </c:dLbls>
        <c:marker val="1"/>
        <c:smooth val="0"/>
        <c:axId val="396002832"/>
        <c:axId val="396004792"/>
      </c:lineChart>
      <c:dateAx>
        <c:axId val="396002832"/>
        <c:scaling>
          <c:orientation val="minMax"/>
        </c:scaling>
        <c:delete val="1"/>
        <c:axPos val="b"/>
        <c:numFmt formatCode="&quot;H&quot;yy" sourceLinked="1"/>
        <c:majorTickMark val="none"/>
        <c:minorTickMark val="none"/>
        <c:tickLblPos val="none"/>
        <c:crossAx val="396004792"/>
        <c:crosses val="autoZero"/>
        <c:auto val="1"/>
        <c:lblOffset val="100"/>
        <c:baseTimeUnit val="years"/>
      </c:dateAx>
      <c:valAx>
        <c:axId val="396004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002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18.309999999999999</c:v>
                </c:pt>
                <c:pt idx="1">
                  <c:v>19.86</c:v>
                </c:pt>
                <c:pt idx="2">
                  <c:v>31.69</c:v>
                </c:pt>
                <c:pt idx="3">
                  <c:v>26.99</c:v>
                </c:pt>
                <c:pt idx="4">
                  <c:v>33</c:v>
                </c:pt>
              </c:numCache>
            </c:numRef>
          </c:val>
          <c:extLst>
            <c:ext xmlns:c16="http://schemas.microsoft.com/office/drawing/2014/chart" uri="{C3380CC4-5D6E-409C-BE32-E72D297353CC}">
              <c16:uniqueId val="{00000000-A08C-4942-AE6E-B54CEE550880}"/>
            </c:ext>
          </c:extLst>
        </c:ser>
        <c:dLbls>
          <c:showLegendKey val="0"/>
          <c:showVal val="0"/>
          <c:showCatName val="0"/>
          <c:showSerName val="0"/>
          <c:showPercent val="0"/>
          <c:showBubbleSize val="0"/>
        </c:dLbls>
        <c:gapWidth val="150"/>
        <c:axId val="396003224"/>
        <c:axId val="396003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53.7</c:v>
                </c:pt>
                <c:pt idx="1">
                  <c:v>61.54</c:v>
                </c:pt>
                <c:pt idx="2">
                  <c:v>63.97</c:v>
                </c:pt>
                <c:pt idx="3">
                  <c:v>59.67</c:v>
                </c:pt>
                <c:pt idx="4">
                  <c:v>55.93</c:v>
                </c:pt>
              </c:numCache>
            </c:numRef>
          </c:val>
          <c:smooth val="0"/>
          <c:extLst>
            <c:ext xmlns:c16="http://schemas.microsoft.com/office/drawing/2014/chart" uri="{C3380CC4-5D6E-409C-BE32-E72D297353CC}">
              <c16:uniqueId val="{00000001-A08C-4942-AE6E-B54CEE550880}"/>
            </c:ext>
          </c:extLst>
        </c:ser>
        <c:dLbls>
          <c:showLegendKey val="0"/>
          <c:showVal val="0"/>
          <c:showCatName val="0"/>
          <c:showSerName val="0"/>
          <c:showPercent val="0"/>
          <c:showBubbleSize val="0"/>
        </c:dLbls>
        <c:marker val="1"/>
        <c:smooth val="0"/>
        <c:axId val="396003224"/>
        <c:axId val="396003616"/>
      </c:lineChart>
      <c:dateAx>
        <c:axId val="396003224"/>
        <c:scaling>
          <c:orientation val="minMax"/>
        </c:scaling>
        <c:delete val="1"/>
        <c:axPos val="b"/>
        <c:numFmt formatCode="&quot;H&quot;yy" sourceLinked="1"/>
        <c:majorTickMark val="none"/>
        <c:minorTickMark val="none"/>
        <c:tickLblPos val="none"/>
        <c:crossAx val="396003616"/>
        <c:crosses val="autoZero"/>
        <c:auto val="1"/>
        <c:lblOffset val="100"/>
        <c:baseTimeUnit val="years"/>
      </c:dateAx>
      <c:valAx>
        <c:axId val="396003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003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647.91</c:v>
                </c:pt>
                <c:pt idx="1">
                  <c:v>630.69000000000005</c:v>
                </c:pt>
                <c:pt idx="2">
                  <c:v>382.56</c:v>
                </c:pt>
                <c:pt idx="3">
                  <c:v>437.61</c:v>
                </c:pt>
                <c:pt idx="4">
                  <c:v>369.27</c:v>
                </c:pt>
              </c:numCache>
            </c:numRef>
          </c:val>
          <c:extLst>
            <c:ext xmlns:c16="http://schemas.microsoft.com/office/drawing/2014/chart" uri="{C3380CC4-5D6E-409C-BE32-E72D297353CC}">
              <c16:uniqueId val="{00000000-18EB-4F7C-838F-164B4FBCECB1}"/>
            </c:ext>
          </c:extLst>
        </c:ser>
        <c:dLbls>
          <c:showLegendKey val="0"/>
          <c:showVal val="0"/>
          <c:showCatName val="0"/>
          <c:showSerName val="0"/>
          <c:showPercent val="0"/>
          <c:showBubbleSize val="0"/>
        </c:dLbls>
        <c:gapWidth val="150"/>
        <c:axId val="396000088"/>
        <c:axId val="396002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300.35000000000002</c:v>
                </c:pt>
                <c:pt idx="1">
                  <c:v>267.86</c:v>
                </c:pt>
                <c:pt idx="2">
                  <c:v>256.82</c:v>
                </c:pt>
                <c:pt idx="3">
                  <c:v>270.60000000000002</c:v>
                </c:pt>
                <c:pt idx="4">
                  <c:v>289.60000000000002</c:v>
                </c:pt>
              </c:numCache>
            </c:numRef>
          </c:val>
          <c:smooth val="0"/>
          <c:extLst>
            <c:ext xmlns:c16="http://schemas.microsoft.com/office/drawing/2014/chart" uri="{C3380CC4-5D6E-409C-BE32-E72D297353CC}">
              <c16:uniqueId val="{00000001-18EB-4F7C-838F-164B4FBCECB1}"/>
            </c:ext>
          </c:extLst>
        </c:ser>
        <c:dLbls>
          <c:showLegendKey val="0"/>
          <c:showVal val="0"/>
          <c:showCatName val="0"/>
          <c:showSerName val="0"/>
          <c:showPercent val="0"/>
          <c:showBubbleSize val="0"/>
        </c:dLbls>
        <c:marker val="1"/>
        <c:smooth val="0"/>
        <c:axId val="396000088"/>
        <c:axId val="396002048"/>
      </c:lineChart>
      <c:dateAx>
        <c:axId val="396000088"/>
        <c:scaling>
          <c:orientation val="minMax"/>
        </c:scaling>
        <c:delete val="1"/>
        <c:axPos val="b"/>
        <c:numFmt formatCode="&quot;H&quot;yy" sourceLinked="1"/>
        <c:majorTickMark val="none"/>
        <c:minorTickMark val="none"/>
        <c:tickLblPos val="none"/>
        <c:crossAx val="396002048"/>
        <c:crosses val="autoZero"/>
        <c:auto val="1"/>
        <c:lblOffset val="100"/>
        <c:baseTimeUnit val="years"/>
      </c:dateAx>
      <c:valAx>
        <c:axId val="396002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000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
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
データ!H6</f>
        <v>
東京都　檜原村</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
1</v>
      </c>
      <c r="C7" s="45"/>
      <c r="D7" s="45"/>
      <c r="E7" s="45"/>
      <c r="F7" s="45"/>
      <c r="G7" s="45"/>
      <c r="H7" s="45"/>
      <c r="I7" s="45" t="s">
        <v>
2</v>
      </c>
      <c r="J7" s="45"/>
      <c r="K7" s="45"/>
      <c r="L7" s="45"/>
      <c r="M7" s="45"/>
      <c r="N7" s="45"/>
      <c r="O7" s="45"/>
      <c r="P7" s="45" t="s">
        <v>
3</v>
      </c>
      <c r="Q7" s="45"/>
      <c r="R7" s="45"/>
      <c r="S7" s="45"/>
      <c r="T7" s="45"/>
      <c r="U7" s="45"/>
      <c r="V7" s="45"/>
      <c r="W7" s="45" t="s">
        <v>
4</v>
      </c>
      <c r="X7" s="45"/>
      <c r="Y7" s="45"/>
      <c r="Z7" s="45"/>
      <c r="AA7" s="45"/>
      <c r="AB7" s="45"/>
      <c r="AC7" s="45"/>
      <c r="AD7" s="45" t="s">
        <v>
5</v>
      </c>
      <c r="AE7" s="45"/>
      <c r="AF7" s="45"/>
      <c r="AG7" s="45"/>
      <c r="AH7" s="45"/>
      <c r="AI7" s="45"/>
      <c r="AJ7" s="45"/>
      <c r="AK7" s="3"/>
      <c r="AL7" s="45" t="s">
        <v>
6</v>
      </c>
      <c r="AM7" s="45"/>
      <c r="AN7" s="45"/>
      <c r="AO7" s="45"/>
      <c r="AP7" s="45"/>
      <c r="AQ7" s="45"/>
      <c r="AR7" s="45"/>
      <c r="AS7" s="45"/>
      <c r="AT7" s="45" t="s">
        <v>
7</v>
      </c>
      <c r="AU7" s="45"/>
      <c r="AV7" s="45"/>
      <c r="AW7" s="45"/>
      <c r="AX7" s="45"/>
      <c r="AY7" s="45"/>
      <c r="AZ7" s="45"/>
      <c r="BA7" s="45"/>
      <c r="BB7" s="45" t="s">
        <v>
8</v>
      </c>
      <c r="BC7" s="45"/>
      <c r="BD7" s="45"/>
      <c r="BE7" s="45"/>
      <c r="BF7" s="45"/>
      <c r="BG7" s="45"/>
      <c r="BH7" s="45"/>
      <c r="BI7" s="45"/>
      <c r="BJ7" s="3"/>
      <c r="BK7" s="3"/>
      <c r="BL7" s="4" t="s">
        <v>
9</v>
      </c>
      <c r="BM7" s="5"/>
      <c r="BN7" s="5"/>
      <c r="BO7" s="5"/>
      <c r="BP7" s="5"/>
      <c r="BQ7" s="5"/>
      <c r="BR7" s="5"/>
      <c r="BS7" s="5"/>
      <c r="BT7" s="5"/>
      <c r="BU7" s="5"/>
      <c r="BV7" s="5"/>
      <c r="BW7" s="5"/>
      <c r="BX7" s="5"/>
      <c r="BY7" s="6"/>
    </row>
    <row r="8" spans="1:78" ht="18.75" customHeight="1" x14ac:dyDescent="0.15">
      <c r="A8" s="2"/>
      <c r="B8" s="49" t="str">
        <f>
データ!I6</f>
        <v>
法非適用</v>
      </c>
      <c r="C8" s="49"/>
      <c r="D8" s="49"/>
      <c r="E8" s="49"/>
      <c r="F8" s="49"/>
      <c r="G8" s="49"/>
      <c r="H8" s="49"/>
      <c r="I8" s="49" t="str">
        <f>
データ!J6</f>
        <v>
下水道事業</v>
      </c>
      <c r="J8" s="49"/>
      <c r="K8" s="49"/>
      <c r="L8" s="49"/>
      <c r="M8" s="49"/>
      <c r="N8" s="49"/>
      <c r="O8" s="49"/>
      <c r="P8" s="49" t="str">
        <f>
データ!K6</f>
        <v>
特定環境保全公共下水道</v>
      </c>
      <c r="Q8" s="49"/>
      <c r="R8" s="49"/>
      <c r="S8" s="49"/>
      <c r="T8" s="49"/>
      <c r="U8" s="49"/>
      <c r="V8" s="49"/>
      <c r="W8" s="49" t="str">
        <f>
データ!L6</f>
        <v>
D3</v>
      </c>
      <c r="X8" s="49"/>
      <c r="Y8" s="49"/>
      <c r="Z8" s="49"/>
      <c r="AA8" s="49"/>
      <c r="AB8" s="49"/>
      <c r="AC8" s="49"/>
      <c r="AD8" s="50" t="str">
        <f>
データ!$M$6</f>
        <v>
非設置</v>
      </c>
      <c r="AE8" s="50"/>
      <c r="AF8" s="50"/>
      <c r="AG8" s="50"/>
      <c r="AH8" s="50"/>
      <c r="AI8" s="50"/>
      <c r="AJ8" s="50"/>
      <c r="AK8" s="3"/>
      <c r="AL8" s="51">
        <f>
データ!S6</f>
        <v>
2112</v>
      </c>
      <c r="AM8" s="51"/>
      <c r="AN8" s="51"/>
      <c r="AO8" s="51"/>
      <c r="AP8" s="51"/>
      <c r="AQ8" s="51"/>
      <c r="AR8" s="51"/>
      <c r="AS8" s="51"/>
      <c r="AT8" s="46">
        <f>
データ!T6</f>
        <v>
105.41</v>
      </c>
      <c r="AU8" s="46"/>
      <c r="AV8" s="46"/>
      <c r="AW8" s="46"/>
      <c r="AX8" s="46"/>
      <c r="AY8" s="46"/>
      <c r="AZ8" s="46"/>
      <c r="BA8" s="46"/>
      <c r="BB8" s="46">
        <f>
データ!U6</f>
        <v>
20.04</v>
      </c>
      <c r="BC8" s="46"/>
      <c r="BD8" s="46"/>
      <c r="BE8" s="46"/>
      <c r="BF8" s="46"/>
      <c r="BG8" s="46"/>
      <c r="BH8" s="46"/>
      <c r="BI8" s="46"/>
      <c r="BJ8" s="3"/>
      <c r="BK8" s="3"/>
      <c r="BL8" s="47" t="s">
        <v>
10</v>
      </c>
      <c r="BM8" s="48"/>
      <c r="BN8" s="7" t="s">
        <v>
11</v>
      </c>
      <c r="BO8" s="8"/>
      <c r="BP8" s="8"/>
      <c r="BQ8" s="8"/>
      <c r="BR8" s="8"/>
      <c r="BS8" s="8"/>
      <c r="BT8" s="8"/>
      <c r="BU8" s="8"/>
      <c r="BV8" s="8"/>
      <c r="BW8" s="8"/>
      <c r="BX8" s="8"/>
      <c r="BY8" s="9"/>
    </row>
    <row r="9" spans="1:78" ht="18.75" customHeight="1" x14ac:dyDescent="0.15">
      <c r="A9" s="2"/>
      <c r="B9" s="45" t="s">
        <v>
12</v>
      </c>
      <c r="C9" s="45"/>
      <c r="D9" s="45"/>
      <c r="E9" s="45"/>
      <c r="F9" s="45"/>
      <c r="G9" s="45"/>
      <c r="H9" s="45"/>
      <c r="I9" s="45" t="s">
        <v>
13</v>
      </c>
      <c r="J9" s="45"/>
      <c r="K9" s="45"/>
      <c r="L9" s="45"/>
      <c r="M9" s="45"/>
      <c r="N9" s="45"/>
      <c r="O9" s="45"/>
      <c r="P9" s="45" t="s">
        <v>
14</v>
      </c>
      <c r="Q9" s="45"/>
      <c r="R9" s="45"/>
      <c r="S9" s="45"/>
      <c r="T9" s="45"/>
      <c r="U9" s="45"/>
      <c r="V9" s="45"/>
      <c r="W9" s="45" t="s">
        <v>
15</v>
      </c>
      <c r="X9" s="45"/>
      <c r="Y9" s="45"/>
      <c r="Z9" s="45"/>
      <c r="AA9" s="45"/>
      <c r="AB9" s="45"/>
      <c r="AC9" s="45"/>
      <c r="AD9" s="45" t="s">
        <v>
16</v>
      </c>
      <c r="AE9" s="45"/>
      <c r="AF9" s="45"/>
      <c r="AG9" s="45"/>
      <c r="AH9" s="45"/>
      <c r="AI9" s="45"/>
      <c r="AJ9" s="45"/>
      <c r="AK9" s="3"/>
      <c r="AL9" s="45" t="s">
        <v>
17</v>
      </c>
      <c r="AM9" s="45"/>
      <c r="AN9" s="45"/>
      <c r="AO9" s="45"/>
      <c r="AP9" s="45"/>
      <c r="AQ9" s="45"/>
      <c r="AR9" s="45"/>
      <c r="AS9" s="45"/>
      <c r="AT9" s="45" t="s">
        <v>
18</v>
      </c>
      <c r="AU9" s="45"/>
      <c r="AV9" s="45"/>
      <c r="AW9" s="45"/>
      <c r="AX9" s="45"/>
      <c r="AY9" s="45"/>
      <c r="AZ9" s="45"/>
      <c r="BA9" s="45"/>
      <c r="BB9" s="45" t="s">
        <v>
19</v>
      </c>
      <c r="BC9" s="45"/>
      <c r="BD9" s="45"/>
      <c r="BE9" s="45"/>
      <c r="BF9" s="45"/>
      <c r="BG9" s="45"/>
      <c r="BH9" s="45"/>
      <c r="BI9" s="45"/>
      <c r="BJ9" s="3"/>
      <c r="BK9" s="3"/>
      <c r="BL9" s="52" t="s">
        <v>
20</v>
      </c>
      <c r="BM9" s="53"/>
      <c r="BN9" s="10" t="s">
        <v>
21</v>
      </c>
      <c r="BO9" s="11"/>
      <c r="BP9" s="11"/>
      <c r="BQ9" s="11"/>
      <c r="BR9" s="11"/>
      <c r="BS9" s="11"/>
      <c r="BT9" s="11"/>
      <c r="BU9" s="11"/>
      <c r="BV9" s="11"/>
      <c r="BW9" s="11"/>
      <c r="BX9" s="11"/>
      <c r="BY9" s="12"/>
    </row>
    <row r="10" spans="1:78" ht="18.75" customHeight="1" x14ac:dyDescent="0.15">
      <c r="A10" s="2"/>
      <c r="B10" s="46" t="str">
        <f>
データ!N6</f>
        <v>
-</v>
      </c>
      <c r="C10" s="46"/>
      <c r="D10" s="46"/>
      <c r="E10" s="46"/>
      <c r="F10" s="46"/>
      <c r="G10" s="46"/>
      <c r="H10" s="46"/>
      <c r="I10" s="46" t="str">
        <f>
データ!O6</f>
        <v>
該当数値なし</v>
      </c>
      <c r="J10" s="46"/>
      <c r="K10" s="46"/>
      <c r="L10" s="46"/>
      <c r="M10" s="46"/>
      <c r="N10" s="46"/>
      <c r="O10" s="46"/>
      <c r="P10" s="46">
        <f>
データ!P6</f>
        <v>
89.77</v>
      </c>
      <c r="Q10" s="46"/>
      <c r="R10" s="46"/>
      <c r="S10" s="46"/>
      <c r="T10" s="46"/>
      <c r="U10" s="46"/>
      <c r="V10" s="46"/>
      <c r="W10" s="46">
        <f>
データ!Q6</f>
        <v>
100</v>
      </c>
      <c r="X10" s="46"/>
      <c r="Y10" s="46"/>
      <c r="Z10" s="46"/>
      <c r="AA10" s="46"/>
      <c r="AB10" s="46"/>
      <c r="AC10" s="46"/>
      <c r="AD10" s="51">
        <f>
データ!R6</f>
        <v>
2068</v>
      </c>
      <c r="AE10" s="51"/>
      <c r="AF10" s="51"/>
      <c r="AG10" s="51"/>
      <c r="AH10" s="51"/>
      <c r="AI10" s="51"/>
      <c r="AJ10" s="51"/>
      <c r="AK10" s="2"/>
      <c r="AL10" s="51">
        <f>
データ!V6</f>
        <v>
1886</v>
      </c>
      <c r="AM10" s="51"/>
      <c r="AN10" s="51"/>
      <c r="AO10" s="51"/>
      <c r="AP10" s="51"/>
      <c r="AQ10" s="51"/>
      <c r="AR10" s="51"/>
      <c r="AS10" s="51"/>
      <c r="AT10" s="46">
        <f>
データ!W6</f>
        <v>
1.01</v>
      </c>
      <c r="AU10" s="46"/>
      <c r="AV10" s="46"/>
      <c r="AW10" s="46"/>
      <c r="AX10" s="46"/>
      <c r="AY10" s="46"/>
      <c r="AZ10" s="46"/>
      <c r="BA10" s="46"/>
      <c r="BB10" s="46">
        <f>
データ!X6</f>
        <v>
1867.33</v>
      </c>
      <c r="BC10" s="46"/>
      <c r="BD10" s="46"/>
      <c r="BE10" s="46"/>
      <c r="BF10" s="46"/>
      <c r="BG10" s="46"/>
      <c r="BH10" s="46"/>
      <c r="BI10" s="46"/>
      <c r="BJ10" s="2"/>
      <c r="BK10" s="2"/>
      <c r="BL10" s="69" t="s">
        <v>
22</v>
      </c>
      <c r="BM10" s="70"/>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
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
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
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
119</v>
      </c>
      <c r="BM16" s="85"/>
      <c r="BN16" s="85"/>
      <c r="BO16" s="85"/>
      <c r="BP16" s="85"/>
      <c r="BQ16" s="85"/>
      <c r="BR16" s="85"/>
      <c r="BS16" s="85"/>
      <c r="BT16" s="85"/>
      <c r="BU16" s="85"/>
      <c r="BV16" s="85"/>
      <c r="BW16" s="85"/>
      <c r="BX16" s="85"/>
      <c r="BY16" s="85"/>
      <c r="BZ16" s="8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4"/>
      <c r="BM34" s="85"/>
      <c r="BN34" s="85"/>
      <c r="BO34" s="85"/>
      <c r="BP34" s="85"/>
      <c r="BQ34" s="85"/>
      <c r="BR34" s="85"/>
      <c r="BS34" s="85"/>
      <c r="BT34" s="85"/>
      <c r="BU34" s="85"/>
      <c r="BV34" s="85"/>
      <c r="BW34" s="85"/>
      <c r="BX34" s="85"/>
      <c r="BY34" s="85"/>
      <c r="BZ34" s="8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4"/>
      <c r="BM35" s="85"/>
      <c r="BN35" s="85"/>
      <c r="BO35" s="85"/>
      <c r="BP35" s="85"/>
      <c r="BQ35" s="85"/>
      <c r="BR35" s="85"/>
      <c r="BS35" s="85"/>
      <c r="BT35" s="85"/>
      <c r="BU35" s="85"/>
      <c r="BV35" s="85"/>
      <c r="BW35" s="85"/>
      <c r="BX35" s="85"/>
      <c r="BY35" s="85"/>
      <c r="BZ35" s="8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
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
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
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
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
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
30</v>
      </c>
    </row>
    <row r="84" spans="1:78" x14ac:dyDescent="0.15">
      <c r="C84" s="2"/>
    </row>
    <row r="85" spans="1:78" hidden="1" x14ac:dyDescent="0.15">
      <c r="B85" s="26" t="s">
        <v>
31</v>
      </c>
      <c r="C85" s="26"/>
      <c r="D85" s="26"/>
      <c r="E85" s="26" t="s">
        <v>
32</v>
      </c>
      <c r="F85" s="26" t="s">
        <v>
33</v>
      </c>
      <c r="G85" s="26" t="s">
        <v>
34</v>
      </c>
      <c r="H85" s="26" t="s">
        <v>
35</v>
      </c>
      <c r="I85" s="26" t="s">
        <v>
36</v>
      </c>
      <c r="J85" s="26" t="s">
        <v>
37</v>
      </c>
      <c r="K85" s="26" t="s">
        <v>
38</v>
      </c>
      <c r="L85" s="26" t="s">
        <v>
39</v>
      </c>
      <c r="M85" s="26" t="s">
        <v>
40</v>
      </c>
      <c r="N85" s="26" t="s">
        <v>
41</v>
      </c>
      <c r="O85" s="26" t="s">
        <v>
42</v>
      </c>
    </row>
    <row r="86" spans="1:78" hidden="1" x14ac:dyDescent="0.15">
      <c r="B86" s="26"/>
      <c r="C86" s="26"/>
      <c r="D86" s="26"/>
      <c r="E86" s="26" t="str">
        <f>
データ!AI6</f>
        <v/>
      </c>
      <c r="F86" s="26" t="s">
        <v>
43</v>
      </c>
      <c r="G86" s="26" t="s">
        <v>
43</v>
      </c>
      <c r="H86" s="26" t="str">
        <f>
データ!BP6</f>
        <v>
【1,260.21】</v>
      </c>
      <c r="I86" s="26" t="str">
        <f>
データ!CA6</f>
        <v>
【75.29】</v>
      </c>
      <c r="J86" s="26" t="str">
        <f>
データ!CL6</f>
        <v>
【215.41】</v>
      </c>
      <c r="K86" s="26" t="str">
        <f>
データ!CW6</f>
        <v>
【42.90】</v>
      </c>
      <c r="L86" s="26" t="str">
        <f>
データ!DH6</f>
        <v>
【84.75】</v>
      </c>
      <c r="M86" s="26" t="s">
        <v>
44</v>
      </c>
      <c r="N86" s="26" t="s">
        <v>
44</v>
      </c>
      <c r="O86" s="26" t="str">
        <f>
データ!EO6</f>
        <v>
【0.30】</v>
      </c>
    </row>
  </sheetData>
  <sheetProtection algorithmName="SHA-512" hashValue="1UJUVTpoSYiHR5twBcsrx3BF/OmGCEoHk6uc26cWbv5UbvSc8oM2dYE0rFv3papx4qdB6p0MCsO+l4jVNNjJ+Q==" saltValue="Rxsp9N/pOsgHN5fu/wvUv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
45</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5" x14ac:dyDescent="0.15">
      <c r="A2" s="28" t="s">
        <v>
46</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5" x14ac:dyDescent="0.15">
      <c r="A3" s="28" t="s">
        <v>
47</v>
      </c>
      <c r="B3" s="29" t="s">
        <v>
48</v>
      </c>
      <c r="C3" s="29" t="s">
        <v>
49</v>
      </c>
      <c r="D3" s="29" t="s">
        <v>
50</v>
      </c>
      <c r="E3" s="29" t="s">
        <v>
51</v>
      </c>
      <c r="F3" s="29" t="s">
        <v>
52</v>
      </c>
      <c r="G3" s="29" t="s">
        <v>
53</v>
      </c>
      <c r="H3" s="77" t="s">
        <v>
54</v>
      </c>
      <c r="I3" s="78"/>
      <c r="J3" s="78"/>
      <c r="K3" s="78"/>
      <c r="L3" s="78"/>
      <c r="M3" s="78"/>
      <c r="N3" s="78"/>
      <c r="O3" s="78"/>
      <c r="P3" s="78"/>
      <c r="Q3" s="78"/>
      <c r="R3" s="78"/>
      <c r="S3" s="78"/>
      <c r="T3" s="78"/>
      <c r="U3" s="78"/>
      <c r="V3" s="78"/>
      <c r="W3" s="78"/>
      <c r="X3" s="79"/>
      <c r="Y3" s="83" t="s">
        <v>
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
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
57</v>
      </c>
      <c r="B4" s="30"/>
      <c r="C4" s="30"/>
      <c r="D4" s="30"/>
      <c r="E4" s="30"/>
      <c r="F4" s="30"/>
      <c r="G4" s="30"/>
      <c r="H4" s="80"/>
      <c r="I4" s="81"/>
      <c r="J4" s="81"/>
      <c r="K4" s="81"/>
      <c r="L4" s="81"/>
      <c r="M4" s="81"/>
      <c r="N4" s="81"/>
      <c r="O4" s="81"/>
      <c r="P4" s="81"/>
      <c r="Q4" s="81"/>
      <c r="R4" s="81"/>
      <c r="S4" s="81"/>
      <c r="T4" s="81"/>
      <c r="U4" s="81"/>
      <c r="V4" s="81"/>
      <c r="W4" s="81"/>
      <c r="X4" s="82"/>
      <c r="Y4" s="76" t="s">
        <v>
58</v>
      </c>
      <c r="Z4" s="76"/>
      <c r="AA4" s="76"/>
      <c r="AB4" s="76"/>
      <c r="AC4" s="76"/>
      <c r="AD4" s="76"/>
      <c r="AE4" s="76"/>
      <c r="AF4" s="76"/>
      <c r="AG4" s="76"/>
      <c r="AH4" s="76"/>
      <c r="AI4" s="76"/>
      <c r="AJ4" s="76" t="s">
        <v>
59</v>
      </c>
      <c r="AK4" s="76"/>
      <c r="AL4" s="76"/>
      <c r="AM4" s="76"/>
      <c r="AN4" s="76"/>
      <c r="AO4" s="76"/>
      <c r="AP4" s="76"/>
      <c r="AQ4" s="76"/>
      <c r="AR4" s="76"/>
      <c r="AS4" s="76"/>
      <c r="AT4" s="76"/>
      <c r="AU4" s="76" t="s">
        <v>
60</v>
      </c>
      <c r="AV4" s="76"/>
      <c r="AW4" s="76"/>
      <c r="AX4" s="76"/>
      <c r="AY4" s="76"/>
      <c r="AZ4" s="76"/>
      <c r="BA4" s="76"/>
      <c r="BB4" s="76"/>
      <c r="BC4" s="76"/>
      <c r="BD4" s="76"/>
      <c r="BE4" s="76"/>
      <c r="BF4" s="76" t="s">
        <v>
61</v>
      </c>
      <c r="BG4" s="76"/>
      <c r="BH4" s="76"/>
      <c r="BI4" s="76"/>
      <c r="BJ4" s="76"/>
      <c r="BK4" s="76"/>
      <c r="BL4" s="76"/>
      <c r="BM4" s="76"/>
      <c r="BN4" s="76"/>
      <c r="BO4" s="76"/>
      <c r="BP4" s="76"/>
      <c r="BQ4" s="76" t="s">
        <v>
62</v>
      </c>
      <c r="BR4" s="76"/>
      <c r="BS4" s="76"/>
      <c r="BT4" s="76"/>
      <c r="BU4" s="76"/>
      <c r="BV4" s="76"/>
      <c r="BW4" s="76"/>
      <c r="BX4" s="76"/>
      <c r="BY4" s="76"/>
      <c r="BZ4" s="76"/>
      <c r="CA4" s="76"/>
      <c r="CB4" s="76" t="s">
        <v>
63</v>
      </c>
      <c r="CC4" s="76"/>
      <c r="CD4" s="76"/>
      <c r="CE4" s="76"/>
      <c r="CF4" s="76"/>
      <c r="CG4" s="76"/>
      <c r="CH4" s="76"/>
      <c r="CI4" s="76"/>
      <c r="CJ4" s="76"/>
      <c r="CK4" s="76"/>
      <c r="CL4" s="76"/>
      <c r="CM4" s="76" t="s">
        <v>
64</v>
      </c>
      <c r="CN4" s="76"/>
      <c r="CO4" s="76"/>
      <c r="CP4" s="76"/>
      <c r="CQ4" s="76"/>
      <c r="CR4" s="76"/>
      <c r="CS4" s="76"/>
      <c r="CT4" s="76"/>
      <c r="CU4" s="76"/>
      <c r="CV4" s="76"/>
      <c r="CW4" s="76"/>
      <c r="CX4" s="76" t="s">
        <v>
65</v>
      </c>
      <c r="CY4" s="76"/>
      <c r="CZ4" s="76"/>
      <c r="DA4" s="76"/>
      <c r="DB4" s="76"/>
      <c r="DC4" s="76"/>
      <c r="DD4" s="76"/>
      <c r="DE4" s="76"/>
      <c r="DF4" s="76"/>
      <c r="DG4" s="76"/>
      <c r="DH4" s="76"/>
      <c r="DI4" s="76" t="s">
        <v>
66</v>
      </c>
      <c r="DJ4" s="76"/>
      <c r="DK4" s="76"/>
      <c r="DL4" s="76"/>
      <c r="DM4" s="76"/>
      <c r="DN4" s="76"/>
      <c r="DO4" s="76"/>
      <c r="DP4" s="76"/>
      <c r="DQ4" s="76"/>
      <c r="DR4" s="76"/>
      <c r="DS4" s="76"/>
      <c r="DT4" s="76" t="s">
        <v>
67</v>
      </c>
      <c r="DU4" s="76"/>
      <c r="DV4" s="76"/>
      <c r="DW4" s="76"/>
      <c r="DX4" s="76"/>
      <c r="DY4" s="76"/>
      <c r="DZ4" s="76"/>
      <c r="EA4" s="76"/>
      <c r="EB4" s="76"/>
      <c r="EC4" s="76"/>
      <c r="ED4" s="76"/>
      <c r="EE4" s="76" t="s">
        <v>
68</v>
      </c>
      <c r="EF4" s="76"/>
      <c r="EG4" s="76"/>
      <c r="EH4" s="76"/>
      <c r="EI4" s="76"/>
      <c r="EJ4" s="76"/>
      <c r="EK4" s="76"/>
      <c r="EL4" s="76"/>
      <c r="EM4" s="76"/>
      <c r="EN4" s="76"/>
      <c r="EO4" s="76"/>
    </row>
    <row r="5" spans="1:145" x14ac:dyDescent="0.15">
      <c r="A5" s="28" t="s">
        <v>
69</v>
      </c>
      <c r="B5" s="31"/>
      <c r="C5" s="31"/>
      <c r="D5" s="31"/>
      <c r="E5" s="31"/>
      <c r="F5" s="31"/>
      <c r="G5" s="31"/>
      <c r="H5" s="32" t="s">
        <v>
70</v>
      </c>
      <c r="I5" s="32" t="s">
        <v>
71</v>
      </c>
      <c r="J5" s="32" t="s">
        <v>
72</v>
      </c>
      <c r="K5" s="32" t="s">
        <v>
73</v>
      </c>
      <c r="L5" s="32" t="s">
        <v>
74</v>
      </c>
      <c r="M5" s="32" t="s">
        <v>
5</v>
      </c>
      <c r="N5" s="32" t="s">
        <v>
75</v>
      </c>
      <c r="O5" s="32" t="s">
        <v>
76</v>
      </c>
      <c r="P5" s="32" t="s">
        <v>
77</v>
      </c>
      <c r="Q5" s="32" t="s">
        <v>
78</v>
      </c>
      <c r="R5" s="32" t="s">
        <v>
79</v>
      </c>
      <c r="S5" s="32" t="s">
        <v>
80</v>
      </c>
      <c r="T5" s="32" t="s">
        <v>
81</v>
      </c>
      <c r="U5" s="32" t="s">
        <v>
82</v>
      </c>
      <c r="V5" s="32" t="s">
        <v>
83</v>
      </c>
      <c r="W5" s="32" t="s">
        <v>
84</v>
      </c>
      <c r="X5" s="32" t="s">
        <v>
85</v>
      </c>
      <c r="Y5" s="32" t="s">
        <v>
86</v>
      </c>
      <c r="Z5" s="32" t="s">
        <v>
87</v>
      </c>
      <c r="AA5" s="32" t="s">
        <v>
88</v>
      </c>
      <c r="AB5" s="32" t="s">
        <v>
89</v>
      </c>
      <c r="AC5" s="32" t="s">
        <v>
90</v>
      </c>
      <c r="AD5" s="32" t="s">
        <v>
91</v>
      </c>
      <c r="AE5" s="32" t="s">
        <v>
92</v>
      </c>
      <c r="AF5" s="32" t="s">
        <v>
93</v>
      </c>
      <c r="AG5" s="32" t="s">
        <v>
94</v>
      </c>
      <c r="AH5" s="32" t="s">
        <v>
95</v>
      </c>
      <c r="AI5" s="32" t="s">
        <v>
31</v>
      </c>
      <c r="AJ5" s="32" t="s">
        <v>
86</v>
      </c>
      <c r="AK5" s="32" t="s">
        <v>
87</v>
      </c>
      <c r="AL5" s="32" t="s">
        <v>
88</v>
      </c>
      <c r="AM5" s="32" t="s">
        <v>
89</v>
      </c>
      <c r="AN5" s="32" t="s">
        <v>
90</v>
      </c>
      <c r="AO5" s="32" t="s">
        <v>
91</v>
      </c>
      <c r="AP5" s="32" t="s">
        <v>
92</v>
      </c>
      <c r="AQ5" s="32" t="s">
        <v>
93</v>
      </c>
      <c r="AR5" s="32" t="s">
        <v>
94</v>
      </c>
      <c r="AS5" s="32" t="s">
        <v>
95</v>
      </c>
      <c r="AT5" s="32" t="s">
        <v>
96</v>
      </c>
      <c r="AU5" s="32" t="s">
        <v>
86</v>
      </c>
      <c r="AV5" s="32" t="s">
        <v>
87</v>
      </c>
      <c r="AW5" s="32" t="s">
        <v>
88</v>
      </c>
      <c r="AX5" s="32" t="s">
        <v>
89</v>
      </c>
      <c r="AY5" s="32" t="s">
        <v>
90</v>
      </c>
      <c r="AZ5" s="32" t="s">
        <v>
91</v>
      </c>
      <c r="BA5" s="32" t="s">
        <v>
92</v>
      </c>
      <c r="BB5" s="32" t="s">
        <v>
93</v>
      </c>
      <c r="BC5" s="32" t="s">
        <v>
94</v>
      </c>
      <c r="BD5" s="32" t="s">
        <v>
95</v>
      </c>
      <c r="BE5" s="32" t="s">
        <v>
96</v>
      </c>
      <c r="BF5" s="32" t="s">
        <v>
86</v>
      </c>
      <c r="BG5" s="32" t="s">
        <v>
87</v>
      </c>
      <c r="BH5" s="32" t="s">
        <v>
88</v>
      </c>
      <c r="BI5" s="32" t="s">
        <v>
89</v>
      </c>
      <c r="BJ5" s="32" t="s">
        <v>
90</v>
      </c>
      <c r="BK5" s="32" t="s">
        <v>
91</v>
      </c>
      <c r="BL5" s="32" t="s">
        <v>
92</v>
      </c>
      <c r="BM5" s="32" t="s">
        <v>
93</v>
      </c>
      <c r="BN5" s="32" t="s">
        <v>
94</v>
      </c>
      <c r="BO5" s="32" t="s">
        <v>
95</v>
      </c>
      <c r="BP5" s="32" t="s">
        <v>
96</v>
      </c>
      <c r="BQ5" s="32" t="s">
        <v>
86</v>
      </c>
      <c r="BR5" s="32" t="s">
        <v>
87</v>
      </c>
      <c r="BS5" s="32" t="s">
        <v>
88</v>
      </c>
      <c r="BT5" s="32" t="s">
        <v>
89</v>
      </c>
      <c r="BU5" s="32" t="s">
        <v>
90</v>
      </c>
      <c r="BV5" s="32" t="s">
        <v>
91</v>
      </c>
      <c r="BW5" s="32" t="s">
        <v>
92</v>
      </c>
      <c r="BX5" s="32" t="s">
        <v>
93</v>
      </c>
      <c r="BY5" s="32" t="s">
        <v>
94</v>
      </c>
      <c r="BZ5" s="32" t="s">
        <v>
95</v>
      </c>
      <c r="CA5" s="32" t="s">
        <v>
96</v>
      </c>
      <c r="CB5" s="32" t="s">
        <v>
86</v>
      </c>
      <c r="CC5" s="32" t="s">
        <v>
87</v>
      </c>
      <c r="CD5" s="32" t="s">
        <v>
88</v>
      </c>
      <c r="CE5" s="32" t="s">
        <v>
89</v>
      </c>
      <c r="CF5" s="32" t="s">
        <v>
90</v>
      </c>
      <c r="CG5" s="32" t="s">
        <v>
91</v>
      </c>
      <c r="CH5" s="32" t="s">
        <v>
92</v>
      </c>
      <c r="CI5" s="32" t="s">
        <v>
93</v>
      </c>
      <c r="CJ5" s="32" t="s">
        <v>
94</v>
      </c>
      <c r="CK5" s="32" t="s">
        <v>
95</v>
      </c>
      <c r="CL5" s="32" t="s">
        <v>
96</v>
      </c>
      <c r="CM5" s="32" t="s">
        <v>
86</v>
      </c>
      <c r="CN5" s="32" t="s">
        <v>
87</v>
      </c>
      <c r="CO5" s="32" t="s">
        <v>
88</v>
      </c>
      <c r="CP5" s="32" t="s">
        <v>
89</v>
      </c>
      <c r="CQ5" s="32" t="s">
        <v>
90</v>
      </c>
      <c r="CR5" s="32" t="s">
        <v>
91</v>
      </c>
      <c r="CS5" s="32" t="s">
        <v>
92</v>
      </c>
      <c r="CT5" s="32" t="s">
        <v>
93</v>
      </c>
      <c r="CU5" s="32" t="s">
        <v>
94</v>
      </c>
      <c r="CV5" s="32" t="s">
        <v>
95</v>
      </c>
      <c r="CW5" s="32" t="s">
        <v>
96</v>
      </c>
      <c r="CX5" s="32" t="s">
        <v>
86</v>
      </c>
      <c r="CY5" s="32" t="s">
        <v>
87</v>
      </c>
      <c r="CZ5" s="32" t="s">
        <v>
88</v>
      </c>
      <c r="DA5" s="32" t="s">
        <v>
89</v>
      </c>
      <c r="DB5" s="32" t="s">
        <v>
90</v>
      </c>
      <c r="DC5" s="32" t="s">
        <v>
91</v>
      </c>
      <c r="DD5" s="32" t="s">
        <v>
92</v>
      </c>
      <c r="DE5" s="32" t="s">
        <v>
93</v>
      </c>
      <c r="DF5" s="32" t="s">
        <v>
94</v>
      </c>
      <c r="DG5" s="32" t="s">
        <v>
95</v>
      </c>
      <c r="DH5" s="32" t="s">
        <v>
96</v>
      </c>
      <c r="DI5" s="32" t="s">
        <v>
86</v>
      </c>
      <c r="DJ5" s="32" t="s">
        <v>
87</v>
      </c>
      <c r="DK5" s="32" t="s">
        <v>
88</v>
      </c>
      <c r="DL5" s="32" t="s">
        <v>
89</v>
      </c>
      <c r="DM5" s="32" t="s">
        <v>
90</v>
      </c>
      <c r="DN5" s="32" t="s">
        <v>
91</v>
      </c>
      <c r="DO5" s="32" t="s">
        <v>
92</v>
      </c>
      <c r="DP5" s="32" t="s">
        <v>
93</v>
      </c>
      <c r="DQ5" s="32" t="s">
        <v>
94</v>
      </c>
      <c r="DR5" s="32" t="s">
        <v>
95</v>
      </c>
      <c r="DS5" s="32" t="s">
        <v>
96</v>
      </c>
      <c r="DT5" s="32" t="s">
        <v>
86</v>
      </c>
      <c r="DU5" s="32" t="s">
        <v>
87</v>
      </c>
      <c r="DV5" s="32" t="s">
        <v>
88</v>
      </c>
      <c r="DW5" s="32" t="s">
        <v>
89</v>
      </c>
      <c r="DX5" s="32" t="s">
        <v>
90</v>
      </c>
      <c r="DY5" s="32" t="s">
        <v>
91</v>
      </c>
      <c r="DZ5" s="32" t="s">
        <v>
92</v>
      </c>
      <c r="EA5" s="32" t="s">
        <v>
93</v>
      </c>
      <c r="EB5" s="32" t="s">
        <v>
94</v>
      </c>
      <c r="EC5" s="32" t="s">
        <v>
95</v>
      </c>
      <c r="ED5" s="32" t="s">
        <v>
96</v>
      </c>
      <c r="EE5" s="32" t="s">
        <v>
86</v>
      </c>
      <c r="EF5" s="32" t="s">
        <v>
87</v>
      </c>
      <c r="EG5" s="32" t="s">
        <v>
88</v>
      </c>
      <c r="EH5" s="32" t="s">
        <v>
89</v>
      </c>
      <c r="EI5" s="32" t="s">
        <v>
90</v>
      </c>
      <c r="EJ5" s="32" t="s">
        <v>
91</v>
      </c>
      <c r="EK5" s="32" t="s">
        <v>
92</v>
      </c>
      <c r="EL5" s="32" t="s">
        <v>
93</v>
      </c>
      <c r="EM5" s="32" t="s">
        <v>
94</v>
      </c>
      <c r="EN5" s="32" t="s">
        <v>
95</v>
      </c>
      <c r="EO5" s="32" t="s">
        <v>
96</v>
      </c>
    </row>
    <row r="6" spans="1:145" s="36" customFormat="1" x14ac:dyDescent="0.15">
      <c r="A6" s="28" t="s">
        <v>
97</v>
      </c>
      <c r="B6" s="33">
        <f>
B7</f>
        <v>
2020</v>
      </c>
      <c r="C6" s="33">
        <f t="shared" ref="C6:X6" si="3">
C7</f>
        <v>
133078</v>
      </c>
      <c r="D6" s="33">
        <f t="shared" si="3"/>
        <v>
47</v>
      </c>
      <c r="E6" s="33">
        <f t="shared" si="3"/>
        <v>
17</v>
      </c>
      <c r="F6" s="33">
        <f t="shared" si="3"/>
        <v>
4</v>
      </c>
      <c r="G6" s="33">
        <f t="shared" si="3"/>
        <v>
0</v>
      </c>
      <c r="H6" s="33" t="str">
        <f t="shared" si="3"/>
        <v>
東京都　檜原村</v>
      </c>
      <c r="I6" s="33" t="str">
        <f t="shared" si="3"/>
        <v>
法非適用</v>
      </c>
      <c r="J6" s="33" t="str">
        <f t="shared" si="3"/>
        <v>
下水道事業</v>
      </c>
      <c r="K6" s="33" t="str">
        <f t="shared" si="3"/>
        <v>
特定環境保全公共下水道</v>
      </c>
      <c r="L6" s="33" t="str">
        <f t="shared" si="3"/>
        <v>
D3</v>
      </c>
      <c r="M6" s="33" t="str">
        <f t="shared" si="3"/>
        <v>
非設置</v>
      </c>
      <c r="N6" s="34" t="str">
        <f t="shared" si="3"/>
        <v>
-</v>
      </c>
      <c r="O6" s="34" t="str">
        <f t="shared" si="3"/>
        <v>
該当数値なし</v>
      </c>
      <c r="P6" s="34">
        <f t="shared" si="3"/>
        <v>
89.77</v>
      </c>
      <c r="Q6" s="34">
        <f t="shared" si="3"/>
        <v>
100</v>
      </c>
      <c r="R6" s="34">
        <f t="shared" si="3"/>
        <v>
2068</v>
      </c>
      <c r="S6" s="34">
        <f t="shared" si="3"/>
        <v>
2112</v>
      </c>
      <c r="T6" s="34">
        <f t="shared" si="3"/>
        <v>
105.41</v>
      </c>
      <c r="U6" s="34">
        <f t="shared" si="3"/>
        <v>
20.04</v>
      </c>
      <c r="V6" s="34">
        <f t="shared" si="3"/>
        <v>
1886</v>
      </c>
      <c r="W6" s="34">
        <f t="shared" si="3"/>
        <v>
1.01</v>
      </c>
      <c r="X6" s="34">
        <f t="shared" si="3"/>
        <v>
1867.33</v>
      </c>
      <c r="Y6" s="35">
        <f>
IF(Y7="",NA(),Y7)</f>
        <v>
57.97</v>
      </c>
      <c r="Z6" s="35">
        <f t="shared" ref="Z6:AH6" si="4">
IF(Z7="",NA(),Z7)</f>
        <v>
61.06</v>
      </c>
      <c r="AA6" s="35">
        <f t="shared" si="4"/>
        <v>
76.400000000000006</v>
      </c>
      <c r="AB6" s="35">
        <f t="shared" si="4"/>
        <v>
70.459999999999994</v>
      </c>
      <c r="AC6" s="35">
        <f t="shared" si="4"/>
        <v>
71.84</v>
      </c>
      <c r="AD6" s="34" t="e">
        <f t="shared" si="4"/>
        <v>
#N/A</v>
      </c>
      <c r="AE6" s="34" t="e">
        <f t="shared" si="4"/>
        <v>
#N/A</v>
      </c>
      <c r="AF6" s="34" t="e">
        <f t="shared" si="4"/>
        <v>
#N/A</v>
      </c>
      <c r="AG6" s="34" t="e">
        <f t="shared" si="4"/>
        <v>
#N/A</v>
      </c>
      <c r="AH6" s="34" t="e">
        <f t="shared" si="4"/>
        <v>
#N/A</v>
      </c>
      <c r="AI6" s="34" t="str">
        <f>
IF(AI7="","",IF(AI7="-","【-】","【"&amp;SUBSTITUTE(TEXT(AI7,"#,##0.00"),"-","△")&amp;"】"))</f>
        <v/>
      </c>
      <c r="AJ6" s="34" t="e">
        <f>
IF(AJ7="",NA(),AJ7)</f>
        <v>
#N/A</v>
      </c>
      <c r="AK6" s="34" t="e">
        <f t="shared" ref="AK6:AS6" si="5">
IF(AK7="",NA(),AK7)</f>
        <v>
#N/A</v>
      </c>
      <c r="AL6" s="34" t="e">
        <f t="shared" si="5"/>
        <v>
#N/A</v>
      </c>
      <c r="AM6" s="34" t="e">
        <f t="shared" si="5"/>
        <v>
#N/A</v>
      </c>
      <c r="AN6" s="34" t="e">
        <f t="shared" si="5"/>
        <v>
#N/A</v>
      </c>
      <c r="AO6" s="34" t="e">
        <f t="shared" si="5"/>
        <v>
#N/A</v>
      </c>
      <c r="AP6" s="34" t="e">
        <f t="shared" si="5"/>
        <v>
#N/A</v>
      </c>
      <c r="AQ6" s="34" t="e">
        <f t="shared" si="5"/>
        <v>
#N/A</v>
      </c>
      <c r="AR6" s="34" t="e">
        <f t="shared" si="5"/>
        <v>
#N/A</v>
      </c>
      <c r="AS6" s="34" t="e">
        <f t="shared" si="5"/>
        <v>
#N/A</v>
      </c>
      <c r="AT6" s="34" t="str">
        <f>
IF(AT7="","",IF(AT7="-","【-】","【"&amp;SUBSTITUTE(TEXT(AT7,"#,##0.00"),"-","△")&amp;"】"))</f>
        <v/>
      </c>
      <c r="AU6" s="34" t="e">
        <f>
IF(AU7="",NA(),AU7)</f>
        <v>
#N/A</v>
      </c>
      <c r="AV6" s="34" t="e">
        <f t="shared" ref="AV6:BD6" si="6">
IF(AV7="",NA(),AV7)</f>
        <v>
#N/A</v>
      </c>
      <c r="AW6" s="34" t="e">
        <f t="shared" si="6"/>
        <v>
#N/A</v>
      </c>
      <c r="AX6" s="34" t="e">
        <f t="shared" si="6"/>
        <v>
#N/A</v>
      </c>
      <c r="AY6" s="34" t="e">
        <f t="shared" si="6"/>
        <v>
#N/A</v>
      </c>
      <c r="AZ6" s="34" t="e">
        <f t="shared" si="6"/>
        <v>
#N/A</v>
      </c>
      <c r="BA6" s="34" t="e">
        <f t="shared" si="6"/>
        <v>
#N/A</v>
      </c>
      <c r="BB6" s="34" t="e">
        <f t="shared" si="6"/>
        <v>
#N/A</v>
      </c>
      <c r="BC6" s="34" t="e">
        <f t="shared" si="6"/>
        <v>
#N/A</v>
      </c>
      <c r="BD6" s="34" t="e">
        <f t="shared" si="6"/>
        <v>
#N/A</v>
      </c>
      <c r="BE6" s="34" t="str">
        <f>
IF(BE7="","",IF(BE7="-","【-】","【"&amp;SUBSTITUTE(TEXT(BE7,"#,##0.00"),"-","△")&amp;"】"))</f>
        <v/>
      </c>
      <c r="BF6" s="35">
        <f>
IF(BF7="",NA(),BF7)</f>
        <v>
3153</v>
      </c>
      <c r="BG6" s="35">
        <f t="shared" ref="BG6:BO6" si="7">
IF(BG7="",NA(),BG7)</f>
        <v>
7360.63</v>
      </c>
      <c r="BH6" s="35">
        <f t="shared" si="7"/>
        <v>
1193.94</v>
      </c>
      <c r="BI6" s="35">
        <f t="shared" si="7"/>
        <v>
1263.6500000000001</v>
      </c>
      <c r="BJ6" s="35">
        <f t="shared" si="7"/>
        <v>
1225.42</v>
      </c>
      <c r="BK6" s="35">
        <f t="shared" si="7"/>
        <v>
1592.72</v>
      </c>
      <c r="BL6" s="35">
        <f t="shared" si="7"/>
        <v>
1223.96</v>
      </c>
      <c r="BM6" s="35">
        <f t="shared" si="7"/>
        <v>
1269.1500000000001</v>
      </c>
      <c r="BN6" s="35">
        <f t="shared" si="7"/>
        <v>
1087.96</v>
      </c>
      <c r="BO6" s="35">
        <f t="shared" si="7"/>
        <v>
1209.45</v>
      </c>
      <c r="BP6" s="34" t="str">
        <f>
IF(BP7="","",IF(BP7="-","【-】","【"&amp;SUBSTITUTE(TEXT(BP7,"#,##0.00"),"-","△")&amp;"】"))</f>
        <v>
【1,260.21】</v>
      </c>
      <c r="BQ6" s="35">
        <f>
IF(BQ7="",NA(),BQ7)</f>
        <v>
18.309999999999999</v>
      </c>
      <c r="BR6" s="35">
        <f t="shared" ref="BR6:BZ6" si="8">
IF(BR7="",NA(),BR7)</f>
        <v>
19.86</v>
      </c>
      <c r="BS6" s="35">
        <f t="shared" si="8"/>
        <v>
31.69</v>
      </c>
      <c r="BT6" s="35">
        <f t="shared" si="8"/>
        <v>
26.99</v>
      </c>
      <c r="BU6" s="35">
        <f t="shared" si="8"/>
        <v>
33</v>
      </c>
      <c r="BV6" s="35">
        <f t="shared" si="8"/>
        <v>
53.7</v>
      </c>
      <c r="BW6" s="35">
        <f t="shared" si="8"/>
        <v>
61.54</v>
      </c>
      <c r="BX6" s="35">
        <f t="shared" si="8"/>
        <v>
63.97</v>
      </c>
      <c r="BY6" s="35">
        <f t="shared" si="8"/>
        <v>
59.67</v>
      </c>
      <c r="BZ6" s="35">
        <f t="shared" si="8"/>
        <v>
55.93</v>
      </c>
      <c r="CA6" s="34" t="str">
        <f>
IF(CA7="","",IF(CA7="-","【-】","【"&amp;SUBSTITUTE(TEXT(CA7,"#,##0.00"),"-","△")&amp;"】"))</f>
        <v>
【75.29】</v>
      </c>
      <c r="CB6" s="35">
        <f>
IF(CB7="",NA(),CB7)</f>
        <v>
647.91</v>
      </c>
      <c r="CC6" s="35">
        <f t="shared" ref="CC6:CK6" si="9">
IF(CC7="",NA(),CC7)</f>
        <v>
630.69000000000005</v>
      </c>
      <c r="CD6" s="35">
        <f t="shared" si="9"/>
        <v>
382.56</v>
      </c>
      <c r="CE6" s="35">
        <f t="shared" si="9"/>
        <v>
437.61</v>
      </c>
      <c r="CF6" s="35">
        <f t="shared" si="9"/>
        <v>
369.27</v>
      </c>
      <c r="CG6" s="35">
        <f t="shared" si="9"/>
        <v>
300.35000000000002</v>
      </c>
      <c r="CH6" s="35">
        <f t="shared" si="9"/>
        <v>
267.86</v>
      </c>
      <c r="CI6" s="35">
        <f t="shared" si="9"/>
        <v>
256.82</v>
      </c>
      <c r="CJ6" s="35">
        <f t="shared" si="9"/>
        <v>
270.60000000000002</v>
      </c>
      <c r="CK6" s="35">
        <f t="shared" si="9"/>
        <v>
289.60000000000002</v>
      </c>
      <c r="CL6" s="34" t="str">
        <f>
IF(CL7="","",IF(CL7="-","【-】","【"&amp;SUBSTITUTE(TEXT(CL7,"#,##0.00"),"-","△")&amp;"】"))</f>
        <v>
【215.41】</v>
      </c>
      <c r="CM6" s="35" t="str">
        <f>
IF(CM7="",NA(),CM7)</f>
        <v>
-</v>
      </c>
      <c r="CN6" s="35" t="str">
        <f t="shared" ref="CN6:CV6" si="10">
IF(CN7="",NA(),CN7)</f>
        <v>
-</v>
      </c>
      <c r="CO6" s="35" t="str">
        <f t="shared" si="10"/>
        <v>
-</v>
      </c>
      <c r="CP6" s="35" t="str">
        <f t="shared" si="10"/>
        <v>
-</v>
      </c>
      <c r="CQ6" s="35" t="str">
        <f t="shared" si="10"/>
        <v>
-</v>
      </c>
      <c r="CR6" s="35">
        <f t="shared" si="10"/>
        <v>
37.72</v>
      </c>
      <c r="CS6" s="35">
        <f t="shared" si="10"/>
        <v>
37.08</v>
      </c>
      <c r="CT6" s="35">
        <f t="shared" si="10"/>
        <v>
37.46</v>
      </c>
      <c r="CU6" s="35">
        <f t="shared" si="10"/>
        <v>
37.65</v>
      </c>
      <c r="CV6" s="35">
        <f t="shared" si="10"/>
        <v>
36.71</v>
      </c>
      <c r="CW6" s="34" t="str">
        <f>
IF(CW7="","",IF(CW7="-","【-】","【"&amp;SUBSTITUTE(TEXT(CW7,"#,##0.00"),"-","△")&amp;"】"))</f>
        <v>
【42.90】</v>
      </c>
      <c r="CX6" s="35">
        <f>
IF(CX7="",NA(),CX7)</f>
        <v>
78.55</v>
      </c>
      <c r="CY6" s="35">
        <f t="shared" ref="CY6:DG6" si="11">
IF(CY7="",NA(),CY7)</f>
        <v>
80.97</v>
      </c>
      <c r="CZ6" s="35">
        <f t="shared" si="11"/>
        <v>
95.38</v>
      </c>
      <c r="DA6" s="35">
        <f t="shared" si="11"/>
        <v>
87.7</v>
      </c>
      <c r="DB6" s="35">
        <f t="shared" si="11"/>
        <v>
88.81</v>
      </c>
      <c r="DC6" s="35">
        <f t="shared" si="11"/>
        <v>
68.459999999999994</v>
      </c>
      <c r="DD6" s="35">
        <f t="shared" si="11"/>
        <v>
67.22</v>
      </c>
      <c r="DE6" s="35">
        <f t="shared" si="11"/>
        <v>
67.459999999999994</v>
      </c>
      <c r="DF6" s="35">
        <f t="shared" si="11"/>
        <v>
67.37</v>
      </c>
      <c r="DG6" s="35">
        <f t="shared" si="11"/>
        <v>
70.05</v>
      </c>
      <c r="DH6" s="34" t="str">
        <f>
IF(DH7="","",IF(DH7="-","【-】","【"&amp;SUBSTITUTE(TEXT(DH7,"#,##0.00"),"-","△")&amp;"】"))</f>
        <v>
【84.75】</v>
      </c>
      <c r="DI6" s="34" t="e">
        <f>
IF(DI7="",NA(),DI7)</f>
        <v>
#N/A</v>
      </c>
      <c r="DJ6" s="34" t="e">
        <f t="shared" ref="DJ6:DR6" si="12">
IF(DJ7="",NA(),DJ7)</f>
        <v>
#N/A</v>
      </c>
      <c r="DK6" s="34" t="e">
        <f t="shared" si="12"/>
        <v>
#N/A</v>
      </c>
      <c r="DL6" s="34" t="e">
        <f t="shared" si="12"/>
        <v>
#N/A</v>
      </c>
      <c r="DM6" s="34" t="e">
        <f t="shared" si="12"/>
        <v>
#N/A</v>
      </c>
      <c r="DN6" s="34" t="e">
        <f t="shared" si="12"/>
        <v>
#N/A</v>
      </c>
      <c r="DO6" s="34" t="e">
        <f t="shared" si="12"/>
        <v>
#N/A</v>
      </c>
      <c r="DP6" s="34" t="e">
        <f t="shared" si="12"/>
        <v>
#N/A</v>
      </c>
      <c r="DQ6" s="34" t="e">
        <f t="shared" si="12"/>
        <v>
#N/A</v>
      </c>
      <c r="DR6" s="34" t="e">
        <f t="shared" si="12"/>
        <v>
#N/A</v>
      </c>
      <c r="DS6" s="34" t="str">
        <f>
IF(DS7="","",IF(DS7="-","【-】","【"&amp;SUBSTITUTE(TEXT(DS7,"#,##0.00"),"-","△")&amp;"】"))</f>
        <v/>
      </c>
      <c r="DT6" s="34" t="e">
        <f>
IF(DT7="",NA(),DT7)</f>
        <v>
#N/A</v>
      </c>
      <c r="DU6" s="34" t="e">
        <f t="shared" ref="DU6:EC6" si="13">
IF(DU7="",NA(),DU7)</f>
        <v>
#N/A</v>
      </c>
      <c r="DV6" s="34" t="e">
        <f t="shared" si="13"/>
        <v>
#N/A</v>
      </c>
      <c r="DW6" s="34" t="e">
        <f t="shared" si="13"/>
        <v>
#N/A</v>
      </c>
      <c r="DX6" s="34" t="e">
        <f t="shared" si="13"/>
        <v>
#N/A</v>
      </c>
      <c r="DY6" s="34" t="e">
        <f t="shared" si="13"/>
        <v>
#N/A</v>
      </c>
      <c r="DZ6" s="34" t="e">
        <f t="shared" si="13"/>
        <v>
#N/A</v>
      </c>
      <c r="EA6" s="34" t="e">
        <f t="shared" si="13"/>
        <v>
#N/A</v>
      </c>
      <c r="EB6" s="34" t="e">
        <f t="shared" si="13"/>
        <v>
#N/A</v>
      </c>
      <c r="EC6" s="34" t="e">
        <f t="shared" si="13"/>
        <v>
#N/A</v>
      </c>
      <c r="ED6" s="34" t="str">
        <f>
IF(ED7="","",IF(ED7="-","【-】","【"&amp;SUBSTITUTE(TEXT(ED7,"#,##0.00"),"-","△")&amp;"】"))</f>
        <v/>
      </c>
      <c r="EE6" s="34">
        <f>
IF(EE7="",NA(),EE7)</f>
        <v>
0</v>
      </c>
      <c r="EF6" s="34">
        <f t="shared" ref="EF6:EN6" si="14">
IF(EF7="",NA(),EF7)</f>
        <v>
0</v>
      </c>
      <c r="EG6" s="34">
        <f t="shared" si="14"/>
        <v>
0</v>
      </c>
      <c r="EH6" s="34">
        <f t="shared" si="14"/>
        <v>
0</v>
      </c>
      <c r="EI6" s="34">
        <f t="shared" si="14"/>
        <v>
0</v>
      </c>
      <c r="EJ6" s="35">
        <f t="shared" si="14"/>
        <v>
0.13</v>
      </c>
      <c r="EK6" s="35">
        <f t="shared" si="14"/>
        <v>
0.13</v>
      </c>
      <c r="EL6" s="35">
        <f t="shared" si="14"/>
        <v>
0.09</v>
      </c>
      <c r="EM6" s="35">
        <f t="shared" si="14"/>
        <v>
0.06</v>
      </c>
      <c r="EN6" s="35">
        <f t="shared" si="14"/>
        <v>
0.02</v>
      </c>
      <c r="EO6" s="34" t="str">
        <f>
IF(EO7="","",IF(EO7="-","【-】","【"&amp;SUBSTITUTE(TEXT(EO7,"#,##0.00"),"-","△")&amp;"】"))</f>
        <v>
【0.30】</v>
      </c>
    </row>
    <row r="7" spans="1:145" s="36" customFormat="1" x14ac:dyDescent="0.15">
      <c r="A7" s="28"/>
      <c r="B7" s="37">
        <v>
2020</v>
      </c>
      <c r="C7" s="37">
        <v>
133078</v>
      </c>
      <c r="D7" s="37">
        <v>
47</v>
      </c>
      <c r="E7" s="37">
        <v>
17</v>
      </c>
      <c r="F7" s="37">
        <v>
4</v>
      </c>
      <c r="G7" s="37">
        <v>
0</v>
      </c>
      <c r="H7" s="37" t="s">
        <v>
98</v>
      </c>
      <c r="I7" s="37" t="s">
        <v>
99</v>
      </c>
      <c r="J7" s="37" t="s">
        <v>
100</v>
      </c>
      <c r="K7" s="37" t="s">
        <v>
101</v>
      </c>
      <c r="L7" s="37" t="s">
        <v>
102</v>
      </c>
      <c r="M7" s="37" t="s">
        <v>
103</v>
      </c>
      <c r="N7" s="38" t="s">
        <v>
104</v>
      </c>
      <c r="O7" s="38" t="s">
        <v>
105</v>
      </c>
      <c r="P7" s="38">
        <v>
89.77</v>
      </c>
      <c r="Q7" s="38">
        <v>
100</v>
      </c>
      <c r="R7" s="38">
        <v>
2068</v>
      </c>
      <c r="S7" s="38">
        <v>
2112</v>
      </c>
      <c r="T7" s="38">
        <v>
105.41</v>
      </c>
      <c r="U7" s="38">
        <v>
20.04</v>
      </c>
      <c r="V7" s="38">
        <v>
1886</v>
      </c>
      <c r="W7" s="38">
        <v>
1.01</v>
      </c>
      <c r="X7" s="38">
        <v>
1867.33</v>
      </c>
      <c r="Y7" s="38">
        <v>
57.97</v>
      </c>
      <c r="Z7" s="38">
        <v>
61.06</v>
      </c>
      <c r="AA7" s="38">
        <v>
76.400000000000006</v>
      </c>
      <c r="AB7" s="38">
        <v>
70.459999999999994</v>
      </c>
      <c r="AC7" s="38">
        <v>
71.84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
3153</v>
      </c>
      <c r="BG7" s="38">
        <v>
7360.63</v>
      </c>
      <c r="BH7" s="38">
        <v>
1193.94</v>
      </c>
      <c r="BI7" s="38">
        <v>
1263.6500000000001</v>
      </c>
      <c r="BJ7" s="38">
        <v>
1225.42</v>
      </c>
      <c r="BK7" s="38">
        <v>
1592.72</v>
      </c>
      <c r="BL7" s="38">
        <v>
1223.96</v>
      </c>
      <c r="BM7" s="38">
        <v>
1269.1500000000001</v>
      </c>
      <c r="BN7" s="38">
        <v>
1087.96</v>
      </c>
      <c r="BO7" s="38">
        <v>
1209.45</v>
      </c>
      <c r="BP7" s="38">
        <v>
1260.21</v>
      </c>
      <c r="BQ7" s="38">
        <v>
18.309999999999999</v>
      </c>
      <c r="BR7" s="38">
        <v>
19.86</v>
      </c>
      <c r="BS7" s="38">
        <v>
31.69</v>
      </c>
      <c r="BT7" s="38">
        <v>
26.99</v>
      </c>
      <c r="BU7" s="38">
        <v>
33</v>
      </c>
      <c r="BV7" s="38">
        <v>
53.7</v>
      </c>
      <c r="BW7" s="38">
        <v>
61.54</v>
      </c>
      <c r="BX7" s="38">
        <v>
63.97</v>
      </c>
      <c r="BY7" s="38">
        <v>
59.67</v>
      </c>
      <c r="BZ7" s="38">
        <v>
55.93</v>
      </c>
      <c r="CA7" s="38">
        <v>
75.290000000000006</v>
      </c>
      <c r="CB7" s="38">
        <v>
647.91</v>
      </c>
      <c r="CC7" s="38">
        <v>
630.69000000000005</v>
      </c>
      <c r="CD7" s="38">
        <v>
382.56</v>
      </c>
      <c r="CE7" s="38">
        <v>
437.61</v>
      </c>
      <c r="CF7" s="38">
        <v>
369.27</v>
      </c>
      <c r="CG7" s="38">
        <v>
300.35000000000002</v>
      </c>
      <c r="CH7" s="38">
        <v>
267.86</v>
      </c>
      <c r="CI7" s="38">
        <v>
256.82</v>
      </c>
      <c r="CJ7" s="38">
        <v>
270.60000000000002</v>
      </c>
      <c r="CK7" s="38">
        <v>
289.60000000000002</v>
      </c>
      <c r="CL7" s="38">
        <v>
215.41</v>
      </c>
      <c r="CM7" s="38" t="s">
        <v>
104</v>
      </c>
      <c r="CN7" s="38" t="s">
        <v>
104</v>
      </c>
      <c r="CO7" s="38" t="s">
        <v>
104</v>
      </c>
      <c r="CP7" s="38" t="s">
        <v>
104</v>
      </c>
      <c r="CQ7" s="38" t="s">
        <v>
104</v>
      </c>
      <c r="CR7" s="38">
        <v>
37.72</v>
      </c>
      <c r="CS7" s="38">
        <v>
37.08</v>
      </c>
      <c r="CT7" s="38">
        <v>
37.46</v>
      </c>
      <c r="CU7" s="38">
        <v>
37.65</v>
      </c>
      <c r="CV7" s="38">
        <v>
36.71</v>
      </c>
      <c r="CW7" s="38">
        <v>
42.9</v>
      </c>
      <c r="CX7" s="38">
        <v>
78.55</v>
      </c>
      <c r="CY7" s="38">
        <v>
80.97</v>
      </c>
      <c r="CZ7" s="38">
        <v>
95.38</v>
      </c>
      <c r="DA7" s="38">
        <v>
87.7</v>
      </c>
      <c r="DB7" s="38">
        <v>
88.81</v>
      </c>
      <c r="DC7" s="38">
        <v>
68.459999999999994</v>
      </c>
      <c r="DD7" s="38">
        <v>
67.22</v>
      </c>
      <c r="DE7" s="38">
        <v>
67.459999999999994</v>
      </c>
      <c r="DF7" s="38">
        <v>
67.37</v>
      </c>
      <c r="DG7" s="38">
        <v>
70.05</v>
      </c>
      <c r="DH7" s="38">
        <v>
84.75</v>
      </c>
      <c r="DI7" s="38"/>
      <c r="DJ7" s="38"/>
      <c r="DK7" s="38"/>
      <c r="DL7" s="38"/>
      <c r="DM7" s="38"/>
      <c r="DN7" s="38"/>
      <c r="DO7" s="38"/>
      <c r="DP7" s="38"/>
      <c r="DQ7" s="38"/>
      <c r="DR7" s="38"/>
      <c r="DS7" s="38"/>
      <c r="DT7" s="38"/>
      <c r="DU7" s="38"/>
      <c r="DV7" s="38"/>
      <c r="DW7" s="38"/>
      <c r="DX7" s="38"/>
      <c r="DY7" s="38"/>
      <c r="DZ7" s="38"/>
      <c r="EA7" s="38"/>
      <c r="EB7" s="38"/>
      <c r="EC7" s="38"/>
      <c r="ED7" s="38"/>
      <c r="EE7" s="38">
        <v>
0</v>
      </c>
      <c r="EF7" s="38">
        <v>
0</v>
      </c>
      <c r="EG7" s="38">
        <v>
0</v>
      </c>
      <c r="EH7" s="38">
        <v>
0</v>
      </c>
      <c r="EI7" s="38">
        <v>
0</v>
      </c>
      <c r="EJ7" s="38">
        <v>
0.13</v>
      </c>
      <c r="EK7" s="38">
        <v>
0.13</v>
      </c>
      <c r="EL7" s="38">
        <v>
0.09</v>
      </c>
      <c r="EM7" s="38">
        <v>
0.06</v>
      </c>
      <c r="EN7" s="38">
        <v>
0.02</v>
      </c>
      <c r="EO7" s="38">
        <v>
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
106</v>
      </c>
      <c r="C9" s="40" t="s">
        <v>
107</v>
      </c>
      <c r="D9" s="40" t="s">
        <v>
108</v>
      </c>
      <c r="E9" s="40" t="s">
        <v>
109</v>
      </c>
      <c r="F9" s="40" t="s">
        <v>
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
48</v>
      </c>
      <c r="B10" s="41">
        <f t="shared" ref="B10:D10" si="15">
DATEVALUE($B7+12-B11&amp;"/1/"&amp;B12)</f>
        <v>
46753</v>
      </c>
      <c r="C10" s="41">
        <f t="shared" si="15"/>
        <v>
47119</v>
      </c>
      <c r="D10" s="41">
        <f t="shared" si="15"/>
        <v>
47484</v>
      </c>
      <c r="E10" s="42">
        <f>
DATEVALUE($B7+12-E11&amp;"/1/"&amp;E12)</f>
        <v>
47849</v>
      </c>
      <c r="F10" s="42">
        <f>
DATEVALUE($B7+12-F11&amp;"/1/"&amp;F12)</f>
        <v>
48215</v>
      </c>
    </row>
    <row r="11" spans="1:145" x14ac:dyDescent="0.15">
      <c r="B11">
        <v>
4</v>
      </c>
      <c r="C11">
        <v>
3</v>
      </c>
      <c r="D11">
        <v>
2</v>
      </c>
      <c r="E11">
        <v>
1</v>
      </c>
      <c r="F11">
        <v>
0</v>
      </c>
      <c r="G11" t="s">
        <v>
111</v>
      </c>
    </row>
    <row r="12" spans="1:145" x14ac:dyDescent="0.15">
      <c r="B12">
        <v>
1</v>
      </c>
      <c r="C12">
        <v>
1</v>
      </c>
      <c r="D12">
        <v>
1</v>
      </c>
      <c r="E12">
        <v>
1</v>
      </c>
      <c r="F12">
        <v>
2</v>
      </c>
      <c r="G12" t="s">
        <v>
112</v>
      </c>
    </row>
    <row r="13" spans="1:145" x14ac:dyDescent="0.15">
      <c r="B13" t="s">
        <v>
113</v>
      </c>
      <c r="C13" t="s">
        <v>
113</v>
      </c>
      <c r="D13" t="s">
        <v>
114</v>
      </c>
      <c r="E13" t="s">
        <v>
115</v>
      </c>
      <c r="F13" t="s">
        <v>
115</v>
      </c>
      <c r="G13" t="s">
        <v>
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2022-01-20T08:07:42Z</cp:lastPrinted>
  <dcterms:created xsi:type="dcterms:W3CDTF">2021-12-03T07:50:35Z</dcterms:created>
  <dcterms:modified xsi:type="dcterms:W3CDTF">2022-02-17T02:52:43Z</dcterms:modified>
  <cp:category/>
</cp:coreProperties>
</file>