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4_団体⇒都\06 簡易水道事業\29 檜原村\"/>
    </mc:Choice>
  </mc:AlternateContent>
  <workbookProtection workbookAlgorithmName="SHA-512" workbookHashValue="ngVHhlr/K+rkI8YV3DQuGywTwOnN/YJmxnd3BP2VSxM5XkQMbs7YemJWdo/FP4cwjQyeULd7oBvJ68Qyx0YLXA==" workbookSaltValue="eEdOk6MZHk/1vz3kUetmvw==" workbookSpinCount="100000" lockStructure="1"/>
  <bookViews>
    <workbookView xWindow="1680" yWindow="0" windowWidth="20490" windowHeight="777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E85" i="4"/>
  <c r="BB10" i="4"/>
  <c r="AT10" i="4"/>
  <c r="AL10" i="4"/>
  <c r="W10" i="4"/>
  <c r="BB8" i="4"/>
  <c r="AT8" i="4"/>
  <c r="AL8" i="4"/>
  <c r="AD8" i="4"/>
  <c r="W8" i="4"/>
  <c r="P8" i="4"/>
  <c r="I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<sst xmlns="http://schemas.openxmlformats.org/spreadsheetml/2006/main" count="233" uniqueCount="118">
  <si>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</si>
  <si>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</si>
  <si>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</si>
  <si>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</si>
  <si>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</si>
  <si>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</si>
  <si>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</si>
  <si>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</si>
  <si>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</si>
  <si>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</si>
  <si>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</si>
  <si>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</si>
  <si>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</si>
  <si>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</si>
  <si>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</si>
  <si>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</si>
  <si>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</si>
  <si>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</si>
  <si>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</si>
  <si>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</si>
  <si>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</si>
  <si>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</si>
  <si>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</si>
  <si>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</si>
  <si>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</si>
  <si>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</si>
  <si>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</si>
  <si>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</si>
  <si>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</si>
  <si>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</si>
  <si>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</si>
  <si>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</si>
  <si>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</si>
  <si>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</si>
  <si>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</si>
  <si>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</si>
  <si>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</si>
  <si>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</si>
  <si>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</si>
  <si>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</si>
  <si>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</si>
  <si>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</si>
  <si>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</si>
  <si>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</si>
  <si>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</si>
  <si>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</si>
  <si>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</si>
  <si>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</si>
  <si>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</si>
  <si>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</si>
  <si>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</si>
  <si>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</si>
  <si>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</si>
  <si>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</si>
  <si>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</si>
  <si>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</si>
  <si>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</si>
  <si>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</si>
  <si>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</si>
  <si>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</si>
  <si>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</si>
  <si>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</si>
  <si>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</si>
  <si>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</si>
  <si>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</si>
  <si>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</si>
  <si>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</si>
  <si>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</si>
  <si>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</si>
  <si>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</si>
  <si>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</si>
  <si>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</si>
  <si>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</si>
  <si>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</si>
  <si>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</si>
  <si>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</si>
  <si>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</si>
  <si>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</si>
  <si>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</si>
  <si>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</si>
  <si>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</si>
  <si>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</si>
  <si>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</si>
  <si>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</si>
  <si>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</si>
  <si>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</si>
  <si>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</si>
  <si>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</si>
  <si>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</si>
  <si>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</si>
  <si>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</si>
  <si>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</si>
  <si>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</si>
  <si>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</si>
  <si>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</si>
  <si>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檜原村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</si>
  <si>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</si>
  <si>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</si>
  <si>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</si>
  <si>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</si>
  <si>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</si>
  <si>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</si>
  <si>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</si>
  <si>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</si>
  <si>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</si>
  <si>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</si>
  <si>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</si>
  <si>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</si>
  <si>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</si>
  <si>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</si>
  <si>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</si>
  <si>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</si>
  <si>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</si>
  <si>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</si>
  <si>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</si>
  <si>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檜原村簡易水道事業は、施設利用率を除き本表に示されたすべての指標で、類似団体より良好な水準にあるといえる。今後もこの状況を維持できるよう、更なる経営改善に取り組んでいく。
施設利用率については、1日の配水量が最大配水能力に迫る場合があり、当該日の水需要に応えるためには必要な配水能力を維持していると考えている。今後も水需要の動向を注視しながら、将来の浄水場を更新計画を検討していきたい。</t>
    <phoneticPr fontId="4"/>
  </si>
  <si>
    <t>③管路更新率は、当該年度に更新した管路延長の全管路延長に対する割合を表す指標で、管路の更新ペースや状況を把握することに資する指標である。数値が1％の場合、すべての管路を更新するのに100年かかる更新ペースであることになる。過去5年の更新率平均は、1.59％であり40年で全管路を更新するように予定している。また、配水管の耐用年数は50年であるため、適切に更新できるよう実施していく。
　なお、令和２年度に更新率は0％となっているが、実際は更新を実施しており、0.61%である。</t>
    <rPh sb="111" eb="113">
      <t>カコ</t>
    </rPh>
    <rPh sb="114" eb="115">
      <t>ネン</t>
    </rPh>
    <rPh sb="116" eb="118">
      <t>コウシン</t>
    </rPh>
    <rPh sb="118" eb="119">
      <t>リツ</t>
    </rPh>
    <rPh sb="119" eb="121">
      <t>ヘイキン</t>
    </rPh>
    <rPh sb="146" eb="148">
      <t>ヨテイ</t>
    </rPh>
    <rPh sb="184" eb="186">
      <t>ジッシ</t>
    </rPh>
    <rPh sb="196" eb="197">
      <t>レイ</t>
    </rPh>
    <rPh sb="197" eb="198">
      <t>ワ</t>
    </rPh>
    <rPh sb="199" eb="200">
      <t>ネン</t>
    </rPh>
    <rPh sb="200" eb="201">
      <t>ド</t>
    </rPh>
    <rPh sb="202" eb="204">
      <t>コウシン</t>
    </rPh>
    <rPh sb="204" eb="205">
      <t>リツ</t>
    </rPh>
    <rPh sb="216" eb="218">
      <t>ジッサイ</t>
    </rPh>
    <rPh sb="219" eb="221">
      <t>コウシン</t>
    </rPh>
    <rPh sb="222" eb="224">
      <t>ジッシ</t>
    </rPh>
    <phoneticPr fontId="4"/>
  </si>
  <si>
    <t>①収益的収支比率は、収支が赤字であることを示しているが、近隣の状況に配慮して料金増額は行わず、更なる費用削減に努め、経営改善に取り組んでいく。
④企業債務残高対給水収益比率は、給水収益に対する企業債残高の割合であり、企業債残高の規模を示すものであるが、企業債の返済が順調に進んでいるため、5年連続で減少している。類似団体と比較しても低い水準にある。
⑤料金回収率は、5年連続で100％を下回っている。これは、給水に係る費用が給水収益以外の収入で賄われていることを意味し、料金の増額改定など適切な料金収入の確保が求められる。檜原村簡易水道事業は、近年では平成21年度と25年度に料金の増額改定を行い、現在は近隣の市町と同一となっている。近隣の状況に配慮し、当面増額改定は行わず繰出基準に適合する繰入金等を活用していく。
⑥給水原価は有収水量1㎥あたりの費用をあらわすもので、200円～270円台で推移しており、類似団体と比較しても低い水準であるといえる。
⑦施設利用率は、配水能力に対する配水量の割合であり、50％台で推移している。類似団体と比較しても低い水準にあるが、近年、漏水により1日の配水量が最大配水能力に迫る場合があり、やむを得ないと考える。
⑧有収率は、100％に近いほど稼働状況が収益に反映されているといえるが、70％台後半で推移している。漏水が原因であると考えられ、管路の布設替を行っているが、全箇所終了まで漏水箇所が未布設替箇所に移るため、この水準が続くと推定される。</t>
    <rPh sb="487" eb="489">
      <t>ロウスイ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</si>
</sst>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1.52</c:v>
                </c:pt>
                <c:pt idx="1">
                  <c:v>2.1800000000000002</c:v>
                </c:pt>
                <c:pt idx="2">
                  <c:v>3.66</c:v>
                </c:pt>
                <c:pt idx="3" formatCode="#,##0.00;&quot;△&quot;#,##0.00">
                  <c:v>0</c:v>
                </c:pt>
                <c:pt idx="4" formatCode="#,##0.00;&quot;△&quot;#,##0.00">
                  <c:v>0</c:v>
                </c:pt>
              </c:numCache>
            </c:numRef>
          </c:val>
          <c:extLst>
            <c:ext xmlns:c16="http://schemas.microsoft.com/office/drawing/2014/chart" uri="{C3380CC4-5D6E-409C-BE32-E72D297353CC}">
              <c16:uniqueId val="{00000000-EF57-46EA-A9D0-CD2F0E57C587}"/>
            </c:ext>
          </c:extLst>
        </c:ser>
        <c:dLbls>
          <c:showLegendKey val="0"/>
          <c:showVal val="0"/>
          <c:showCatName val="0"/>
          <c:showSerName val="0"/>
          <c:showPercent val="0"/>
          <c:showBubbleSize val="0"/>
        </c:dLbls>
        <c:gapWidth val="150"/>
        <c:axId val="317548504"/>
        <c:axId val="31755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EF57-46EA-A9D0-CD2F0E57C587}"/>
            </c:ext>
          </c:extLst>
        </c:ser>
        <c:dLbls>
          <c:showLegendKey val="0"/>
          <c:showVal val="0"/>
          <c:showCatName val="0"/>
          <c:showSerName val="0"/>
          <c:showPercent val="0"/>
          <c:showBubbleSize val="0"/>
        </c:dLbls>
        <c:marker val="1"/>
        <c:smooth val="0"/>
        <c:axId val="317548504"/>
        <c:axId val="317550496"/>
      </c:lineChart>
      <c:dateAx>
        <c:axId val="317548504"/>
        <c:scaling>
          <c:orientation val="minMax"/>
        </c:scaling>
        <c:delete val="1"/>
        <c:axPos val="b"/>
        <c:numFmt formatCode="&quot;H&quot;yy" sourceLinked="1"/>
        <c:majorTickMark val="none"/>
        <c:minorTickMark val="none"/>
        <c:tickLblPos val="none"/>
        <c:crossAx val="317550496"/>
        <c:crosses val="autoZero"/>
        <c:auto val="1"/>
        <c:lblOffset val="100"/>
        <c:baseTimeUnit val="years"/>
      </c:dateAx>
      <c:valAx>
        <c:axId val="31755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548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52.05</c:v>
                </c:pt>
                <c:pt idx="1">
                  <c:v>52.05</c:v>
                </c:pt>
                <c:pt idx="2">
                  <c:v>51.91</c:v>
                </c:pt>
                <c:pt idx="3">
                  <c:v>53.79</c:v>
                </c:pt>
                <c:pt idx="4">
                  <c:v>50.94</c:v>
                </c:pt>
              </c:numCache>
            </c:numRef>
          </c:val>
          <c:extLst>
            <c:ext xmlns:c16="http://schemas.microsoft.com/office/drawing/2014/chart" uri="{C3380CC4-5D6E-409C-BE32-E72D297353CC}">
              <c16:uniqueId val="{00000000-55A6-4AF0-BDC4-65E8B560B770}"/>
            </c:ext>
          </c:extLst>
        </c:ser>
        <c:dLbls>
          <c:showLegendKey val="0"/>
          <c:showVal val="0"/>
          <c:showCatName val="0"/>
          <c:showSerName val="0"/>
          <c:showPercent val="0"/>
          <c:showBubbleSize val="0"/>
        </c:dLbls>
        <c:gapWidth val="150"/>
        <c:axId val="318521760"/>
        <c:axId val="318523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55A6-4AF0-BDC4-65E8B560B770}"/>
            </c:ext>
          </c:extLst>
        </c:ser>
        <c:dLbls>
          <c:showLegendKey val="0"/>
          <c:showVal val="0"/>
          <c:showCatName val="0"/>
          <c:showSerName val="0"/>
          <c:showPercent val="0"/>
          <c:showBubbleSize val="0"/>
        </c:dLbls>
        <c:marker val="1"/>
        <c:smooth val="0"/>
        <c:axId val="318521760"/>
        <c:axId val="318523720"/>
      </c:lineChart>
      <c:dateAx>
        <c:axId val="318521760"/>
        <c:scaling>
          <c:orientation val="minMax"/>
        </c:scaling>
        <c:delete val="1"/>
        <c:axPos val="b"/>
        <c:numFmt formatCode="&quot;H&quot;yy" sourceLinked="1"/>
        <c:majorTickMark val="none"/>
        <c:minorTickMark val="none"/>
        <c:tickLblPos val="none"/>
        <c:crossAx val="318523720"/>
        <c:crosses val="autoZero"/>
        <c:auto val="1"/>
        <c:lblOffset val="100"/>
        <c:baseTimeUnit val="years"/>
      </c:dateAx>
      <c:valAx>
        <c:axId val="318523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52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79.5</c:v>
                </c:pt>
                <c:pt idx="1">
                  <c:v>79.819999999999993</c:v>
                </c:pt>
                <c:pt idx="2">
                  <c:v>80.099999999999994</c:v>
                </c:pt>
                <c:pt idx="3">
                  <c:v>75</c:v>
                </c:pt>
                <c:pt idx="4">
                  <c:v>80.5</c:v>
                </c:pt>
              </c:numCache>
            </c:numRef>
          </c:val>
          <c:extLst>
            <c:ext xmlns:c16="http://schemas.microsoft.com/office/drawing/2014/chart" uri="{C3380CC4-5D6E-409C-BE32-E72D297353CC}">
              <c16:uniqueId val="{00000000-B353-4C8E-8DBD-3850BEDDE3D1}"/>
            </c:ext>
          </c:extLst>
        </c:ser>
        <c:dLbls>
          <c:showLegendKey val="0"/>
          <c:showVal val="0"/>
          <c:showCatName val="0"/>
          <c:showSerName val="0"/>
          <c:showPercent val="0"/>
          <c:showBubbleSize val="0"/>
        </c:dLbls>
        <c:gapWidth val="150"/>
        <c:axId val="318524504"/>
        <c:axId val="318525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B353-4C8E-8DBD-3850BEDDE3D1}"/>
            </c:ext>
          </c:extLst>
        </c:ser>
        <c:dLbls>
          <c:showLegendKey val="0"/>
          <c:showVal val="0"/>
          <c:showCatName val="0"/>
          <c:showSerName val="0"/>
          <c:showPercent val="0"/>
          <c:showBubbleSize val="0"/>
        </c:dLbls>
        <c:marker val="1"/>
        <c:smooth val="0"/>
        <c:axId val="318524504"/>
        <c:axId val="318525288"/>
      </c:lineChart>
      <c:dateAx>
        <c:axId val="318524504"/>
        <c:scaling>
          <c:orientation val="minMax"/>
        </c:scaling>
        <c:delete val="1"/>
        <c:axPos val="b"/>
        <c:numFmt formatCode="&quot;H&quot;yy" sourceLinked="1"/>
        <c:majorTickMark val="none"/>
        <c:minorTickMark val="none"/>
        <c:tickLblPos val="none"/>
        <c:crossAx val="318525288"/>
        <c:crosses val="autoZero"/>
        <c:auto val="1"/>
        <c:lblOffset val="100"/>
        <c:baseTimeUnit val="years"/>
      </c:dateAx>
      <c:valAx>
        <c:axId val="31852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52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86.87</c:v>
                </c:pt>
                <c:pt idx="1">
                  <c:v>85.32</c:v>
                </c:pt>
                <c:pt idx="2">
                  <c:v>91.43</c:v>
                </c:pt>
                <c:pt idx="3">
                  <c:v>92.35</c:v>
                </c:pt>
                <c:pt idx="4">
                  <c:v>95.52</c:v>
                </c:pt>
              </c:numCache>
            </c:numRef>
          </c:val>
          <c:extLst>
            <c:ext xmlns:c16="http://schemas.microsoft.com/office/drawing/2014/chart" uri="{C3380CC4-5D6E-409C-BE32-E72D297353CC}">
              <c16:uniqueId val="{00000000-C54D-4F19-9D03-2EE538A6A201}"/>
            </c:ext>
          </c:extLst>
        </c:ser>
        <c:dLbls>
          <c:showLegendKey val="0"/>
          <c:showVal val="0"/>
          <c:showCatName val="0"/>
          <c:showSerName val="0"/>
          <c:showPercent val="0"/>
          <c:showBubbleSize val="0"/>
        </c:dLbls>
        <c:gapWidth val="150"/>
        <c:axId val="317551672"/>
        <c:axId val="317549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C54D-4F19-9D03-2EE538A6A201}"/>
            </c:ext>
          </c:extLst>
        </c:ser>
        <c:dLbls>
          <c:showLegendKey val="0"/>
          <c:showVal val="0"/>
          <c:showCatName val="0"/>
          <c:showSerName val="0"/>
          <c:showPercent val="0"/>
          <c:showBubbleSize val="0"/>
        </c:dLbls>
        <c:marker val="1"/>
        <c:smooth val="0"/>
        <c:axId val="317551672"/>
        <c:axId val="317549320"/>
      </c:lineChart>
      <c:dateAx>
        <c:axId val="317551672"/>
        <c:scaling>
          <c:orientation val="minMax"/>
        </c:scaling>
        <c:delete val="1"/>
        <c:axPos val="b"/>
        <c:numFmt formatCode="&quot;H&quot;yy" sourceLinked="1"/>
        <c:majorTickMark val="none"/>
        <c:minorTickMark val="none"/>
        <c:tickLblPos val="none"/>
        <c:crossAx val="317549320"/>
        <c:crosses val="autoZero"/>
        <c:auto val="1"/>
        <c:lblOffset val="100"/>
        <c:baseTimeUnit val="years"/>
      </c:dateAx>
      <c:valAx>
        <c:axId val="317549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551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A2-40EF-AF3F-FD16F7470379}"/>
            </c:ext>
          </c:extLst>
        </c:ser>
        <c:dLbls>
          <c:showLegendKey val="0"/>
          <c:showVal val="0"/>
          <c:showCatName val="0"/>
          <c:showSerName val="0"/>
          <c:showPercent val="0"/>
          <c:showBubbleSize val="0"/>
        </c:dLbls>
        <c:gapWidth val="150"/>
        <c:axId val="317550888"/>
        <c:axId val="31755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A2-40EF-AF3F-FD16F7470379}"/>
            </c:ext>
          </c:extLst>
        </c:ser>
        <c:dLbls>
          <c:showLegendKey val="0"/>
          <c:showVal val="0"/>
          <c:showCatName val="0"/>
          <c:showSerName val="0"/>
          <c:showPercent val="0"/>
          <c:showBubbleSize val="0"/>
        </c:dLbls>
        <c:marker val="1"/>
        <c:smooth val="0"/>
        <c:axId val="317550888"/>
        <c:axId val="317551280"/>
      </c:lineChart>
      <c:dateAx>
        <c:axId val="317550888"/>
        <c:scaling>
          <c:orientation val="minMax"/>
        </c:scaling>
        <c:delete val="1"/>
        <c:axPos val="b"/>
        <c:numFmt formatCode="&quot;H&quot;yy" sourceLinked="1"/>
        <c:majorTickMark val="none"/>
        <c:minorTickMark val="none"/>
        <c:tickLblPos val="none"/>
        <c:crossAx val="317551280"/>
        <c:crosses val="autoZero"/>
        <c:auto val="1"/>
        <c:lblOffset val="100"/>
        <c:baseTimeUnit val="years"/>
      </c:dateAx>
      <c:valAx>
        <c:axId val="31755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550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62-4871-9A27-690C395AACC5}"/>
            </c:ext>
          </c:extLst>
        </c:ser>
        <c:dLbls>
          <c:showLegendKey val="0"/>
          <c:showVal val="0"/>
          <c:showCatName val="0"/>
          <c:showSerName val="0"/>
          <c:showPercent val="0"/>
          <c:showBubbleSize val="0"/>
        </c:dLbls>
        <c:gapWidth val="150"/>
        <c:axId val="318171024"/>
        <c:axId val="318167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62-4871-9A27-690C395AACC5}"/>
            </c:ext>
          </c:extLst>
        </c:ser>
        <c:dLbls>
          <c:showLegendKey val="0"/>
          <c:showVal val="0"/>
          <c:showCatName val="0"/>
          <c:showSerName val="0"/>
          <c:showPercent val="0"/>
          <c:showBubbleSize val="0"/>
        </c:dLbls>
        <c:marker val="1"/>
        <c:smooth val="0"/>
        <c:axId val="318171024"/>
        <c:axId val="318167496"/>
      </c:lineChart>
      <c:dateAx>
        <c:axId val="318171024"/>
        <c:scaling>
          <c:orientation val="minMax"/>
        </c:scaling>
        <c:delete val="1"/>
        <c:axPos val="b"/>
        <c:numFmt formatCode="&quot;H&quot;yy" sourceLinked="1"/>
        <c:majorTickMark val="none"/>
        <c:minorTickMark val="none"/>
        <c:tickLblPos val="none"/>
        <c:crossAx val="318167496"/>
        <c:crosses val="autoZero"/>
        <c:auto val="1"/>
        <c:lblOffset val="100"/>
        <c:baseTimeUnit val="years"/>
      </c:dateAx>
      <c:valAx>
        <c:axId val="31816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7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E6-4130-8D93-8F6144336799}"/>
            </c:ext>
          </c:extLst>
        </c:ser>
        <c:dLbls>
          <c:showLegendKey val="0"/>
          <c:showVal val="0"/>
          <c:showCatName val="0"/>
          <c:showSerName val="0"/>
          <c:showPercent val="0"/>
          <c:showBubbleSize val="0"/>
        </c:dLbls>
        <c:gapWidth val="150"/>
        <c:axId val="318173376"/>
        <c:axId val="318166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E6-4130-8D93-8F6144336799}"/>
            </c:ext>
          </c:extLst>
        </c:ser>
        <c:dLbls>
          <c:showLegendKey val="0"/>
          <c:showVal val="0"/>
          <c:showCatName val="0"/>
          <c:showSerName val="0"/>
          <c:showPercent val="0"/>
          <c:showBubbleSize val="0"/>
        </c:dLbls>
        <c:marker val="1"/>
        <c:smooth val="0"/>
        <c:axId val="318173376"/>
        <c:axId val="318166712"/>
      </c:lineChart>
      <c:dateAx>
        <c:axId val="318173376"/>
        <c:scaling>
          <c:orientation val="minMax"/>
        </c:scaling>
        <c:delete val="1"/>
        <c:axPos val="b"/>
        <c:numFmt formatCode="&quot;H&quot;yy" sourceLinked="1"/>
        <c:majorTickMark val="none"/>
        <c:minorTickMark val="none"/>
        <c:tickLblPos val="none"/>
        <c:crossAx val="318166712"/>
        <c:crosses val="autoZero"/>
        <c:auto val="1"/>
        <c:lblOffset val="100"/>
        <c:baseTimeUnit val="years"/>
      </c:dateAx>
      <c:valAx>
        <c:axId val="318166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7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1A-4DEB-A105-7AF2339CC23D}"/>
            </c:ext>
          </c:extLst>
        </c:ser>
        <c:dLbls>
          <c:showLegendKey val="0"/>
          <c:showVal val="0"/>
          <c:showCatName val="0"/>
          <c:showSerName val="0"/>
          <c:showPercent val="0"/>
          <c:showBubbleSize val="0"/>
        </c:dLbls>
        <c:gapWidth val="150"/>
        <c:axId val="318172592"/>
        <c:axId val="318172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1A-4DEB-A105-7AF2339CC23D}"/>
            </c:ext>
          </c:extLst>
        </c:ser>
        <c:dLbls>
          <c:showLegendKey val="0"/>
          <c:showVal val="0"/>
          <c:showCatName val="0"/>
          <c:showSerName val="0"/>
          <c:showPercent val="0"/>
          <c:showBubbleSize val="0"/>
        </c:dLbls>
        <c:marker val="1"/>
        <c:smooth val="0"/>
        <c:axId val="318172592"/>
        <c:axId val="318172200"/>
      </c:lineChart>
      <c:dateAx>
        <c:axId val="318172592"/>
        <c:scaling>
          <c:orientation val="minMax"/>
        </c:scaling>
        <c:delete val="1"/>
        <c:axPos val="b"/>
        <c:numFmt formatCode="&quot;H&quot;yy" sourceLinked="1"/>
        <c:majorTickMark val="none"/>
        <c:minorTickMark val="none"/>
        <c:tickLblPos val="none"/>
        <c:crossAx val="318172200"/>
        <c:crosses val="autoZero"/>
        <c:auto val="1"/>
        <c:lblOffset val="100"/>
        <c:baseTimeUnit val="years"/>
      </c:dateAx>
      <c:valAx>
        <c:axId val="31817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7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128.6</c:v>
                </c:pt>
                <c:pt idx="1">
                  <c:v>109.74</c:v>
                </c:pt>
                <c:pt idx="2">
                  <c:v>92.78</c:v>
                </c:pt>
                <c:pt idx="3">
                  <c:v>86.87</c:v>
                </c:pt>
                <c:pt idx="4">
                  <c:v>81.27</c:v>
                </c:pt>
              </c:numCache>
            </c:numRef>
          </c:val>
          <c:extLst>
            <c:ext xmlns:c16="http://schemas.microsoft.com/office/drawing/2014/chart" uri="{C3380CC4-5D6E-409C-BE32-E72D297353CC}">
              <c16:uniqueId val="{00000000-EE67-4D1D-B7E4-919B64D757E4}"/>
            </c:ext>
          </c:extLst>
        </c:ser>
        <c:dLbls>
          <c:showLegendKey val="0"/>
          <c:showVal val="0"/>
          <c:showCatName val="0"/>
          <c:showSerName val="0"/>
          <c:showPercent val="0"/>
          <c:showBubbleSize val="0"/>
        </c:dLbls>
        <c:gapWidth val="150"/>
        <c:axId val="318171416"/>
        <c:axId val="318173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EE67-4D1D-B7E4-919B64D757E4}"/>
            </c:ext>
          </c:extLst>
        </c:ser>
        <c:dLbls>
          <c:showLegendKey val="0"/>
          <c:showVal val="0"/>
          <c:showCatName val="0"/>
          <c:showSerName val="0"/>
          <c:showPercent val="0"/>
          <c:showBubbleSize val="0"/>
        </c:dLbls>
        <c:marker val="1"/>
        <c:smooth val="0"/>
        <c:axId val="318171416"/>
        <c:axId val="318173768"/>
      </c:lineChart>
      <c:dateAx>
        <c:axId val="318171416"/>
        <c:scaling>
          <c:orientation val="minMax"/>
        </c:scaling>
        <c:delete val="1"/>
        <c:axPos val="b"/>
        <c:numFmt formatCode="&quot;H&quot;yy" sourceLinked="1"/>
        <c:majorTickMark val="none"/>
        <c:minorTickMark val="none"/>
        <c:tickLblPos val="none"/>
        <c:crossAx val="318173768"/>
        <c:crosses val="autoZero"/>
        <c:auto val="1"/>
        <c:lblOffset val="100"/>
        <c:baseTimeUnit val="years"/>
      </c:dateAx>
      <c:valAx>
        <c:axId val="31817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71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66.599999999999994</c:v>
                </c:pt>
                <c:pt idx="1">
                  <c:v>72.33</c:v>
                </c:pt>
                <c:pt idx="2">
                  <c:v>89.36</c:v>
                </c:pt>
                <c:pt idx="3">
                  <c:v>77.55</c:v>
                </c:pt>
                <c:pt idx="4">
                  <c:v>94.08</c:v>
                </c:pt>
              </c:numCache>
            </c:numRef>
          </c:val>
          <c:extLst>
            <c:ext xmlns:c16="http://schemas.microsoft.com/office/drawing/2014/chart" uri="{C3380CC4-5D6E-409C-BE32-E72D297353CC}">
              <c16:uniqueId val="{00000000-0A1F-451E-B3B9-A39B12BB6108}"/>
            </c:ext>
          </c:extLst>
        </c:ser>
        <c:dLbls>
          <c:showLegendKey val="0"/>
          <c:showVal val="0"/>
          <c:showCatName val="0"/>
          <c:showSerName val="0"/>
          <c:showPercent val="0"/>
          <c:showBubbleSize val="0"/>
        </c:dLbls>
        <c:gapWidth val="150"/>
        <c:axId val="318169064"/>
        <c:axId val="31816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0A1F-451E-B3B9-A39B12BB6108}"/>
            </c:ext>
          </c:extLst>
        </c:ser>
        <c:dLbls>
          <c:showLegendKey val="0"/>
          <c:showVal val="0"/>
          <c:showCatName val="0"/>
          <c:showSerName val="0"/>
          <c:showPercent val="0"/>
          <c:showBubbleSize val="0"/>
        </c:dLbls>
        <c:marker val="1"/>
        <c:smooth val="0"/>
        <c:axId val="318169064"/>
        <c:axId val="318169456"/>
      </c:lineChart>
      <c:dateAx>
        <c:axId val="318169064"/>
        <c:scaling>
          <c:orientation val="minMax"/>
        </c:scaling>
        <c:delete val="1"/>
        <c:axPos val="b"/>
        <c:numFmt formatCode="&quot;H&quot;yy" sourceLinked="1"/>
        <c:majorTickMark val="none"/>
        <c:minorTickMark val="none"/>
        <c:tickLblPos val="none"/>
        <c:crossAx val="318169456"/>
        <c:crosses val="autoZero"/>
        <c:auto val="1"/>
        <c:lblOffset val="100"/>
        <c:baseTimeUnit val="years"/>
      </c:dateAx>
      <c:valAx>
        <c:axId val="31816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69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278.47000000000003</c:v>
                </c:pt>
                <c:pt idx="1">
                  <c:v>252.6</c:v>
                </c:pt>
                <c:pt idx="2">
                  <c:v>204.44</c:v>
                </c:pt>
                <c:pt idx="3">
                  <c:v>232.23</c:v>
                </c:pt>
                <c:pt idx="4">
                  <c:v>190.66</c:v>
                </c:pt>
              </c:numCache>
            </c:numRef>
          </c:val>
          <c:extLst>
            <c:ext xmlns:c16="http://schemas.microsoft.com/office/drawing/2014/chart" uri="{C3380CC4-5D6E-409C-BE32-E72D297353CC}">
              <c16:uniqueId val="{00000000-2943-4D20-8E73-4DB86D46E477}"/>
            </c:ext>
          </c:extLst>
        </c:ser>
        <c:dLbls>
          <c:showLegendKey val="0"/>
          <c:showVal val="0"/>
          <c:showCatName val="0"/>
          <c:showSerName val="0"/>
          <c:showPercent val="0"/>
          <c:showBubbleSize val="0"/>
        </c:dLbls>
        <c:gapWidth val="150"/>
        <c:axId val="318523328"/>
        <c:axId val="318522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2943-4D20-8E73-4DB86D46E477}"/>
            </c:ext>
          </c:extLst>
        </c:ser>
        <c:dLbls>
          <c:showLegendKey val="0"/>
          <c:showVal val="0"/>
          <c:showCatName val="0"/>
          <c:showSerName val="0"/>
          <c:showPercent val="0"/>
          <c:showBubbleSize val="0"/>
        </c:dLbls>
        <c:marker val="1"/>
        <c:smooth val="0"/>
        <c:axId val="318523328"/>
        <c:axId val="318522936"/>
      </c:lineChart>
      <c:dateAx>
        <c:axId val="318523328"/>
        <c:scaling>
          <c:orientation val="minMax"/>
        </c:scaling>
        <c:delete val="1"/>
        <c:axPos val="b"/>
        <c:numFmt formatCode="&quot;H&quot;yy" sourceLinked="1"/>
        <c:majorTickMark val="none"/>
        <c:minorTickMark val="none"/>
        <c:tickLblPos val="none"/>
        <c:crossAx val="318522936"/>
        <c:crosses val="autoZero"/>
        <c:auto val="1"/>
        <c:lblOffset val="100"/>
        <c:baseTimeUnit val="years"/>
      </c:dateAx>
      <c:valAx>
        <c:axId val="318522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52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49"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
データ!H6</f>
        <v>
東京都　檜原村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2" t="s">
        <v>
1</v>
      </c>
      <c r="C7" s="72"/>
      <c r="D7" s="72"/>
      <c r="E7" s="72"/>
      <c r="F7" s="72"/>
      <c r="G7" s="72"/>
      <c r="H7" s="72"/>
      <c r="I7" s="72" t="s">
        <v>
2</v>
      </c>
      <c r="J7" s="72"/>
      <c r="K7" s="72"/>
      <c r="L7" s="72"/>
      <c r="M7" s="72"/>
      <c r="N7" s="72"/>
      <c r="O7" s="72"/>
      <c r="P7" s="72" t="s">
        <v>
3</v>
      </c>
      <c r="Q7" s="72"/>
      <c r="R7" s="72"/>
      <c r="S7" s="72"/>
      <c r="T7" s="72"/>
      <c r="U7" s="72"/>
      <c r="V7" s="72"/>
      <c r="W7" s="72" t="s">
        <v>
4</v>
      </c>
      <c r="X7" s="72"/>
      <c r="Y7" s="72"/>
      <c r="Z7" s="72"/>
      <c r="AA7" s="72"/>
      <c r="AB7" s="72"/>
      <c r="AC7" s="72"/>
      <c r="AD7" s="72" t="s">
        <v>
5</v>
      </c>
      <c r="AE7" s="72"/>
      <c r="AF7" s="72"/>
      <c r="AG7" s="72"/>
      <c r="AH7" s="72"/>
      <c r="AI7" s="72"/>
      <c r="AJ7" s="72"/>
      <c r="AK7" s="2"/>
      <c r="AL7" s="72" t="s">
        <v>
6</v>
      </c>
      <c r="AM7" s="72"/>
      <c r="AN7" s="72"/>
      <c r="AO7" s="72"/>
      <c r="AP7" s="72"/>
      <c r="AQ7" s="72"/>
      <c r="AR7" s="72"/>
      <c r="AS7" s="72"/>
      <c r="AT7" s="72" t="s">
        <v>
7</v>
      </c>
      <c r="AU7" s="72"/>
      <c r="AV7" s="72"/>
      <c r="AW7" s="72"/>
      <c r="AX7" s="72"/>
      <c r="AY7" s="72"/>
      <c r="AZ7" s="72"/>
      <c r="BA7" s="72"/>
      <c r="BB7" s="72" t="s">
        <v>
8</v>
      </c>
      <c r="BC7" s="72"/>
      <c r="BD7" s="72"/>
      <c r="BE7" s="72"/>
      <c r="BF7" s="72"/>
      <c r="BG7" s="72"/>
      <c r="BH7" s="72"/>
      <c r="BI7" s="72"/>
      <c r="BJ7" s="3"/>
      <c r="BK7" s="3"/>
      <c r="BL7" s="4" t="s">
        <v>
9</v>
      </c>
      <c r="BM7" s="5"/>
      <c r="BN7" s="5"/>
      <c r="BO7" s="5"/>
      <c r="BP7" s="5"/>
      <c r="BQ7" s="5"/>
      <c r="BR7" s="5"/>
      <c r="BS7" s="5"/>
      <c r="BT7" s="5"/>
      <c r="BU7" s="5"/>
      <c r="BV7" s="5"/>
      <c r="BW7" s="5"/>
      <c r="BX7" s="5"/>
      <c r="BY7" s="6"/>
    </row>
    <row r="8" spans="1:78" ht="18.75" customHeight="1" x14ac:dyDescent="0.2">
      <c r="A8" s="2"/>
      <c r="B8" s="73" t="str">
        <f>
データ!$I$6</f>
        <v>
法非適用</v>
      </c>
      <c r="C8" s="73"/>
      <c r="D8" s="73"/>
      <c r="E8" s="73"/>
      <c r="F8" s="73"/>
      <c r="G8" s="73"/>
      <c r="H8" s="73"/>
      <c r="I8" s="73" t="str">
        <f>
データ!$J$6</f>
        <v>
水道事業</v>
      </c>
      <c r="J8" s="73"/>
      <c r="K8" s="73"/>
      <c r="L8" s="73"/>
      <c r="M8" s="73"/>
      <c r="N8" s="73"/>
      <c r="O8" s="73"/>
      <c r="P8" s="73" t="str">
        <f>
データ!$K$6</f>
        <v>
簡易水道事業</v>
      </c>
      <c r="Q8" s="73"/>
      <c r="R8" s="73"/>
      <c r="S8" s="73"/>
      <c r="T8" s="73"/>
      <c r="U8" s="73"/>
      <c r="V8" s="73"/>
      <c r="W8" s="73" t="str">
        <f>
データ!$L$6</f>
        <v>
D3</v>
      </c>
      <c r="X8" s="73"/>
      <c r="Y8" s="73"/>
      <c r="Z8" s="73"/>
      <c r="AA8" s="73"/>
      <c r="AB8" s="73"/>
      <c r="AC8" s="73"/>
      <c r="AD8" s="73" t="str">
        <f>
データ!$M$6</f>
        <v>
非設置</v>
      </c>
      <c r="AE8" s="73"/>
      <c r="AF8" s="73"/>
      <c r="AG8" s="73"/>
      <c r="AH8" s="73"/>
      <c r="AI8" s="73"/>
      <c r="AJ8" s="73"/>
      <c r="AK8" s="2"/>
      <c r="AL8" s="67">
        <f>
データ!$R$6</f>
        <v>
2112</v>
      </c>
      <c r="AM8" s="67"/>
      <c r="AN8" s="67"/>
      <c r="AO8" s="67"/>
      <c r="AP8" s="67"/>
      <c r="AQ8" s="67"/>
      <c r="AR8" s="67"/>
      <c r="AS8" s="67"/>
      <c r="AT8" s="66">
        <f>
データ!$S$6</f>
        <v>
105.41</v>
      </c>
      <c r="AU8" s="66"/>
      <c r="AV8" s="66"/>
      <c r="AW8" s="66"/>
      <c r="AX8" s="66"/>
      <c r="AY8" s="66"/>
      <c r="AZ8" s="66"/>
      <c r="BA8" s="66"/>
      <c r="BB8" s="66">
        <f>
データ!$T$6</f>
        <v>
20.04</v>
      </c>
      <c r="BC8" s="66"/>
      <c r="BD8" s="66"/>
      <c r="BE8" s="66"/>
      <c r="BF8" s="66"/>
      <c r="BG8" s="66"/>
      <c r="BH8" s="66"/>
      <c r="BI8" s="66"/>
      <c r="BJ8" s="3"/>
      <c r="BK8" s="3"/>
      <c r="BL8" s="70" t="s">
        <v>
10</v>
      </c>
      <c r="BM8" s="71"/>
      <c r="BN8" s="7" t="s">
        <v>
11</v>
      </c>
      <c r="BO8" s="8"/>
      <c r="BP8" s="8"/>
      <c r="BQ8" s="8"/>
      <c r="BR8" s="8"/>
      <c r="BS8" s="8"/>
      <c r="BT8" s="8"/>
      <c r="BU8" s="8"/>
      <c r="BV8" s="8"/>
      <c r="BW8" s="8"/>
      <c r="BX8" s="8"/>
      <c r="BY8" s="9"/>
    </row>
    <row r="9" spans="1:78" ht="18.75" customHeight="1" x14ac:dyDescent="0.2">
      <c r="A9" s="2"/>
      <c r="B9" s="72" t="s">
        <v>
12</v>
      </c>
      <c r="C9" s="72"/>
      <c r="D9" s="72"/>
      <c r="E9" s="72"/>
      <c r="F9" s="72"/>
      <c r="G9" s="72"/>
      <c r="H9" s="72"/>
      <c r="I9" s="72" t="s">
        <v>
13</v>
      </c>
      <c r="J9" s="72"/>
      <c r="K9" s="72"/>
      <c r="L9" s="72"/>
      <c r="M9" s="72"/>
      <c r="N9" s="72"/>
      <c r="O9" s="72"/>
      <c r="P9" s="72" t="s">
        <v>
14</v>
      </c>
      <c r="Q9" s="72"/>
      <c r="R9" s="72"/>
      <c r="S9" s="72"/>
      <c r="T9" s="72"/>
      <c r="U9" s="72"/>
      <c r="V9" s="72"/>
      <c r="W9" s="72" t="s">
        <v>
15</v>
      </c>
      <c r="X9" s="72"/>
      <c r="Y9" s="72"/>
      <c r="Z9" s="72"/>
      <c r="AA9" s="72"/>
      <c r="AB9" s="72"/>
      <c r="AC9" s="72"/>
      <c r="AD9" s="2"/>
      <c r="AE9" s="2"/>
      <c r="AF9" s="2"/>
      <c r="AG9" s="2"/>
      <c r="AH9" s="3"/>
      <c r="AI9" s="2"/>
      <c r="AJ9" s="2"/>
      <c r="AK9" s="2"/>
      <c r="AL9" s="72" t="s">
        <v>
16</v>
      </c>
      <c r="AM9" s="72"/>
      <c r="AN9" s="72"/>
      <c r="AO9" s="72"/>
      <c r="AP9" s="72"/>
      <c r="AQ9" s="72"/>
      <c r="AR9" s="72"/>
      <c r="AS9" s="72"/>
      <c r="AT9" s="72" t="s">
        <v>
17</v>
      </c>
      <c r="AU9" s="72"/>
      <c r="AV9" s="72"/>
      <c r="AW9" s="72"/>
      <c r="AX9" s="72"/>
      <c r="AY9" s="72"/>
      <c r="AZ9" s="72"/>
      <c r="BA9" s="72"/>
      <c r="BB9" s="72" t="s">
        <v>
18</v>
      </c>
      <c r="BC9" s="72"/>
      <c r="BD9" s="72"/>
      <c r="BE9" s="72"/>
      <c r="BF9" s="72"/>
      <c r="BG9" s="72"/>
      <c r="BH9" s="72"/>
      <c r="BI9" s="72"/>
      <c r="BJ9" s="3"/>
      <c r="BK9" s="3"/>
      <c r="BL9" s="64" t="s">
        <v>
19</v>
      </c>
      <c r="BM9" s="65"/>
      <c r="BN9" s="10" t="s">
        <v>
20</v>
      </c>
      <c r="BO9" s="11"/>
      <c r="BP9" s="11"/>
      <c r="BQ9" s="11"/>
      <c r="BR9" s="11"/>
      <c r="BS9" s="11"/>
      <c r="BT9" s="11"/>
      <c r="BU9" s="11"/>
      <c r="BV9" s="11"/>
      <c r="BW9" s="11"/>
      <c r="BX9" s="11"/>
      <c r="BY9" s="12"/>
    </row>
    <row r="10" spans="1:78" ht="18.75" customHeight="1" x14ac:dyDescent="0.2">
      <c r="A10" s="2"/>
      <c r="B10" s="66" t="str">
        <f>
データ!$N$6</f>
        <v>
-</v>
      </c>
      <c r="C10" s="66"/>
      <c r="D10" s="66"/>
      <c r="E10" s="66"/>
      <c r="F10" s="66"/>
      <c r="G10" s="66"/>
      <c r="H10" s="66"/>
      <c r="I10" s="66" t="str">
        <f>
データ!$O$6</f>
        <v>
該当数値なし</v>
      </c>
      <c r="J10" s="66"/>
      <c r="K10" s="66"/>
      <c r="L10" s="66"/>
      <c r="M10" s="66"/>
      <c r="N10" s="66"/>
      <c r="O10" s="66"/>
      <c r="P10" s="66">
        <f>
データ!$P$6</f>
        <v>
95.81</v>
      </c>
      <c r="Q10" s="66"/>
      <c r="R10" s="66"/>
      <c r="S10" s="66"/>
      <c r="T10" s="66"/>
      <c r="U10" s="66"/>
      <c r="V10" s="66"/>
      <c r="W10" s="67">
        <f>
データ!$Q$6</f>
        <v>
2475</v>
      </c>
      <c r="X10" s="67"/>
      <c r="Y10" s="67"/>
      <c r="Z10" s="67"/>
      <c r="AA10" s="67"/>
      <c r="AB10" s="67"/>
      <c r="AC10" s="67"/>
      <c r="AD10" s="2"/>
      <c r="AE10" s="2"/>
      <c r="AF10" s="2"/>
      <c r="AG10" s="2"/>
      <c r="AH10" s="2"/>
      <c r="AI10" s="2"/>
      <c r="AJ10" s="2"/>
      <c r="AK10" s="2"/>
      <c r="AL10" s="67">
        <f>
データ!$U$6</f>
        <v>
2013</v>
      </c>
      <c r="AM10" s="67"/>
      <c r="AN10" s="67"/>
      <c r="AO10" s="67"/>
      <c r="AP10" s="67"/>
      <c r="AQ10" s="67"/>
      <c r="AR10" s="67"/>
      <c r="AS10" s="67"/>
      <c r="AT10" s="66">
        <f>
データ!$V$6</f>
        <v>
13.3</v>
      </c>
      <c r="AU10" s="66"/>
      <c r="AV10" s="66"/>
      <c r="AW10" s="66"/>
      <c r="AX10" s="66"/>
      <c r="AY10" s="66"/>
      <c r="AZ10" s="66"/>
      <c r="BA10" s="66"/>
      <c r="BB10" s="66">
        <f>
データ!$W$6</f>
        <v>
151.35</v>
      </c>
      <c r="BC10" s="66"/>
      <c r="BD10" s="66"/>
      <c r="BE10" s="66"/>
      <c r="BF10" s="66"/>
      <c r="BG10" s="66"/>
      <c r="BH10" s="66"/>
      <c r="BI10" s="66"/>
      <c r="BJ10" s="2"/>
      <c r="BK10" s="2"/>
      <c r="BL10" s="68" t="s">
        <v>
21</v>
      </c>
      <c r="BM10" s="69"/>
      <c r="BN10" s="13" t="s">
        <v>
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
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
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90" t="s">
        <v>
117</v>
      </c>
      <c r="BM16" s="91"/>
      <c r="BN16" s="91"/>
      <c r="BO16" s="91"/>
      <c r="BP16" s="91"/>
      <c r="BQ16" s="91"/>
      <c r="BR16" s="91"/>
      <c r="BS16" s="91"/>
      <c r="BT16" s="91"/>
      <c r="BU16" s="91"/>
      <c r="BV16" s="91"/>
      <c r="BW16" s="91"/>
      <c r="BX16" s="91"/>
      <c r="BY16" s="91"/>
      <c r="BZ16" s="92"/>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90"/>
      <c r="BM17" s="91"/>
      <c r="BN17" s="91"/>
      <c r="BO17" s="91"/>
      <c r="BP17" s="91"/>
      <c r="BQ17" s="91"/>
      <c r="BR17" s="91"/>
      <c r="BS17" s="91"/>
      <c r="BT17" s="91"/>
      <c r="BU17" s="91"/>
      <c r="BV17" s="91"/>
      <c r="BW17" s="91"/>
      <c r="BX17" s="91"/>
      <c r="BY17" s="91"/>
      <c r="BZ17" s="92"/>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90"/>
      <c r="BM18" s="91"/>
      <c r="BN18" s="91"/>
      <c r="BO18" s="91"/>
      <c r="BP18" s="91"/>
      <c r="BQ18" s="91"/>
      <c r="BR18" s="91"/>
      <c r="BS18" s="91"/>
      <c r="BT18" s="91"/>
      <c r="BU18" s="91"/>
      <c r="BV18" s="91"/>
      <c r="BW18" s="91"/>
      <c r="BX18" s="91"/>
      <c r="BY18" s="91"/>
      <c r="BZ18" s="92"/>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90"/>
      <c r="BM19" s="91"/>
      <c r="BN19" s="91"/>
      <c r="BO19" s="91"/>
      <c r="BP19" s="91"/>
      <c r="BQ19" s="91"/>
      <c r="BR19" s="91"/>
      <c r="BS19" s="91"/>
      <c r="BT19" s="91"/>
      <c r="BU19" s="91"/>
      <c r="BV19" s="91"/>
      <c r="BW19" s="91"/>
      <c r="BX19" s="91"/>
      <c r="BY19" s="91"/>
      <c r="BZ19" s="92"/>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90"/>
      <c r="BM20" s="91"/>
      <c r="BN20" s="91"/>
      <c r="BO20" s="91"/>
      <c r="BP20" s="91"/>
      <c r="BQ20" s="91"/>
      <c r="BR20" s="91"/>
      <c r="BS20" s="91"/>
      <c r="BT20" s="91"/>
      <c r="BU20" s="91"/>
      <c r="BV20" s="91"/>
      <c r="BW20" s="91"/>
      <c r="BX20" s="91"/>
      <c r="BY20" s="91"/>
      <c r="BZ20" s="92"/>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90"/>
      <c r="BM21" s="91"/>
      <c r="BN21" s="91"/>
      <c r="BO21" s="91"/>
      <c r="BP21" s="91"/>
      <c r="BQ21" s="91"/>
      <c r="BR21" s="91"/>
      <c r="BS21" s="91"/>
      <c r="BT21" s="91"/>
      <c r="BU21" s="91"/>
      <c r="BV21" s="91"/>
      <c r="BW21" s="91"/>
      <c r="BX21" s="91"/>
      <c r="BY21" s="91"/>
      <c r="BZ21" s="92"/>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90"/>
      <c r="BM22" s="91"/>
      <c r="BN22" s="91"/>
      <c r="BO22" s="91"/>
      <c r="BP22" s="91"/>
      <c r="BQ22" s="91"/>
      <c r="BR22" s="91"/>
      <c r="BS22" s="91"/>
      <c r="BT22" s="91"/>
      <c r="BU22" s="91"/>
      <c r="BV22" s="91"/>
      <c r="BW22" s="91"/>
      <c r="BX22" s="91"/>
      <c r="BY22" s="91"/>
      <c r="BZ22" s="92"/>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90"/>
      <c r="BM23" s="91"/>
      <c r="BN23" s="91"/>
      <c r="BO23" s="91"/>
      <c r="BP23" s="91"/>
      <c r="BQ23" s="91"/>
      <c r="BR23" s="91"/>
      <c r="BS23" s="91"/>
      <c r="BT23" s="91"/>
      <c r="BU23" s="91"/>
      <c r="BV23" s="91"/>
      <c r="BW23" s="91"/>
      <c r="BX23" s="91"/>
      <c r="BY23" s="91"/>
      <c r="BZ23" s="92"/>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90"/>
      <c r="BM24" s="91"/>
      <c r="BN24" s="91"/>
      <c r="BO24" s="91"/>
      <c r="BP24" s="91"/>
      <c r="BQ24" s="91"/>
      <c r="BR24" s="91"/>
      <c r="BS24" s="91"/>
      <c r="BT24" s="91"/>
      <c r="BU24" s="91"/>
      <c r="BV24" s="91"/>
      <c r="BW24" s="91"/>
      <c r="BX24" s="91"/>
      <c r="BY24" s="91"/>
      <c r="BZ24" s="92"/>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90"/>
      <c r="BM25" s="91"/>
      <c r="BN25" s="91"/>
      <c r="BO25" s="91"/>
      <c r="BP25" s="91"/>
      <c r="BQ25" s="91"/>
      <c r="BR25" s="91"/>
      <c r="BS25" s="91"/>
      <c r="BT25" s="91"/>
      <c r="BU25" s="91"/>
      <c r="BV25" s="91"/>
      <c r="BW25" s="91"/>
      <c r="BX25" s="91"/>
      <c r="BY25" s="91"/>
      <c r="BZ25" s="92"/>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90"/>
      <c r="BM26" s="91"/>
      <c r="BN26" s="91"/>
      <c r="BO26" s="91"/>
      <c r="BP26" s="91"/>
      <c r="BQ26" s="91"/>
      <c r="BR26" s="91"/>
      <c r="BS26" s="91"/>
      <c r="BT26" s="91"/>
      <c r="BU26" s="91"/>
      <c r="BV26" s="91"/>
      <c r="BW26" s="91"/>
      <c r="BX26" s="91"/>
      <c r="BY26" s="91"/>
      <c r="BZ26" s="92"/>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90"/>
      <c r="BM27" s="91"/>
      <c r="BN27" s="91"/>
      <c r="BO27" s="91"/>
      <c r="BP27" s="91"/>
      <c r="BQ27" s="91"/>
      <c r="BR27" s="91"/>
      <c r="BS27" s="91"/>
      <c r="BT27" s="91"/>
      <c r="BU27" s="91"/>
      <c r="BV27" s="91"/>
      <c r="BW27" s="91"/>
      <c r="BX27" s="91"/>
      <c r="BY27" s="91"/>
      <c r="BZ27" s="92"/>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90"/>
      <c r="BM28" s="91"/>
      <c r="BN28" s="91"/>
      <c r="BO28" s="91"/>
      <c r="BP28" s="91"/>
      <c r="BQ28" s="91"/>
      <c r="BR28" s="91"/>
      <c r="BS28" s="91"/>
      <c r="BT28" s="91"/>
      <c r="BU28" s="91"/>
      <c r="BV28" s="91"/>
      <c r="BW28" s="91"/>
      <c r="BX28" s="91"/>
      <c r="BY28" s="91"/>
      <c r="BZ28" s="92"/>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90"/>
      <c r="BM29" s="91"/>
      <c r="BN29" s="91"/>
      <c r="BO29" s="91"/>
      <c r="BP29" s="91"/>
      <c r="BQ29" s="91"/>
      <c r="BR29" s="91"/>
      <c r="BS29" s="91"/>
      <c r="BT29" s="91"/>
      <c r="BU29" s="91"/>
      <c r="BV29" s="91"/>
      <c r="BW29" s="91"/>
      <c r="BX29" s="91"/>
      <c r="BY29" s="91"/>
      <c r="BZ29" s="92"/>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90"/>
      <c r="BM30" s="91"/>
      <c r="BN30" s="91"/>
      <c r="BO30" s="91"/>
      <c r="BP30" s="91"/>
      <c r="BQ30" s="91"/>
      <c r="BR30" s="91"/>
      <c r="BS30" s="91"/>
      <c r="BT30" s="91"/>
      <c r="BU30" s="91"/>
      <c r="BV30" s="91"/>
      <c r="BW30" s="91"/>
      <c r="BX30" s="91"/>
      <c r="BY30" s="91"/>
      <c r="BZ30" s="92"/>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90"/>
      <c r="BM31" s="91"/>
      <c r="BN31" s="91"/>
      <c r="BO31" s="91"/>
      <c r="BP31" s="91"/>
      <c r="BQ31" s="91"/>
      <c r="BR31" s="91"/>
      <c r="BS31" s="91"/>
      <c r="BT31" s="91"/>
      <c r="BU31" s="91"/>
      <c r="BV31" s="91"/>
      <c r="BW31" s="91"/>
      <c r="BX31" s="91"/>
      <c r="BY31" s="91"/>
      <c r="BZ31" s="92"/>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90"/>
      <c r="BM32" s="91"/>
      <c r="BN32" s="91"/>
      <c r="BO32" s="91"/>
      <c r="BP32" s="91"/>
      <c r="BQ32" s="91"/>
      <c r="BR32" s="91"/>
      <c r="BS32" s="91"/>
      <c r="BT32" s="91"/>
      <c r="BU32" s="91"/>
      <c r="BV32" s="91"/>
      <c r="BW32" s="91"/>
      <c r="BX32" s="91"/>
      <c r="BY32" s="91"/>
      <c r="BZ32" s="92"/>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90"/>
      <c r="BM33" s="91"/>
      <c r="BN33" s="91"/>
      <c r="BO33" s="91"/>
      <c r="BP33" s="91"/>
      <c r="BQ33" s="91"/>
      <c r="BR33" s="91"/>
      <c r="BS33" s="91"/>
      <c r="BT33" s="91"/>
      <c r="BU33" s="91"/>
      <c r="BV33" s="91"/>
      <c r="BW33" s="91"/>
      <c r="BX33" s="91"/>
      <c r="BY33" s="91"/>
      <c r="BZ33" s="92"/>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0"/>
      <c r="BM34" s="91"/>
      <c r="BN34" s="91"/>
      <c r="BO34" s="91"/>
      <c r="BP34" s="91"/>
      <c r="BQ34" s="91"/>
      <c r="BR34" s="91"/>
      <c r="BS34" s="91"/>
      <c r="BT34" s="91"/>
      <c r="BU34" s="91"/>
      <c r="BV34" s="91"/>
      <c r="BW34" s="91"/>
      <c r="BX34" s="91"/>
      <c r="BY34" s="91"/>
      <c r="BZ34" s="92"/>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0"/>
      <c r="BM35" s="91"/>
      <c r="BN35" s="91"/>
      <c r="BO35" s="91"/>
      <c r="BP35" s="91"/>
      <c r="BQ35" s="91"/>
      <c r="BR35" s="91"/>
      <c r="BS35" s="91"/>
      <c r="BT35" s="91"/>
      <c r="BU35" s="91"/>
      <c r="BV35" s="91"/>
      <c r="BW35" s="91"/>
      <c r="BX35" s="91"/>
      <c r="BY35" s="91"/>
      <c r="BZ35" s="92"/>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90"/>
      <c r="BM36" s="91"/>
      <c r="BN36" s="91"/>
      <c r="BO36" s="91"/>
      <c r="BP36" s="91"/>
      <c r="BQ36" s="91"/>
      <c r="BR36" s="91"/>
      <c r="BS36" s="91"/>
      <c r="BT36" s="91"/>
      <c r="BU36" s="91"/>
      <c r="BV36" s="91"/>
      <c r="BW36" s="91"/>
      <c r="BX36" s="91"/>
      <c r="BY36" s="91"/>
      <c r="BZ36" s="92"/>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90"/>
      <c r="BM37" s="91"/>
      <c r="BN37" s="91"/>
      <c r="BO37" s="91"/>
      <c r="BP37" s="91"/>
      <c r="BQ37" s="91"/>
      <c r="BR37" s="91"/>
      <c r="BS37" s="91"/>
      <c r="BT37" s="91"/>
      <c r="BU37" s="91"/>
      <c r="BV37" s="91"/>
      <c r="BW37" s="91"/>
      <c r="BX37" s="91"/>
      <c r="BY37" s="91"/>
      <c r="BZ37" s="92"/>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90"/>
      <c r="BM38" s="91"/>
      <c r="BN38" s="91"/>
      <c r="BO38" s="91"/>
      <c r="BP38" s="91"/>
      <c r="BQ38" s="91"/>
      <c r="BR38" s="91"/>
      <c r="BS38" s="91"/>
      <c r="BT38" s="91"/>
      <c r="BU38" s="91"/>
      <c r="BV38" s="91"/>
      <c r="BW38" s="91"/>
      <c r="BX38" s="91"/>
      <c r="BY38" s="91"/>
      <c r="BZ38" s="92"/>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90"/>
      <c r="BM39" s="91"/>
      <c r="BN39" s="91"/>
      <c r="BO39" s="91"/>
      <c r="BP39" s="91"/>
      <c r="BQ39" s="91"/>
      <c r="BR39" s="91"/>
      <c r="BS39" s="91"/>
      <c r="BT39" s="91"/>
      <c r="BU39" s="91"/>
      <c r="BV39" s="91"/>
      <c r="BW39" s="91"/>
      <c r="BX39" s="91"/>
      <c r="BY39" s="91"/>
      <c r="BZ39" s="92"/>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90"/>
      <c r="BM40" s="91"/>
      <c r="BN40" s="91"/>
      <c r="BO40" s="91"/>
      <c r="BP40" s="91"/>
      <c r="BQ40" s="91"/>
      <c r="BR40" s="91"/>
      <c r="BS40" s="91"/>
      <c r="BT40" s="91"/>
      <c r="BU40" s="91"/>
      <c r="BV40" s="91"/>
      <c r="BW40" s="91"/>
      <c r="BX40" s="91"/>
      <c r="BY40" s="91"/>
      <c r="BZ40" s="92"/>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90"/>
      <c r="BM41" s="91"/>
      <c r="BN41" s="91"/>
      <c r="BO41" s="91"/>
      <c r="BP41" s="91"/>
      <c r="BQ41" s="91"/>
      <c r="BR41" s="91"/>
      <c r="BS41" s="91"/>
      <c r="BT41" s="91"/>
      <c r="BU41" s="91"/>
      <c r="BV41" s="91"/>
      <c r="BW41" s="91"/>
      <c r="BX41" s="91"/>
      <c r="BY41" s="91"/>
      <c r="BZ41" s="92"/>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90"/>
      <c r="BM42" s="91"/>
      <c r="BN42" s="91"/>
      <c r="BO42" s="91"/>
      <c r="BP42" s="91"/>
      <c r="BQ42" s="91"/>
      <c r="BR42" s="91"/>
      <c r="BS42" s="91"/>
      <c r="BT42" s="91"/>
      <c r="BU42" s="91"/>
      <c r="BV42" s="91"/>
      <c r="BW42" s="91"/>
      <c r="BX42" s="91"/>
      <c r="BY42" s="91"/>
      <c r="BZ42" s="92"/>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90"/>
      <c r="BM43" s="91"/>
      <c r="BN43" s="91"/>
      <c r="BO43" s="91"/>
      <c r="BP43" s="91"/>
      <c r="BQ43" s="91"/>
      <c r="BR43" s="91"/>
      <c r="BS43" s="91"/>
      <c r="BT43" s="91"/>
      <c r="BU43" s="91"/>
      <c r="BV43" s="91"/>
      <c r="BW43" s="91"/>
      <c r="BX43" s="91"/>
      <c r="BY43" s="91"/>
      <c r="BZ43" s="92"/>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3"/>
      <c r="BM44" s="94"/>
      <c r="BN44" s="94"/>
      <c r="BO44" s="94"/>
      <c r="BP44" s="94"/>
      <c r="BQ44" s="94"/>
      <c r="BR44" s="94"/>
      <c r="BS44" s="94"/>
      <c r="BT44" s="94"/>
      <c r="BU44" s="94"/>
      <c r="BV44" s="94"/>
      <c r="BW44" s="94"/>
      <c r="BX44" s="94"/>
      <c r="BY44" s="94"/>
      <c r="BZ44" s="95"/>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
26</v>
      </c>
      <c r="BM45" s="45"/>
      <c r="BN45" s="45"/>
      <c r="BO45" s="45"/>
      <c r="BP45" s="45"/>
      <c r="BQ45" s="45"/>
      <c r="BR45" s="45"/>
      <c r="BS45" s="45"/>
      <c r="BT45" s="45"/>
      <c r="BU45" s="45"/>
      <c r="BV45" s="45"/>
      <c r="BW45" s="45"/>
      <c r="BX45" s="45"/>
      <c r="BY45" s="45"/>
      <c r="BZ45" s="4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
116</v>
      </c>
      <c r="BM47" s="85"/>
      <c r="BN47" s="85"/>
      <c r="BO47" s="85"/>
      <c r="BP47" s="85"/>
      <c r="BQ47" s="85"/>
      <c r="BR47" s="85"/>
      <c r="BS47" s="85"/>
      <c r="BT47" s="85"/>
      <c r="BU47" s="85"/>
      <c r="BV47" s="85"/>
      <c r="BW47" s="85"/>
      <c r="BX47" s="85"/>
      <c r="BY47" s="85"/>
      <c r="BZ47" s="8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4"/>
      <c r="BM56" s="85"/>
      <c r="BN56" s="85"/>
      <c r="BO56" s="85"/>
      <c r="BP56" s="85"/>
      <c r="BQ56" s="85"/>
      <c r="BR56" s="85"/>
      <c r="BS56" s="85"/>
      <c r="BT56" s="85"/>
      <c r="BU56" s="85"/>
      <c r="BV56" s="85"/>
      <c r="BW56" s="85"/>
      <c r="BX56" s="85"/>
      <c r="BY56" s="85"/>
      <c r="BZ56" s="8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4"/>
      <c r="BM57" s="85"/>
      <c r="BN57" s="85"/>
      <c r="BO57" s="85"/>
      <c r="BP57" s="85"/>
      <c r="BQ57" s="85"/>
      <c r="BR57" s="85"/>
      <c r="BS57" s="85"/>
      <c r="BT57" s="85"/>
      <c r="BU57" s="85"/>
      <c r="BV57" s="85"/>
      <c r="BW57" s="85"/>
      <c r="BX57" s="85"/>
      <c r="BY57" s="85"/>
      <c r="BZ57" s="8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4"/>
      <c r="BM58" s="85"/>
      <c r="BN58" s="85"/>
      <c r="BO58" s="85"/>
      <c r="BP58" s="85"/>
      <c r="BQ58" s="85"/>
      <c r="BR58" s="85"/>
      <c r="BS58" s="85"/>
      <c r="BT58" s="85"/>
      <c r="BU58" s="85"/>
      <c r="BV58" s="85"/>
      <c r="BW58" s="85"/>
      <c r="BX58" s="85"/>
      <c r="BY58" s="85"/>
      <c r="BZ58" s="8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4"/>
      <c r="BM59" s="85"/>
      <c r="BN59" s="85"/>
      <c r="BO59" s="85"/>
      <c r="BP59" s="85"/>
      <c r="BQ59" s="85"/>
      <c r="BR59" s="85"/>
      <c r="BS59" s="85"/>
      <c r="BT59" s="85"/>
      <c r="BU59" s="85"/>
      <c r="BV59" s="85"/>
      <c r="BW59" s="85"/>
      <c r="BX59" s="85"/>
      <c r="BY59" s="85"/>
      <c r="BZ59" s="86"/>
    </row>
    <row r="60" spans="1:78" ht="13.5" customHeight="1" x14ac:dyDescent="0.2">
      <c r="A60" s="2"/>
      <c r="B60" s="61" t="s">
        <v>
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84"/>
      <c r="BM60" s="85"/>
      <c r="BN60" s="85"/>
      <c r="BO60" s="85"/>
      <c r="BP60" s="85"/>
      <c r="BQ60" s="85"/>
      <c r="BR60" s="85"/>
      <c r="BS60" s="85"/>
      <c r="BT60" s="85"/>
      <c r="BU60" s="85"/>
      <c r="BV60" s="85"/>
      <c r="BW60" s="85"/>
      <c r="BX60" s="85"/>
      <c r="BY60" s="85"/>
      <c r="BZ60" s="8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84"/>
      <c r="BM61" s="85"/>
      <c r="BN61" s="85"/>
      <c r="BO61" s="85"/>
      <c r="BP61" s="85"/>
      <c r="BQ61" s="85"/>
      <c r="BR61" s="85"/>
      <c r="BS61" s="85"/>
      <c r="BT61" s="85"/>
      <c r="BU61" s="85"/>
      <c r="BV61" s="85"/>
      <c r="BW61" s="85"/>
      <c r="BX61" s="85"/>
      <c r="BY61" s="85"/>
      <c r="BZ61" s="8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7"/>
      <c r="BM63" s="88"/>
      <c r="BN63" s="88"/>
      <c r="BO63" s="88"/>
      <c r="BP63" s="88"/>
      <c r="BQ63" s="88"/>
      <c r="BR63" s="88"/>
      <c r="BS63" s="88"/>
      <c r="BT63" s="88"/>
      <c r="BU63" s="88"/>
      <c r="BV63" s="88"/>
      <c r="BW63" s="88"/>
      <c r="BX63" s="88"/>
      <c r="BY63" s="88"/>
      <c r="BZ63" s="8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
28</v>
      </c>
      <c r="BM64" s="45"/>
      <c r="BN64" s="45"/>
      <c r="BO64" s="45"/>
      <c r="BP64" s="45"/>
      <c r="BQ64" s="45"/>
      <c r="BR64" s="45"/>
      <c r="BS64" s="45"/>
      <c r="BT64" s="45"/>
      <c r="BU64" s="45"/>
      <c r="BV64" s="45"/>
      <c r="BW64" s="45"/>
      <c r="BX64" s="45"/>
      <c r="BY64" s="45"/>
      <c r="BZ64" s="4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
115</v>
      </c>
      <c r="BM66" s="51"/>
      <c r="BN66" s="51"/>
      <c r="BO66" s="51"/>
      <c r="BP66" s="51"/>
      <c r="BQ66" s="51"/>
      <c r="BR66" s="51"/>
      <c r="BS66" s="51"/>
      <c r="BT66" s="51"/>
      <c r="BU66" s="51"/>
      <c r="BV66" s="51"/>
      <c r="BW66" s="51"/>
      <c r="BX66" s="51"/>
      <c r="BY66" s="51"/>
      <c r="BZ66" s="52"/>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2">
      <c r="B85" s="27"/>
      <c r="C85" s="27"/>
      <c r="D85" s="27"/>
      <c r="E85" s="27" t="str">
        <f>
データ!AH6</f>
        <v>
【78.36】</v>
      </c>
      <c r="F85" s="27" t="s">
        <v>
41</v>
      </c>
      <c r="G85" s="27" t="s">
        <v>
41</v>
      </c>
      <c r="H85" s="27" t="str">
        <f>
データ!BO6</f>
        <v>
【949.15】</v>
      </c>
      <c r="I85" s="27" t="str">
        <f>
データ!BZ6</f>
        <v>
【55.87】</v>
      </c>
      <c r="J85" s="27" t="str">
        <f>
データ!CK6</f>
        <v>
【288.19】</v>
      </c>
      <c r="K85" s="27" t="str">
        <f>
データ!CV6</f>
        <v>
【56.31】</v>
      </c>
      <c r="L85" s="27" t="str">
        <f>
データ!DG6</f>
        <v>
【71.88】</v>
      </c>
      <c r="M85" s="27" t="s">
        <v>
42</v>
      </c>
      <c r="N85" s="27" t="s">
        <v>
42</v>
      </c>
      <c r="O85" s="27" t="str">
        <f>
データ!EN6</f>
        <v>
【0.80】</v>
      </c>
    </row>
  </sheetData>
  <sheetProtection algorithmName="SHA-512" hashValue="Jb9vnOhzFwsyq5t4nFnJgsZCBf0xi1whsUZ9YzKDkD6soaWP30apLs+C+sk9J6xM1hW5QOEccyKWaSC13wMGog==" saltValue="/oCbE2mq3TmuQ6g5OzWVW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
43</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2">
      <c r="A2" s="29" t="s">
        <v>
44</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2">
      <c r="A3" s="29" t="s">
        <v>
45</v>
      </c>
      <c r="B3" s="30" t="s">
        <v>
46</v>
      </c>
      <c r="C3" s="30" t="s">
        <v>
47</v>
      </c>
      <c r="D3" s="30" t="s">
        <v>
48</v>
      </c>
      <c r="E3" s="30" t="s">
        <v>
49</v>
      </c>
      <c r="F3" s="30" t="s">
        <v>
50</v>
      </c>
      <c r="G3" s="30" t="s">
        <v>
51</v>
      </c>
      <c r="H3" s="77" t="s">
        <v>
52</v>
      </c>
      <c r="I3" s="78"/>
      <c r="J3" s="78"/>
      <c r="K3" s="78"/>
      <c r="L3" s="78"/>
      <c r="M3" s="78"/>
      <c r="N3" s="78"/>
      <c r="O3" s="78"/>
      <c r="P3" s="78"/>
      <c r="Q3" s="78"/>
      <c r="R3" s="78"/>
      <c r="S3" s="78"/>
      <c r="T3" s="78"/>
      <c r="U3" s="78"/>
      <c r="V3" s="78"/>
      <c r="W3" s="79"/>
      <c r="X3" s="83" t="s">
        <v>
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
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29" t="s">
        <v>
54</v>
      </c>
      <c r="B4" s="31"/>
      <c r="C4" s="31"/>
      <c r="D4" s="31"/>
      <c r="E4" s="31"/>
      <c r="F4" s="31"/>
      <c r="G4" s="31"/>
      <c r="H4" s="80"/>
      <c r="I4" s="81"/>
      <c r="J4" s="81"/>
      <c r="K4" s="81"/>
      <c r="L4" s="81"/>
      <c r="M4" s="81"/>
      <c r="N4" s="81"/>
      <c r="O4" s="81"/>
      <c r="P4" s="81"/>
      <c r="Q4" s="81"/>
      <c r="R4" s="81"/>
      <c r="S4" s="81"/>
      <c r="T4" s="81"/>
      <c r="U4" s="81"/>
      <c r="V4" s="81"/>
      <c r="W4" s="82"/>
      <c r="X4" s="76" t="s">
        <v>
55</v>
      </c>
      <c r="Y4" s="76"/>
      <c r="Z4" s="76"/>
      <c r="AA4" s="76"/>
      <c r="AB4" s="76"/>
      <c r="AC4" s="76"/>
      <c r="AD4" s="76"/>
      <c r="AE4" s="76"/>
      <c r="AF4" s="76"/>
      <c r="AG4" s="76"/>
      <c r="AH4" s="76"/>
      <c r="AI4" s="76" t="s">
        <v>
56</v>
      </c>
      <c r="AJ4" s="76"/>
      <c r="AK4" s="76"/>
      <c r="AL4" s="76"/>
      <c r="AM4" s="76"/>
      <c r="AN4" s="76"/>
      <c r="AO4" s="76"/>
      <c r="AP4" s="76"/>
      <c r="AQ4" s="76"/>
      <c r="AR4" s="76"/>
      <c r="AS4" s="76"/>
      <c r="AT4" s="76" t="s">
        <v>
57</v>
      </c>
      <c r="AU4" s="76"/>
      <c r="AV4" s="76"/>
      <c r="AW4" s="76"/>
      <c r="AX4" s="76"/>
      <c r="AY4" s="76"/>
      <c r="AZ4" s="76"/>
      <c r="BA4" s="76"/>
      <c r="BB4" s="76"/>
      <c r="BC4" s="76"/>
      <c r="BD4" s="76"/>
      <c r="BE4" s="76" t="s">
        <v>
58</v>
      </c>
      <c r="BF4" s="76"/>
      <c r="BG4" s="76"/>
      <c r="BH4" s="76"/>
      <c r="BI4" s="76"/>
      <c r="BJ4" s="76"/>
      <c r="BK4" s="76"/>
      <c r="BL4" s="76"/>
      <c r="BM4" s="76"/>
      <c r="BN4" s="76"/>
      <c r="BO4" s="76"/>
      <c r="BP4" s="76" t="s">
        <v>
59</v>
      </c>
      <c r="BQ4" s="76"/>
      <c r="BR4" s="76"/>
      <c r="BS4" s="76"/>
      <c r="BT4" s="76"/>
      <c r="BU4" s="76"/>
      <c r="BV4" s="76"/>
      <c r="BW4" s="76"/>
      <c r="BX4" s="76"/>
      <c r="BY4" s="76"/>
      <c r="BZ4" s="76"/>
      <c r="CA4" s="76" t="s">
        <v>
60</v>
      </c>
      <c r="CB4" s="76"/>
      <c r="CC4" s="76"/>
      <c r="CD4" s="76"/>
      <c r="CE4" s="76"/>
      <c r="CF4" s="76"/>
      <c r="CG4" s="76"/>
      <c r="CH4" s="76"/>
      <c r="CI4" s="76"/>
      <c r="CJ4" s="76"/>
      <c r="CK4" s="76"/>
      <c r="CL4" s="76" t="s">
        <v>
61</v>
      </c>
      <c r="CM4" s="76"/>
      <c r="CN4" s="76"/>
      <c r="CO4" s="76"/>
      <c r="CP4" s="76"/>
      <c r="CQ4" s="76"/>
      <c r="CR4" s="76"/>
      <c r="CS4" s="76"/>
      <c r="CT4" s="76"/>
      <c r="CU4" s="76"/>
      <c r="CV4" s="76"/>
      <c r="CW4" s="76" t="s">
        <v>
62</v>
      </c>
      <c r="CX4" s="76"/>
      <c r="CY4" s="76"/>
      <c r="CZ4" s="76"/>
      <c r="DA4" s="76"/>
      <c r="DB4" s="76"/>
      <c r="DC4" s="76"/>
      <c r="DD4" s="76"/>
      <c r="DE4" s="76"/>
      <c r="DF4" s="76"/>
      <c r="DG4" s="76"/>
      <c r="DH4" s="76" t="s">
        <v>
63</v>
      </c>
      <c r="DI4" s="76"/>
      <c r="DJ4" s="76"/>
      <c r="DK4" s="76"/>
      <c r="DL4" s="76"/>
      <c r="DM4" s="76"/>
      <c r="DN4" s="76"/>
      <c r="DO4" s="76"/>
      <c r="DP4" s="76"/>
      <c r="DQ4" s="76"/>
      <c r="DR4" s="76"/>
      <c r="DS4" s="76" t="s">
        <v>
64</v>
      </c>
      <c r="DT4" s="76"/>
      <c r="DU4" s="76"/>
      <c r="DV4" s="76"/>
      <c r="DW4" s="76"/>
      <c r="DX4" s="76"/>
      <c r="DY4" s="76"/>
      <c r="DZ4" s="76"/>
      <c r="EA4" s="76"/>
      <c r="EB4" s="76"/>
      <c r="EC4" s="76"/>
      <c r="ED4" s="76" t="s">
        <v>
65</v>
      </c>
      <c r="EE4" s="76"/>
      <c r="EF4" s="76"/>
      <c r="EG4" s="76"/>
      <c r="EH4" s="76"/>
      <c r="EI4" s="76"/>
      <c r="EJ4" s="76"/>
      <c r="EK4" s="76"/>
      <c r="EL4" s="76"/>
      <c r="EM4" s="76"/>
      <c r="EN4" s="76"/>
    </row>
    <row r="5" spans="1:144" x14ac:dyDescent="0.2">
      <c r="A5" s="29" t="s">
        <v>
66</v>
      </c>
      <c r="B5" s="32"/>
      <c r="C5" s="32"/>
      <c r="D5" s="32"/>
      <c r="E5" s="32"/>
      <c r="F5" s="32"/>
      <c r="G5" s="32"/>
      <c r="H5" s="33" t="s">
        <v>
67</v>
      </c>
      <c r="I5" s="33" t="s">
        <v>
68</v>
      </c>
      <c r="J5" s="33" t="s">
        <v>
69</v>
      </c>
      <c r="K5" s="33" t="s">
        <v>
70</v>
      </c>
      <c r="L5" s="33" t="s">
        <v>
71</v>
      </c>
      <c r="M5" s="33" t="s">
        <v>
72</v>
      </c>
      <c r="N5" s="33" t="s">
        <v>
73</v>
      </c>
      <c r="O5" s="33" t="s">
        <v>
74</v>
      </c>
      <c r="P5" s="33" t="s">
        <v>
75</v>
      </c>
      <c r="Q5" s="33" t="s">
        <v>
76</v>
      </c>
      <c r="R5" s="33" t="s">
        <v>
77</v>
      </c>
      <c r="S5" s="33" t="s">
        <v>
78</v>
      </c>
      <c r="T5" s="33" t="s">
        <v>
79</v>
      </c>
      <c r="U5" s="33" t="s">
        <v>
80</v>
      </c>
      <c r="V5" s="33" t="s">
        <v>
81</v>
      </c>
      <c r="W5" s="33" t="s">
        <v>
82</v>
      </c>
      <c r="X5" s="33" t="s">
        <v>
83</v>
      </c>
      <c r="Y5" s="33" t="s">
        <v>
84</v>
      </c>
      <c r="Z5" s="33" t="s">
        <v>
85</v>
      </c>
      <c r="AA5" s="33" t="s">
        <v>
86</v>
      </c>
      <c r="AB5" s="33" t="s">
        <v>
87</v>
      </c>
      <c r="AC5" s="33" t="s">
        <v>
88</v>
      </c>
      <c r="AD5" s="33" t="s">
        <v>
89</v>
      </c>
      <c r="AE5" s="33" t="s">
        <v>
90</v>
      </c>
      <c r="AF5" s="33" t="s">
        <v>
91</v>
      </c>
      <c r="AG5" s="33" t="s">
        <v>
92</v>
      </c>
      <c r="AH5" s="33" t="s">
        <v>
29</v>
      </c>
      <c r="AI5" s="33" t="s">
        <v>
83</v>
      </c>
      <c r="AJ5" s="33" t="s">
        <v>
84</v>
      </c>
      <c r="AK5" s="33" t="s">
        <v>
85</v>
      </c>
      <c r="AL5" s="33" t="s">
        <v>
86</v>
      </c>
      <c r="AM5" s="33" t="s">
        <v>
87</v>
      </c>
      <c r="AN5" s="33" t="s">
        <v>
88</v>
      </c>
      <c r="AO5" s="33" t="s">
        <v>
89</v>
      </c>
      <c r="AP5" s="33" t="s">
        <v>
90</v>
      </c>
      <c r="AQ5" s="33" t="s">
        <v>
91</v>
      </c>
      <c r="AR5" s="33" t="s">
        <v>
92</v>
      </c>
      <c r="AS5" s="33" t="s">
        <v>
93</v>
      </c>
      <c r="AT5" s="33" t="s">
        <v>
83</v>
      </c>
      <c r="AU5" s="33" t="s">
        <v>
84</v>
      </c>
      <c r="AV5" s="33" t="s">
        <v>
85</v>
      </c>
      <c r="AW5" s="33" t="s">
        <v>
86</v>
      </c>
      <c r="AX5" s="33" t="s">
        <v>
87</v>
      </c>
      <c r="AY5" s="33" t="s">
        <v>
88</v>
      </c>
      <c r="AZ5" s="33" t="s">
        <v>
89</v>
      </c>
      <c r="BA5" s="33" t="s">
        <v>
90</v>
      </c>
      <c r="BB5" s="33" t="s">
        <v>
91</v>
      </c>
      <c r="BC5" s="33" t="s">
        <v>
92</v>
      </c>
      <c r="BD5" s="33" t="s">
        <v>
93</v>
      </c>
      <c r="BE5" s="33" t="s">
        <v>
83</v>
      </c>
      <c r="BF5" s="33" t="s">
        <v>
84</v>
      </c>
      <c r="BG5" s="33" t="s">
        <v>
85</v>
      </c>
      <c r="BH5" s="33" t="s">
        <v>
86</v>
      </c>
      <c r="BI5" s="33" t="s">
        <v>
87</v>
      </c>
      <c r="BJ5" s="33" t="s">
        <v>
88</v>
      </c>
      <c r="BK5" s="33" t="s">
        <v>
89</v>
      </c>
      <c r="BL5" s="33" t="s">
        <v>
90</v>
      </c>
      <c r="BM5" s="33" t="s">
        <v>
91</v>
      </c>
      <c r="BN5" s="33" t="s">
        <v>
92</v>
      </c>
      <c r="BO5" s="33" t="s">
        <v>
93</v>
      </c>
      <c r="BP5" s="33" t="s">
        <v>
83</v>
      </c>
      <c r="BQ5" s="33" t="s">
        <v>
84</v>
      </c>
      <c r="BR5" s="33" t="s">
        <v>
85</v>
      </c>
      <c r="BS5" s="33" t="s">
        <v>
86</v>
      </c>
      <c r="BT5" s="33" t="s">
        <v>
87</v>
      </c>
      <c r="BU5" s="33" t="s">
        <v>
88</v>
      </c>
      <c r="BV5" s="33" t="s">
        <v>
89</v>
      </c>
      <c r="BW5" s="33" t="s">
        <v>
90</v>
      </c>
      <c r="BX5" s="33" t="s">
        <v>
91</v>
      </c>
      <c r="BY5" s="33" t="s">
        <v>
92</v>
      </c>
      <c r="BZ5" s="33" t="s">
        <v>
93</v>
      </c>
      <c r="CA5" s="33" t="s">
        <v>
83</v>
      </c>
      <c r="CB5" s="33" t="s">
        <v>
84</v>
      </c>
      <c r="CC5" s="33" t="s">
        <v>
85</v>
      </c>
      <c r="CD5" s="33" t="s">
        <v>
86</v>
      </c>
      <c r="CE5" s="33" t="s">
        <v>
87</v>
      </c>
      <c r="CF5" s="33" t="s">
        <v>
88</v>
      </c>
      <c r="CG5" s="33" t="s">
        <v>
89</v>
      </c>
      <c r="CH5" s="33" t="s">
        <v>
90</v>
      </c>
      <c r="CI5" s="33" t="s">
        <v>
91</v>
      </c>
      <c r="CJ5" s="33" t="s">
        <v>
92</v>
      </c>
      <c r="CK5" s="33" t="s">
        <v>
93</v>
      </c>
      <c r="CL5" s="33" t="s">
        <v>
83</v>
      </c>
      <c r="CM5" s="33" t="s">
        <v>
84</v>
      </c>
      <c r="CN5" s="33" t="s">
        <v>
85</v>
      </c>
      <c r="CO5" s="33" t="s">
        <v>
86</v>
      </c>
      <c r="CP5" s="33" t="s">
        <v>
87</v>
      </c>
      <c r="CQ5" s="33" t="s">
        <v>
88</v>
      </c>
      <c r="CR5" s="33" t="s">
        <v>
89</v>
      </c>
      <c r="CS5" s="33" t="s">
        <v>
90</v>
      </c>
      <c r="CT5" s="33" t="s">
        <v>
91</v>
      </c>
      <c r="CU5" s="33" t="s">
        <v>
92</v>
      </c>
      <c r="CV5" s="33" t="s">
        <v>
93</v>
      </c>
      <c r="CW5" s="33" t="s">
        <v>
83</v>
      </c>
      <c r="CX5" s="33" t="s">
        <v>
84</v>
      </c>
      <c r="CY5" s="33" t="s">
        <v>
85</v>
      </c>
      <c r="CZ5" s="33" t="s">
        <v>
86</v>
      </c>
      <c r="DA5" s="33" t="s">
        <v>
87</v>
      </c>
      <c r="DB5" s="33" t="s">
        <v>
88</v>
      </c>
      <c r="DC5" s="33" t="s">
        <v>
89</v>
      </c>
      <c r="DD5" s="33" t="s">
        <v>
90</v>
      </c>
      <c r="DE5" s="33" t="s">
        <v>
91</v>
      </c>
      <c r="DF5" s="33" t="s">
        <v>
92</v>
      </c>
      <c r="DG5" s="33" t="s">
        <v>
93</v>
      </c>
      <c r="DH5" s="33" t="s">
        <v>
83</v>
      </c>
      <c r="DI5" s="33" t="s">
        <v>
84</v>
      </c>
      <c r="DJ5" s="33" t="s">
        <v>
85</v>
      </c>
      <c r="DK5" s="33" t="s">
        <v>
86</v>
      </c>
      <c r="DL5" s="33" t="s">
        <v>
87</v>
      </c>
      <c r="DM5" s="33" t="s">
        <v>
88</v>
      </c>
      <c r="DN5" s="33" t="s">
        <v>
89</v>
      </c>
      <c r="DO5" s="33" t="s">
        <v>
90</v>
      </c>
      <c r="DP5" s="33" t="s">
        <v>
91</v>
      </c>
      <c r="DQ5" s="33" t="s">
        <v>
92</v>
      </c>
      <c r="DR5" s="33" t="s">
        <v>
93</v>
      </c>
      <c r="DS5" s="33" t="s">
        <v>
83</v>
      </c>
      <c r="DT5" s="33" t="s">
        <v>
84</v>
      </c>
      <c r="DU5" s="33" t="s">
        <v>
85</v>
      </c>
      <c r="DV5" s="33" t="s">
        <v>
86</v>
      </c>
      <c r="DW5" s="33" t="s">
        <v>
87</v>
      </c>
      <c r="DX5" s="33" t="s">
        <v>
88</v>
      </c>
      <c r="DY5" s="33" t="s">
        <v>
89</v>
      </c>
      <c r="DZ5" s="33" t="s">
        <v>
90</v>
      </c>
      <c r="EA5" s="33" t="s">
        <v>
91</v>
      </c>
      <c r="EB5" s="33" t="s">
        <v>
92</v>
      </c>
      <c r="EC5" s="33" t="s">
        <v>
93</v>
      </c>
      <c r="ED5" s="33" t="s">
        <v>
83</v>
      </c>
      <c r="EE5" s="33" t="s">
        <v>
84</v>
      </c>
      <c r="EF5" s="33" t="s">
        <v>
85</v>
      </c>
      <c r="EG5" s="33" t="s">
        <v>
86</v>
      </c>
      <c r="EH5" s="33" t="s">
        <v>
87</v>
      </c>
      <c r="EI5" s="33" t="s">
        <v>
88</v>
      </c>
      <c r="EJ5" s="33" t="s">
        <v>
89</v>
      </c>
      <c r="EK5" s="33" t="s">
        <v>
90</v>
      </c>
      <c r="EL5" s="33" t="s">
        <v>
91</v>
      </c>
      <c r="EM5" s="33" t="s">
        <v>
92</v>
      </c>
      <c r="EN5" s="33" t="s">
        <v>
93</v>
      </c>
    </row>
    <row r="6" spans="1:144" s="37" customFormat="1" x14ac:dyDescent="0.2">
      <c r="A6" s="29" t="s">
        <v>
94</v>
      </c>
      <c r="B6" s="34">
        <f>
B7</f>
        <v>
2020</v>
      </c>
      <c r="C6" s="34">
        <f t="shared" ref="C6:W6" si="3">
C7</f>
        <v>
133078</v>
      </c>
      <c r="D6" s="34">
        <f t="shared" si="3"/>
        <v>
47</v>
      </c>
      <c r="E6" s="34">
        <f t="shared" si="3"/>
        <v>
1</v>
      </c>
      <c r="F6" s="34">
        <f t="shared" si="3"/>
        <v>
0</v>
      </c>
      <c r="G6" s="34">
        <f t="shared" si="3"/>
        <v>
0</v>
      </c>
      <c r="H6" s="34" t="str">
        <f t="shared" si="3"/>
        <v>
東京都　檜原村</v>
      </c>
      <c r="I6" s="34" t="str">
        <f t="shared" si="3"/>
        <v>
法非適用</v>
      </c>
      <c r="J6" s="34" t="str">
        <f t="shared" si="3"/>
        <v>
水道事業</v>
      </c>
      <c r="K6" s="34" t="str">
        <f t="shared" si="3"/>
        <v>
簡易水道事業</v>
      </c>
      <c r="L6" s="34" t="str">
        <f t="shared" si="3"/>
        <v>
D3</v>
      </c>
      <c r="M6" s="34" t="str">
        <f t="shared" si="3"/>
        <v>
非設置</v>
      </c>
      <c r="N6" s="35" t="str">
        <f t="shared" si="3"/>
        <v>
-</v>
      </c>
      <c r="O6" s="35" t="str">
        <f t="shared" si="3"/>
        <v>
該当数値なし</v>
      </c>
      <c r="P6" s="35">
        <f t="shared" si="3"/>
        <v>
95.81</v>
      </c>
      <c r="Q6" s="35">
        <f t="shared" si="3"/>
        <v>
2475</v>
      </c>
      <c r="R6" s="35">
        <f t="shared" si="3"/>
        <v>
2112</v>
      </c>
      <c r="S6" s="35">
        <f t="shared" si="3"/>
        <v>
105.41</v>
      </c>
      <c r="T6" s="35">
        <f t="shared" si="3"/>
        <v>
20.04</v>
      </c>
      <c r="U6" s="35">
        <f t="shared" si="3"/>
        <v>
2013</v>
      </c>
      <c r="V6" s="35">
        <f t="shared" si="3"/>
        <v>
13.3</v>
      </c>
      <c r="W6" s="35">
        <f t="shared" si="3"/>
        <v>
151.35</v>
      </c>
      <c r="X6" s="36">
        <f>
IF(X7="",NA(),X7)</f>
        <v>
86.87</v>
      </c>
      <c r="Y6" s="36">
        <f t="shared" ref="Y6:AG6" si="4">
IF(Y7="",NA(),Y7)</f>
        <v>
85.32</v>
      </c>
      <c r="Z6" s="36">
        <f t="shared" si="4"/>
        <v>
91.43</v>
      </c>
      <c r="AA6" s="36">
        <f t="shared" si="4"/>
        <v>
92.35</v>
      </c>
      <c r="AB6" s="36">
        <f t="shared" si="4"/>
        <v>
95.52</v>
      </c>
      <c r="AC6" s="36">
        <f t="shared" si="4"/>
        <v>
77.56</v>
      </c>
      <c r="AD6" s="36">
        <f t="shared" si="4"/>
        <v>
78.510000000000005</v>
      </c>
      <c r="AE6" s="36">
        <f t="shared" si="4"/>
        <v>
77.91</v>
      </c>
      <c r="AF6" s="36">
        <f t="shared" si="4"/>
        <v>
79.099999999999994</v>
      </c>
      <c r="AG6" s="36">
        <f t="shared" si="4"/>
        <v>
79.33</v>
      </c>
      <c r="AH6" s="35" t="str">
        <f>
IF(AH7="","",IF(AH7="-","【-】","【"&amp;SUBSTITUTE(TEXT(AH7,"#,##0.00"),"-","△")&amp;"】"))</f>
        <v>
【78.36】</v>
      </c>
      <c r="AI6" s="35" t="e">
        <f>
IF(AI7="",NA(),AI7)</f>
        <v>
#N/A</v>
      </c>
      <c r="AJ6" s="35" t="e">
        <f t="shared" ref="AJ6:AR6" si="5">
IF(AJ7="",NA(),AJ7)</f>
        <v>
#N/A</v>
      </c>
      <c r="AK6" s="35" t="e">
        <f t="shared" si="5"/>
        <v>
#N/A</v>
      </c>
      <c r="AL6" s="35" t="e">
        <f t="shared" si="5"/>
        <v>
#N/A</v>
      </c>
      <c r="AM6" s="35" t="e">
        <f t="shared" si="5"/>
        <v>
#N/A</v>
      </c>
      <c r="AN6" s="35" t="e">
        <f t="shared" si="5"/>
        <v>
#N/A</v>
      </c>
      <c r="AO6" s="35" t="e">
        <f t="shared" si="5"/>
        <v>
#N/A</v>
      </c>
      <c r="AP6" s="35" t="e">
        <f t="shared" si="5"/>
        <v>
#N/A</v>
      </c>
      <c r="AQ6" s="35" t="e">
        <f t="shared" si="5"/>
        <v>
#N/A</v>
      </c>
      <c r="AR6" s="35" t="e">
        <f t="shared" si="5"/>
        <v>
#N/A</v>
      </c>
      <c r="AS6" s="35" t="str">
        <f>
IF(AS7="","",IF(AS7="-","【-】","【"&amp;SUBSTITUTE(TEXT(AS7,"#,##0.00"),"-","△")&amp;"】"))</f>
        <v/>
      </c>
      <c r="AT6" s="35" t="e">
        <f>
IF(AT7="",NA(),AT7)</f>
        <v>
#N/A</v>
      </c>
      <c r="AU6" s="35" t="e">
        <f t="shared" ref="AU6:BC6" si="6">
IF(AU7="",NA(),AU7)</f>
        <v>
#N/A</v>
      </c>
      <c r="AV6" s="35" t="e">
        <f t="shared" si="6"/>
        <v>
#N/A</v>
      </c>
      <c r="AW6" s="35" t="e">
        <f t="shared" si="6"/>
        <v>
#N/A</v>
      </c>
      <c r="AX6" s="35" t="e">
        <f t="shared" si="6"/>
        <v>
#N/A</v>
      </c>
      <c r="AY6" s="35" t="e">
        <f t="shared" si="6"/>
        <v>
#N/A</v>
      </c>
      <c r="AZ6" s="35" t="e">
        <f t="shared" si="6"/>
        <v>
#N/A</v>
      </c>
      <c r="BA6" s="35" t="e">
        <f t="shared" si="6"/>
        <v>
#N/A</v>
      </c>
      <c r="BB6" s="35" t="e">
        <f t="shared" si="6"/>
        <v>
#N/A</v>
      </c>
      <c r="BC6" s="35" t="e">
        <f t="shared" si="6"/>
        <v>
#N/A</v>
      </c>
      <c r="BD6" s="35" t="str">
        <f>
IF(BD7="","",IF(BD7="-","【-】","【"&amp;SUBSTITUTE(TEXT(BD7,"#,##0.00"),"-","△")&amp;"】"))</f>
        <v/>
      </c>
      <c r="BE6" s="36">
        <f>
IF(BE7="",NA(),BE7)</f>
        <v>
128.6</v>
      </c>
      <c r="BF6" s="36">
        <f t="shared" ref="BF6:BN6" si="7">
IF(BF7="",NA(),BF7)</f>
        <v>
109.74</v>
      </c>
      <c r="BG6" s="36">
        <f t="shared" si="7"/>
        <v>
92.78</v>
      </c>
      <c r="BH6" s="36">
        <f t="shared" si="7"/>
        <v>
86.87</v>
      </c>
      <c r="BI6" s="36">
        <f t="shared" si="7"/>
        <v>
81.27</v>
      </c>
      <c r="BJ6" s="36">
        <f t="shared" si="7"/>
        <v>
1144.79</v>
      </c>
      <c r="BK6" s="36">
        <f t="shared" si="7"/>
        <v>
1061.58</v>
      </c>
      <c r="BL6" s="36">
        <f t="shared" si="7"/>
        <v>
1007.7</v>
      </c>
      <c r="BM6" s="36">
        <f t="shared" si="7"/>
        <v>
1018.52</v>
      </c>
      <c r="BN6" s="36">
        <f t="shared" si="7"/>
        <v>
949.61</v>
      </c>
      <c r="BO6" s="35" t="str">
        <f>
IF(BO7="","",IF(BO7="-","【-】","【"&amp;SUBSTITUTE(TEXT(BO7,"#,##0.00"),"-","△")&amp;"】"))</f>
        <v>
【949.15】</v>
      </c>
      <c r="BP6" s="36">
        <f>
IF(BP7="",NA(),BP7)</f>
        <v>
66.599999999999994</v>
      </c>
      <c r="BQ6" s="36">
        <f t="shared" ref="BQ6:BY6" si="8">
IF(BQ7="",NA(),BQ7)</f>
        <v>
72.33</v>
      </c>
      <c r="BR6" s="36">
        <f t="shared" si="8"/>
        <v>
89.36</v>
      </c>
      <c r="BS6" s="36">
        <f t="shared" si="8"/>
        <v>
77.55</v>
      </c>
      <c r="BT6" s="36">
        <f t="shared" si="8"/>
        <v>
94.08</v>
      </c>
      <c r="BU6" s="36">
        <f t="shared" si="8"/>
        <v>
56.04</v>
      </c>
      <c r="BV6" s="36">
        <f t="shared" si="8"/>
        <v>
58.52</v>
      </c>
      <c r="BW6" s="36">
        <f t="shared" si="8"/>
        <v>
59.22</v>
      </c>
      <c r="BX6" s="36">
        <f t="shared" si="8"/>
        <v>
58.79</v>
      </c>
      <c r="BY6" s="36">
        <f t="shared" si="8"/>
        <v>
58.41</v>
      </c>
      <c r="BZ6" s="35" t="str">
        <f>
IF(BZ7="","",IF(BZ7="-","【-】","【"&amp;SUBSTITUTE(TEXT(BZ7,"#,##0.00"),"-","△")&amp;"】"))</f>
        <v>
【55.87】</v>
      </c>
      <c r="CA6" s="36">
        <f>
IF(CA7="",NA(),CA7)</f>
        <v>
278.47000000000003</v>
      </c>
      <c r="CB6" s="36">
        <f t="shared" ref="CB6:CJ6" si="9">
IF(CB7="",NA(),CB7)</f>
        <v>
252.6</v>
      </c>
      <c r="CC6" s="36">
        <f t="shared" si="9"/>
        <v>
204.44</v>
      </c>
      <c r="CD6" s="36">
        <f t="shared" si="9"/>
        <v>
232.23</v>
      </c>
      <c r="CE6" s="36">
        <f t="shared" si="9"/>
        <v>
190.66</v>
      </c>
      <c r="CF6" s="36">
        <f t="shared" si="9"/>
        <v>
304.35000000000002</v>
      </c>
      <c r="CG6" s="36">
        <f t="shared" si="9"/>
        <v>
296.3</v>
      </c>
      <c r="CH6" s="36">
        <f t="shared" si="9"/>
        <v>
292.89999999999998</v>
      </c>
      <c r="CI6" s="36">
        <f t="shared" si="9"/>
        <v>
298.25</v>
      </c>
      <c r="CJ6" s="36">
        <f t="shared" si="9"/>
        <v>
303.27999999999997</v>
      </c>
      <c r="CK6" s="35" t="str">
        <f>
IF(CK7="","",IF(CK7="-","【-】","【"&amp;SUBSTITUTE(TEXT(CK7,"#,##0.00"),"-","△")&amp;"】"))</f>
        <v>
【288.19】</v>
      </c>
      <c r="CL6" s="36">
        <f>
IF(CL7="",NA(),CL7)</f>
        <v>
52.05</v>
      </c>
      <c r="CM6" s="36">
        <f t="shared" ref="CM6:CU6" si="10">
IF(CM7="",NA(),CM7)</f>
        <v>
52.05</v>
      </c>
      <c r="CN6" s="36">
        <f t="shared" si="10"/>
        <v>
51.91</v>
      </c>
      <c r="CO6" s="36">
        <f t="shared" si="10"/>
        <v>
53.79</v>
      </c>
      <c r="CP6" s="36">
        <f t="shared" si="10"/>
        <v>
50.94</v>
      </c>
      <c r="CQ6" s="36">
        <f t="shared" si="10"/>
        <v>
55.9</v>
      </c>
      <c r="CR6" s="36">
        <f t="shared" si="10"/>
        <v>
57.3</v>
      </c>
      <c r="CS6" s="36">
        <f t="shared" si="10"/>
        <v>
56.76</v>
      </c>
      <c r="CT6" s="36">
        <f t="shared" si="10"/>
        <v>
56.04</v>
      </c>
      <c r="CU6" s="36">
        <f t="shared" si="10"/>
        <v>
58.52</v>
      </c>
      <c r="CV6" s="35" t="str">
        <f>
IF(CV7="","",IF(CV7="-","【-】","【"&amp;SUBSTITUTE(TEXT(CV7,"#,##0.00"),"-","△")&amp;"】"))</f>
        <v>
【56.31】</v>
      </c>
      <c r="CW6" s="36">
        <f>
IF(CW7="",NA(),CW7)</f>
        <v>
79.5</v>
      </c>
      <c r="CX6" s="36">
        <f t="shared" ref="CX6:DF6" si="11">
IF(CX7="",NA(),CX7)</f>
        <v>
79.819999999999993</v>
      </c>
      <c r="CY6" s="36">
        <f t="shared" si="11"/>
        <v>
80.099999999999994</v>
      </c>
      <c r="CZ6" s="36">
        <f t="shared" si="11"/>
        <v>
75</v>
      </c>
      <c r="DA6" s="36">
        <f t="shared" si="11"/>
        <v>
80.5</v>
      </c>
      <c r="DB6" s="36">
        <f t="shared" si="11"/>
        <v>
73.28</v>
      </c>
      <c r="DC6" s="36">
        <f t="shared" si="11"/>
        <v>
72.42</v>
      </c>
      <c r="DD6" s="36">
        <f t="shared" si="11"/>
        <v>
73.069999999999993</v>
      </c>
      <c r="DE6" s="36">
        <f t="shared" si="11"/>
        <v>
72.78</v>
      </c>
      <c r="DF6" s="36">
        <f t="shared" si="11"/>
        <v>
71.33</v>
      </c>
      <c r="DG6" s="35" t="str">
        <f>
IF(DG7="","",IF(DG7="-","【-】","【"&amp;SUBSTITUTE(TEXT(DG7,"#,##0.00"),"-","△")&amp;"】"))</f>
        <v>
【71.88】</v>
      </c>
      <c r="DH6" s="35" t="e">
        <f>
IF(DH7="",NA(),DH7)</f>
        <v>
#N/A</v>
      </c>
      <c r="DI6" s="35" t="e">
        <f t="shared" ref="DI6:DQ6" si="12">
IF(DI7="",NA(),DI7)</f>
        <v>
#N/A</v>
      </c>
      <c r="DJ6" s="35" t="e">
        <f t="shared" si="12"/>
        <v>
#N/A</v>
      </c>
      <c r="DK6" s="35" t="e">
        <f t="shared" si="12"/>
        <v>
#N/A</v>
      </c>
      <c r="DL6" s="35" t="e">
        <f t="shared" si="12"/>
        <v>
#N/A</v>
      </c>
      <c r="DM6" s="35" t="e">
        <f t="shared" si="12"/>
        <v>
#N/A</v>
      </c>
      <c r="DN6" s="35" t="e">
        <f t="shared" si="12"/>
        <v>
#N/A</v>
      </c>
      <c r="DO6" s="35" t="e">
        <f t="shared" si="12"/>
        <v>
#N/A</v>
      </c>
      <c r="DP6" s="35" t="e">
        <f t="shared" si="12"/>
        <v>
#N/A</v>
      </c>
      <c r="DQ6" s="35" t="e">
        <f t="shared" si="12"/>
        <v>
#N/A</v>
      </c>
      <c r="DR6" s="35" t="str">
        <f>
IF(DR7="","",IF(DR7="-","【-】","【"&amp;SUBSTITUTE(TEXT(DR7,"#,##0.00"),"-","△")&amp;"】"))</f>
        <v/>
      </c>
      <c r="DS6" s="35" t="e">
        <f>
IF(DS7="",NA(),DS7)</f>
        <v>
#N/A</v>
      </c>
      <c r="DT6" s="35" t="e">
        <f t="shared" ref="DT6:EB6" si="13">
IF(DT7="",NA(),DT7)</f>
        <v>
#N/A</v>
      </c>
      <c r="DU6" s="35" t="e">
        <f t="shared" si="13"/>
        <v>
#N/A</v>
      </c>
      <c r="DV6" s="35" t="e">
        <f t="shared" si="13"/>
        <v>
#N/A</v>
      </c>
      <c r="DW6" s="35" t="e">
        <f t="shared" si="13"/>
        <v>
#N/A</v>
      </c>
      <c r="DX6" s="35" t="e">
        <f t="shared" si="13"/>
        <v>
#N/A</v>
      </c>
      <c r="DY6" s="35" t="e">
        <f t="shared" si="13"/>
        <v>
#N/A</v>
      </c>
      <c r="DZ6" s="35" t="e">
        <f t="shared" si="13"/>
        <v>
#N/A</v>
      </c>
      <c r="EA6" s="35" t="e">
        <f t="shared" si="13"/>
        <v>
#N/A</v>
      </c>
      <c r="EB6" s="35" t="e">
        <f t="shared" si="13"/>
        <v>
#N/A</v>
      </c>
      <c r="EC6" s="35" t="str">
        <f>
IF(EC7="","",IF(EC7="-","【-】","【"&amp;SUBSTITUTE(TEXT(EC7,"#,##0.00"),"-","△")&amp;"】"))</f>
        <v/>
      </c>
      <c r="ED6" s="36">
        <f>
IF(ED7="",NA(),ED7)</f>
        <v>
1.52</v>
      </c>
      <c r="EE6" s="36">
        <f t="shared" ref="EE6:EM6" si="14">
IF(EE7="",NA(),EE7)</f>
        <v>
2.1800000000000002</v>
      </c>
      <c r="EF6" s="36">
        <f t="shared" si="14"/>
        <v>
3.66</v>
      </c>
      <c r="EG6" s="35">
        <f t="shared" si="14"/>
        <v>
0</v>
      </c>
      <c r="EH6" s="35">
        <f t="shared" si="14"/>
        <v>
0</v>
      </c>
      <c r="EI6" s="36">
        <f t="shared" si="14"/>
        <v>
0.53</v>
      </c>
      <c r="EJ6" s="36">
        <f t="shared" si="14"/>
        <v>
0.72</v>
      </c>
      <c r="EK6" s="36">
        <f t="shared" si="14"/>
        <v>
0.53</v>
      </c>
      <c r="EL6" s="36">
        <f t="shared" si="14"/>
        <v>
0.71</v>
      </c>
      <c r="EM6" s="36">
        <f t="shared" si="14"/>
        <v>
0.72</v>
      </c>
      <c r="EN6" s="35" t="str">
        <f>
IF(EN7="","",IF(EN7="-","【-】","【"&amp;SUBSTITUTE(TEXT(EN7,"#,##0.00"),"-","△")&amp;"】"))</f>
        <v>
【0.80】</v>
      </c>
    </row>
    <row r="7" spans="1:144" s="37" customFormat="1" x14ac:dyDescent="0.2">
      <c r="A7" s="29"/>
      <c r="B7" s="38">
        <v>
2020</v>
      </c>
      <c r="C7" s="38">
        <v>
133078</v>
      </c>
      <c r="D7" s="38">
        <v>
47</v>
      </c>
      <c r="E7" s="38">
        <v>
1</v>
      </c>
      <c r="F7" s="38">
        <v>
0</v>
      </c>
      <c r="G7" s="38">
        <v>
0</v>
      </c>
      <c r="H7" s="38" t="s">
        <v>
95</v>
      </c>
      <c r="I7" s="38" t="s">
        <v>
96</v>
      </c>
      <c r="J7" s="38" t="s">
        <v>
97</v>
      </c>
      <c r="K7" s="38" t="s">
        <v>
98</v>
      </c>
      <c r="L7" s="38" t="s">
        <v>
99</v>
      </c>
      <c r="M7" s="38" t="s">
        <v>
100</v>
      </c>
      <c r="N7" s="39" t="s">
        <v>
101</v>
      </c>
      <c r="O7" s="39" t="s">
        <v>
102</v>
      </c>
      <c r="P7" s="39">
        <v>
95.81</v>
      </c>
      <c r="Q7" s="39">
        <v>
2475</v>
      </c>
      <c r="R7" s="39">
        <v>
2112</v>
      </c>
      <c r="S7" s="39">
        <v>
105.41</v>
      </c>
      <c r="T7" s="39">
        <v>
20.04</v>
      </c>
      <c r="U7" s="39">
        <v>
2013</v>
      </c>
      <c r="V7" s="39">
        <v>
13.3</v>
      </c>
      <c r="W7" s="39">
        <v>
151.35</v>
      </c>
      <c r="X7" s="39">
        <v>
86.87</v>
      </c>
      <c r="Y7" s="39">
        <v>
85.32</v>
      </c>
      <c r="Z7" s="39">
        <v>
91.43</v>
      </c>
      <c r="AA7" s="39">
        <v>
92.35</v>
      </c>
      <c r="AB7" s="39">
        <v>
95.52</v>
      </c>
      <c r="AC7" s="39">
        <v>
77.56</v>
      </c>
      <c r="AD7" s="39">
        <v>
78.510000000000005</v>
      </c>
      <c r="AE7" s="39">
        <v>
77.91</v>
      </c>
      <c r="AF7" s="39">
        <v>
79.099999999999994</v>
      </c>
      <c r="AG7" s="39">
        <v>
79.33</v>
      </c>
      <c r="AH7" s="39">
        <v>
78.36</v>
      </c>
      <c r="AI7" s="39"/>
      <c r="AJ7" s="39"/>
      <c r="AK7" s="39"/>
      <c r="AL7" s="39"/>
      <c r="AM7" s="39"/>
      <c r="AN7" s="39"/>
      <c r="AO7" s="39"/>
      <c r="AP7" s="39"/>
      <c r="AQ7" s="39"/>
      <c r="AR7" s="39"/>
      <c r="AS7" s="39"/>
      <c r="AT7" s="39"/>
      <c r="AU7" s="39"/>
      <c r="AV7" s="39"/>
      <c r="AW7" s="39"/>
      <c r="AX7" s="39"/>
      <c r="AY7" s="39"/>
      <c r="AZ7" s="39"/>
      <c r="BA7" s="39"/>
      <c r="BB7" s="39"/>
      <c r="BC7" s="39"/>
      <c r="BD7" s="39"/>
      <c r="BE7" s="39">
        <v>
128.6</v>
      </c>
      <c r="BF7" s="39">
        <v>
109.74</v>
      </c>
      <c r="BG7" s="39">
        <v>
92.78</v>
      </c>
      <c r="BH7" s="39">
        <v>
86.87</v>
      </c>
      <c r="BI7" s="39">
        <v>
81.27</v>
      </c>
      <c r="BJ7" s="39">
        <v>
1144.79</v>
      </c>
      <c r="BK7" s="39">
        <v>
1061.58</v>
      </c>
      <c r="BL7" s="39">
        <v>
1007.7</v>
      </c>
      <c r="BM7" s="39">
        <v>
1018.52</v>
      </c>
      <c r="BN7" s="39">
        <v>
949.61</v>
      </c>
      <c r="BO7" s="39">
        <v>
949.15</v>
      </c>
      <c r="BP7" s="39">
        <v>
66.599999999999994</v>
      </c>
      <c r="BQ7" s="39">
        <v>
72.33</v>
      </c>
      <c r="BR7" s="39">
        <v>
89.36</v>
      </c>
      <c r="BS7" s="39">
        <v>
77.55</v>
      </c>
      <c r="BT7" s="39">
        <v>
94.08</v>
      </c>
      <c r="BU7" s="39">
        <v>
56.04</v>
      </c>
      <c r="BV7" s="39">
        <v>
58.52</v>
      </c>
      <c r="BW7" s="39">
        <v>
59.22</v>
      </c>
      <c r="BX7" s="39">
        <v>
58.79</v>
      </c>
      <c r="BY7" s="39">
        <v>
58.41</v>
      </c>
      <c r="BZ7" s="39">
        <v>
55.87</v>
      </c>
      <c r="CA7" s="39">
        <v>
278.47000000000003</v>
      </c>
      <c r="CB7" s="39">
        <v>
252.6</v>
      </c>
      <c r="CC7" s="39">
        <v>
204.44</v>
      </c>
      <c r="CD7" s="39">
        <v>
232.23</v>
      </c>
      <c r="CE7" s="39">
        <v>
190.66</v>
      </c>
      <c r="CF7" s="39">
        <v>
304.35000000000002</v>
      </c>
      <c r="CG7" s="39">
        <v>
296.3</v>
      </c>
      <c r="CH7" s="39">
        <v>
292.89999999999998</v>
      </c>
      <c r="CI7" s="39">
        <v>
298.25</v>
      </c>
      <c r="CJ7" s="39">
        <v>
303.27999999999997</v>
      </c>
      <c r="CK7" s="39">
        <v>
288.19</v>
      </c>
      <c r="CL7" s="39">
        <v>
52.05</v>
      </c>
      <c r="CM7" s="39">
        <v>
52.05</v>
      </c>
      <c r="CN7" s="39">
        <v>
51.91</v>
      </c>
      <c r="CO7" s="39">
        <v>
53.79</v>
      </c>
      <c r="CP7" s="39">
        <v>
50.94</v>
      </c>
      <c r="CQ7" s="39">
        <v>
55.9</v>
      </c>
      <c r="CR7" s="39">
        <v>
57.3</v>
      </c>
      <c r="CS7" s="39">
        <v>
56.76</v>
      </c>
      <c r="CT7" s="39">
        <v>
56.04</v>
      </c>
      <c r="CU7" s="39">
        <v>
58.52</v>
      </c>
      <c r="CV7" s="39">
        <v>
56.31</v>
      </c>
      <c r="CW7" s="39">
        <v>
79.5</v>
      </c>
      <c r="CX7" s="39">
        <v>
79.819999999999993</v>
      </c>
      <c r="CY7" s="39">
        <v>
80.099999999999994</v>
      </c>
      <c r="CZ7" s="39">
        <v>
75</v>
      </c>
      <c r="DA7" s="39">
        <v>
80.5</v>
      </c>
      <c r="DB7" s="39">
        <v>
73.28</v>
      </c>
      <c r="DC7" s="39">
        <v>
72.42</v>
      </c>
      <c r="DD7" s="39">
        <v>
73.069999999999993</v>
      </c>
      <c r="DE7" s="39">
        <v>
72.78</v>
      </c>
      <c r="DF7" s="39">
        <v>
71.33</v>
      </c>
      <c r="DG7" s="39">
        <v>
71.88</v>
      </c>
      <c r="DH7" s="39"/>
      <c r="DI7" s="39"/>
      <c r="DJ7" s="39"/>
      <c r="DK7" s="39"/>
      <c r="DL7" s="39"/>
      <c r="DM7" s="39"/>
      <c r="DN7" s="39"/>
      <c r="DO7" s="39"/>
      <c r="DP7" s="39"/>
      <c r="DQ7" s="39"/>
      <c r="DR7" s="39"/>
      <c r="DS7" s="39"/>
      <c r="DT7" s="39"/>
      <c r="DU7" s="39"/>
      <c r="DV7" s="39"/>
      <c r="DW7" s="39"/>
      <c r="DX7" s="39"/>
      <c r="DY7" s="39"/>
      <c r="DZ7" s="39"/>
      <c r="EA7" s="39"/>
      <c r="EB7" s="39"/>
      <c r="EC7" s="39"/>
      <c r="ED7" s="39">
        <v>
1.52</v>
      </c>
      <c r="EE7" s="39">
        <v>
2.1800000000000002</v>
      </c>
      <c r="EF7" s="39">
        <v>
3.66</v>
      </c>
      <c r="EG7" s="39">
        <v>
0</v>
      </c>
      <c r="EH7" s="39">
        <v>
0</v>
      </c>
      <c r="EI7" s="39">
        <v>
0.53</v>
      </c>
      <c r="EJ7" s="39">
        <v>
0.72</v>
      </c>
      <c r="EK7" s="39">
        <v>
0.53</v>
      </c>
      <c r="EL7" s="39">
        <v>
0.71</v>
      </c>
      <c r="EM7" s="39">
        <v>
0.72</v>
      </c>
      <c r="EN7" s="39">
        <v>
0.8</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
103</v>
      </c>
      <c r="C9" s="41" t="s">
        <v>
104</v>
      </c>
      <c r="D9" s="41" t="s">
        <v>
105</v>
      </c>
      <c r="E9" s="41" t="s">
        <v>
106</v>
      </c>
      <c r="F9" s="41" t="s">
        <v>
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
46</v>
      </c>
      <c r="B10" s="42">
        <f t="shared" ref="B10:D10" si="15">
DATEVALUE($B7+12-B11&amp;"/1/"&amp;B12)</f>
        <v>
46753</v>
      </c>
      <c r="C10" s="42">
        <f t="shared" si="15"/>
        <v>
47119</v>
      </c>
      <c r="D10" s="42">
        <f t="shared" si="15"/>
        <v>
47484</v>
      </c>
      <c r="E10" s="43">
        <f>
DATEVALUE($B7+12-E11&amp;"/1/"&amp;E12)</f>
        <v>
47849</v>
      </c>
      <c r="F10" s="43">
        <f>
DATEVALUE($B7+12-F11&amp;"/1/"&amp;F12)</f>
        <v>
48215</v>
      </c>
    </row>
    <row r="11" spans="1:144" x14ac:dyDescent="0.2">
      <c r="B11">
        <v>
4</v>
      </c>
      <c r="C11">
        <v>
3</v>
      </c>
      <c r="D11">
        <v>
2</v>
      </c>
      <c r="E11">
        <v>
1</v>
      </c>
      <c r="F11">
        <v>
0</v>
      </c>
      <c r="G11" t="s">
        <v>
108</v>
      </c>
    </row>
    <row r="12" spans="1:144" x14ac:dyDescent="0.2">
      <c r="B12">
        <v>
1</v>
      </c>
      <c r="C12">
        <v>
1</v>
      </c>
      <c r="D12">
        <v>
1</v>
      </c>
      <c r="E12">
        <v>
1</v>
      </c>
      <c r="F12">
        <v>
2</v>
      </c>
      <c r="G12" t="s">
        <v>
109</v>
      </c>
    </row>
    <row r="13" spans="1:144" x14ac:dyDescent="0.2">
      <c r="B13" t="s">
        <v>
110</v>
      </c>
      <c r="C13" t="s">
        <v>
111</v>
      </c>
      <c r="D13" t="s">
        <v>
110</v>
      </c>
      <c r="E13" t="s">
        <v>
112</v>
      </c>
      <c r="F13" t="s">
        <v>
113</v>
      </c>
      <c r="G13" t="s">
        <v>
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2022-01-24T05:26:02Z</cp:lastPrinted>
  <dcterms:created xsi:type="dcterms:W3CDTF">2021-12-03T07:02:40Z</dcterms:created>
  <dcterms:modified xsi:type="dcterms:W3CDTF">2022-02-15T10:23:52Z</dcterms:modified>
  <cp:category/>
</cp:coreProperties>
</file>