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ShvKrsO/BMnrUfXsSsPL/M0hfR8lx9FXtZMQNapCFX2b4PpyfbTyLoCkOmPeOsKAL/9iZlt9nof4Uz49AdJyYA==" workbookSaltValue="/Cr2N9zus0xvqdbFxVzdVQ=="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<sst xmlns="http://schemas.openxmlformats.org/spreadsheetml/2006/main" count="320" uniqueCount="119">
  <si>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</si>
  <si>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</si>
  <si>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</si>
  <si>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</si>
  <si>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</si>
  <si>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</si>
  <si>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</si>
  <si>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</si>
  <si>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</si>
  <si>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</si>
  <si>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</si>
  <si>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</si>
  <si>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</si>
  <si>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</si>
  <si>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</si>
  <si>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</si>
  <si>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</si>
  <si>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</si>
  <si>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</si>
  <si>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</si>
  <si>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</si>
  <si>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</si>
  <si>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</si>
  <si>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</si>
  <si>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</si>
  <si>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</si>
  <si>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</si>
  <si>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</si>
  <si>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</si>
  <si>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</si>
  <si>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</si>
  <si>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</si>
  <si>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</si>
  <si>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</si>
  <si>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</si>
  <si>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</si>
  <si>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</si>
  <si>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</si>
  <si>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</si>
  <si>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</si>
  <si>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</si>
  <si>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</si>
  <si>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</si>
  <si>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</si>
  <si>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</si>
  <si>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</si>
  <si>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</si>
  <si>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</si>
  <si>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</si>
  <si>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</si>
  <si>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</si>
  <si>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</si>
  <si>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</si>
  <si>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</si>
  <si>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</si>
  <si>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</si>
  <si>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</si>
  <si>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</si>
  <si>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</si>
  <si>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</si>
  <si>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</si>
  <si>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</si>
  <si>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</si>
  <si>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</si>
  <si>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</si>
  <si>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</si>
  <si>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</si>
  <si>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</si>
  <si>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</si>
  <si>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</si>
  <si>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</si>
  <si>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</si>
  <si>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</si>
  <si>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</si>
  <si>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</si>
  <si>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</si>
  <si>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</si>
  <si>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</si>
  <si>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</si>
  <si>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</si>
  <si>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</si>
  <si>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</si>
  <si>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</si>
  <si>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</si>
  <si>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</si>
  <si>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</si>
  <si>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</si>
  <si>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</si>
  <si>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</si>
  <si>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</si>
  <si>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</si>
  <si>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</si>
  <si>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</si>
  <si>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</si>
  <si>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</si>
  <si>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</si>
  <si>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東久留米市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</si>
  <si>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</si>
  <si>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</si>
  <si>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</si>
  <si>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</si>
  <si>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</si>
  <si>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</si>
  <si>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</si>
  <si>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</si>
  <si>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</si>
  <si>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</si>
  <si>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</si>
  <si>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</si>
  <si>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</si>
  <si>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</si>
  <si>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</si>
  <si>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</si>
  <si>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</si>
  <si>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</si>
  <si>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</si>
  <si>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xml:space="preserve"> 東久留米市では、昭和39年から下水道事業に着手しており、令和2年度末までに整備した管渠延長は約334㎞になります。
　グラフ①有形固定資産減価償却率については、4.21％と低い数値となっており、償却が進んでいないというように見えますが、これは公営企業会計移行初年度ということが影響しているもので、②管渠老朽化率で示す法定耐用年数を超えた管渠延長の割合のとおり、下水道施設の老朽化は着々と進行しております。このことから市では平成24年度より長寿命化対策に着手し、平成30年度には効率的な維持管理・老朽化対策を行うことを目的とした「東久留米市下水道ストックマネジメント実施方針」を策定しており、今後も本計画に基づき取組を進めてまいります。
　なお、③管渠改善率で示すとおり、令和2年度の老朽化対策工事等は行われておりません。
</t>
    <phoneticPr fontId="4"/>
  </si>
  <si>
    <t xml:space="preserve"> 現在、汚水処理費の大部分を占める地方債の償還金については、普及促進全盛期の建設に伴う地方債の償還が終了しつつあることから、年々減少傾向となっておりましたが、今後下水道施設の計画的な老朽化対策を行っていくことから改築・更新費用など多くの投資が必要となってまいります。
一方収入面においては、人口減少や節水機器の普及により使用料収入の増加は見込めない状況であると考えられます。
　これらの問題を踏まえ、健全な事業経営の実現を目指す指針として、令和3年2月に下水道経営の中長期的な計画となる経営戦略の策定を行いました。今後も本計画に基づき、下水道事業が持続的なものとなるよう、効率化・健全化を進めていきます。
</t>
    <phoneticPr fontId="4"/>
  </si>
  <si>
    <t xml:space="preserve">　東久留米市下水道事業は、令和2年4月1日より、地方公営企業法の一部を適用し公営企業会計に移行しており、本表に示す令和2年度決算は公営企業会計移行後初めての決算となります。
　本事業の経営状況については、①経常収支比率が100％を超えていることから、黒字での経営が行われていることとなりますが、⑤経費回収率が示す「汚水処理に係る経費を下水道使用料でどの程度賄えているか」という状況については、100％を満たしておらず、さらには類似団体平均、全国平均をも下回っています。要因としては⑥汚水処理原価で示す「有収水量1㎥あたりの汚水処理に要した費用」が、類似団体平均や全国平均を上回っていることからも、汚水処理経費の負担が大きいことが伺えます。これは市の地形上、汚水の中継ポンプを経由しなければ流下させることができない地域があることや、市域を横断する2本の河川の影響により伏せ越し等の施設が必要なこと、また下水道施設建設時に受益者負担金を徴収していないこと等が影響していると考えられます。今後汚水処理資本費が減少していくことが見込まれるため、⑤⑥の指標については改善が見込まれます。
　③流動比率については1年以内の債務に対する支払い能力を表すものであり、平均値を下回るものとなっていますが、その多くは企業債償還金となっており、返済の原資は下水道使用料で賄うことを見込んでおります。
　④企業債残高対事業規模比率は企業債の残高規模を表す指標となっており、平均を大きく下回るものとなっておりますが、今後行っていく老朽化対策の財源として企業債をの活用を予定していることから、将来的に増加傾向となることが見込まれます。
　⑧水洗化率については類似団体や全国の平均値と比較しても高い数値を示しておりますが、汚水普及率は100％であるため、公共水域の水質保全及び使用料収入の確保という観点から、水洗化率100％をめざし、下水道未接続世帯に対し接続促進に努める必要があ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</si>
</sst>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1C-4AB9-8C91-73DDB2AC48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C61C-4AB9-8C91-73DDB2AC48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88-45B8-962F-695DC332E2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67.709999999999994</c:v>
                </c:pt>
              </c:numCache>
            </c:numRef>
          </c:val>
          <c:smooth val="0"/>
          <c:extLst>
            <c:ext xmlns:c16="http://schemas.microsoft.com/office/drawing/2014/chart" uri="{C3380CC4-5D6E-409C-BE32-E72D297353CC}">
              <c16:uniqueId val="{00000001-B388-45B8-962F-695DC332E2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99.71</c:v>
                </c:pt>
              </c:numCache>
            </c:numRef>
          </c:val>
          <c:extLst>
            <c:ext xmlns:c16="http://schemas.microsoft.com/office/drawing/2014/chart" uri="{C3380CC4-5D6E-409C-BE32-E72D297353CC}">
              <c16:uniqueId val="{00000000-B98E-42D8-8249-D14AC4B65E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97.24</c:v>
                </c:pt>
              </c:numCache>
            </c:numRef>
          </c:val>
          <c:smooth val="0"/>
          <c:extLst>
            <c:ext xmlns:c16="http://schemas.microsoft.com/office/drawing/2014/chart" uri="{C3380CC4-5D6E-409C-BE32-E72D297353CC}">
              <c16:uniqueId val="{00000001-B98E-42D8-8249-D14AC4B65E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118.06</c:v>
                </c:pt>
              </c:numCache>
            </c:numRef>
          </c:val>
          <c:extLst>
            <c:ext xmlns:c16="http://schemas.microsoft.com/office/drawing/2014/chart" uri="{C3380CC4-5D6E-409C-BE32-E72D297353CC}">
              <c16:uniqueId val="{00000000-CB3C-40F0-861B-2395A150091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107.05</c:v>
                </c:pt>
              </c:numCache>
            </c:numRef>
          </c:val>
          <c:smooth val="0"/>
          <c:extLst>
            <c:ext xmlns:c16="http://schemas.microsoft.com/office/drawing/2014/chart" uri="{C3380CC4-5D6E-409C-BE32-E72D297353CC}">
              <c16:uniqueId val="{00000001-CB3C-40F0-861B-2395A150091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4.21</c:v>
                </c:pt>
              </c:numCache>
            </c:numRef>
          </c:val>
          <c:extLst>
            <c:ext xmlns:c16="http://schemas.microsoft.com/office/drawing/2014/chart" uri="{C3380CC4-5D6E-409C-BE32-E72D297353CC}">
              <c16:uniqueId val="{00000000-A884-4A8D-9EB0-1227F88E7F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27.39</c:v>
                </c:pt>
              </c:numCache>
            </c:numRef>
          </c:val>
          <c:smooth val="0"/>
          <c:extLst>
            <c:ext xmlns:c16="http://schemas.microsoft.com/office/drawing/2014/chart" uri="{C3380CC4-5D6E-409C-BE32-E72D297353CC}">
              <c16:uniqueId val="{00000001-A884-4A8D-9EB0-1227F88E7F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16.73</c:v>
                </c:pt>
              </c:numCache>
            </c:numRef>
          </c:val>
          <c:extLst>
            <c:ext xmlns:c16="http://schemas.microsoft.com/office/drawing/2014/chart" uri="{C3380CC4-5D6E-409C-BE32-E72D297353CC}">
              <c16:uniqueId val="{00000000-519D-47EF-B722-2687029A1F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5.86</c:v>
                </c:pt>
              </c:numCache>
            </c:numRef>
          </c:val>
          <c:smooth val="0"/>
          <c:extLst>
            <c:ext xmlns:c16="http://schemas.microsoft.com/office/drawing/2014/chart" uri="{C3380CC4-5D6E-409C-BE32-E72D297353CC}">
              <c16:uniqueId val="{00000001-519D-47EF-B722-2687029A1F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A5C-4DA8-9FEF-DAFB61E7EC0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A5C-4DA8-9FEF-DAFB61E7EC0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60.55</c:v>
                </c:pt>
              </c:numCache>
            </c:numRef>
          </c:val>
          <c:extLst>
            <c:ext xmlns:c16="http://schemas.microsoft.com/office/drawing/2014/chart" uri="{C3380CC4-5D6E-409C-BE32-E72D297353CC}">
              <c16:uniqueId val="{00000000-3AAF-4E8A-8453-4FE7836C30C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84.84</c:v>
                </c:pt>
              </c:numCache>
            </c:numRef>
          </c:val>
          <c:smooth val="0"/>
          <c:extLst>
            <c:ext xmlns:c16="http://schemas.microsoft.com/office/drawing/2014/chart" uri="{C3380CC4-5D6E-409C-BE32-E72D297353CC}">
              <c16:uniqueId val="{00000001-3AAF-4E8A-8453-4FE7836C30C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304.64</c:v>
                </c:pt>
              </c:numCache>
            </c:numRef>
          </c:val>
          <c:extLst>
            <c:ext xmlns:c16="http://schemas.microsoft.com/office/drawing/2014/chart" uri="{C3380CC4-5D6E-409C-BE32-E72D297353CC}">
              <c16:uniqueId val="{00000000-BAE6-4B81-8120-040144A08C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565.62</c:v>
                </c:pt>
              </c:numCache>
            </c:numRef>
          </c:val>
          <c:smooth val="0"/>
          <c:extLst>
            <c:ext xmlns:c16="http://schemas.microsoft.com/office/drawing/2014/chart" uri="{C3380CC4-5D6E-409C-BE32-E72D297353CC}">
              <c16:uniqueId val="{00000001-BAE6-4B81-8120-040144A08C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92.72</c:v>
                </c:pt>
              </c:numCache>
            </c:numRef>
          </c:val>
          <c:extLst>
            <c:ext xmlns:c16="http://schemas.microsoft.com/office/drawing/2014/chart" uri="{C3380CC4-5D6E-409C-BE32-E72D297353CC}">
              <c16:uniqueId val="{00000000-A48B-4A56-B765-1A6798C8EB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102.36</c:v>
                </c:pt>
              </c:numCache>
            </c:numRef>
          </c:val>
          <c:smooth val="0"/>
          <c:extLst>
            <c:ext xmlns:c16="http://schemas.microsoft.com/office/drawing/2014/chart" uri="{C3380CC4-5D6E-409C-BE32-E72D297353CC}">
              <c16:uniqueId val="{00000001-A48B-4A56-B765-1A6798C8EB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138.74</c:v>
                </c:pt>
              </c:numCache>
            </c:numRef>
          </c:val>
          <c:extLst>
            <c:ext xmlns:c16="http://schemas.microsoft.com/office/drawing/2014/chart" uri="{C3380CC4-5D6E-409C-BE32-E72D297353CC}">
              <c16:uniqueId val="{00000000-392A-46C4-916E-94C3C8E1C5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114.01</c:v>
                </c:pt>
              </c:numCache>
            </c:numRef>
          </c:val>
          <c:smooth val="0"/>
          <c:extLst>
            <c:ext xmlns:c16="http://schemas.microsoft.com/office/drawing/2014/chart" uri="{C3380CC4-5D6E-409C-BE32-E72D297353CC}">
              <c16:uniqueId val="{00000001-392A-46C4-916E-94C3C8E1C5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東久留米市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117007</v>
      </c>
      <c r="AM8" s="51"/>
      <c r="AN8" s="51"/>
      <c r="AO8" s="51"/>
      <c r="AP8" s="51"/>
      <c r="AQ8" s="51"/>
      <c r="AR8" s="51"/>
      <c r="AS8" s="51"/>
      <c r="AT8" s="46">
        <f>
データ!T6</f>
        <v>
12.88</v>
      </c>
      <c r="AU8" s="46"/>
      <c r="AV8" s="46"/>
      <c r="AW8" s="46"/>
      <c r="AX8" s="46"/>
      <c r="AY8" s="46"/>
      <c r="AZ8" s="46"/>
      <c r="BA8" s="46"/>
      <c r="BB8" s="46">
        <f>
データ!U6</f>
        <v>
9084.39</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75.319999999999993</v>
      </c>
      <c r="J10" s="46"/>
      <c r="K10" s="46"/>
      <c r="L10" s="46"/>
      <c r="M10" s="46"/>
      <c r="N10" s="46"/>
      <c r="O10" s="46"/>
      <c r="P10" s="46">
        <f>
データ!P6</f>
        <v>
100</v>
      </c>
      <c r="Q10" s="46"/>
      <c r="R10" s="46"/>
      <c r="S10" s="46"/>
      <c r="T10" s="46"/>
      <c r="U10" s="46"/>
      <c r="V10" s="46"/>
      <c r="W10" s="46">
        <f>
データ!Q6</f>
        <v>
87.51</v>
      </c>
      <c r="X10" s="46"/>
      <c r="Y10" s="46"/>
      <c r="Z10" s="46"/>
      <c r="AA10" s="46"/>
      <c r="AB10" s="46"/>
      <c r="AC10" s="46"/>
      <c r="AD10" s="51">
        <f>
データ!R6</f>
        <v>
2134</v>
      </c>
      <c r="AE10" s="51"/>
      <c r="AF10" s="51"/>
      <c r="AG10" s="51"/>
      <c r="AH10" s="51"/>
      <c r="AI10" s="51"/>
      <c r="AJ10" s="51"/>
      <c r="AK10" s="2"/>
      <c r="AL10" s="51">
        <f>
データ!V6</f>
        <v>
117020</v>
      </c>
      <c r="AM10" s="51"/>
      <c r="AN10" s="51"/>
      <c r="AO10" s="51"/>
      <c r="AP10" s="51"/>
      <c r="AQ10" s="51"/>
      <c r="AR10" s="51"/>
      <c r="AS10" s="51"/>
      <c r="AT10" s="46">
        <f>
データ!W6</f>
        <v>
12.92</v>
      </c>
      <c r="AU10" s="46"/>
      <c r="AV10" s="46"/>
      <c r="AW10" s="46"/>
      <c r="AX10" s="46"/>
      <c r="AY10" s="46"/>
      <c r="AZ10" s="46"/>
      <c r="BA10" s="46"/>
      <c r="BB10" s="46">
        <f>
データ!X6</f>
        <v>
9057.2800000000007</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NoCK3UWRtI3F/kbBL57CMsBSZxVJa9oFXuExVtto39dkxBpHAt9ykAz4hngjKoQiGh/buunJL41MJGQBKeeV6w==" saltValue="LiDxS/piRWmySUgxV6bnO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132225</v>
      </c>
      <c r="D6" s="33">
        <f t="shared" si="3"/>
        <v>
46</v>
      </c>
      <c r="E6" s="33">
        <f t="shared" si="3"/>
        <v>
17</v>
      </c>
      <c r="F6" s="33">
        <f t="shared" si="3"/>
        <v>
1</v>
      </c>
      <c r="G6" s="33">
        <f t="shared" si="3"/>
        <v>
0</v>
      </c>
      <c r="H6" s="33" t="str">
        <f t="shared" si="3"/>
        <v>
東京都　東久留米市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75.319999999999993</v>
      </c>
      <c r="P6" s="34">
        <f t="shared" si="3"/>
        <v>
100</v>
      </c>
      <c r="Q6" s="34">
        <f t="shared" si="3"/>
        <v>
87.51</v>
      </c>
      <c r="R6" s="34">
        <f t="shared" si="3"/>
        <v>
2134</v>
      </c>
      <c r="S6" s="34">
        <f t="shared" si="3"/>
        <v>
117007</v>
      </c>
      <c r="T6" s="34">
        <f t="shared" si="3"/>
        <v>
12.88</v>
      </c>
      <c r="U6" s="34">
        <f t="shared" si="3"/>
        <v>
9084.39</v>
      </c>
      <c r="V6" s="34">
        <f t="shared" si="3"/>
        <v>
117020</v>
      </c>
      <c r="W6" s="34">
        <f t="shared" si="3"/>
        <v>
12.92</v>
      </c>
      <c r="X6" s="34">
        <f t="shared" si="3"/>
        <v>
9057.2800000000007</v>
      </c>
      <c r="Y6" s="35" t="str">
        <f>
IF(Y7="",NA(),Y7)</f>
        <v>
-</v>
      </c>
      <c r="Z6" s="35" t="str">
        <f t="shared" ref="Z6:AH6" si="4">
IF(Z7="",NA(),Z7)</f>
        <v>
-</v>
      </c>
      <c r="AA6" s="35" t="str">
        <f t="shared" si="4"/>
        <v>
-</v>
      </c>
      <c r="AB6" s="35" t="str">
        <f t="shared" si="4"/>
        <v>
-</v>
      </c>
      <c r="AC6" s="35">
        <f t="shared" si="4"/>
        <v>
118.06</v>
      </c>
      <c r="AD6" s="35" t="str">
        <f t="shared" si="4"/>
        <v>
-</v>
      </c>
      <c r="AE6" s="35" t="str">
        <f t="shared" si="4"/>
        <v>
-</v>
      </c>
      <c r="AF6" s="35" t="str">
        <f t="shared" si="4"/>
        <v>
-</v>
      </c>
      <c r="AG6" s="35" t="str">
        <f t="shared" si="4"/>
        <v>
-</v>
      </c>
      <c r="AH6" s="35">
        <f t="shared" si="4"/>
        <v>
107.05</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4">
        <f t="shared" si="5"/>
        <v>
0</v>
      </c>
      <c r="AT6" s="34" t="str">
        <f>
IF(AT7="","",IF(AT7="-","【-】","【"&amp;SUBSTITUTE(TEXT(AT7,"#,##0.00"),"-","△")&amp;"】"))</f>
        <v>
【3.64】</v>
      </c>
      <c r="AU6" s="35" t="str">
        <f>
IF(AU7="",NA(),AU7)</f>
        <v>
-</v>
      </c>
      <c r="AV6" s="35" t="str">
        <f t="shared" ref="AV6:BD6" si="6">
IF(AV7="",NA(),AV7)</f>
        <v>
-</v>
      </c>
      <c r="AW6" s="35" t="str">
        <f t="shared" si="6"/>
        <v>
-</v>
      </c>
      <c r="AX6" s="35" t="str">
        <f t="shared" si="6"/>
        <v>
-</v>
      </c>
      <c r="AY6" s="35">
        <f t="shared" si="6"/>
        <v>
60.55</v>
      </c>
      <c r="AZ6" s="35" t="str">
        <f t="shared" si="6"/>
        <v>
-</v>
      </c>
      <c r="BA6" s="35" t="str">
        <f t="shared" si="6"/>
        <v>
-</v>
      </c>
      <c r="BB6" s="35" t="str">
        <f t="shared" si="6"/>
        <v>
-</v>
      </c>
      <c r="BC6" s="35" t="str">
        <f t="shared" si="6"/>
        <v>
-</v>
      </c>
      <c r="BD6" s="35">
        <f t="shared" si="6"/>
        <v>
84.84</v>
      </c>
      <c r="BE6" s="34" t="str">
        <f>
IF(BE7="","",IF(BE7="-","【-】","【"&amp;SUBSTITUTE(TEXT(BE7,"#,##0.00"),"-","△")&amp;"】"))</f>
        <v>
【67.52】</v>
      </c>
      <c r="BF6" s="35" t="str">
        <f>
IF(BF7="",NA(),BF7)</f>
        <v>
-</v>
      </c>
      <c r="BG6" s="35" t="str">
        <f t="shared" ref="BG6:BO6" si="7">
IF(BG7="",NA(),BG7)</f>
        <v>
-</v>
      </c>
      <c r="BH6" s="35" t="str">
        <f t="shared" si="7"/>
        <v>
-</v>
      </c>
      <c r="BI6" s="35" t="str">
        <f t="shared" si="7"/>
        <v>
-</v>
      </c>
      <c r="BJ6" s="35">
        <f t="shared" si="7"/>
        <v>
304.64</v>
      </c>
      <c r="BK6" s="35" t="str">
        <f t="shared" si="7"/>
        <v>
-</v>
      </c>
      <c r="BL6" s="35" t="str">
        <f t="shared" si="7"/>
        <v>
-</v>
      </c>
      <c r="BM6" s="35" t="str">
        <f t="shared" si="7"/>
        <v>
-</v>
      </c>
      <c r="BN6" s="35" t="str">
        <f t="shared" si="7"/>
        <v>
-</v>
      </c>
      <c r="BO6" s="35">
        <f t="shared" si="7"/>
        <v>
565.62</v>
      </c>
      <c r="BP6" s="34" t="str">
        <f>
IF(BP7="","",IF(BP7="-","【-】","【"&amp;SUBSTITUTE(TEXT(BP7,"#,##0.00"),"-","△")&amp;"】"))</f>
        <v>
【705.21】</v>
      </c>
      <c r="BQ6" s="35" t="str">
        <f>
IF(BQ7="",NA(),BQ7)</f>
        <v>
-</v>
      </c>
      <c r="BR6" s="35" t="str">
        <f t="shared" ref="BR6:BZ6" si="8">
IF(BR7="",NA(),BR7)</f>
        <v>
-</v>
      </c>
      <c r="BS6" s="35" t="str">
        <f t="shared" si="8"/>
        <v>
-</v>
      </c>
      <c r="BT6" s="35" t="str">
        <f t="shared" si="8"/>
        <v>
-</v>
      </c>
      <c r="BU6" s="35">
        <f t="shared" si="8"/>
        <v>
92.72</v>
      </c>
      <c r="BV6" s="35" t="str">
        <f t="shared" si="8"/>
        <v>
-</v>
      </c>
      <c r="BW6" s="35" t="str">
        <f t="shared" si="8"/>
        <v>
-</v>
      </c>
      <c r="BX6" s="35" t="str">
        <f t="shared" si="8"/>
        <v>
-</v>
      </c>
      <c r="BY6" s="35" t="str">
        <f t="shared" si="8"/>
        <v>
-</v>
      </c>
      <c r="BZ6" s="35">
        <f t="shared" si="8"/>
        <v>
102.36</v>
      </c>
      <c r="CA6" s="34" t="str">
        <f>
IF(CA7="","",IF(CA7="-","【-】","【"&amp;SUBSTITUTE(TEXT(CA7,"#,##0.00"),"-","△")&amp;"】"))</f>
        <v>
【98.96】</v>
      </c>
      <c r="CB6" s="35" t="str">
        <f>
IF(CB7="",NA(),CB7)</f>
        <v>
-</v>
      </c>
      <c r="CC6" s="35" t="str">
        <f t="shared" ref="CC6:CK6" si="9">
IF(CC7="",NA(),CC7)</f>
        <v>
-</v>
      </c>
      <c r="CD6" s="35" t="str">
        <f t="shared" si="9"/>
        <v>
-</v>
      </c>
      <c r="CE6" s="35" t="str">
        <f t="shared" si="9"/>
        <v>
-</v>
      </c>
      <c r="CF6" s="35">
        <f t="shared" si="9"/>
        <v>
138.74</v>
      </c>
      <c r="CG6" s="35" t="str">
        <f t="shared" si="9"/>
        <v>
-</v>
      </c>
      <c r="CH6" s="35" t="str">
        <f t="shared" si="9"/>
        <v>
-</v>
      </c>
      <c r="CI6" s="35" t="str">
        <f t="shared" si="9"/>
        <v>
-</v>
      </c>
      <c r="CJ6" s="35" t="str">
        <f t="shared" si="9"/>
        <v>
-</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67.709999999999994</v>
      </c>
      <c r="CW6" s="34" t="str">
        <f>
IF(CW7="","",IF(CW7="-","【-】","【"&amp;SUBSTITUTE(TEXT(CW7,"#,##0.00"),"-","△")&amp;"】"))</f>
        <v>
【59.57】</v>
      </c>
      <c r="CX6" s="35" t="str">
        <f>
IF(CX7="",NA(),CX7)</f>
        <v>
-</v>
      </c>
      <c r="CY6" s="35" t="str">
        <f t="shared" ref="CY6:DG6" si="11">
IF(CY7="",NA(),CY7)</f>
        <v>
-</v>
      </c>
      <c r="CZ6" s="35" t="str">
        <f t="shared" si="11"/>
        <v>
-</v>
      </c>
      <c r="DA6" s="35" t="str">
        <f t="shared" si="11"/>
        <v>
-</v>
      </c>
      <c r="DB6" s="35">
        <f t="shared" si="11"/>
        <v>
99.71</v>
      </c>
      <c r="DC6" s="35" t="str">
        <f t="shared" si="11"/>
        <v>
-</v>
      </c>
      <c r="DD6" s="35" t="str">
        <f t="shared" si="11"/>
        <v>
-</v>
      </c>
      <c r="DE6" s="35" t="str">
        <f t="shared" si="11"/>
        <v>
-</v>
      </c>
      <c r="DF6" s="35" t="str">
        <f t="shared" si="11"/>
        <v>
-</v>
      </c>
      <c r="DG6" s="35">
        <f t="shared" si="11"/>
        <v>
97.24</v>
      </c>
      <c r="DH6" s="34" t="str">
        <f>
IF(DH7="","",IF(DH7="-","【-】","【"&amp;SUBSTITUTE(TEXT(DH7,"#,##0.00"),"-","△")&amp;"】"))</f>
        <v>
【95.57】</v>
      </c>
      <c r="DI6" s="35" t="str">
        <f>
IF(DI7="",NA(),DI7)</f>
        <v>
-</v>
      </c>
      <c r="DJ6" s="35" t="str">
        <f t="shared" ref="DJ6:DR6" si="12">
IF(DJ7="",NA(),DJ7)</f>
        <v>
-</v>
      </c>
      <c r="DK6" s="35" t="str">
        <f t="shared" si="12"/>
        <v>
-</v>
      </c>
      <c r="DL6" s="35" t="str">
        <f t="shared" si="12"/>
        <v>
-</v>
      </c>
      <c r="DM6" s="35">
        <f t="shared" si="12"/>
        <v>
4.21</v>
      </c>
      <c r="DN6" s="35" t="str">
        <f t="shared" si="12"/>
        <v>
-</v>
      </c>
      <c r="DO6" s="35" t="str">
        <f t="shared" si="12"/>
        <v>
-</v>
      </c>
      <c r="DP6" s="35" t="str">
        <f t="shared" si="12"/>
        <v>
-</v>
      </c>
      <c r="DQ6" s="35" t="str">
        <f t="shared" si="12"/>
        <v>
-</v>
      </c>
      <c r="DR6" s="35">
        <f t="shared" si="12"/>
        <v>
27.39</v>
      </c>
      <c r="DS6" s="34" t="str">
        <f>
IF(DS7="","",IF(DS7="-","【-】","【"&amp;SUBSTITUTE(TEXT(DS7,"#,##0.00"),"-","△")&amp;"】"))</f>
        <v>
【36.52】</v>
      </c>
      <c r="DT6" s="35" t="str">
        <f>
IF(DT7="",NA(),DT7)</f>
        <v>
-</v>
      </c>
      <c r="DU6" s="35" t="str">
        <f t="shared" ref="DU6:EC6" si="13">
IF(DU7="",NA(),DU7)</f>
        <v>
-</v>
      </c>
      <c r="DV6" s="35" t="str">
        <f t="shared" si="13"/>
        <v>
-</v>
      </c>
      <c r="DW6" s="35" t="str">
        <f t="shared" si="13"/>
        <v>
-</v>
      </c>
      <c r="DX6" s="35">
        <f t="shared" si="13"/>
        <v>
16.73</v>
      </c>
      <c r="DY6" s="35" t="str">
        <f t="shared" si="13"/>
        <v>
-</v>
      </c>
      <c r="DZ6" s="35" t="str">
        <f t="shared" si="13"/>
        <v>
-</v>
      </c>
      <c r="EA6" s="35" t="str">
        <f t="shared" si="13"/>
        <v>
-</v>
      </c>
      <c r="EB6" s="35" t="str">
        <f t="shared" si="13"/>
        <v>
-</v>
      </c>
      <c r="EC6" s="35">
        <f t="shared" si="13"/>
        <v>
5.86</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0.19</v>
      </c>
      <c r="EO6" s="34" t="str">
        <f>
IF(EO7="","",IF(EO7="-","【-】","【"&amp;SUBSTITUTE(TEXT(EO7,"#,##0.00"),"-","△")&amp;"】"))</f>
        <v>
【0.30】</v>
      </c>
    </row>
    <row r="7" spans="1:148" s="36" customFormat="1" x14ac:dyDescent="0.15">
      <c r="A7" s="28"/>
      <c r="B7" s="37">
        <v>
2020</v>
      </c>
      <c r="C7" s="37">
        <v>
132225</v>
      </c>
      <c r="D7" s="37">
        <v>
46</v>
      </c>
      <c r="E7" s="37">
        <v>
17</v>
      </c>
      <c r="F7" s="37">
        <v>
1</v>
      </c>
      <c r="G7" s="37">
        <v>
0</v>
      </c>
      <c r="H7" s="37" t="s">
        <v>
96</v>
      </c>
      <c r="I7" s="37" t="s">
        <v>
97</v>
      </c>
      <c r="J7" s="37" t="s">
        <v>
98</v>
      </c>
      <c r="K7" s="37" t="s">
        <v>
99</v>
      </c>
      <c r="L7" s="37" t="s">
        <v>
100</v>
      </c>
      <c r="M7" s="37" t="s">
        <v>
101</v>
      </c>
      <c r="N7" s="38" t="s">
        <v>
102</v>
      </c>
      <c r="O7" s="38">
        <v>
75.319999999999993</v>
      </c>
      <c r="P7" s="38">
        <v>
100</v>
      </c>
      <c r="Q7" s="38">
        <v>
87.51</v>
      </c>
      <c r="R7" s="38">
        <v>
2134</v>
      </c>
      <c r="S7" s="38">
        <v>
117007</v>
      </c>
      <c r="T7" s="38">
        <v>
12.88</v>
      </c>
      <c r="U7" s="38">
        <v>
9084.39</v>
      </c>
      <c r="V7" s="38">
        <v>
117020</v>
      </c>
      <c r="W7" s="38">
        <v>
12.92</v>
      </c>
      <c r="X7" s="38">
        <v>
9057.2800000000007</v>
      </c>
      <c r="Y7" s="38" t="s">
        <v>
102</v>
      </c>
      <c r="Z7" s="38" t="s">
        <v>
102</v>
      </c>
      <c r="AA7" s="38" t="s">
        <v>
102</v>
      </c>
      <c r="AB7" s="38" t="s">
        <v>
102</v>
      </c>
      <c r="AC7" s="38">
        <v>
118.06</v>
      </c>
      <c r="AD7" s="38" t="s">
        <v>
102</v>
      </c>
      <c r="AE7" s="38" t="s">
        <v>
102</v>
      </c>
      <c r="AF7" s="38" t="s">
        <v>
102</v>
      </c>
      <c r="AG7" s="38" t="s">
        <v>
102</v>
      </c>
      <c r="AH7" s="38">
        <v>
107.05</v>
      </c>
      <c r="AI7" s="38">
        <v>
106.67</v>
      </c>
      <c r="AJ7" s="38" t="s">
        <v>
102</v>
      </c>
      <c r="AK7" s="38" t="s">
        <v>
102</v>
      </c>
      <c r="AL7" s="38" t="s">
        <v>
102</v>
      </c>
      <c r="AM7" s="38" t="s">
        <v>
102</v>
      </c>
      <c r="AN7" s="38">
        <v>
0</v>
      </c>
      <c r="AO7" s="38" t="s">
        <v>
102</v>
      </c>
      <c r="AP7" s="38" t="s">
        <v>
102</v>
      </c>
      <c r="AQ7" s="38" t="s">
        <v>
102</v>
      </c>
      <c r="AR7" s="38" t="s">
        <v>
102</v>
      </c>
      <c r="AS7" s="38">
        <v>
0</v>
      </c>
      <c r="AT7" s="38">
        <v>
3.64</v>
      </c>
      <c r="AU7" s="38" t="s">
        <v>
102</v>
      </c>
      <c r="AV7" s="38" t="s">
        <v>
102</v>
      </c>
      <c r="AW7" s="38" t="s">
        <v>
102</v>
      </c>
      <c r="AX7" s="38" t="s">
        <v>
102</v>
      </c>
      <c r="AY7" s="38">
        <v>
60.55</v>
      </c>
      <c r="AZ7" s="38" t="s">
        <v>
102</v>
      </c>
      <c r="BA7" s="38" t="s">
        <v>
102</v>
      </c>
      <c r="BB7" s="38" t="s">
        <v>
102</v>
      </c>
      <c r="BC7" s="38" t="s">
        <v>
102</v>
      </c>
      <c r="BD7" s="38">
        <v>
84.84</v>
      </c>
      <c r="BE7" s="38">
        <v>
67.52</v>
      </c>
      <c r="BF7" s="38" t="s">
        <v>
102</v>
      </c>
      <c r="BG7" s="38" t="s">
        <v>
102</v>
      </c>
      <c r="BH7" s="38" t="s">
        <v>
102</v>
      </c>
      <c r="BI7" s="38" t="s">
        <v>
102</v>
      </c>
      <c r="BJ7" s="38">
        <v>
304.64</v>
      </c>
      <c r="BK7" s="38" t="s">
        <v>
102</v>
      </c>
      <c r="BL7" s="38" t="s">
        <v>
102</v>
      </c>
      <c r="BM7" s="38" t="s">
        <v>
102</v>
      </c>
      <c r="BN7" s="38" t="s">
        <v>
102</v>
      </c>
      <c r="BO7" s="38">
        <v>
565.62</v>
      </c>
      <c r="BP7" s="38">
        <v>
705.21</v>
      </c>
      <c r="BQ7" s="38" t="s">
        <v>
102</v>
      </c>
      <c r="BR7" s="38" t="s">
        <v>
102</v>
      </c>
      <c r="BS7" s="38" t="s">
        <v>
102</v>
      </c>
      <c r="BT7" s="38" t="s">
        <v>
102</v>
      </c>
      <c r="BU7" s="38">
        <v>
92.72</v>
      </c>
      <c r="BV7" s="38" t="s">
        <v>
102</v>
      </c>
      <c r="BW7" s="38" t="s">
        <v>
102</v>
      </c>
      <c r="BX7" s="38" t="s">
        <v>
102</v>
      </c>
      <c r="BY7" s="38" t="s">
        <v>
102</v>
      </c>
      <c r="BZ7" s="38">
        <v>
102.36</v>
      </c>
      <c r="CA7" s="38">
        <v>
98.96</v>
      </c>
      <c r="CB7" s="38" t="s">
        <v>
102</v>
      </c>
      <c r="CC7" s="38" t="s">
        <v>
102</v>
      </c>
      <c r="CD7" s="38" t="s">
        <v>
102</v>
      </c>
      <c r="CE7" s="38" t="s">
        <v>
102</v>
      </c>
      <c r="CF7" s="38">
        <v>
138.74</v>
      </c>
      <c r="CG7" s="38" t="s">
        <v>
102</v>
      </c>
      <c r="CH7" s="38" t="s">
        <v>
102</v>
      </c>
      <c r="CI7" s="38" t="s">
        <v>
102</v>
      </c>
      <c r="CJ7" s="38" t="s">
        <v>
102</v>
      </c>
      <c r="CK7" s="38">
        <v>
114.01</v>
      </c>
      <c r="CL7" s="38">
        <v>
134.52000000000001</v>
      </c>
      <c r="CM7" s="38" t="s">
        <v>
102</v>
      </c>
      <c r="CN7" s="38" t="s">
        <v>
102</v>
      </c>
      <c r="CO7" s="38" t="s">
        <v>
102</v>
      </c>
      <c r="CP7" s="38" t="s">
        <v>
102</v>
      </c>
      <c r="CQ7" s="38" t="s">
        <v>
102</v>
      </c>
      <c r="CR7" s="38" t="s">
        <v>
102</v>
      </c>
      <c r="CS7" s="38" t="s">
        <v>
102</v>
      </c>
      <c r="CT7" s="38" t="s">
        <v>
102</v>
      </c>
      <c r="CU7" s="38" t="s">
        <v>
102</v>
      </c>
      <c r="CV7" s="38">
        <v>
67.709999999999994</v>
      </c>
      <c r="CW7" s="38">
        <v>
59.57</v>
      </c>
      <c r="CX7" s="38" t="s">
        <v>
102</v>
      </c>
      <c r="CY7" s="38" t="s">
        <v>
102</v>
      </c>
      <c r="CZ7" s="38" t="s">
        <v>
102</v>
      </c>
      <c r="DA7" s="38" t="s">
        <v>
102</v>
      </c>
      <c r="DB7" s="38">
        <v>
99.71</v>
      </c>
      <c r="DC7" s="38" t="s">
        <v>
102</v>
      </c>
      <c r="DD7" s="38" t="s">
        <v>
102</v>
      </c>
      <c r="DE7" s="38" t="s">
        <v>
102</v>
      </c>
      <c r="DF7" s="38" t="s">
        <v>
102</v>
      </c>
      <c r="DG7" s="38">
        <v>
97.24</v>
      </c>
      <c r="DH7" s="38">
        <v>
95.57</v>
      </c>
      <c r="DI7" s="38" t="s">
        <v>
102</v>
      </c>
      <c r="DJ7" s="38" t="s">
        <v>
102</v>
      </c>
      <c r="DK7" s="38" t="s">
        <v>
102</v>
      </c>
      <c r="DL7" s="38" t="s">
        <v>
102</v>
      </c>
      <c r="DM7" s="38">
        <v>
4.21</v>
      </c>
      <c r="DN7" s="38" t="s">
        <v>
102</v>
      </c>
      <c r="DO7" s="38" t="s">
        <v>
102</v>
      </c>
      <c r="DP7" s="38" t="s">
        <v>
102</v>
      </c>
      <c r="DQ7" s="38" t="s">
        <v>
102</v>
      </c>
      <c r="DR7" s="38">
        <v>
27.39</v>
      </c>
      <c r="DS7" s="38">
        <v>
36.520000000000003</v>
      </c>
      <c r="DT7" s="38" t="s">
        <v>
102</v>
      </c>
      <c r="DU7" s="38" t="s">
        <v>
102</v>
      </c>
      <c r="DV7" s="38" t="s">
        <v>
102</v>
      </c>
      <c r="DW7" s="38" t="s">
        <v>
102</v>
      </c>
      <c r="DX7" s="38">
        <v>
16.73</v>
      </c>
      <c r="DY7" s="38" t="s">
        <v>
102</v>
      </c>
      <c r="DZ7" s="38" t="s">
        <v>
102</v>
      </c>
      <c r="EA7" s="38" t="s">
        <v>
102</v>
      </c>
      <c r="EB7" s="38" t="s">
        <v>
102</v>
      </c>
      <c r="EC7" s="38">
        <v>
5.86</v>
      </c>
      <c r="ED7" s="38">
        <v>
5.72</v>
      </c>
      <c r="EE7" s="38" t="s">
        <v>
102</v>
      </c>
      <c r="EF7" s="38" t="s">
        <v>
102</v>
      </c>
      <c r="EG7" s="38" t="s">
        <v>
102</v>
      </c>
      <c r="EH7" s="38" t="s">
        <v>
102</v>
      </c>
      <c r="EI7" s="38">
        <v>
0</v>
      </c>
      <c r="EJ7" s="38" t="s">
        <v>
102</v>
      </c>
      <c r="EK7" s="38" t="s">
        <v>
102</v>
      </c>
      <c r="EL7" s="38" t="s">
        <v>
102</v>
      </c>
      <c r="EM7" s="38" t="s">
        <v>
102</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112</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2022-02-04T00:48:50Z</cp:lastPrinted>
  <dcterms:created xsi:type="dcterms:W3CDTF">2021-12-03T07:10:50Z</dcterms:created>
  <dcterms:modified xsi:type="dcterms:W3CDTF">2022-02-17T02:49:07Z</dcterms:modified>
  <cp:category/>
</cp:coreProperties>
</file>