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tmXM9IqHz22cMnXb+r2K3Me3hICCzGtTAd5PRwtGStMEUfRYnE19mz64WJJYorMrcES7dbo1rVam7LWDAukmMA==" workbookSaltValue="ENJxH5OVoicyVhxbK4GHmQ==" workbookSpinCount="100000" lockStructure="1"/>
  <bookViews>
    <workbookView xWindow="0" yWindow="0" windowWidth="20490" windowHeight="69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<sst xmlns="http://schemas.openxmlformats.org/spreadsheetml/2006/main" count="320" uniqueCount="118">
  <si>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</si>
  <si>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</si>
  <si>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</si>
  <si>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</si>
  <si>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</si>
  <si>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</si>
  <si>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</si>
  <si>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</si>
  <si>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</si>
  <si>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</si>
  <si>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</si>
  <si>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</si>
  <si>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</si>
  <si>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</si>
  <si>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</si>
  <si>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</si>
  <si>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</si>
  <si>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</si>
  <si>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</si>
  <si>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</si>
  <si>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</si>
  <si>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</si>
  <si>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</si>
  <si>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</si>
  <si>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</si>
  <si>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</si>
  <si>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</si>
  <si>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</si>
  <si>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</si>
  <si>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</si>
  <si>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</si>
  <si>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</si>
  <si>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</si>
  <si>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</si>
  <si>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</si>
  <si>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</si>
  <si>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</si>
  <si>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</si>
  <si>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</si>
  <si>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</si>
  <si>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</si>
  <si>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</si>
  <si>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</si>
  <si>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</si>
  <si>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</si>
  <si>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</si>
  <si>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</si>
  <si>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</si>
  <si>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</si>
  <si>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</si>
  <si>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</si>
  <si>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</si>
  <si>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</si>
  <si>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</si>
  <si>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</si>
  <si>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</si>
  <si>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</si>
  <si>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</si>
  <si>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</si>
  <si>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</si>
  <si>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</si>
  <si>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</si>
  <si>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</si>
  <si>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</si>
  <si>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</si>
  <si>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</si>
  <si>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</si>
  <si>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</si>
  <si>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</si>
  <si>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</si>
  <si>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</si>
  <si>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</si>
  <si>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</si>
  <si>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</si>
  <si>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</si>
  <si>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</si>
  <si>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</si>
  <si>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</si>
  <si>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</si>
  <si>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</si>
  <si>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</si>
  <si>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</si>
  <si>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</si>
  <si>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</si>
  <si>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</si>
  <si>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</si>
  <si>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</si>
  <si>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</si>
  <si>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</si>
  <si>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</si>
  <si>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</si>
  <si>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</si>
  <si>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</si>
  <si>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</si>
  <si>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</si>
  <si>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</si>
  <si>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東大和市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</si>
  <si>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</si>
  <si>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</si>
  <si>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</si>
  <si>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</si>
  <si>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</si>
  <si>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</si>
  <si>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</si>
  <si>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</si>
  <si>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</si>
  <si>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</si>
  <si>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</si>
  <si>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</si>
  <si>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</si>
  <si>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</si>
  <si>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</si>
  <si>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</si>
  <si>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</si>
  <si>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</si>
  <si>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昭和５１年に下水道事業に着手し、現在まで汚水管渠の整備を進めている。
　今後は汚水管の老朽化に伴う道路陥没等による事故の危険性が高まるため、公共下水道ストックマネジメント基本計画に基づき、ライフサイクルコストの適正化と平準化を図り、調査・点検、修繕・改築などのストックマネジメント事業を引き続き実施し、汚水管渠の長寿命化を図っていく。</t>
    <rPh sb="1" eb="3">
      <t>ショウワ</t>
    </rPh>
    <rPh sb="5" eb="6">
      <t>ネン</t>
    </rPh>
    <rPh sb="7" eb="10">
      <t>ゲスイドウ</t>
    </rPh>
    <rPh sb="10" eb="12">
      <t>ジギョウ</t>
    </rPh>
    <rPh sb="13" eb="15">
      <t>チャクシュ</t>
    </rPh>
    <rPh sb="17" eb="19">
      <t>ゲンザイ</t>
    </rPh>
    <rPh sb="21" eb="23">
      <t>オスイ</t>
    </rPh>
    <rPh sb="23" eb="25">
      <t>カンキョ</t>
    </rPh>
    <rPh sb="26" eb="28">
      <t>セイビ</t>
    </rPh>
    <rPh sb="29" eb="30">
      <t>スス</t>
    </rPh>
    <rPh sb="37" eb="39">
      <t>コンゴ</t>
    </rPh>
    <rPh sb="40" eb="42">
      <t>オスイ</t>
    </rPh>
    <rPh sb="42" eb="43">
      <t>カン</t>
    </rPh>
    <rPh sb="44" eb="47">
      <t>ロウキュウカ</t>
    </rPh>
    <rPh sb="48" eb="49">
      <t>トモナ</t>
    </rPh>
    <rPh sb="50" eb="52">
      <t>ドウロ</t>
    </rPh>
    <rPh sb="52" eb="54">
      <t>カンボツ</t>
    </rPh>
    <rPh sb="54" eb="55">
      <t>トウ</t>
    </rPh>
    <rPh sb="58" eb="60">
      <t>ジコ</t>
    </rPh>
    <rPh sb="61" eb="64">
      <t>キケンセイ</t>
    </rPh>
    <rPh sb="65" eb="66">
      <t>タカ</t>
    </rPh>
    <rPh sb="71" eb="73">
      <t>コウキョウ</t>
    </rPh>
    <rPh sb="73" eb="76">
      <t>ゲスイドウ</t>
    </rPh>
    <rPh sb="86" eb="88">
      <t>キホン</t>
    </rPh>
    <rPh sb="88" eb="90">
      <t>ケイカク</t>
    </rPh>
    <rPh sb="91" eb="92">
      <t>モト</t>
    </rPh>
    <rPh sb="106" eb="109">
      <t>テキセイカ</t>
    </rPh>
    <rPh sb="110" eb="113">
      <t>ヘイジュンカ</t>
    </rPh>
    <rPh sb="114" eb="115">
      <t>ハカ</t>
    </rPh>
    <rPh sb="117" eb="119">
      <t>チョウサ</t>
    </rPh>
    <rPh sb="120" eb="122">
      <t>テンケン</t>
    </rPh>
    <rPh sb="123" eb="125">
      <t>シュウゼン</t>
    </rPh>
    <rPh sb="126" eb="128">
      <t>カイチク</t>
    </rPh>
    <rPh sb="141" eb="143">
      <t>ジギョウ</t>
    </rPh>
    <rPh sb="144" eb="145">
      <t>ヒ</t>
    </rPh>
    <rPh sb="146" eb="147">
      <t>ツヅ</t>
    </rPh>
    <rPh sb="148" eb="150">
      <t>ジッシ</t>
    </rPh>
    <rPh sb="152" eb="154">
      <t>オスイ</t>
    </rPh>
    <rPh sb="154" eb="156">
      <t>カンキョ</t>
    </rPh>
    <rPh sb="157" eb="159">
      <t>チョウジュ</t>
    </rPh>
    <rPh sb="159" eb="160">
      <t>イノチ</t>
    </rPh>
    <rPh sb="160" eb="161">
      <t>カ</t>
    </rPh>
    <rPh sb="162" eb="163">
      <t>ハカ</t>
    </rPh>
    <phoneticPr fontId="4"/>
  </si>
  <si>
    <t>令和２年度から地方公営企業法を適用したため、各指標は皆増となっている。
①経営の健全化・効率性を表す経常収支比率は100％を超えており、単年度の事業収支は黒字となっており健全な収支となっている。
③④集中的な建設投資による企業債償還の影響から流動比率は100％を下回る指標となっており、企業債残高対事業規模比率は類似団体や全国平均より下回っている。短期的に減価償却費が元金償還額より低いことが続き、流動比率も低いことから資金繰りに留意が必要である。
⑤経費回収率は100％を超えており、類似団体や全国平均と比較して高い数値となっている。使用料で回収すべき経費を賄えており健全な経営が行えている。
⑥汚水原価は全国平均と比較すると低いが、類似団体と比較すると高くなっているため、今後も未接続世帯への普及促進を行う。
⑧水洗化率については100％に近い数値となっており全国平均や類似団体と比較すると上回っている。今後とも未接続世帯の解消を図り使用料収入の確保に努める。</t>
    <rPh sb="0" eb="2">
      <t>レイワ</t>
    </rPh>
    <rPh sb="3" eb="5">
      <t>ネンド</t>
    </rPh>
    <rPh sb="7" eb="9">
      <t>チホウ</t>
    </rPh>
    <rPh sb="9" eb="11">
      <t>コウエイ</t>
    </rPh>
    <rPh sb="11" eb="13">
      <t>キギョウ</t>
    </rPh>
    <rPh sb="13" eb="14">
      <t>ホウ</t>
    </rPh>
    <rPh sb="15" eb="17">
      <t>テキヨウ</t>
    </rPh>
    <rPh sb="22" eb="23">
      <t>カク</t>
    </rPh>
    <rPh sb="23" eb="25">
      <t>シヒョウ</t>
    </rPh>
    <rPh sb="26" eb="27">
      <t>ミナ</t>
    </rPh>
    <rPh sb="27" eb="28">
      <t>ゾウ</t>
    </rPh>
    <rPh sb="37" eb="39">
      <t>ケイエイ</t>
    </rPh>
    <rPh sb="40" eb="43">
      <t>ケンゼンカ</t>
    </rPh>
    <rPh sb="44" eb="46">
      <t>コウリツ</t>
    </rPh>
    <rPh sb="46" eb="47">
      <t>セイ</t>
    </rPh>
    <rPh sb="48" eb="49">
      <t>アラワ</t>
    </rPh>
    <rPh sb="50" eb="52">
      <t>ケイジョウ</t>
    </rPh>
    <rPh sb="52" eb="54">
      <t>シュウシ</t>
    </rPh>
    <rPh sb="54" eb="56">
      <t>ヒリツ</t>
    </rPh>
    <rPh sb="62" eb="63">
      <t>コ</t>
    </rPh>
    <rPh sb="68" eb="71">
      <t>タンネンド</t>
    </rPh>
    <rPh sb="72" eb="74">
      <t>ジギョウ</t>
    </rPh>
    <rPh sb="74" eb="76">
      <t>シュウシ</t>
    </rPh>
    <rPh sb="77" eb="79">
      <t>クロジ</t>
    </rPh>
    <rPh sb="85" eb="87">
      <t>ケンゼン</t>
    </rPh>
    <rPh sb="88" eb="90">
      <t>シュウシ</t>
    </rPh>
    <rPh sb="101" eb="103">
      <t>シュウチュウ</t>
    </rPh>
    <rPh sb="103" eb="104">
      <t>テキ</t>
    </rPh>
    <rPh sb="105" eb="107">
      <t>ケンセツ</t>
    </rPh>
    <rPh sb="107" eb="109">
      <t>トウシ</t>
    </rPh>
    <rPh sb="112" eb="114">
      <t>キギョウ</t>
    </rPh>
    <rPh sb="114" eb="115">
      <t>サイ</t>
    </rPh>
    <rPh sb="115" eb="117">
      <t>ショウカン</t>
    </rPh>
    <rPh sb="118" eb="120">
      <t>エイキョウ</t>
    </rPh>
    <rPh sb="122" eb="124">
      <t>リュウドウ</t>
    </rPh>
    <rPh sb="124" eb="126">
      <t>ヒリツ</t>
    </rPh>
    <rPh sb="132" eb="134">
      <t>シタマワ</t>
    </rPh>
    <rPh sb="135" eb="137">
      <t>シヒョウ</t>
    </rPh>
    <rPh sb="144" eb="146">
      <t>キギョウ</t>
    </rPh>
    <rPh sb="146" eb="147">
      <t>サイ</t>
    </rPh>
    <rPh sb="147" eb="149">
      <t>ザンダカ</t>
    </rPh>
    <rPh sb="149" eb="150">
      <t>タイ</t>
    </rPh>
    <rPh sb="150" eb="152">
      <t>ジギョウ</t>
    </rPh>
    <rPh sb="152" eb="154">
      <t>キボ</t>
    </rPh>
    <rPh sb="154" eb="156">
      <t>ヒリツ</t>
    </rPh>
    <rPh sb="157" eb="159">
      <t>ルイジ</t>
    </rPh>
    <rPh sb="159" eb="161">
      <t>ダンタイ</t>
    </rPh>
    <rPh sb="162" eb="164">
      <t>ゼンコク</t>
    </rPh>
    <rPh sb="164" eb="166">
      <t>ヘイキン</t>
    </rPh>
    <rPh sb="168" eb="170">
      <t>シタマワ</t>
    </rPh>
    <rPh sb="175" eb="178">
      <t>タンキテキ</t>
    </rPh>
    <rPh sb="179" eb="181">
      <t>ゲンカ</t>
    </rPh>
    <rPh sb="181" eb="183">
      <t>ショウキャク</t>
    </rPh>
    <rPh sb="183" eb="184">
      <t>ヒ</t>
    </rPh>
    <rPh sb="185" eb="187">
      <t>ガンキン</t>
    </rPh>
    <rPh sb="187" eb="189">
      <t>ショウカン</t>
    </rPh>
    <rPh sb="189" eb="190">
      <t>ガク</t>
    </rPh>
    <rPh sb="192" eb="193">
      <t>ヒク</t>
    </rPh>
    <rPh sb="197" eb="198">
      <t>ツヅ</t>
    </rPh>
    <rPh sb="200" eb="202">
      <t>リュウドウ</t>
    </rPh>
    <rPh sb="202" eb="204">
      <t>ヒリツ</t>
    </rPh>
    <rPh sb="205" eb="206">
      <t>ヒク</t>
    </rPh>
    <rPh sb="211" eb="214">
      <t>シキンク</t>
    </rPh>
    <rPh sb="216" eb="218">
      <t>リュウイ</t>
    </rPh>
    <rPh sb="219" eb="221">
      <t>ヒツヨウ</t>
    </rPh>
    <rPh sb="228" eb="230">
      <t>ケイヒ</t>
    </rPh>
    <rPh sb="230" eb="232">
      <t>カイシュウ</t>
    </rPh>
    <rPh sb="232" eb="233">
      <t>リツ</t>
    </rPh>
    <rPh sb="239" eb="240">
      <t>コ</t>
    </rPh>
    <rPh sb="245" eb="247">
      <t>ルイジ</t>
    </rPh>
    <rPh sb="247" eb="249">
      <t>ダンタイ</t>
    </rPh>
    <rPh sb="250" eb="252">
      <t>ゼンコク</t>
    </rPh>
    <rPh sb="252" eb="254">
      <t>ヘイキン</t>
    </rPh>
    <rPh sb="255" eb="257">
      <t>ヒカク</t>
    </rPh>
    <rPh sb="259" eb="260">
      <t>タカ</t>
    </rPh>
    <rPh sb="261" eb="263">
      <t>スウチ</t>
    </rPh>
    <rPh sb="270" eb="273">
      <t>シヨウリョウ</t>
    </rPh>
    <rPh sb="274" eb="276">
      <t>カイシュウ</t>
    </rPh>
    <rPh sb="279" eb="281">
      <t>ケイヒ</t>
    </rPh>
    <rPh sb="282" eb="283">
      <t>マカナ</t>
    </rPh>
    <rPh sb="287" eb="289">
      <t>ケンゼン</t>
    </rPh>
    <rPh sb="290" eb="292">
      <t>ケイエイ</t>
    </rPh>
    <rPh sb="293" eb="294">
      <t>オコナ</t>
    </rPh>
    <rPh sb="302" eb="304">
      <t>オスイ</t>
    </rPh>
    <rPh sb="304" eb="306">
      <t>ゲンカ</t>
    </rPh>
    <rPh sb="307" eb="309">
      <t>ゼンコク</t>
    </rPh>
    <rPh sb="309" eb="311">
      <t>ヘイキン</t>
    </rPh>
    <rPh sb="312" eb="314">
      <t>ヒカク</t>
    </rPh>
    <rPh sb="317" eb="318">
      <t>ヒク</t>
    </rPh>
    <rPh sb="321" eb="323">
      <t>ルイジ</t>
    </rPh>
    <rPh sb="323" eb="325">
      <t>ダンタイ</t>
    </rPh>
    <rPh sb="326" eb="328">
      <t>ヒカク</t>
    </rPh>
    <rPh sb="331" eb="332">
      <t>タカ</t>
    </rPh>
    <rPh sb="341" eb="343">
      <t>コンゴ</t>
    </rPh>
    <rPh sb="344" eb="347">
      <t>ミセツゾク</t>
    </rPh>
    <rPh sb="347" eb="349">
      <t>セタイ</t>
    </rPh>
    <rPh sb="351" eb="353">
      <t>フキュウ</t>
    </rPh>
    <rPh sb="353" eb="355">
      <t>ソクシン</t>
    </rPh>
    <rPh sb="356" eb="357">
      <t>オコナ</t>
    </rPh>
    <rPh sb="362" eb="365">
      <t>スイセンカ</t>
    </rPh>
    <rPh sb="365" eb="366">
      <t>リツ</t>
    </rPh>
    <rPh sb="376" eb="377">
      <t>チカ</t>
    </rPh>
    <rPh sb="378" eb="380">
      <t>スウチ</t>
    </rPh>
    <rPh sb="386" eb="388">
      <t>ゼンコク</t>
    </rPh>
    <rPh sb="388" eb="390">
      <t>ヘイキン</t>
    </rPh>
    <rPh sb="391" eb="393">
      <t>ルイジ</t>
    </rPh>
    <rPh sb="393" eb="395">
      <t>ダンタイ</t>
    </rPh>
    <rPh sb="396" eb="398">
      <t>ヒカク</t>
    </rPh>
    <rPh sb="401" eb="403">
      <t>ウワマワ</t>
    </rPh>
    <rPh sb="408" eb="410">
      <t>コンゴ</t>
    </rPh>
    <rPh sb="412" eb="415">
      <t>ミセツゾク</t>
    </rPh>
    <rPh sb="415" eb="417">
      <t>セタイ</t>
    </rPh>
    <rPh sb="418" eb="420">
      <t>カイショウ</t>
    </rPh>
    <rPh sb="421" eb="422">
      <t>ハカ</t>
    </rPh>
    <rPh sb="423" eb="426">
      <t>シヨウリョウ</t>
    </rPh>
    <rPh sb="426" eb="428">
      <t>シュウニュウ</t>
    </rPh>
    <rPh sb="429" eb="431">
      <t>カクホ</t>
    </rPh>
    <rPh sb="432" eb="433">
      <t>ツト</t>
    </rPh>
    <phoneticPr fontId="4"/>
  </si>
  <si>
    <t>　今後は、人口減少に伴い下水道使用料の減少が予想され、汚水処理に係る維持管理費が横ばいで推移した場合、経営の健全性･効率性に係る指標は低下することが見込まれる。
　さらに、汚水管渠の改築･更新等の費用の増加が見込まれる。
　当市は、３年ごとに使用料の見直しのための検討を行うこととしていることから、各指標の変動に留意する。
　そのため、地方公営企業会計による経営状況や資産の把握、令和２年度に策定した公共下水道事業経営戦略に基づき、健全で効率的な事業運営を行っていく。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</si>
</sst>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DDD-43C9-8EDD-10C6889B58E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0.12</c:v>
                </c:pt>
              </c:numCache>
            </c:numRef>
          </c:val>
          <c:smooth val="0"/>
          <c:extLst>
            <c:ext xmlns:c16="http://schemas.microsoft.com/office/drawing/2014/chart" uri="{C3380CC4-5D6E-409C-BE32-E72D297353CC}">
              <c16:uniqueId val="{00000001-4DDD-43C9-8EDD-10C6889B58E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CB7-4980-AB05-2DA24A3B53B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80.11</c:v>
                </c:pt>
              </c:numCache>
            </c:numRef>
          </c:val>
          <c:smooth val="0"/>
          <c:extLst>
            <c:ext xmlns:c16="http://schemas.microsoft.com/office/drawing/2014/chart" uri="{C3380CC4-5D6E-409C-BE32-E72D297353CC}">
              <c16:uniqueId val="{00000001-ACB7-4980-AB05-2DA24A3B53B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99.18</c:v>
                </c:pt>
              </c:numCache>
            </c:numRef>
          </c:val>
          <c:extLst>
            <c:ext xmlns:c16="http://schemas.microsoft.com/office/drawing/2014/chart" uri="{C3380CC4-5D6E-409C-BE32-E72D297353CC}">
              <c16:uniqueId val="{00000000-7AAB-4127-BCE4-D0D21F3E789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95.96</c:v>
                </c:pt>
              </c:numCache>
            </c:numRef>
          </c:val>
          <c:smooth val="0"/>
          <c:extLst>
            <c:ext xmlns:c16="http://schemas.microsoft.com/office/drawing/2014/chart" uri="{C3380CC4-5D6E-409C-BE32-E72D297353CC}">
              <c16:uniqueId val="{00000001-7AAB-4127-BCE4-D0D21F3E789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112.78</c:v>
                </c:pt>
              </c:numCache>
            </c:numRef>
          </c:val>
          <c:extLst>
            <c:ext xmlns:c16="http://schemas.microsoft.com/office/drawing/2014/chart" uri="{C3380CC4-5D6E-409C-BE32-E72D297353CC}">
              <c16:uniqueId val="{00000000-26AA-48F0-A90B-81602F4032D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107.87</c:v>
                </c:pt>
              </c:numCache>
            </c:numRef>
          </c:val>
          <c:smooth val="0"/>
          <c:extLst>
            <c:ext xmlns:c16="http://schemas.microsoft.com/office/drawing/2014/chart" uri="{C3380CC4-5D6E-409C-BE32-E72D297353CC}">
              <c16:uniqueId val="{00000001-26AA-48F0-A90B-81602F4032D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4.1100000000000003</c:v>
                </c:pt>
              </c:numCache>
            </c:numRef>
          </c:val>
          <c:extLst>
            <c:ext xmlns:c16="http://schemas.microsoft.com/office/drawing/2014/chart" uri="{C3380CC4-5D6E-409C-BE32-E72D297353CC}">
              <c16:uniqueId val="{00000000-93D4-47FB-BFC3-F1BF6CC4376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20.23</c:v>
                </c:pt>
              </c:numCache>
            </c:numRef>
          </c:val>
          <c:smooth val="0"/>
          <c:extLst>
            <c:ext xmlns:c16="http://schemas.microsoft.com/office/drawing/2014/chart" uri="{C3380CC4-5D6E-409C-BE32-E72D297353CC}">
              <c16:uniqueId val="{00000001-93D4-47FB-BFC3-F1BF6CC4376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51F-4494-AC03-543C403DDE1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1.63</c:v>
                </c:pt>
              </c:numCache>
            </c:numRef>
          </c:val>
          <c:smooth val="0"/>
          <c:extLst>
            <c:ext xmlns:c16="http://schemas.microsoft.com/office/drawing/2014/chart" uri="{C3380CC4-5D6E-409C-BE32-E72D297353CC}">
              <c16:uniqueId val="{00000001-B51F-4494-AC03-543C403DDE1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84B-4C4E-BDEA-357AC5E790F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11.59</c:v>
                </c:pt>
              </c:numCache>
            </c:numRef>
          </c:val>
          <c:smooth val="0"/>
          <c:extLst>
            <c:ext xmlns:c16="http://schemas.microsoft.com/office/drawing/2014/chart" uri="{C3380CC4-5D6E-409C-BE32-E72D297353CC}">
              <c16:uniqueId val="{00000001-E84B-4C4E-BDEA-357AC5E790F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47.95</c:v>
                </c:pt>
              </c:numCache>
            </c:numRef>
          </c:val>
          <c:extLst>
            <c:ext xmlns:c16="http://schemas.microsoft.com/office/drawing/2014/chart" uri="{C3380CC4-5D6E-409C-BE32-E72D297353CC}">
              <c16:uniqueId val="{00000000-D20F-4E8A-9818-48E540544AE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37.200000000000003</c:v>
                </c:pt>
              </c:numCache>
            </c:numRef>
          </c:val>
          <c:smooth val="0"/>
          <c:extLst>
            <c:ext xmlns:c16="http://schemas.microsoft.com/office/drawing/2014/chart" uri="{C3380CC4-5D6E-409C-BE32-E72D297353CC}">
              <c16:uniqueId val="{00000001-D20F-4E8A-9818-48E540544AE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435.14</c:v>
                </c:pt>
              </c:numCache>
            </c:numRef>
          </c:val>
          <c:extLst>
            <c:ext xmlns:c16="http://schemas.microsoft.com/office/drawing/2014/chart" uri="{C3380CC4-5D6E-409C-BE32-E72D297353CC}">
              <c16:uniqueId val="{00000000-08EB-4B72-9512-EB3B48D3A22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843.72</c:v>
                </c:pt>
              </c:numCache>
            </c:numRef>
          </c:val>
          <c:smooth val="0"/>
          <c:extLst>
            <c:ext xmlns:c16="http://schemas.microsoft.com/office/drawing/2014/chart" uri="{C3380CC4-5D6E-409C-BE32-E72D297353CC}">
              <c16:uniqueId val="{00000001-08EB-4B72-9512-EB3B48D3A22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102.56</c:v>
                </c:pt>
              </c:numCache>
            </c:numRef>
          </c:val>
          <c:extLst>
            <c:ext xmlns:c16="http://schemas.microsoft.com/office/drawing/2014/chart" uri="{C3380CC4-5D6E-409C-BE32-E72D297353CC}">
              <c16:uniqueId val="{00000000-7D40-4EE8-9AD4-0500A7DFCE3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94.81</c:v>
                </c:pt>
              </c:numCache>
            </c:numRef>
          </c:val>
          <c:smooth val="0"/>
          <c:extLst>
            <c:ext xmlns:c16="http://schemas.microsoft.com/office/drawing/2014/chart" uri="{C3380CC4-5D6E-409C-BE32-E72D297353CC}">
              <c16:uniqueId val="{00000001-7D40-4EE8-9AD4-0500A7DFCE3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133.38999999999999</c:v>
                </c:pt>
              </c:numCache>
            </c:numRef>
          </c:val>
          <c:extLst>
            <c:ext xmlns:c16="http://schemas.microsoft.com/office/drawing/2014/chart" uri="{C3380CC4-5D6E-409C-BE32-E72D297353CC}">
              <c16:uniqueId val="{00000000-F63A-4E29-98E9-D93920DB3DD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129.9</c:v>
                </c:pt>
              </c:numCache>
            </c:numRef>
          </c:val>
          <c:smooth val="0"/>
          <c:extLst>
            <c:ext xmlns:c16="http://schemas.microsoft.com/office/drawing/2014/chart" uri="{C3380CC4-5D6E-409C-BE32-E72D297353CC}">
              <c16:uniqueId val="{00000001-F63A-4E29-98E9-D93920DB3DD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東大和市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Bb1</v>
      </c>
      <c r="X8" s="49"/>
      <c r="Y8" s="49"/>
      <c r="Z8" s="49"/>
      <c r="AA8" s="49"/>
      <c r="AB8" s="49"/>
      <c r="AC8" s="49"/>
      <c r="AD8" s="50" t="str">
        <f>
データ!$M$6</f>
        <v>
非設置</v>
      </c>
      <c r="AE8" s="50"/>
      <c r="AF8" s="50"/>
      <c r="AG8" s="50"/>
      <c r="AH8" s="50"/>
      <c r="AI8" s="50"/>
      <c r="AJ8" s="50"/>
      <c r="AK8" s="3"/>
      <c r="AL8" s="51">
        <f>
データ!S6</f>
        <v>
85317</v>
      </c>
      <c r="AM8" s="51"/>
      <c r="AN8" s="51"/>
      <c r="AO8" s="51"/>
      <c r="AP8" s="51"/>
      <c r="AQ8" s="51"/>
      <c r="AR8" s="51"/>
      <c r="AS8" s="51"/>
      <c r="AT8" s="46">
        <f>
データ!T6</f>
        <v>
13.42</v>
      </c>
      <c r="AU8" s="46"/>
      <c r="AV8" s="46"/>
      <c r="AW8" s="46"/>
      <c r="AX8" s="46"/>
      <c r="AY8" s="46"/>
      <c r="AZ8" s="46"/>
      <c r="BA8" s="46"/>
      <c r="BB8" s="46">
        <f>
データ!U6</f>
        <v>
6357.45</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f>
データ!O6</f>
        <v>
59.58</v>
      </c>
      <c r="J10" s="46"/>
      <c r="K10" s="46"/>
      <c r="L10" s="46"/>
      <c r="M10" s="46"/>
      <c r="N10" s="46"/>
      <c r="O10" s="46"/>
      <c r="P10" s="46">
        <f>
データ!P6</f>
        <v>
99.99</v>
      </c>
      <c r="Q10" s="46"/>
      <c r="R10" s="46"/>
      <c r="S10" s="46"/>
      <c r="T10" s="46"/>
      <c r="U10" s="46"/>
      <c r="V10" s="46"/>
      <c r="W10" s="46">
        <f>
データ!Q6</f>
        <v>
87.21</v>
      </c>
      <c r="X10" s="46"/>
      <c r="Y10" s="46"/>
      <c r="Z10" s="46"/>
      <c r="AA10" s="46"/>
      <c r="AB10" s="46"/>
      <c r="AC10" s="46"/>
      <c r="AD10" s="51">
        <f>
データ!R6</f>
        <v>
2017</v>
      </c>
      <c r="AE10" s="51"/>
      <c r="AF10" s="51"/>
      <c r="AG10" s="51"/>
      <c r="AH10" s="51"/>
      <c r="AI10" s="51"/>
      <c r="AJ10" s="51"/>
      <c r="AK10" s="2"/>
      <c r="AL10" s="51">
        <f>
データ!V6</f>
        <v>
85285</v>
      </c>
      <c r="AM10" s="51"/>
      <c r="AN10" s="51"/>
      <c r="AO10" s="51"/>
      <c r="AP10" s="51"/>
      <c r="AQ10" s="51"/>
      <c r="AR10" s="51"/>
      <c r="AS10" s="51"/>
      <c r="AT10" s="46">
        <f>
データ!W6</f>
        <v>
9.9</v>
      </c>
      <c r="AU10" s="46"/>
      <c r="AV10" s="46"/>
      <c r="AW10" s="46"/>
      <c r="AX10" s="46"/>
      <c r="AY10" s="46"/>
      <c r="AZ10" s="46"/>
      <c r="BA10" s="46"/>
      <c r="BB10" s="46">
        <f>
データ!X6</f>
        <v>
8614.65</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116</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
117</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pRjCyAmAVZQB6sN/dpAu5hYRCF8p0fduDYJlPm9cxuGIXl4vcAXRy9HwhmMOwgHUjgs+VyR6q34m3ehSV8TTew==" saltValue="I9vJKfmZ1HgDsZN3K3vPj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77" t="s">
        <v>
52</v>
      </c>
      <c r="I3" s="78"/>
      <c r="J3" s="78"/>
      <c r="K3" s="78"/>
      <c r="L3" s="78"/>
      <c r="M3" s="78"/>
      <c r="N3" s="78"/>
      <c r="O3" s="78"/>
      <c r="P3" s="78"/>
      <c r="Q3" s="78"/>
      <c r="R3" s="78"/>
      <c r="S3" s="78"/>
      <c r="T3" s="78"/>
      <c r="U3" s="78"/>
      <c r="V3" s="78"/>
      <c r="W3" s="78"/>
      <c r="X3" s="79"/>
      <c r="Y3" s="83" t="s">
        <v>
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
55</v>
      </c>
      <c r="B4" s="30"/>
      <c r="C4" s="30"/>
      <c r="D4" s="30"/>
      <c r="E4" s="30"/>
      <c r="F4" s="30"/>
      <c r="G4" s="30"/>
      <c r="H4" s="80"/>
      <c r="I4" s="81"/>
      <c r="J4" s="81"/>
      <c r="K4" s="81"/>
      <c r="L4" s="81"/>
      <c r="M4" s="81"/>
      <c r="N4" s="81"/>
      <c r="O4" s="81"/>
      <c r="P4" s="81"/>
      <c r="Q4" s="81"/>
      <c r="R4" s="81"/>
      <c r="S4" s="81"/>
      <c r="T4" s="81"/>
      <c r="U4" s="81"/>
      <c r="V4" s="81"/>
      <c r="W4" s="81"/>
      <c r="X4" s="82"/>
      <c r="Y4" s="76" t="s">
        <v>
56</v>
      </c>
      <c r="Z4" s="76"/>
      <c r="AA4" s="76"/>
      <c r="AB4" s="76"/>
      <c r="AC4" s="76"/>
      <c r="AD4" s="76"/>
      <c r="AE4" s="76"/>
      <c r="AF4" s="76"/>
      <c r="AG4" s="76"/>
      <c r="AH4" s="76"/>
      <c r="AI4" s="76"/>
      <c r="AJ4" s="76" t="s">
        <v>
57</v>
      </c>
      <c r="AK4" s="76"/>
      <c r="AL4" s="76"/>
      <c r="AM4" s="76"/>
      <c r="AN4" s="76"/>
      <c r="AO4" s="76"/>
      <c r="AP4" s="76"/>
      <c r="AQ4" s="76"/>
      <c r="AR4" s="76"/>
      <c r="AS4" s="76"/>
      <c r="AT4" s="76"/>
      <c r="AU4" s="76" t="s">
        <v>
58</v>
      </c>
      <c r="AV4" s="76"/>
      <c r="AW4" s="76"/>
      <c r="AX4" s="76"/>
      <c r="AY4" s="76"/>
      <c r="AZ4" s="76"/>
      <c r="BA4" s="76"/>
      <c r="BB4" s="76"/>
      <c r="BC4" s="76"/>
      <c r="BD4" s="76"/>
      <c r="BE4" s="76"/>
      <c r="BF4" s="76" t="s">
        <v>
59</v>
      </c>
      <c r="BG4" s="76"/>
      <c r="BH4" s="76"/>
      <c r="BI4" s="76"/>
      <c r="BJ4" s="76"/>
      <c r="BK4" s="76"/>
      <c r="BL4" s="76"/>
      <c r="BM4" s="76"/>
      <c r="BN4" s="76"/>
      <c r="BO4" s="76"/>
      <c r="BP4" s="76"/>
      <c r="BQ4" s="76" t="s">
        <v>
60</v>
      </c>
      <c r="BR4" s="76"/>
      <c r="BS4" s="76"/>
      <c r="BT4" s="76"/>
      <c r="BU4" s="76"/>
      <c r="BV4" s="76"/>
      <c r="BW4" s="76"/>
      <c r="BX4" s="76"/>
      <c r="BY4" s="76"/>
      <c r="BZ4" s="76"/>
      <c r="CA4" s="76"/>
      <c r="CB4" s="76" t="s">
        <v>
61</v>
      </c>
      <c r="CC4" s="76"/>
      <c r="CD4" s="76"/>
      <c r="CE4" s="76"/>
      <c r="CF4" s="76"/>
      <c r="CG4" s="76"/>
      <c r="CH4" s="76"/>
      <c r="CI4" s="76"/>
      <c r="CJ4" s="76"/>
      <c r="CK4" s="76"/>
      <c r="CL4" s="76"/>
      <c r="CM4" s="76" t="s">
        <v>
62</v>
      </c>
      <c r="CN4" s="76"/>
      <c r="CO4" s="76"/>
      <c r="CP4" s="76"/>
      <c r="CQ4" s="76"/>
      <c r="CR4" s="76"/>
      <c r="CS4" s="76"/>
      <c r="CT4" s="76"/>
      <c r="CU4" s="76"/>
      <c r="CV4" s="76"/>
      <c r="CW4" s="76"/>
      <c r="CX4" s="76" t="s">
        <v>
63</v>
      </c>
      <c r="CY4" s="76"/>
      <c r="CZ4" s="76"/>
      <c r="DA4" s="76"/>
      <c r="DB4" s="76"/>
      <c r="DC4" s="76"/>
      <c r="DD4" s="76"/>
      <c r="DE4" s="76"/>
      <c r="DF4" s="76"/>
      <c r="DG4" s="76"/>
      <c r="DH4" s="76"/>
      <c r="DI4" s="76" t="s">
        <v>
64</v>
      </c>
      <c r="DJ4" s="76"/>
      <c r="DK4" s="76"/>
      <c r="DL4" s="76"/>
      <c r="DM4" s="76"/>
      <c r="DN4" s="76"/>
      <c r="DO4" s="76"/>
      <c r="DP4" s="76"/>
      <c r="DQ4" s="76"/>
      <c r="DR4" s="76"/>
      <c r="DS4" s="76"/>
      <c r="DT4" s="76" t="s">
        <v>
65</v>
      </c>
      <c r="DU4" s="76"/>
      <c r="DV4" s="76"/>
      <c r="DW4" s="76"/>
      <c r="DX4" s="76"/>
      <c r="DY4" s="76"/>
      <c r="DZ4" s="76"/>
      <c r="EA4" s="76"/>
      <c r="EB4" s="76"/>
      <c r="EC4" s="76"/>
      <c r="ED4" s="76"/>
      <c r="EE4" s="76" t="s">
        <v>
66</v>
      </c>
      <c r="EF4" s="76"/>
      <c r="EG4" s="76"/>
      <c r="EH4" s="76"/>
      <c r="EI4" s="76"/>
      <c r="EJ4" s="76"/>
      <c r="EK4" s="76"/>
      <c r="EL4" s="76"/>
      <c r="EM4" s="76"/>
      <c r="EN4" s="76"/>
      <c r="EO4" s="76"/>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2020</v>
      </c>
      <c r="C6" s="33">
        <f t="shared" ref="C6:X6" si="3">
C7</f>
        <v>
132209</v>
      </c>
      <c r="D6" s="33">
        <f t="shared" si="3"/>
        <v>
46</v>
      </c>
      <c r="E6" s="33">
        <f t="shared" si="3"/>
        <v>
17</v>
      </c>
      <c r="F6" s="33">
        <f t="shared" si="3"/>
        <v>
1</v>
      </c>
      <c r="G6" s="33">
        <f t="shared" si="3"/>
        <v>
0</v>
      </c>
      <c r="H6" s="33" t="str">
        <f t="shared" si="3"/>
        <v>
東京都　東大和市</v>
      </c>
      <c r="I6" s="33" t="str">
        <f t="shared" si="3"/>
        <v>
法適用</v>
      </c>
      <c r="J6" s="33" t="str">
        <f t="shared" si="3"/>
        <v>
下水道事業</v>
      </c>
      <c r="K6" s="33" t="str">
        <f t="shared" si="3"/>
        <v>
公共下水道</v>
      </c>
      <c r="L6" s="33" t="str">
        <f t="shared" si="3"/>
        <v>
Bb1</v>
      </c>
      <c r="M6" s="33" t="str">
        <f t="shared" si="3"/>
        <v>
非設置</v>
      </c>
      <c r="N6" s="34" t="str">
        <f t="shared" si="3"/>
        <v>
-</v>
      </c>
      <c r="O6" s="34">
        <f t="shared" si="3"/>
        <v>
59.58</v>
      </c>
      <c r="P6" s="34">
        <f t="shared" si="3"/>
        <v>
99.99</v>
      </c>
      <c r="Q6" s="34">
        <f t="shared" si="3"/>
        <v>
87.21</v>
      </c>
      <c r="R6" s="34">
        <f t="shared" si="3"/>
        <v>
2017</v>
      </c>
      <c r="S6" s="34">
        <f t="shared" si="3"/>
        <v>
85317</v>
      </c>
      <c r="T6" s="34">
        <f t="shared" si="3"/>
        <v>
13.42</v>
      </c>
      <c r="U6" s="34">
        <f t="shared" si="3"/>
        <v>
6357.45</v>
      </c>
      <c r="V6" s="34">
        <f t="shared" si="3"/>
        <v>
85285</v>
      </c>
      <c r="W6" s="34">
        <f t="shared" si="3"/>
        <v>
9.9</v>
      </c>
      <c r="X6" s="34">
        <f t="shared" si="3"/>
        <v>
8614.65</v>
      </c>
      <c r="Y6" s="35" t="str">
        <f>
IF(Y7="",NA(),Y7)</f>
        <v>
-</v>
      </c>
      <c r="Z6" s="35" t="str">
        <f t="shared" ref="Z6:AH6" si="4">
IF(Z7="",NA(),Z7)</f>
        <v>
-</v>
      </c>
      <c r="AA6" s="35" t="str">
        <f t="shared" si="4"/>
        <v>
-</v>
      </c>
      <c r="AB6" s="35" t="str">
        <f t="shared" si="4"/>
        <v>
-</v>
      </c>
      <c r="AC6" s="35">
        <f t="shared" si="4"/>
        <v>
112.78</v>
      </c>
      <c r="AD6" s="35" t="str">
        <f t="shared" si="4"/>
        <v>
-</v>
      </c>
      <c r="AE6" s="35" t="str">
        <f t="shared" si="4"/>
        <v>
-</v>
      </c>
      <c r="AF6" s="35" t="str">
        <f t="shared" si="4"/>
        <v>
-</v>
      </c>
      <c r="AG6" s="35" t="str">
        <f t="shared" si="4"/>
        <v>
-</v>
      </c>
      <c r="AH6" s="35">
        <f t="shared" si="4"/>
        <v>
107.87</v>
      </c>
      <c r="AI6" s="34" t="str">
        <f>
IF(AI7="","",IF(AI7="-","【-】","【"&amp;SUBSTITUTE(TEXT(AI7,"#,##0.00"),"-","△")&amp;"】"))</f>
        <v>
【106.67】</v>
      </c>
      <c r="AJ6" s="35" t="str">
        <f>
IF(AJ7="",NA(),AJ7)</f>
        <v>
-</v>
      </c>
      <c r="AK6" s="35" t="str">
        <f t="shared" ref="AK6:AS6" si="5">
IF(AK7="",NA(),AK7)</f>
        <v>
-</v>
      </c>
      <c r="AL6" s="35" t="str">
        <f t="shared" si="5"/>
        <v>
-</v>
      </c>
      <c r="AM6" s="35" t="str">
        <f t="shared" si="5"/>
        <v>
-</v>
      </c>
      <c r="AN6" s="34">
        <f t="shared" si="5"/>
        <v>
0</v>
      </c>
      <c r="AO6" s="35" t="str">
        <f t="shared" si="5"/>
        <v>
-</v>
      </c>
      <c r="AP6" s="35" t="str">
        <f t="shared" si="5"/>
        <v>
-</v>
      </c>
      <c r="AQ6" s="35" t="str">
        <f t="shared" si="5"/>
        <v>
-</v>
      </c>
      <c r="AR6" s="35" t="str">
        <f t="shared" si="5"/>
        <v>
-</v>
      </c>
      <c r="AS6" s="35">
        <f t="shared" si="5"/>
        <v>
11.59</v>
      </c>
      <c r="AT6" s="34" t="str">
        <f>
IF(AT7="","",IF(AT7="-","【-】","【"&amp;SUBSTITUTE(TEXT(AT7,"#,##0.00"),"-","△")&amp;"】"))</f>
        <v>
【3.64】</v>
      </c>
      <c r="AU6" s="35" t="str">
        <f>
IF(AU7="",NA(),AU7)</f>
        <v>
-</v>
      </c>
      <c r="AV6" s="35" t="str">
        <f t="shared" ref="AV6:BD6" si="6">
IF(AV7="",NA(),AV7)</f>
        <v>
-</v>
      </c>
      <c r="AW6" s="35" t="str">
        <f t="shared" si="6"/>
        <v>
-</v>
      </c>
      <c r="AX6" s="35" t="str">
        <f t="shared" si="6"/>
        <v>
-</v>
      </c>
      <c r="AY6" s="35">
        <f t="shared" si="6"/>
        <v>
47.95</v>
      </c>
      <c r="AZ6" s="35" t="str">
        <f t="shared" si="6"/>
        <v>
-</v>
      </c>
      <c r="BA6" s="35" t="str">
        <f t="shared" si="6"/>
        <v>
-</v>
      </c>
      <c r="BB6" s="35" t="str">
        <f t="shared" si="6"/>
        <v>
-</v>
      </c>
      <c r="BC6" s="35" t="str">
        <f t="shared" si="6"/>
        <v>
-</v>
      </c>
      <c r="BD6" s="35">
        <f t="shared" si="6"/>
        <v>
37.200000000000003</v>
      </c>
      <c r="BE6" s="34" t="str">
        <f>
IF(BE7="","",IF(BE7="-","【-】","【"&amp;SUBSTITUTE(TEXT(BE7,"#,##0.00"),"-","△")&amp;"】"))</f>
        <v>
【67.52】</v>
      </c>
      <c r="BF6" s="35" t="str">
        <f>
IF(BF7="",NA(),BF7)</f>
        <v>
-</v>
      </c>
      <c r="BG6" s="35" t="str">
        <f t="shared" ref="BG6:BO6" si="7">
IF(BG7="",NA(),BG7)</f>
        <v>
-</v>
      </c>
      <c r="BH6" s="35" t="str">
        <f t="shared" si="7"/>
        <v>
-</v>
      </c>
      <c r="BI6" s="35" t="str">
        <f t="shared" si="7"/>
        <v>
-</v>
      </c>
      <c r="BJ6" s="35">
        <f t="shared" si="7"/>
        <v>
435.14</v>
      </c>
      <c r="BK6" s="35" t="str">
        <f t="shared" si="7"/>
        <v>
-</v>
      </c>
      <c r="BL6" s="35" t="str">
        <f t="shared" si="7"/>
        <v>
-</v>
      </c>
      <c r="BM6" s="35" t="str">
        <f t="shared" si="7"/>
        <v>
-</v>
      </c>
      <c r="BN6" s="35" t="str">
        <f t="shared" si="7"/>
        <v>
-</v>
      </c>
      <c r="BO6" s="35">
        <f t="shared" si="7"/>
        <v>
843.72</v>
      </c>
      <c r="BP6" s="34" t="str">
        <f>
IF(BP7="","",IF(BP7="-","【-】","【"&amp;SUBSTITUTE(TEXT(BP7,"#,##0.00"),"-","△")&amp;"】"))</f>
        <v>
【705.21】</v>
      </c>
      <c r="BQ6" s="35" t="str">
        <f>
IF(BQ7="",NA(),BQ7)</f>
        <v>
-</v>
      </c>
      <c r="BR6" s="35" t="str">
        <f t="shared" ref="BR6:BZ6" si="8">
IF(BR7="",NA(),BR7)</f>
        <v>
-</v>
      </c>
      <c r="BS6" s="35" t="str">
        <f t="shared" si="8"/>
        <v>
-</v>
      </c>
      <c r="BT6" s="35" t="str">
        <f t="shared" si="8"/>
        <v>
-</v>
      </c>
      <c r="BU6" s="35">
        <f t="shared" si="8"/>
        <v>
102.56</v>
      </c>
      <c r="BV6" s="35" t="str">
        <f t="shared" si="8"/>
        <v>
-</v>
      </c>
      <c r="BW6" s="35" t="str">
        <f t="shared" si="8"/>
        <v>
-</v>
      </c>
      <c r="BX6" s="35" t="str">
        <f t="shared" si="8"/>
        <v>
-</v>
      </c>
      <c r="BY6" s="35" t="str">
        <f t="shared" si="8"/>
        <v>
-</v>
      </c>
      <c r="BZ6" s="35">
        <f t="shared" si="8"/>
        <v>
94.81</v>
      </c>
      <c r="CA6" s="34" t="str">
        <f>
IF(CA7="","",IF(CA7="-","【-】","【"&amp;SUBSTITUTE(TEXT(CA7,"#,##0.00"),"-","△")&amp;"】"))</f>
        <v>
【98.96】</v>
      </c>
      <c r="CB6" s="35" t="str">
        <f>
IF(CB7="",NA(),CB7)</f>
        <v>
-</v>
      </c>
      <c r="CC6" s="35" t="str">
        <f t="shared" ref="CC6:CK6" si="9">
IF(CC7="",NA(),CC7)</f>
        <v>
-</v>
      </c>
      <c r="CD6" s="35" t="str">
        <f t="shared" si="9"/>
        <v>
-</v>
      </c>
      <c r="CE6" s="35" t="str">
        <f t="shared" si="9"/>
        <v>
-</v>
      </c>
      <c r="CF6" s="35">
        <f t="shared" si="9"/>
        <v>
133.38999999999999</v>
      </c>
      <c r="CG6" s="35" t="str">
        <f t="shared" si="9"/>
        <v>
-</v>
      </c>
      <c r="CH6" s="35" t="str">
        <f t="shared" si="9"/>
        <v>
-</v>
      </c>
      <c r="CI6" s="35" t="str">
        <f t="shared" si="9"/>
        <v>
-</v>
      </c>
      <c r="CJ6" s="35" t="str">
        <f t="shared" si="9"/>
        <v>
-</v>
      </c>
      <c r="CK6" s="35">
        <f t="shared" si="9"/>
        <v>
129.9</v>
      </c>
      <c r="CL6" s="34" t="str">
        <f>
IF(CL7="","",IF(CL7="-","【-】","【"&amp;SUBSTITUTE(TEXT(CL7,"#,##0.00"),"-","△")&amp;"】"))</f>
        <v>
【134.52】</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t="str">
        <f t="shared" si="10"/>
        <v>
-</v>
      </c>
      <c r="CV6" s="35">
        <f t="shared" si="10"/>
        <v>
80.11</v>
      </c>
      <c r="CW6" s="34" t="str">
        <f>
IF(CW7="","",IF(CW7="-","【-】","【"&amp;SUBSTITUTE(TEXT(CW7,"#,##0.00"),"-","△")&amp;"】"))</f>
        <v>
【59.57】</v>
      </c>
      <c r="CX6" s="35" t="str">
        <f>
IF(CX7="",NA(),CX7)</f>
        <v>
-</v>
      </c>
      <c r="CY6" s="35" t="str">
        <f t="shared" ref="CY6:DG6" si="11">
IF(CY7="",NA(),CY7)</f>
        <v>
-</v>
      </c>
      <c r="CZ6" s="35" t="str">
        <f t="shared" si="11"/>
        <v>
-</v>
      </c>
      <c r="DA6" s="35" t="str">
        <f t="shared" si="11"/>
        <v>
-</v>
      </c>
      <c r="DB6" s="35">
        <f t="shared" si="11"/>
        <v>
99.18</v>
      </c>
      <c r="DC6" s="35" t="str">
        <f t="shared" si="11"/>
        <v>
-</v>
      </c>
      <c r="DD6" s="35" t="str">
        <f t="shared" si="11"/>
        <v>
-</v>
      </c>
      <c r="DE6" s="35" t="str">
        <f t="shared" si="11"/>
        <v>
-</v>
      </c>
      <c r="DF6" s="35" t="str">
        <f t="shared" si="11"/>
        <v>
-</v>
      </c>
      <c r="DG6" s="35">
        <f t="shared" si="11"/>
        <v>
95.96</v>
      </c>
      <c r="DH6" s="34" t="str">
        <f>
IF(DH7="","",IF(DH7="-","【-】","【"&amp;SUBSTITUTE(TEXT(DH7,"#,##0.00"),"-","△")&amp;"】"))</f>
        <v>
【95.57】</v>
      </c>
      <c r="DI6" s="35" t="str">
        <f>
IF(DI7="",NA(),DI7)</f>
        <v>
-</v>
      </c>
      <c r="DJ6" s="35" t="str">
        <f t="shared" ref="DJ6:DR6" si="12">
IF(DJ7="",NA(),DJ7)</f>
        <v>
-</v>
      </c>
      <c r="DK6" s="35" t="str">
        <f t="shared" si="12"/>
        <v>
-</v>
      </c>
      <c r="DL6" s="35" t="str">
        <f t="shared" si="12"/>
        <v>
-</v>
      </c>
      <c r="DM6" s="35">
        <f t="shared" si="12"/>
        <v>
4.1100000000000003</v>
      </c>
      <c r="DN6" s="35" t="str">
        <f t="shared" si="12"/>
        <v>
-</v>
      </c>
      <c r="DO6" s="35" t="str">
        <f t="shared" si="12"/>
        <v>
-</v>
      </c>
      <c r="DP6" s="35" t="str">
        <f t="shared" si="12"/>
        <v>
-</v>
      </c>
      <c r="DQ6" s="35" t="str">
        <f t="shared" si="12"/>
        <v>
-</v>
      </c>
      <c r="DR6" s="35">
        <f t="shared" si="12"/>
        <v>
20.23</v>
      </c>
      <c r="DS6" s="34" t="str">
        <f>
IF(DS7="","",IF(DS7="-","【-】","【"&amp;SUBSTITUTE(TEXT(DS7,"#,##0.00"),"-","△")&amp;"】"))</f>
        <v>
【36.52】</v>
      </c>
      <c r="DT6" s="35" t="str">
        <f>
IF(DT7="",NA(),DT7)</f>
        <v>
-</v>
      </c>
      <c r="DU6" s="35" t="str">
        <f t="shared" ref="DU6:EC6" si="13">
IF(DU7="",NA(),DU7)</f>
        <v>
-</v>
      </c>
      <c r="DV6" s="35" t="str">
        <f t="shared" si="13"/>
        <v>
-</v>
      </c>
      <c r="DW6" s="35" t="str">
        <f t="shared" si="13"/>
        <v>
-</v>
      </c>
      <c r="DX6" s="34">
        <f t="shared" si="13"/>
        <v>
0</v>
      </c>
      <c r="DY6" s="35" t="str">
        <f t="shared" si="13"/>
        <v>
-</v>
      </c>
      <c r="DZ6" s="35" t="str">
        <f t="shared" si="13"/>
        <v>
-</v>
      </c>
      <c r="EA6" s="35" t="str">
        <f t="shared" si="13"/>
        <v>
-</v>
      </c>
      <c r="EB6" s="35" t="str">
        <f t="shared" si="13"/>
        <v>
-</v>
      </c>
      <c r="EC6" s="35">
        <f t="shared" si="13"/>
        <v>
1.63</v>
      </c>
      <c r="ED6" s="34" t="str">
        <f>
IF(ED7="","",IF(ED7="-","【-】","【"&amp;SUBSTITUTE(TEXT(ED7,"#,##0.00"),"-","△")&amp;"】"))</f>
        <v>
【5.72】</v>
      </c>
      <c r="EE6" s="35" t="str">
        <f>
IF(EE7="",NA(),EE7)</f>
        <v>
-</v>
      </c>
      <c r="EF6" s="35" t="str">
        <f t="shared" ref="EF6:EN6" si="14">
IF(EF7="",NA(),EF7)</f>
        <v>
-</v>
      </c>
      <c r="EG6" s="35" t="str">
        <f t="shared" si="14"/>
        <v>
-</v>
      </c>
      <c r="EH6" s="35" t="str">
        <f t="shared" si="14"/>
        <v>
-</v>
      </c>
      <c r="EI6" s="34">
        <f t="shared" si="14"/>
        <v>
0</v>
      </c>
      <c r="EJ6" s="35" t="str">
        <f t="shared" si="14"/>
        <v>
-</v>
      </c>
      <c r="EK6" s="35" t="str">
        <f t="shared" si="14"/>
        <v>
-</v>
      </c>
      <c r="EL6" s="35" t="str">
        <f t="shared" si="14"/>
        <v>
-</v>
      </c>
      <c r="EM6" s="35" t="str">
        <f t="shared" si="14"/>
        <v>
-</v>
      </c>
      <c r="EN6" s="35">
        <f t="shared" si="14"/>
        <v>
0.12</v>
      </c>
      <c r="EO6" s="34" t="str">
        <f>
IF(EO7="","",IF(EO7="-","【-】","【"&amp;SUBSTITUTE(TEXT(EO7,"#,##0.00"),"-","△")&amp;"】"))</f>
        <v>
【0.30】</v>
      </c>
    </row>
    <row r="7" spans="1:148" s="36" customFormat="1" x14ac:dyDescent="0.15">
      <c r="A7" s="28"/>
      <c r="B7" s="37">
        <v>
2020</v>
      </c>
      <c r="C7" s="37">
        <v>
132209</v>
      </c>
      <c r="D7" s="37">
        <v>
46</v>
      </c>
      <c r="E7" s="37">
        <v>
17</v>
      </c>
      <c r="F7" s="37">
        <v>
1</v>
      </c>
      <c r="G7" s="37">
        <v>
0</v>
      </c>
      <c r="H7" s="37" t="s">
        <v>
96</v>
      </c>
      <c r="I7" s="37" t="s">
        <v>
97</v>
      </c>
      <c r="J7" s="37" t="s">
        <v>
98</v>
      </c>
      <c r="K7" s="37" t="s">
        <v>
99</v>
      </c>
      <c r="L7" s="37" t="s">
        <v>
100</v>
      </c>
      <c r="M7" s="37" t="s">
        <v>
101</v>
      </c>
      <c r="N7" s="38" t="s">
        <v>
102</v>
      </c>
      <c r="O7" s="38">
        <v>
59.58</v>
      </c>
      <c r="P7" s="38">
        <v>
99.99</v>
      </c>
      <c r="Q7" s="38">
        <v>
87.21</v>
      </c>
      <c r="R7" s="38">
        <v>
2017</v>
      </c>
      <c r="S7" s="38">
        <v>
85317</v>
      </c>
      <c r="T7" s="38">
        <v>
13.42</v>
      </c>
      <c r="U7" s="38">
        <v>
6357.45</v>
      </c>
      <c r="V7" s="38">
        <v>
85285</v>
      </c>
      <c r="W7" s="38">
        <v>
9.9</v>
      </c>
      <c r="X7" s="38">
        <v>
8614.65</v>
      </c>
      <c r="Y7" s="38" t="s">
        <v>
102</v>
      </c>
      <c r="Z7" s="38" t="s">
        <v>
102</v>
      </c>
      <c r="AA7" s="38" t="s">
        <v>
102</v>
      </c>
      <c r="AB7" s="38" t="s">
        <v>
102</v>
      </c>
      <c r="AC7" s="38">
        <v>
112.78</v>
      </c>
      <c r="AD7" s="38" t="s">
        <v>
102</v>
      </c>
      <c r="AE7" s="38" t="s">
        <v>
102</v>
      </c>
      <c r="AF7" s="38" t="s">
        <v>
102</v>
      </c>
      <c r="AG7" s="38" t="s">
        <v>
102</v>
      </c>
      <c r="AH7" s="38">
        <v>
107.87</v>
      </c>
      <c r="AI7" s="38">
        <v>
106.67</v>
      </c>
      <c r="AJ7" s="38" t="s">
        <v>
102</v>
      </c>
      <c r="AK7" s="38" t="s">
        <v>
102</v>
      </c>
      <c r="AL7" s="38" t="s">
        <v>
102</v>
      </c>
      <c r="AM7" s="38" t="s">
        <v>
102</v>
      </c>
      <c r="AN7" s="38">
        <v>
0</v>
      </c>
      <c r="AO7" s="38" t="s">
        <v>
102</v>
      </c>
      <c r="AP7" s="38" t="s">
        <v>
102</v>
      </c>
      <c r="AQ7" s="38" t="s">
        <v>
102</v>
      </c>
      <c r="AR7" s="38" t="s">
        <v>
102</v>
      </c>
      <c r="AS7" s="38">
        <v>
11.59</v>
      </c>
      <c r="AT7" s="38">
        <v>
3.64</v>
      </c>
      <c r="AU7" s="38" t="s">
        <v>
102</v>
      </c>
      <c r="AV7" s="38" t="s">
        <v>
102</v>
      </c>
      <c r="AW7" s="38" t="s">
        <v>
102</v>
      </c>
      <c r="AX7" s="38" t="s">
        <v>
102</v>
      </c>
      <c r="AY7" s="38">
        <v>
47.95</v>
      </c>
      <c r="AZ7" s="38" t="s">
        <v>
102</v>
      </c>
      <c r="BA7" s="38" t="s">
        <v>
102</v>
      </c>
      <c r="BB7" s="38" t="s">
        <v>
102</v>
      </c>
      <c r="BC7" s="38" t="s">
        <v>
102</v>
      </c>
      <c r="BD7" s="38">
        <v>
37.200000000000003</v>
      </c>
      <c r="BE7" s="38">
        <v>
67.52</v>
      </c>
      <c r="BF7" s="38" t="s">
        <v>
102</v>
      </c>
      <c r="BG7" s="38" t="s">
        <v>
102</v>
      </c>
      <c r="BH7" s="38" t="s">
        <v>
102</v>
      </c>
      <c r="BI7" s="38" t="s">
        <v>
102</v>
      </c>
      <c r="BJ7" s="38">
        <v>
435.14</v>
      </c>
      <c r="BK7" s="38" t="s">
        <v>
102</v>
      </c>
      <c r="BL7" s="38" t="s">
        <v>
102</v>
      </c>
      <c r="BM7" s="38" t="s">
        <v>
102</v>
      </c>
      <c r="BN7" s="38" t="s">
        <v>
102</v>
      </c>
      <c r="BO7" s="38">
        <v>
843.72</v>
      </c>
      <c r="BP7" s="38">
        <v>
705.21</v>
      </c>
      <c r="BQ7" s="38" t="s">
        <v>
102</v>
      </c>
      <c r="BR7" s="38" t="s">
        <v>
102</v>
      </c>
      <c r="BS7" s="38" t="s">
        <v>
102</v>
      </c>
      <c r="BT7" s="38" t="s">
        <v>
102</v>
      </c>
      <c r="BU7" s="38">
        <v>
102.56</v>
      </c>
      <c r="BV7" s="38" t="s">
        <v>
102</v>
      </c>
      <c r="BW7" s="38" t="s">
        <v>
102</v>
      </c>
      <c r="BX7" s="38" t="s">
        <v>
102</v>
      </c>
      <c r="BY7" s="38" t="s">
        <v>
102</v>
      </c>
      <c r="BZ7" s="38">
        <v>
94.81</v>
      </c>
      <c r="CA7" s="38">
        <v>
98.96</v>
      </c>
      <c r="CB7" s="38" t="s">
        <v>
102</v>
      </c>
      <c r="CC7" s="38" t="s">
        <v>
102</v>
      </c>
      <c r="CD7" s="38" t="s">
        <v>
102</v>
      </c>
      <c r="CE7" s="38" t="s">
        <v>
102</v>
      </c>
      <c r="CF7" s="38">
        <v>
133.38999999999999</v>
      </c>
      <c r="CG7" s="38" t="s">
        <v>
102</v>
      </c>
      <c r="CH7" s="38" t="s">
        <v>
102</v>
      </c>
      <c r="CI7" s="38" t="s">
        <v>
102</v>
      </c>
      <c r="CJ7" s="38" t="s">
        <v>
102</v>
      </c>
      <c r="CK7" s="38">
        <v>
129.9</v>
      </c>
      <c r="CL7" s="38">
        <v>
134.52000000000001</v>
      </c>
      <c r="CM7" s="38" t="s">
        <v>
102</v>
      </c>
      <c r="CN7" s="38" t="s">
        <v>
102</v>
      </c>
      <c r="CO7" s="38" t="s">
        <v>
102</v>
      </c>
      <c r="CP7" s="38" t="s">
        <v>
102</v>
      </c>
      <c r="CQ7" s="38" t="s">
        <v>
102</v>
      </c>
      <c r="CR7" s="38" t="s">
        <v>
102</v>
      </c>
      <c r="CS7" s="38" t="s">
        <v>
102</v>
      </c>
      <c r="CT7" s="38" t="s">
        <v>
102</v>
      </c>
      <c r="CU7" s="38" t="s">
        <v>
102</v>
      </c>
      <c r="CV7" s="38">
        <v>
80.11</v>
      </c>
      <c r="CW7" s="38">
        <v>
59.57</v>
      </c>
      <c r="CX7" s="38" t="s">
        <v>
102</v>
      </c>
      <c r="CY7" s="38" t="s">
        <v>
102</v>
      </c>
      <c r="CZ7" s="38" t="s">
        <v>
102</v>
      </c>
      <c r="DA7" s="38" t="s">
        <v>
102</v>
      </c>
      <c r="DB7" s="38">
        <v>
99.18</v>
      </c>
      <c r="DC7" s="38" t="s">
        <v>
102</v>
      </c>
      <c r="DD7" s="38" t="s">
        <v>
102</v>
      </c>
      <c r="DE7" s="38" t="s">
        <v>
102</v>
      </c>
      <c r="DF7" s="38" t="s">
        <v>
102</v>
      </c>
      <c r="DG7" s="38">
        <v>
95.96</v>
      </c>
      <c r="DH7" s="38">
        <v>
95.57</v>
      </c>
      <c r="DI7" s="38" t="s">
        <v>
102</v>
      </c>
      <c r="DJ7" s="38" t="s">
        <v>
102</v>
      </c>
      <c r="DK7" s="38" t="s">
        <v>
102</v>
      </c>
      <c r="DL7" s="38" t="s">
        <v>
102</v>
      </c>
      <c r="DM7" s="38">
        <v>
4.1100000000000003</v>
      </c>
      <c r="DN7" s="38" t="s">
        <v>
102</v>
      </c>
      <c r="DO7" s="38" t="s">
        <v>
102</v>
      </c>
      <c r="DP7" s="38" t="s">
        <v>
102</v>
      </c>
      <c r="DQ7" s="38" t="s">
        <v>
102</v>
      </c>
      <c r="DR7" s="38">
        <v>
20.23</v>
      </c>
      <c r="DS7" s="38">
        <v>
36.520000000000003</v>
      </c>
      <c r="DT7" s="38" t="s">
        <v>
102</v>
      </c>
      <c r="DU7" s="38" t="s">
        <v>
102</v>
      </c>
      <c r="DV7" s="38" t="s">
        <v>
102</v>
      </c>
      <c r="DW7" s="38" t="s">
        <v>
102</v>
      </c>
      <c r="DX7" s="38">
        <v>
0</v>
      </c>
      <c r="DY7" s="38" t="s">
        <v>
102</v>
      </c>
      <c r="DZ7" s="38" t="s">
        <v>
102</v>
      </c>
      <c r="EA7" s="38" t="s">
        <v>
102</v>
      </c>
      <c r="EB7" s="38" t="s">
        <v>
102</v>
      </c>
      <c r="EC7" s="38">
        <v>
1.63</v>
      </c>
      <c r="ED7" s="38">
        <v>
5.72</v>
      </c>
      <c r="EE7" s="38" t="s">
        <v>
102</v>
      </c>
      <c r="EF7" s="38" t="s">
        <v>
102</v>
      </c>
      <c r="EG7" s="38" t="s">
        <v>
102</v>
      </c>
      <c r="EH7" s="38" t="s">
        <v>
102</v>
      </c>
      <c r="EI7" s="38">
        <v>
0</v>
      </c>
      <c r="EJ7" s="38" t="s">
        <v>
102</v>
      </c>
      <c r="EK7" s="38" t="s">
        <v>
102</v>
      </c>
      <c r="EL7" s="38" t="s">
        <v>
102</v>
      </c>
      <c r="EM7" s="38" t="s">
        <v>
102</v>
      </c>
      <c r="EN7" s="38">
        <v>
0.12</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108</v>
      </c>
    </row>
    <row r="12" spans="1:148" x14ac:dyDescent="0.15">
      <c r="B12">
        <v>
1</v>
      </c>
      <c r="C12">
        <v>
1</v>
      </c>
      <c r="D12">
        <v>
1</v>
      </c>
      <c r="E12">
        <v>
1</v>
      </c>
      <c r="F12">
        <v>
2</v>
      </c>
      <c r="G12" t="s">
        <v>
109</v>
      </c>
    </row>
    <row r="13" spans="1:148" x14ac:dyDescent="0.15">
      <c r="B13" t="s">
        <v>
110</v>
      </c>
      <c r="C13" t="s">
        <v>
110</v>
      </c>
      <c r="D13" t="s">
        <v>
111</v>
      </c>
      <c r="E13" t="s">
        <v>
112</v>
      </c>
      <c r="F13" t="s">
        <v>
113</v>
      </c>
      <c r="G13" t="s">
        <v>
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2022-01-28T02:56:31Z</cp:lastPrinted>
  <dcterms:created xsi:type="dcterms:W3CDTF">2021-12-03T07:10:48Z</dcterms:created>
  <dcterms:modified xsi:type="dcterms:W3CDTF">2022-02-17T02:48:10Z</dcterms:modified>
  <cp:category/>
</cp:coreProperties>
</file>