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Ty7FgSM/AS2+MAXpMHMn+hEiIxpQkE8JfVYtST4Ul9Rw6x54ywMrm0qAuhx8RIIs3Xsb7yU49u8aNtomLfsVvg==" workbookSaltValue="SsItT9RjtfYGSAk7G5J9YQ=="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<sst xmlns="http://schemas.openxmlformats.org/spreadsheetml/2006/main" count="299" uniqueCount="116">
  <si>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</si>
  <si>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</si>
  <si>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</si>
  <si>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</si>
  <si>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</si>
  <si>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</si>
  <si>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</si>
  <si>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</si>
  <si>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</si>
  <si>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</si>
  <si>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</si>
  <si>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</si>
  <si>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</si>
  <si>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</si>
  <si>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</si>
  <si>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</si>
  <si>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</si>
  <si>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</si>
  <si>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</si>
  <si>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</si>
  <si>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</si>
  <si>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</si>
  <si>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</si>
  <si>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</si>
  <si>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</si>
  <si>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</si>
  <si>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</si>
  <si>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</si>
  <si>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</si>
  <si>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</si>
  <si>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</si>
  <si>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</si>
  <si>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</si>
  <si>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</si>
  <si>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</si>
  <si>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</si>
  <si>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</si>
  <si>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</si>
  <si>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</si>
  <si>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</si>
  <si>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</si>
  <si>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</si>
  <si>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</si>
  <si>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</si>
  <si>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</si>
  <si>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</si>
  <si>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</si>
  <si>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</si>
  <si>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</si>
  <si>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</si>
  <si>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</si>
  <si>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</si>
  <si>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</si>
  <si>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</si>
  <si>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</si>
  <si>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</si>
  <si>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</si>
  <si>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</si>
  <si>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</si>
  <si>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</si>
  <si>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</si>
  <si>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</si>
  <si>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</si>
  <si>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</si>
  <si>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</si>
  <si>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</si>
  <si>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</si>
  <si>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</si>
  <si>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</si>
  <si>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</si>
  <si>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</si>
  <si>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</si>
  <si>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</si>
  <si>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</si>
  <si>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</si>
  <si>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</si>
  <si>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</si>
  <si>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</si>
  <si>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</si>
  <si>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</si>
  <si>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</si>
  <si>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</si>
  <si>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</si>
  <si>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</si>
  <si>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</si>
  <si>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</si>
  <si>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</si>
  <si>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</si>
  <si>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</si>
  <si>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</si>
  <si>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</si>
  <si>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</si>
  <si>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</si>
  <si>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</si>
  <si>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</si>
  <si>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</si>
  <si>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福生市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</si>
  <si>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</si>
  <si>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</si>
  <si>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</si>
  <si>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</si>
  <si>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</si>
  <si>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</si>
  <si>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</si>
  <si>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</si>
  <si>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</si>
  <si>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</si>
  <si>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</si>
  <si>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</si>
  <si>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</si>
  <si>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</si>
  <si>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</si>
  <si>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</si>
  <si>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昭和48年度に事業着手しており、今後はさらに法定耐用年数が経過する管渠が出てくるため、改築・更新等が必要になる。平成30年度に下水道ストックマネジメント計画を策定し、今後は計画的に更新等を行う予定のため、改善率は向上していくものと考える。</t>
    <phoneticPr fontId="4"/>
  </si>
  <si>
    <t>類似団体と比較し全体的に安定しており、健全な経営が出来ている。
　しかし、今後は使用料の減少が予想され、管渠の改築・更新等の費用の増加が見込まれる。
　そのため、引き続き、健全・効率的な経営を行うために、更なる経費削減と使用料の改定も含めた財源確保、計画的な事業実施等の取り組みを行っていく。</t>
    <phoneticPr fontId="4"/>
  </si>
  <si>
    <t>①数値は100％を超えており、健全な収支となっている。今後は使用料収入の動向に注意しつつ、100％を維持し健全な経営を目指していく。　　　　　　　　　　
③数値は100％を超えており、健全な経営となっている。
④類似団体と比較して、非常に低い数値となっている。企業債に依存しすぎることなく、償還が順調に進んでいると考えられる。
⑤数値100％を超えて推移しており、類似団体と比較して高い数値となっている。使用料で回収すべき経費を賄えており、健全な経営が行えている。しかし、使用料収入は減少傾向であり、今後、使用料改定や経費削減の検討を行う。　　　　
⑥類似団体と比較して、低い数値で推移している。効率的な汚水処理が実施されている。しかし、有収水量は減少傾向であるため、引き続き効率的で適切な維持管理に努める。
⑧数値は100％に近い数値となっており、汚水処理が適切に行われている。
使用料収入について大口使用者等からの継続的な収入が見込まれる。企業債については残高や使用料の推移等を見ながら適切な借入を行っていく。
以上のことから健全で効率の良い経営ができているといえる。</t>
    <rPh sb="178" eb="180">
      <t>スイイ</t>
    </rPh>
    <rPh sb="239" eb="242">
      <t>シヨウリョウ</t>
    </rPh>
    <rPh sb="242" eb="244">
      <t>シュウニュウ</t>
    </rPh>
    <rPh sb="245" eb="247">
      <t>ゲンショウ</t>
    </rPh>
    <rPh sb="247" eb="249">
      <t>ケイコウ</t>
    </rPh>
    <rPh sb="253" eb="255">
      <t>コンゴ</t>
    </rPh>
    <rPh sb="256" eb="259">
      <t>シヨウリョウ</t>
    </rPh>
    <rPh sb="259" eb="261">
      <t>カイテイ</t>
    </rPh>
    <rPh sb="262" eb="264">
      <t>ケイヒ</t>
    </rPh>
    <rPh sb="264" eb="266">
      <t>サクゲン</t>
    </rPh>
    <rPh sb="267" eb="269">
      <t>ケントウ</t>
    </rPh>
    <rPh sb="270" eb="271">
      <t>オコナ</t>
    </rPh>
    <rPh sb="295" eb="297">
      <t>スイイ</t>
    </rPh>
    <rPh sb="323" eb="325">
      <t>ユウシュウ</t>
    </rPh>
    <rPh sb="325" eb="327">
      <t>スイリョウ</t>
    </rPh>
    <rPh sb="328" eb="330">
      <t>ゲンショウ</t>
    </rPh>
    <rPh sb="330" eb="332">
      <t>ケイコウ</t>
    </rPh>
    <rPh sb="338" eb="339">
      <t>ヒ</t>
    </rPh>
    <rPh sb="340" eb="341">
      <t>ツヅ</t>
    </rPh>
    <rPh sb="342" eb="345">
      <t>コウリツテキ</t>
    </rPh>
    <rPh sb="346" eb="348">
      <t>テキセツ</t>
    </rPh>
    <rPh sb="349" eb="351">
      <t>イジ</t>
    </rPh>
    <rPh sb="351" eb="353">
      <t>カンリ</t>
    </rPh>
    <rPh sb="354" eb="35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</si>
</sst>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5F9-481C-AF2D-C0F7840BA9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0.12</c:v>
                </c:pt>
              </c:numCache>
            </c:numRef>
          </c:val>
          <c:smooth val="0"/>
          <c:extLst>
            <c:ext xmlns:c16="http://schemas.microsoft.com/office/drawing/2014/chart" uri="{C3380CC4-5D6E-409C-BE32-E72D297353CC}">
              <c16:uniqueId val="{00000001-B5F9-481C-AF2D-C0F7840BA9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72-491B-94C8-A4EA40A12A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70.3</c:v>
                </c:pt>
                <c:pt idx="4">
                  <c:v>80.11</c:v>
                </c:pt>
              </c:numCache>
            </c:numRef>
          </c:val>
          <c:smooth val="0"/>
          <c:extLst>
            <c:ext xmlns:c16="http://schemas.microsoft.com/office/drawing/2014/chart" uri="{C3380CC4-5D6E-409C-BE32-E72D297353CC}">
              <c16:uniqueId val="{00000001-C372-491B-94C8-A4EA40A12A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99.79</c:v>
                </c:pt>
                <c:pt idx="4">
                  <c:v>99.84</c:v>
                </c:pt>
              </c:numCache>
            </c:numRef>
          </c:val>
          <c:extLst>
            <c:ext xmlns:c16="http://schemas.microsoft.com/office/drawing/2014/chart" uri="{C3380CC4-5D6E-409C-BE32-E72D297353CC}">
              <c16:uniqueId val="{00000000-DFC5-4D63-B5C0-2A49826968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95.95</c:v>
                </c:pt>
                <c:pt idx="4">
                  <c:v>95.96</c:v>
                </c:pt>
              </c:numCache>
            </c:numRef>
          </c:val>
          <c:smooth val="0"/>
          <c:extLst>
            <c:ext xmlns:c16="http://schemas.microsoft.com/office/drawing/2014/chart" uri="{C3380CC4-5D6E-409C-BE32-E72D297353CC}">
              <c16:uniqueId val="{00000001-DFC5-4D63-B5C0-2A49826968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118.78</c:v>
                </c:pt>
                <c:pt idx="4">
                  <c:v>119.26</c:v>
                </c:pt>
              </c:numCache>
            </c:numRef>
          </c:val>
          <c:extLst>
            <c:ext xmlns:c16="http://schemas.microsoft.com/office/drawing/2014/chart" uri="{C3380CC4-5D6E-409C-BE32-E72D297353CC}">
              <c16:uniqueId val="{00000000-3B17-474B-A21C-B0CD8E0D4E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107.34</c:v>
                </c:pt>
                <c:pt idx="4">
                  <c:v>107.87</c:v>
                </c:pt>
              </c:numCache>
            </c:numRef>
          </c:val>
          <c:smooth val="0"/>
          <c:extLst>
            <c:ext xmlns:c16="http://schemas.microsoft.com/office/drawing/2014/chart" uri="{C3380CC4-5D6E-409C-BE32-E72D297353CC}">
              <c16:uniqueId val="{00000001-3B17-474B-A21C-B0CD8E0D4E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4.3</c:v>
                </c:pt>
                <c:pt idx="4">
                  <c:v>8.3699999999999992</c:v>
                </c:pt>
              </c:numCache>
            </c:numRef>
          </c:val>
          <c:extLst>
            <c:ext xmlns:c16="http://schemas.microsoft.com/office/drawing/2014/chart" uri="{C3380CC4-5D6E-409C-BE32-E72D297353CC}">
              <c16:uniqueId val="{00000000-2505-4DE7-AF45-029AC2A013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8.5500000000000007</c:v>
                </c:pt>
                <c:pt idx="4">
                  <c:v>20.23</c:v>
                </c:pt>
              </c:numCache>
            </c:numRef>
          </c:val>
          <c:smooth val="0"/>
          <c:extLst>
            <c:ext xmlns:c16="http://schemas.microsoft.com/office/drawing/2014/chart" uri="{C3380CC4-5D6E-409C-BE32-E72D297353CC}">
              <c16:uniqueId val="{00000001-2505-4DE7-AF45-029AC2A013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C7-4052-B7D2-2BF51EC324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2.41</c:v>
                </c:pt>
                <c:pt idx="4">
                  <c:v>1.63</c:v>
                </c:pt>
              </c:numCache>
            </c:numRef>
          </c:val>
          <c:smooth val="0"/>
          <c:extLst>
            <c:ext xmlns:c16="http://schemas.microsoft.com/office/drawing/2014/chart" uri="{C3380CC4-5D6E-409C-BE32-E72D297353CC}">
              <c16:uniqueId val="{00000001-CDC7-4052-B7D2-2BF51EC324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677-40FC-9BAB-6BF58B32BA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c:v>11.59</c:v>
                </c:pt>
              </c:numCache>
            </c:numRef>
          </c:val>
          <c:smooth val="0"/>
          <c:extLst>
            <c:ext xmlns:c16="http://schemas.microsoft.com/office/drawing/2014/chart" uri="{C3380CC4-5D6E-409C-BE32-E72D297353CC}">
              <c16:uniqueId val="{00000001-7677-40FC-9BAB-6BF58B32BA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119.18</c:v>
                </c:pt>
                <c:pt idx="4">
                  <c:v>150.38</c:v>
                </c:pt>
              </c:numCache>
            </c:numRef>
          </c:val>
          <c:extLst>
            <c:ext xmlns:c16="http://schemas.microsoft.com/office/drawing/2014/chart" uri="{C3380CC4-5D6E-409C-BE32-E72D297353CC}">
              <c16:uniqueId val="{00000000-3262-4E39-B4C1-DFCD61201F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35.200000000000003</c:v>
                </c:pt>
                <c:pt idx="4">
                  <c:v>37.200000000000003</c:v>
                </c:pt>
              </c:numCache>
            </c:numRef>
          </c:val>
          <c:smooth val="0"/>
          <c:extLst>
            <c:ext xmlns:c16="http://schemas.microsoft.com/office/drawing/2014/chart" uri="{C3380CC4-5D6E-409C-BE32-E72D297353CC}">
              <c16:uniqueId val="{00000001-3262-4E39-B4C1-DFCD61201F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75.33</c:v>
                </c:pt>
                <c:pt idx="4">
                  <c:v>49.37</c:v>
                </c:pt>
              </c:numCache>
            </c:numRef>
          </c:val>
          <c:extLst>
            <c:ext xmlns:c16="http://schemas.microsoft.com/office/drawing/2014/chart" uri="{C3380CC4-5D6E-409C-BE32-E72D297353CC}">
              <c16:uniqueId val="{00000000-CFEE-4832-A9B5-65543F876E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813.96</c:v>
                </c:pt>
                <c:pt idx="4">
                  <c:v>843.72</c:v>
                </c:pt>
              </c:numCache>
            </c:numRef>
          </c:val>
          <c:smooth val="0"/>
          <c:extLst>
            <c:ext xmlns:c16="http://schemas.microsoft.com/office/drawing/2014/chart" uri="{C3380CC4-5D6E-409C-BE32-E72D297353CC}">
              <c16:uniqueId val="{00000001-CFEE-4832-A9B5-65543F876E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134.68</c:v>
                </c:pt>
                <c:pt idx="4">
                  <c:v>129.30000000000001</c:v>
                </c:pt>
              </c:numCache>
            </c:numRef>
          </c:val>
          <c:extLst>
            <c:ext xmlns:c16="http://schemas.microsoft.com/office/drawing/2014/chart" uri="{C3380CC4-5D6E-409C-BE32-E72D297353CC}">
              <c16:uniqueId val="{00000000-25F4-4FB9-8F07-D8F020A17A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92.08</c:v>
                </c:pt>
                <c:pt idx="4">
                  <c:v>94.81</c:v>
                </c:pt>
              </c:numCache>
            </c:numRef>
          </c:val>
          <c:smooth val="0"/>
          <c:extLst>
            <c:ext xmlns:c16="http://schemas.microsoft.com/office/drawing/2014/chart" uri="{C3380CC4-5D6E-409C-BE32-E72D297353CC}">
              <c16:uniqueId val="{00000001-25F4-4FB9-8F07-D8F020A17A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93.57</c:v>
                </c:pt>
                <c:pt idx="4">
                  <c:v>97.89</c:v>
                </c:pt>
              </c:numCache>
            </c:numRef>
          </c:val>
          <c:extLst>
            <c:ext xmlns:c16="http://schemas.microsoft.com/office/drawing/2014/chart" uri="{C3380CC4-5D6E-409C-BE32-E72D297353CC}">
              <c16:uniqueId val="{00000000-FC74-43D0-A828-2268E7C841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132.94999999999999</c:v>
                </c:pt>
                <c:pt idx="4">
                  <c:v>129.9</c:v>
                </c:pt>
              </c:numCache>
            </c:numRef>
          </c:val>
          <c:smooth val="0"/>
          <c:extLst>
            <c:ext xmlns:c16="http://schemas.microsoft.com/office/drawing/2014/chart" uri="{C3380CC4-5D6E-409C-BE32-E72D297353CC}">
              <c16:uniqueId val="{00000001-FC74-43D0-A828-2268E7C841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福生市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Bb1</v>
      </c>
      <c r="X8" s="72"/>
      <c r="Y8" s="72"/>
      <c r="Z8" s="72"/>
      <c r="AA8" s="72"/>
      <c r="AB8" s="72"/>
      <c r="AC8" s="72"/>
      <c r="AD8" s="73" t="str">
        <f>
データ!$M$6</f>
        <v>
非設置</v>
      </c>
      <c r="AE8" s="73"/>
      <c r="AF8" s="73"/>
      <c r="AG8" s="73"/>
      <c r="AH8" s="73"/>
      <c r="AI8" s="73"/>
      <c r="AJ8" s="73"/>
      <c r="AK8" s="3"/>
      <c r="AL8" s="69">
        <f>
データ!S6</f>
        <v>
57024</v>
      </c>
      <c r="AM8" s="69"/>
      <c r="AN8" s="69"/>
      <c r="AO8" s="69"/>
      <c r="AP8" s="69"/>
      <c r="AQ8" s="69"/>
      <c r="AR8" s="69"/>
      <c r="AS8" s="69"/>
      <c r="AT8" s="68">
        <f>
データ!T6</f>
        <v>
10.16</v>
      </c>
      <c r="AU8" s="68"/>
      <c r="AV8" s="68"/>
      <c r="AW8" s="68"/>
      <c r="AX8" s="68"/>
      <c r="AY8" s="68"/>
      <c r="AZ8" s="68"/>
      <c r="BA8" s="68"/>
      <c r="BB8" s="68">
        <f>
データ!U6</f>
        <v>
5612.6</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82.95</v>
      </c>
      <c r="J10" s="68"/>
      <c r="K10" s="68"/>
      <c r="L10" s="68"/>
      <c r="M10" s="68"/>
      <c r="N10" s="68"/>
      <c r="O10" s="68"/>
      <c r="P10" s="68">
        <f>
データ!P6</f>
        <v>
100</v>
      </c>
      <c r="Q10" s="68"/>
      <c r="R10" s="68"/>
      <c r="S10" s="68"/>
      <c r="T10" s="68"/>
      <c r="U10" s="68"/>
      <c r="V10" s="68"/>
      <c r="W10" s="68">
        <f>
データ!Q6</f>
        <v>
86.08</v>
      </c>
      <c r="X10" s="68"/>
      <c r="Y10" s="68"/>
      <c r="Z10" s="68"/>
      <c r="AA10" s="68"/>
      <c r="AB10" s="68"/>
      <c r="AC10" s="68"/>
      <c r="AD10" s="69">
        <f>
データ!R6</f>
        <v>
1056</v>
      </c>
      <c r="AE10" s="69"/>
      <c r="AF10" s="69"/>
      <c r="AG10" s="69"/>
      <c r="AH10" s="69"/>
      <c r="AI10" s="69"/>
      <c r="AJ10" s="69"/>
      <c r="AK10" s="2"/>
      <c r="AL10" s="69">
        <f>
データ!V6</f>
        <v>
56786</v>
      </c>
      <c r="AM10" s="69"/>
      <c r="AN10" s="69"/>
      <c r="AO10" s="69"/>
      <c r="AP10" s="69"/>
      <c r="AQ10" s="69"/>
      <c r="AR10" s="69"/>
      <c r="AS10" s="69"/>
      <c r="AT10" s="68">
        <f>
データ!W6</f>
        <v>
6.53</v>
      </c>
      <c r="AU10" s="68"/>
      <c r="AV10" s="68"/>
      <c r="AW10" s="68"/>
      <c r="AX10" s="68"/>
      <c r="AY10" s="68"/>
      <c r="AZ10" s="68"/>
      <c r="BA10" s="68"/>
      <c r="BB10" s="68">
        <f>
データ!X6</f>
        <v>
8696.17</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aFUispeNnccfqFs3AlQ+2jMh7gKgVOgUITRf7bvCU5pkWO2+xR8sHxw2NaNiAnxayc5+YeOL1Ln7OpOLUvWjIQ==" saltValue="1bs8hArmSU77N5+gMNfiy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132187</v>
      </c>
      <c r="D6" s="33">
        <f t="shared" si="3"/>
        <v>
46</v>
      </c>
      <c r="E6" s="33">
        <f t="shared" si="3"/>
        <v>
17</v>
      </c>
      <c r="F6" s="33">
        <f t="shared" si="3"/>
        <v>
1</v>
      </c>
      <c r="G6" s="33">
        <f t="shared" si="3"/>
        <v>
0</v>
      </c>
      <c r="H6" s="33" t="str">
        <f t="shared" si="3"/>
        <v>
東京都　福生市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82.95</v>
      </c>
      <c r="P6" s="34">
        <f t="shared" si="3"/>
        <v>
100</v>
      </c>
      <c r="Q6" s="34">
        <f t="shared" si="3"/>
        <v>
86.08</v>
      </c>
      <c r="R6" s="34">
        <f t="shared" si="3"/>
        <v>
1056</v>
      </c>
      <c r="S6" s="34">
        <f t="shared" si="3"/>
        <v>
57024</v>
      </c>
      <c r="T6" s="34">
        <f t="shared" si="3"/>
        <v>
10.16</v>
      </c>
      <c r="U6" s="34">
        <f t="shared" si="3"/>
        <v>
5612.6</v>
      </c>
      <c r="V6" s="34">
        <f t="shared" si="3"/>
        <v>
56786</v>
      </c>
      <c r="W6" s="34">
        <f t="shared" si="3"/>
        <v>
6.53</v>
      </c>
      <c r="X6" s="34">
        <f t="shared" si="3"/>
        <v>
8696.17</v>
      </c>
      <c r="Y6" s="35" t="str">
        <f>
IF(Y7="",NA(),Y7)</f>
        <v>
-</v>
      </c>
      <c r="Z6" s="35" t="str">
        <f t="shared" ref="Z6:AH6" si="4">
IF(Z7="",NA(),Z7)</f>
        <v>
-</v>
      </c>
      <c r="AA6" s="35" t="str">
        <f t="shared" si="4"/>
        <v>
-</v>
      </c>
      <c r="AB6" s="35">
        <f t="shared" si="4"/>
        <v>
118.78</v>
      </c>
      <c r="AC6" s="35">
        <f t="shared" si="4"/>
        <v>
119.26</v>
      </c>
      <c r="AD6" s="35" t="str">
        <f t="shared" si="4"/>
        <v>
-</v>
      </c>
      <c r="AE6" s="35" t="str">
        <f t="shared" si="4"/>
        <v>
-</v>
      </c>
      <c r="AF6" s="35" t="str">
        <f t="shared" si="4"/>
        <v>
-</v>
      </c>
      <c r="AG6" s="35">
        <f t="shared" si="4"/>
        <v>
107.34</v>
      </c>
      <c r="AH6" s="35">
        <f t="shared" si="4"/>
        <v>
107.87</v>
      </c>
      <c r="AI6" s="34" t="str">
        <f>
IF(AI7="","",IF(AI7="-","【-】","【"&amp;SUBSTITUTE(TEXT(AI7,"#,##0.00"),"-","△")&amp;"】"))</f>
        <v>
【106.67】</v>
      </c>
      <c r="AJ6" s="35" t="str">
        <f>
IF(AJ7="",NA(),AJ7)</f>
        <v>
-</v>
      </c>
      <c r="AK6" s="35" t="str">
        <f t="shared" ref="AK6:AS6" si="5">
IF(AK7="",NA(),AK7)</f>
        <v>
-</v>
      </c>
      <c r="AL6" s="35" t="str">
        <f t="shared" si="5"/>
        <v>
-</v>
      </c>
      <c r="AM6" s="34">
        <f t="shared" si="5"/>
        <v>
0</v>
      </c>
      <c r="AN6" s="34">
        <f t="shared" si="5"/>
        <v>
0</v>
      </c>
      <c r="AO6" s="35" t="str">
        <f t="shared" si="5"/>
        <v>
-</v>
      </c>
      <c r="AP6" s="35" t="str">
        <f t="shared" si="5"/>
        <v>
-</v>
      </c>
      <c r="AQ6" s="35" t="str">
        <f t="shared" si="5"/>
        <v>
-</v>
      </c>
      <c r="AR6" s="34">
        <f t="shared" si="5"/>
        <v>
0</v>
      </c>
      <c r="AS6" s="35">
        <f t="shared" si="5"/>
        <v>
11.59</v>
      </c>
      <c r="AT6" s="34" t="str">
        <f>
IF(AT7="","",IF(AT7="-","【-】","【"&amp;SUBSTITUTE(TEXT(AT7,"#,##0.00"),"-","△")&amp;"】"))</f>
        <v>
【3.64】</v>
      </c>
      <c r="AU6" s="35" t="str">
        <f>
IF(AU7="",NA(),AU7)</f>
        <v>
-</v>
      </c>
      <c r="AV6" s="35" t="str">
        <f t="shared" ref="AV6:BD6" si="6">
IF(AV7="",NA(),AV7)</f>
        <v>
-</v>
      </c>
      <c r="AW6" s="35" t="str">
        <f t="shared" si="6"/>
        <v>
-</v>
      </c>
      <c r="AX6" s="35">
        <f t="shared" si="6"/>
        <v>
119.18</v>
      </c>
      <c r="AY6" s="35">
        <f t="shared" si="6"/>
        <v>
150.38</v>
      </c>
      <c r="AZ6" s="35" t="str">
        <f t="shared" si="6"/>
        <v>
-</v>
      </c>
      <c r="BA6" s="35" t="str">
        <f t="shared" si="6"/>
        <v>
-</v>
      </c>
      <c r="BB6" s="35" t="str">
        <f t="shared" si="6"/>
        <v>
-</v>
      </c>
      <c r="BC6" s="35">
        <f t="shared" si="6"/>
        <v>
35.200000000000003</v>
      </c>
      <c r="BD6" s="35">
        <f t="shared" si="6"/>
        <v>
37.200000000000003</v>
      </c>
      <c r="BE6" s="34" t="str">
        <f>
IF(BE7="","",IF(BE7="-","【-】","【"&amp;SUBSTITUTE(TEXT(BE7,"#,##0.00"),"-","△")&amp;"】"))</f>
        <v>
【67.52】</v>
      </c>
      <c r="BF6" s="35" t="str">
        <f>
IF(BF7="",NA(),BF7)</f>
        <v>
-</v>
      </c>
      <c r="BG6" s="35" t="str">
        <f t="shared" ref="BG6:BO6" si="7">
IF(BG7="",NA(),BG7)</f>
        <v>
-</v>
      </c>
      <c r="BH6" s="35" t="str">
        <f t="shared" si="7"/>
        <v>
-</v>
      </c>
      <c r="BI6" s="35">
        <f t="shared" si="7"/>
        <v>
75.33</v>
      </c>
      <c r="BJ6" s="35">
        <f t="shared" si="7"/>
        <v>
49.37</v>
      </c>
      <c r="BK6" s="35" t="str">
        <f t="shared" si="7"/>
        <v>
-</v>
      </c>
      <c r="BL6" s="35" t="str">
        <f t="shared" si="7"/>
        <v>
-</v>
      </c>
      <c r="BM6" s="35" t="str">
        <f t="shared" si="7"/>
        <v>
-</v>
      </c>
      <c r="BN6" s="35">
        <f t="shared" si="7"/>
        <v>
813.96</v>
      </c>
      <c r="BO6" s="35">
        <f t="shared" si="7"/>
        <v>
843.72</v>
      </c>
      <c r="BP6" s="34" t="str">
        <f>
IF(BP7="","",IF(BP7="-","【-】","【"&amp;SUBSTITUTE(TEXT(BP7,"#,##0.00"),"-","△")&amp;"】"))</f>
        <v>
【705.21】</v>
      </c>
      <c r="BQ6" s="35" t="str">
        <f>
IF(BQ7="",NA(),BQ7)</f>
        <v>
-</v>
      </c>
      <c r="BR6" s="35" t="str">
        <f t="shared" ref="BR6:BZ6" si="8">
IF(BR7="",NA(),BR7)</f>
        <v>
-</v>
      </c>
      <c r="BS6" s="35" t="str">
        <f t="shared" si="8"/>
        <v>
-</v>
      </c>
      <c r="BT6" s="35">
        <f t="shared" si="8"/>
        <v>
134.68</v>
      </c>
      <c r="BU6" s="35">
        <f t="shared" si="8"/>
        <v>
129.30000000000001</v>
      </c>
      <c r="BV6" s="35" t="str">
        <f t="shared" si="8"/>
        <v>
-</v>
      </c>
      <c r="BW6" s="35" t="str">
        <f t="shared" si="8"/>
        <v>
-</v>
      </c>
      <c r="BX6" s="35" t="str">
        <f t="shared" si="8"/>
        <v>
-</v>
      </c>
      <c r="BY6" s="35">
        <f t="shared" si="8"/>
        <v>
92.08</v>
      </c>
      <c r="BZ6" s="35">
        <f t="shared" si="8"/>
        <v>
94.81</v>
      </c>
      <c r="CA6" s="34" t="str">
        <f>
IF(CA7="","",IF(CA7="-","【-】","【"&amp;SUBSTITUTE(TEXT(CA7,"#,##0.00"),"-","△")&amp;"】"))</f>
        <v>
【98.96】</v>
      </c>
      <c r="CB6" s="35" t="str">
        <f>
IF(CB7="",NA(),CB7)</f>
        <v>
-</v>
      </c>
      <c r="CC6" s="35" t="str">
        <f t="shared" ref="CC6:CK6" si="9">
IF(CC7="",NA(),CC7)</f>
        <v>
-</v>
      </c>
      <c r="CD6" s="35" t="str">
        <f t="shared" si="9"/>
        <v>
-</v>
      </c>
      <c r="CE6" s="35">
        <f t="shared" si="9"/>
        <v>
93.57</v>
      </c>
      <c r="CF6" s="35">
        <f t="shared" si="9"/>
        <v>
97.89</v>
      </c>
      <c r="CG6" s="35" t="str">
        <f t="shared" si="9"/>
        <v>
-</v>
      </c>
      <c r="CH6" s="35" t="str">
        <f t="shared" si="9"/>
        <v>
-</v>
      </c>
      <c r="CI6" s="35" t="str">
        <f t="shared" si="9"/>
        <v>
-</v>
      </c>
      <c r="CJ6" s="35">
        <f t="shared" si="9"/>
        <v>
132.94999999999999</v>
      </c>
      <c r="CK6" s="35">
        <f t="shared" si="9"/>
        <v>
129.9</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f t="shared" si="10"/>
        <v>
70.3</v>
      </c>
      <c r="CV6" s="35">
        <f t="shared" si="10"/>
        <v>
80.11</v>
      </c>
      <c r="CW6" s="34" t="str">
        <f>
IF(CW7="","",IF(CW7="-","【-】","【"&amp;SUBSTITUTE(TEXT(CW7,"#,##0.00"),"-","△")&amp;"】"))</f>
        <v>
【59.57】</v>
      </c>
      <c r="CX6" s="35" t="str">
        <f>
IF(CX7="",NA(),CX7)</f>
        <v>
-</v>
      </c>
      <c r="CY6" s="35" t="str">
        <f t="shared" ref="CY6:DG6" si="11">
IF(CY7="",NA(),CY7)</f>
        <v>
-</v>
      </c>
      <c r="CZ6" s="35" t="str">
        <f t="shared" si="11"/>
        <v>
-</v>
      </c>
      <c r="DA6" s="35">
        <f t="shared" si="11"/>
        <v>
99.79</v>
      </c>
      <c r="DB6" s="35">
        <f t="shared" si="11"/>
        <v>
99.84</v>
      </c>
      <c r="DC6" s="35" t="str">
        <f t="shared" si="11"/>
        <v>
-</v>
      </c>
      <c r="DD6" s="35" t="str">
        <f t="shared" si="11"/>
        <v>
-</v>
      </c>
      <c r="DE6" s="35" t="str">
        <f t="shared" si="11"/>
        <v>
-</v>
      </c>
      <c r="DF6" s="35">
        <f t="shared" si="11"/>
        <v>
95.95</v>
      </c>
      <c r="DG6" s="35">
        <f t="shared" si="11"/>
        <v>
95.96</v>
      </c>
      <c r="DH6" s="34" t="str">
        <f>
IF(DH7="","",IF(DH7="-","【-】","【"&amp;SUBSTITUTE(TEXT(DH7,"#,##0.00"),"-","△")&amp;"】"))</f>
        <v>
【95.57】</v>
      </c>
      <c r="DI6" s="35" t="str">
        <f>
IF(DI7="",NA(),DI7)</f>
        <v>
-</v>
      </c>
      <c r="DJ6" s="35" t="str">
        <f t="shared" ref="DJ6:DR6" si="12">
IF(DJ7="",NA(),DJ7)</f>
        <v>
-</v>
      </c>
      <c r="DK6" s="35" t="str">
        <f t="shared" si="12"/>
        <v>
-</v>
      </c>
      <c r="DL6" s="35">
        <f t="shared" si="12"/>
        <v>
4.3</v>
      </c>
      <c r="DM6" s="35">
        <f t="shared" si="12"/>
        <v>
8.3699999999999992</v>
      </c>
      <c r="DN6" s="35" t="str">
        <f t="shared" si="12"/>
        <v>
-</v>
      </c>
      <c r="DO6" s="35" t="str">
        <f t="shared" si="12"/>
        <v>
-</v>
      </c>
      <c r="DP6" s="35" t="str">
        <f t="shared" si="12"/>
        <v>
-</v>
      </c>
      <c r="DQ6" s="35">
        <f t="shared" si="12"/>
        <v>
8.5500000000000007</v>
      </c>
      <c r="DR6" s="35">
        <f t="shared" si="12"/>
        <v>
20.23</v>
      </c>
      <c r="DS6" s="34" t="str">
        <f>
IF(DS7="","",IF(DS7="-","【-】","【"&amp;SUBSTITUTE(TEXT(DS7,"#,##0.00"),"-","△")&amp;"】"))</f>
        <v>
【36.52】</v>
      </c>
      <c r="DT6" s="35" t="str">
        <f>
IF(DT7="",NA(),DT7)</f>
        <v>
-</v>
      </c>
      <c r="DU6" s="35" t="str">
        <f t="shared" ref="DU6:EC6" si="13">
IF(DU7="",NA(),DU7)</f>
        <v>
-</v>
      </c>
      <c r="DV6" s="35" t="str">
        <f t="shared" si="13"/>
        <v>
-</v>
      </c>
      <c r="DW6" s="34">
        <f t="shared" si="13"/>
        <v>
0</v>
      </c>
      <c r="DX6" s="34">
        <f t="shared" si="13"/>
        <v>
0</v>
      </c>
      <c r="DY6" s="35" t="str">
        <f t="shared" si="13"/>
        <v>
-</v>
      </c>
      <c r="DZ6" s="35" t="str">
        <f t="shared" si="13"/>
        <v>
-</v>
      </c>
      <c r="EA6" s="35" t="str">
        <f t="shared" si="13"/>
        <v>
-</v>
      </c>
      <c r="EB6" s="35">
        <f t="shared" si="13"/>
        <v>
2.41</v>
      </c>
      <c r="EC6" s="35">
        <f t="shared" si="13"/>
        <v>
1.63</v>
      </c>
      <c r="ED6" s="34" t="str">
        <f>
IF(ED7="","",IF(ED7="-","【-】","【"&amp;SUBSTITUTE(TEXT(ED7,"#,##0.00"),"-","△")&amp;"】"))</f>
        <v>
【5.72】</v>
      </c>
      <c r="EE6" s="35" t="str">
        <f>
IF(EE7="",NA(),EE7)</f>
        <v>
-</v>
      </c>
      <c r="EF6" s="35" t="str">
        <f t="shared" ref="EF6:EN6" si="14">
IF(EF7="",NA(),EF7)</f>
        <v>
-</v>
      </c>
      <c r="EG6" s="35" t="str">
        <f t="shared" si="14"/>
        <v>
-</v>
      </c>
      <c r="EH6" s="34">
        <f t="shared" si="14"/>
        <v>
0</v>
      </c>
      <c r="EI6" s="34">
        <f t="shared" si="14"/>
        <v>
0</v>
      </c>
      <c r="EJ6" s="35" t="str">
        <f t="shared" si="14"/>
        <v>
-</v>
      </c>
      <c r="EK6" s="35" t="str">
        <f t="shared" si="14"/>
        <v>
-</v>
      </c>
      <c r="EL6" s="35" t="str">
        <f t="shared" si="14"/>
        <v>
-</v>
      </c>
      <c r="EM6" s="35">
        <f t="shared" si="14"/>
        <v>
0.12</v>
      </c>
      <c r="EN6" s="35">
        <f t="shared" si="14"/>
        <v>
0.12</v>
      </c>
      <c r="EO6" s="34" t="str">
        <f>
IF(EO7="","",IF(EO7="-","【-】","【"&amp;SUBSTITUTE(TEXT(EO7,"#,##0.00"),"-","△")&amp;"】"))</f>
        <v>
【0.30】</v>
      </c>
    </row>
    <row r="7" spans="1:148" s="36" customFormat="1" x14ac:dyDescent="0.15">
      <c r="A7" s="28"/>
      <c r="B7" s="37">
        <v>
2020</v>
      </c>
      <c r="C7" s="37">
        <v>
132187</v>
      </c>
      <c r="D7" s="37">
        <v>
46</v>
      </c>
      <c r="E7" s="37">
        <v>
17</v>
      </c>
      <c r="F7" s="37">
        <v>
1</v>
      </c>
      <c r="G7" s="37">
        <v>
0</v>
      </c>
      <c r="H7" s="37" t="s">
        <v>
96</v>
      </c>
      <c r="I7" s="37" t="s">
        <v>
97</v>
      </c>
      <c r="J7" s="37" t="s">
        <v>
98</v>
      </c>
      <c r="K7" s="37" t="s">
        <v>
99</v>
      </c>
      <c r="L7" s="37" t="s">
        <v>
100</v>
      </c>
      <c r="M7" s="37" t="s">
        <v>
101</v>
      </c>
      <c r="N7" s="38" t="s">
        <v>
102</v>
      </c>
      <c r="O7" s="38">
        <v>
82.95</v>
      </c>
      <c r="P7" s="38">
        <v>
100</v>
      </c>
      <c r="Q7" s="38">
        <v>
86.08</v>
      </c>
      <c r="R7" s="38">
        <v>
1056</v>
      </c>
      <c r="S7" s="38">
        <v>
57024</v>
      </c>
      <c r="T7" s="38">
        <v>
10.16</v>
      </c>
      <c r="U7" s="38">
        <v>
5612.6</v>
      </c>
      <c r="V7" s="38">
        <v>
56786</v>
      </c>
      <c r="W7" s="38">
        <v>
6.53</v>
      </c>
      <c r="X7" s="38">
        <v>
8696.17</v>
      </c>
      <c r="Y7" s="38" t="s">
        <v>
102</v>
      </c>
      <c r="Z7" s="38" t="s">
        <v>
102</v>
      </c>
      <c r="AA7" s="38" t="s">
        <v>
102</v>
      </c>
      <c r="AB7" s="38">
        <v>
118.78</v>
      </c>
      <c r="AC7" s="38">
        <v>
119.26</v>
      </c>
      <c r="AD7" s="38" t="s">
        <v>
102</v>
      </c>
      <c r="AE7" s="38" t="s">
        <v>
102</v>
      </c>
      <c r="AF7" s="38" t="s">
        <v>
102</v>
      </c>
      <c r="AG7" s="38">
        <v>
107.34</v>
      </c>
      <c r="AH7" s="38">
        <v>
107.87</v>
      </c>
      <c r="AI7" s="38">
        <v>
106.67</v>
      </c>
      <c r="AJ7" s="38" t="s">
        <v>
102</v>
      </c>
      <c r="AK7" s="38" t="s">
        <v>
102</v>
      </c>
      <c r="AL7" s="38" t="s">
        <v>
102</v>
      </c>
      <c r="AM7" s="38">
        <v>
0</v>
      </c>
      <c r="AN7" s="38">
        <v>
0</v>
      </c>
      <c r="AO7" s="38" t="s">
        <v>
102</v>
      </c>
      <c r="AP7" s="38" t="s">
        <v>
102</v>
      </c>
      <c r="AQ7" s="38" t="s">
        <v>
102</v>
      </c>
      <c r="AR7" s="38">
        <v>
0</v>
      </c>
      <c r="AS7" s="38">
        <v>
11.59</v>
      </c>
      <c r="AT7" s="38">
        <v>
3.64</v>
      </c>
      <c r="AU7" s="38" t="s">
        <v>
102</v>
      </c>
      <c r="AV7" s="38" t="s">
        <v>
102</v>
      </c>
      <c r="AW7" s="38" t="s">
        <v>
102</v>
      </c>
      <c r="AX7" s="38">
        <v>
119.18</v>
      </c>
      <c r="AY7" s="38">
        <v>
150.38</v>
      </c>
      <c r="AZ7" s="38" t="s">
        <v>
102</v>
      </c>
      <c r="BA7" s="38" t="s">
        <v>
102</v>
      </c>
      <c r="BB7" s="38" t="s">
        <v>
102</v>
      </c>
      <c r="BC7" s="38">
        <v>
35.200000000000003</v>
      </c>
      <c r="BD7" s="38">
        <v>
37.200000000000003</v>
      </c>
      <c r="BE7" s="38">
        <v>
67.52</v>
      </c>
      <c r="BF7" s="38" t="s">
        <v>
102</v>
      </c>
      <c r="BG7" s="38" t="s">
        <v>
102</v>
      </c>
      <c r="BH7" s="38" t="s">
        <v>
102</v>
      </c>
      <c r="BI7" s="38">
        <v>
75.33</v>
      </c>
      <c r="BJ7" s="38">
        <v>
49.37</v>
      </c>
      <c r="BK7" s="38" t="s">
        <v>
102</v>
      </c>
      <c r="BL7" s="38" t="s">
        <v>
102</v>
      </c>
      <c r="BM7" s="38" t="s">
        <v>
102</v>
      </c>
      <c r="BN7" s="38">
        <v>
813.96</v>
      </c>
      <c r="BO7" s="38">
        <v>
843.72</v>
      </c>
      <c r="BP7" s="38">
        <v>
705.21</v>
      </c>
      <c r="BQ7" s="38" t="s">
        <v>
102</v>
      </c>
      <c r="BR7" s="38" t="s">
        <v>
102</v>
      </c>
      <c r="BS7" s="38" t="s">
        <v>
102</v>
      </c>
      <c r="BT7" s="38">
        <v>
134.68</v>
      </c>
      <c r="BU7" s="38">
        <v>
129.30000000000001</v>
      </c>
      <c r="BV7" s="38" t="s">
        <v>
102</v>
      </c>
      <c r="BW7" s="38" t="s">
        <v>
102</v>
      </c>
      <c r="BX7" s="38" t="s">
        <v>
102</v>
      </c>
      <c r="BY7" s="38">
        <v>
92.08</v>
      </c>
      <c r="BZ7" s="38">
        <v>
94.81</v>
      </c>
      <c r="CA7" s="38">
        <v>
98.96</v>
      </c>
      <c r="CB7" s="38" t="s">
        <v>
102</v>
      </c>
      <c r="CC7" s="38" t="s">
        <v>
102</v>
      </c>
      <c r="CD7" s="38" t="s">
        <v>
102</v>
      </c>
      <c r="CE7" s="38">
        <v>
93.57</v>
      </c>
      <c r="CF7" s="38">
        <v>
97.89</v>
      </c>
      <c r="CG7" s="38" t="s">
        <v>
102</v>
      </c>
      <c r="CH7" s="38" t="s">
        <v>
102</v>
      </c>
      <c r="CI7" s="38" t="s">
        <v>
102</v>
      </c>
      <c r="CJ7" s="38">
        <v>
132.94999999999999</v>
      </c>
      <c r="CK7" s="38">
        <v>
129.9</v>
      </c>
      <c r="CL7" s="38">
        <v>
134.52000000000001</v>
      </c>
      <c r="CM7" s="38" t="s">
        <v>
102</v>
      </c>
      <c r="CN7" s="38" t="s">
        <v>
102</v>
      </c>
      <c r="CO7" s="38" t="s">
        <v>
102</v>
      </c>
      <c r="CP7" s="38" t="s">
        <v>
102</v>
      </c>
      <c r="CQ7" s="38" t="s">
        <v>
102</v>
      </c>
      <c r="CR7" s="38" t="s">
        <v>
102</v>
      </c>
      <c r="CS7" s="38" t="s">
        <v>
102</v>
      </c>
      <c r="CT7" s="38" t="s">
        <v>
102</v>
      </c>
      <c r="CU7" s="38">
        <v>
70.3</v>
      </c>
      <c r="CV7" s="38">
        <v>
80.11</v>
      </c>
      <c r="CW7" s="38">
        <v>
59.57</v>
      </c>
      <c r="CX7" s="38" t="s">
        <v>
102</v>
      </c>
      <c r="CY7" s="38" t="s">
        <v>
102</v>
      </c>
      <c r="CZ7" s="38" t="s">
        <v>
102</v>
      </c>
      <c r="DA7" s="38">
        <v>
99.79</v>
      </c>
      <c r="DB7" s="38">
        <v>
99.84</v>
      </c>
      <c r="DC7" s="38" t="s">
        <v>
102</v>
      </c>
      <c r="DD7" s="38" t="s">
        <v>
102</v>
      </c>
      <c r="DE7" s="38" t="s">
        <v>
102</v>
      </c>
      <c r="DF7" s="38">
        <v>
95.95</v>
      </c>
      <c r="DG7" s="38">
        <v>
95.96</v>
      </c>
      <c r="DH7" s="38">
        <v>
95.57</v>
      </c>
      <c r="DI7" s="38" t="s">
        <v>
102</v>
      </c>
      <c r="DJ7" s="38" t="s">
        <v>
102</v>
      </c>
      <c r="DK7" s="38" t="s">
        <v>
102</v>
      </c>
      <c r="DL7" s="38">
        <v>
4.3</v>
      </c>
      <c r="DM7" s="38">
        <v>
8.3699999999999992</v>
      </c>
      <c r="DN7" s="38" t="s">
        <v>
102</v>
      </c>
      <c r="DO7" s="38" t="s">
        <v>
102</v>
      </c>
      <c r="DP7" s="38" t="s">
        <v>
102</v>
      </c>
      <c r="DQ7" s="38">
        <v>
8.5500000000000007</v>
      </c>
      <c r="DR7" s="38">
        <v>
20.23</v>
      </c>
      <c r="DS7" s="38">
        <v>
36.520000000000003</v>
      </c>
      <c r="DT7" s="38" t="s">
        <v>
102</v>
      </c>
      <c r="DU7" s="38" t="s">
        <v>
102</v>
      </c>
      <c r="DV7" s="38" t="s">
        <v>
102</v>
      </c>
      <c r="DW7" s="38">
        <v>
0</v>
      </c>
      <c r="DX7" s="38">
        <v>
0</v>
      </c>
      <c r="DY7" s="38" t="s">
        <v>
102</v>
      </c>
      <c r="DZ7" s="38" t="s">
        <v>
102</v>
      </c>
      <c r="EA7" s="38" t="s">
        <v>
102</v>
      </c>
      <c r="EB7" s="38">
        <v>
2.41</v>
      </c>
      <c r="EC7" s="38">
        <v>
1.63</v>
      </c>
      <c r="ED7" s="38">
        <v>
5.72</v>
      </c>
      <c r="EE7" s="38" t="s">
        <v>
102</v>
      </c>
      <c r="EF7" s="38" t="s">
        <v>
102</v>
      </c>
      <c r="EG7" s="38" t="s">
        <v>
102</v>
      </c>
      <c r="EH7" s="38">
        <v>
0</v>
      </c>
      <c r="EI7" s="38">
        <v>
0</v>
      </c>
      <c r="EJ7" s="38" t="s">
        <v>
102</v>
      </c>
      <c r="EK7" s="38" t="s">
        <v>
102</v>
      </c>
      <c r="EL7" s="38" t="s">
        <v>
102</v>
      </c>
      <c r="EM7" s="38">
        <v>
0.12</v>
      </c>
      <c r="EN7" s="38">
        <v>
0.12</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2022-01-13T01:37:28Z</cp:lastPrinted>
  <dcterms:created xsi:type="dcterms:W3CDTF">2021-12-03T07:10:46Z</dcterms:created>
  <dcterms:modified xsi:type="dcterms:W3CDTF">2022-02-17T02:46:59Z</dcterms:modified>
  <cp:category/>
</cp:coreProperties>
</file>