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dQOLTGteQR7h8bCD7vtNn8g95MiHWu2755f1dS/oD3kusTpWHyeIVnsZDQnEXSH63Zr0yvIsejQQnOddgEdDqQ==" workbookSaltValue="6GdDp0G09eYHjuj1eDxHlg=="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H85" i="4"/>
  <c r="G85" i="4"/>
  <c r="BB10" i="4"/>
  <c r="W10" i="4"/>
  <c r="P10" i="4"/>
  <c r="B10" i="4"/>
  <c r="BB8" i="4"/>
  <c r="AT8" i="4"/>
  <c r="B8" i="4"/>
  <c r="B6" i="4"/>
</calcChain>
</file>

<file path=xl/sharedStrings.xml><?xml version="1.0" encoding="utf-8"?>
<sst xmlns="http://schemas.openxmlformats.org/spreadsheetml/2006/main" count="320" uniqueCount="116">
  <si>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</si>
  <si>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</si>
  <si>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</si>
  <si>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</si>
  <si>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</si>
  <si>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</si>
  <si>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</si>
  <si>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</si>
  <si>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</si>
  <si>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</si>
  <si>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</si>
  <si>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</si>
  <si>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</si>
  <si>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</si>
  <si>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</si>
  <si>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</si>
  <si>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</si>
  <si>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</si>
  <si>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</si>
  <si>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</si>
  <si>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</si>
  <si>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</si>
  <si>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</si>
  <si>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</si>
  <si>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</si>
  <si>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</si>
  <si>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</si>
  <si>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</si>
  <si>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</si>
  <si>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</si>
  <si>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</si>
  <si>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</si>
  <si>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</si>
  <si>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</si>
  <si>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</si>
  <si>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</si>
  <si>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</si>
  <si>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</si>
  <si>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</si>
  <si>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</si>
  <si>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</si>
  <si>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</si>
  <si>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</si>
  <si>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</si>
  <si>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</si>
  <si>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</si>
  <si>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</si>
  <si>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</si>
  <si>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</si>
  <si>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</si>
  <si>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</si>
  <si>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</si>
  <si>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</si>
  <si>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</si>
  <si>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</si>
  <si>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</si>
  <si>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</si>
  <si>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</si>
  <si>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</si>
  <si>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</si>
  <si>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</si>
  <si>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</si>
  <si>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</si>
  <si>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</si>
  <si>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</si>
  <si>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</si>
  <si>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</si>
  <si>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</si>
  <si>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</si>
  <si>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</si>
  <si>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</si>
  <si>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</si>
  <si>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</si>
  <si>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</si>
  <si>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</si>
  <si>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</si>
  <si>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</si>
  <si>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</si>
  <si>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</si>
  <si>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</si>
  <si>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</si>
  <si>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</si>
  <si>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</si>
  <si>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</si>
  <si>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</si>
  <si>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</si>
  <si>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</si>
  <si>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</si>
  <si>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</si>
  <si>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</si>
  <si>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</si>
  <si>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</si>
  <si>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</si>
  <si>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</si>
  <si>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</si>
  <si>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日野市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</si>
  <si>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</si>
  <si>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</si>
  <si>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</si>
  <si>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</si>
  <si>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</si>
  <si>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</si>
  <si>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</si>
  <si>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</si>
  <si>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</si>
  <si>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</si>
  <si>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</si>
  <si>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</si>
  <si>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</si>
  <si>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</si>
  <si>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</si>
  <si>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</si>
  <si>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</si>
  <si>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現在利用されている下水道施設は、大きく、昭和40年代に整備されたもの、昭和63年頃から平成12年頃に集中的に整備されたものに分かれが、特に前者について、今後、急速に老朽化することが予想される。
　平成29年度に下水道施設ストックマネジメント計画を策定し、今後はこれに基づき、下水道施設における事故の未然防止及びライフサイクルコストの最小化を図っていく。</t>
    <phoneticPr fontId="4"/>
  </si>
  <si>
    <t xml:space="preserve">　令和2年度に地方公営企業法を一部適用し、あわせて、日野市公共下水道事業経営戦略を策定した。今後は、経営戦略に基づき、将来にわたり安定した事業経営を行っていく。
特に、将来の大きな負担として、
　・維持管理コストの増
　・人口減少による使用料収入の減
が見込まれており、今後、この負担を誰がどのように負うのかを議論していく必要がある。
　なお、経営戦略については令和3年度から令和12年度までの10年間とし、計画の中間にあたる令和7年度に中間評価、場合によっては見直しを行い、進捗の管理を行っていく。
</t>
    <rPh sb="7" eb="9">
      <t>チホウ</t>
    </rPh>
    <rPh sb="9" eb="11">
      <t>コウエイ</t>
    </rPh>
    <rPh sb="11" eb="13">
      <t>キギョウ</t>
    </rPh>
    <rPh sb="13" eb="14">
      <t>ホウ</t>
    </rPh>
    <rPh sb="15" eb="17">
      <t>イチブ</t>
    </rPh>
    <rPh sb="17" eb="19">
      <t>テキヨウ</t>
    </rPh>
    <rPh sb="26" eb="29">
      <t>ヒノシ</t>
    </rPh>
    <rPh sb="29" eb="31">
      <t>コウキョウ</t>
    </rPh>
    <rPh sb="31" eb="34">
      <t>ゲスイドウ</t>
    </rPh>
    <rPh sb="34" eb="36">
      <t>ジギョウ</t>
    </rPh>
    <rPh sb="36" eb="38">
      <t>ケイエイ</t>
    </rPh>
    <rPh sb="38" eb="40">
      <t>センリャク</t>
    </rPh>
    <rPh sb="41" eb="43">
      <t>サクテイ</t>
    </rPh>
    <rPh sb="46" eb="48">
      <t>コンゴ</t>
    </rPh>
    <rPh sb="50" eb="52">
      <t>ケイエイ</t>
    </rPh>
    <rPh sb="52" eb="54">
      <t>センリャク</t>
    </rPh>
    <rPh sb="55" eb="56">
      <t>モト</t>
    </rPh>
    <rPh sb="59" eb="61">
      <t>ショウライ</t>
    </rPh>
    <rPh sb="65" eb="67">
      <t>アンテイ</t>
    </rPh>
    <rPh sb="69" eb="71">
      <t>ジギョウ</t>
    </rPh>
    <rPh sb="71" eb="73">
      <t>ケイエイ</t>
    </rPh>
    <rPh sb="74" eb="75">
      <t>オコナ</t>
    </rPh>
    <rPh sb="81" eb="82">
      <t>トク</t>
    </rPh>
    <rPh sb="84" eb="86">
      <t>ショウライ</t>
    </rPh>
    <rPh sb="87" eb="88">
      <t>オオ</t>
    </rPh>
    <rPh sb="90" eb="92">
      <t>フタン</t>
    </rPh>
    <rPh sb="99" eb="103">
      <t>イジカンリ</t>
    </rPh>
    <rPh sb="107" eb="108">
      <t>ゾウ</t>
    </rPh>
    <rPh sb="111" eb="115">
      <t>ジンコウゲンショウ</t>
    </rPh>
    <rPh sb="118" eb="121">
      <t>シヨウリョウ</t>
    </rPh>
    <rPh sb="121" eb="123">
      <t>シュウニュウ</t>
    </rPh>
    <rPh sb="124" eb="125">
      <t>ゲン</t>
    </rPh>
    <rPh sb="127" eb="129">
      <t>ミコ</t>
    </rPh>
    <rPh sb="135" eb="137">
      <t>コンゴ</t>
    </rPh>
    <rPh sb="140" eb="142">
      <t>フタン</t>
    </rPh>
    <rPh sb="143" eb="144">
      <t>ダレ</t>
    </rPh>
    <rPh sb="150" eb="151">
      <t>オ</t>
    </rPh>
    <rPh sb="155" eb="157">
      <t>ギロン</t>
    </rPh>
    <rPh sb="161" eb="163">
      <t>ヒツヨウ</t>
    </rPh>
    <rPh sb="172" eb="176">
      <t>ケイエイセンリャク</t>
    </rPh>
    <rPh sb="181" eb="183">
      <t>レイワ</t>
    </rPh>
    <rPh sb="184" eb="186">
      <t>ネンド</t>
    </rPh>
    <rPh sb="188" eb="190">
      <t>レイワ</t>
    </rPh>
    <rPh sb="192" eb="194">
      <t>ネンド</t>
    </rPh>
    <rPh sb="199" eb="201">
      <t>ネンカン</t>
    </rPh>
    <rPh sb="204" eb="206">
      <t>ケイカク</t>
    </rPh>
    <rPh sb="207" eb="209">
      <t>チュウカン</t>
    </rPh>
    <rPh sb="213" eb="215">
      <t>レイワ</t>
    </rPh>
    <rPh sb="216" eb="218">
      <t>ネンド</t>
    </rPh>
    <rPh sb="219" eb="221">
      <t>チュウカン</t>
    </rPh>
    <rPh sb="221" eb="223">
      <t>ヒョウカ</t>
    </rPh>
    <rPh sb="224" eb="226">
      <t>バアイ</t>
    </rPh>
    <rPh sb="231" eb="233">
      <t>ミナオ</t>
    </rPh>
    <rPh sb="235" eb="236">
      <t>オコナ</t>
    </rPh>
    <rPh sb="238" eb="240">
      <t>シンチョク</t>
    </rPh>
    <rPh sb="241" eb="243">
      <t>カンリ</t>
    </rPh>
    <rPh sb="244" eb="245">
      <t>オコナ</t>
    </rPh>
    <phoneticPr fontId="4"/>
  </si>
  <si>
    <t>　①経常収支比率については、引き続き、黒字になるよう、経常費用の節減に努める。
　③流動比率については、低い数値になっている要因は、償還金の元利年払い額が約20億円と非常に高いことによる。今後、元利償還金は減少していく見通しのため、改善されていくと想定される。公営企業会計移行初年度のため、今後、数値の改善に努めていく。
　④企業債残高対事業規模比率について、毎年、20億円程度償還しているのに対し、発行額は、残高抑制策として年間10億円を上限としているため、全体の企業債残高は減少していく傾向にある。
　⑤経費回収率について、企業債残高が毎年大きく減少していることから、改善に向かっていく見通しである。今後10年間の経営戦略に基づき、適正な下水道使用料も含め、持続可能な下水道経営のあり方を検討する。
　⑥汚水処理原価について、企業債残高が毎年大きく減少していることから、改善に向かうものと考えられる。今後、経営戦略を組み立てていく中で、適正な下水道使用料も含め、持続可能な下水道経営のあり方を検討する。
　⑧水洗化率については、近年97%以上を継続しており、今後も類似団体平均を上回る状態で推移していくものと考えられる。</t>
    <rPh sb="2" eb="8">
      <t>ケイジョウシュウシヒリツ</t>
    </rPh>
    <rPh sb="14" eb="15">
      <t>ヒ</t>
    </rPh>
    <rPh sb="16" eb="17">
      <t>ツヅ</t>
    </rPh>
    <rPh sb="19" eb="21">
      <t>クロジ</t>
    </rPh>
    <rPh sb="27" eb="29">
      <t>ケイジョウ</t>
    </rPh>
    <rPh sb="29" eb="31">
      <t>ヒヨウ</t>
    </rPh>
    <rPh sb="32" eb="34">
      <t>セツゲン</t>
    </rPh>
    <rPh sb="35" eb="36">
      <t>ツト</t>
    </rPh>
    <rPh sb="42" eb="44">
      <t>リュウドウ</t>
    </rPh>
    <rPh sb="44" eb="46">
      <t>ヒリツ</t>
    </rPh>
    <rPh sb="52" eb="53">
      <t>ヒク</t>
    </rPh>
    <rPh sb="54" eb="56">
      <t>スウチ</t>
    </rPh>
    <rPh sb="62" eb="64">
      <t>ヨウイン</t>
    </rPh>
    <rPh sb="66" eb="69">
      <t>ショウカンキン</t>
    </rPh>
    <rPh sb="70" eb="72">
      <t>ガンリ</t>
    </rPh>
    <rPh sb="72" eb="73">
      <t>ネン</t>
    </rPh>
    <rPh sb="73" eb="74">
      <t>バラ</t>
    </rPh>
    <rPh sb="75" eb="76">
      <t>ガク</t>
    </rPh>
    <rPh sb="77" eb="78">
      <t>ヤク</t>
    </rPh>
    <rPh sb="80" eb="82">
      <t>オクエン</t>
    </rPh>
    <rPh sb="83" eb="85">
      <t>ヒジョウ</t>
    </rPh>
    <rPh sb="86" eb="87">
      <t>タカ</t>
    </rPh>
    <rPh sb="94" eb="96">
      <t>コンゴ</t>
    </rPh>
    <rPh sb="97" eb="99">
      <t>ガンリ</t>
    </rPh>
    <rPh sb="99" eb="102">
      <t>ショウカンキン</t>
    </rPh>
    <rPh sb="103" eb="105">
      <t>ゲンショウ</t>
    </rPh>
    <rPh sb="130" eb="132">
      <t>コウエイ</t>
    </rPh>
    <rPh sb="132" eb="134">
      <t>キギョウ</t>
    </rPh>
    <rPh sb="134" eb="136">
      <t>カイケイ</t>
    </rPh>
    <rPh sb="136" eb="138">
      <t>イコウ</t>
    </rPh>
    <rPh sb="138" eb="141">
      <t>ショネンド</t>
    </rPh>
    <rPh sb="145" eb="147">
      <t>コンゴ</t>
    </rPh>
    <rPh sb="148" eb="150">
      <t>スウチ</t>
    </rPh>
    <rPh sb="151" eb="153">
      <t>カイゼン</t>
    </rPh>
    <rPh sb="154" eb="155">
      <t>ツト</t>
    </rPh>
    <rPh sb="302" eb="304">
      <t>コンゴ</t>
    </rPh>
    <rPh sb="306" eb="308">
      <t>ネンカン</t>
    </rPh>
    <rPh sb="314" eb="315">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</si>
</sst>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0.11</c:v>
                </c:pt>
              </c:numCache>
            </c:numRef>
          </c:val>
          <c:extLst>
            <c:ext xmlns:c16="http://schemas.microsoft.com/office/drawing/2014/chart" uri="{C3380CC4-5D6E-409C-BE32-E72D297353CC}">
              <c16:uniqueId val="{00000000-A706-4C1D-B343-4ADD2A7974D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A706-4C1D-B343-4ADD2A7974D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B5-4C7E-BD26-26662D5219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67.709999999999994</c:v>
                </c:pt>
              </c:numCache>
            </c:numRef>
          </c:val>
          <c:smooth val="0"/>
          <c:extLst>
            <c:ext xmlns:c16="http://schemas.microsoft.com/office/drawing/2014/chart" uri="{C3380CC4-5D6E-409C-BE32-E72D297353CC}">
              <c16:uniqueId val="{00000001-44B5-4C7E-BD26-26662D5219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98.25</c:v>
                </c:pt>
              </c:numCache>
            </c:numRef>
          </c:val>
          <c:extLst>
            <c:ext xmlns:c16="http://schemas.microsoft.com/office/drawing/2014/chart" uri="{C3380CC4-5D6E-409C-BE32-E72D297353CC}">
              <c16:uniqueId val="{00000000-7791-450C-9E9C-F52B613D53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97.24</c:v>
                </c:pt>
              </c:numCache>
            </c:numRef>
          </c:val>
          <c:smooth val="0"/>
          <c:extLst>
            <c:ext xmlns:c16="http://schemas.microsoft.com/office/drawing/2014/chart" uri="{C3380CC4-5D6E-409C-BE32-E72D297353CC}">
              <c16:uniqueId val="{00000001-7791-450C-9E9C-F52B613D53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105.96</c:v>
                </c:pt>
              </c:numCache>
            </c:numRef>
          </c:val>
          <c:extLst>
            <c:ext xmlns:c16="http://schemas.microsoft.com/office/drawing/2014/chart" uri="{C3380CC4-5D6E-409C-BE32-E72D297353CC}">
              <c16:uniqueId val="{00000000-8A8F-4443-97C4-A54C01D87F7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107.05</c:v>
                </c:pt>
              </c:numCache>
            </c:numRef>
          </c:val>
          <c:smooth val="0"/>
          <c:extLst>
            <c:ext xmlns:c16="http://schemas.microsoft.com/office/drawing/2014/chart" uri="{C3380CC4-5D6E-409C-BE32-E72D297353CC}">
              <c16:uniqueId val="{00000001-8A8F-4443-97C4-A54C01D87F7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3.25</c:v>
                </c:pt>
              </c:numCache>
            </c:numRef>
          </c:val>
          <c:extLst>
            <c:ext xmlns:c16="http://schemas.microsoft.com/office/drawing/2014/chart" uri="{C3380CC4-5D6E-409C-BE32-E72D297353CC}">
              <c16:uniqueId val="{00000000-C636-48CC-B4D6-BCB8A04525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27.39</c:v>
                </c:pt>
              </c:numCache>
            </c:numRef>
          </c:val>
          <c:smooth val="0"/>
          <c:extLst>
            <c:ext xmlns:c16="http://schemas.microsoft.com/office/drawing/2014/chart" uri="{C3380CC4-5D6E-409C-BE32-E72D297353CC}">
              <c16:uniqueId val="{00000001-C636-48CC-B4D6-BCB8A04525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621-4243-83C5-F057DF3EA52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5.86</c:v>
                </c:pt>
              </c:numCache>
            </c:numRef>
          </c:val>
          <c:smooth val="0"/>
          <c:extLst>
            <c:ext xmlns:c16="http://schemas.microsoft.com/office/drawing/2014/chart" uri="{C3380CC4-5D6E-409C-BE32-E72D297353CC}">
              <c16:uniqueId val="{00000001-3621-4243-83C5-F057DF3EA52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870-4100-9518-45331E72042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870-4100-9518-45331E72042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15.69</c:v>
                </c:pt>
              </c:numCache>
            </c:numRef>
          </c:val>
          <c:extLst>
            <c:ext xmlns:c16="http://schemas.microsoft.com/office/drawing/2014/chart" uri="{C3380CC4-5D6E-409C-BE32-E72D297353CC}">
              <c16:uniqueId val="{00000000-B021-4EB4-9DEE-5F54BC66670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84.84</c:v>
                </c:pt>
              </c:numCache>
            </c:numRef>
          </c:val>
          <c:smooth val="0"/>
          <c:extLst>
            <c:ext xmlns:c16="http://schemas.microsoft.com/office/drawing/2014/chart" uri="{C3380CC4-5D6E-409C-BE32-E72D297353CC}">
              <c16:uniqueId val="{00000001-B021-4EB4-9DEE-5F54BC66670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360.3</c:v>
                </c:pt>
              </c:numCache>
            </c:numRef>
          </c:val>
          <c:extLst>
            <c:ext xmlns:c16="http://schemas.microsoft.com/office/drawing/2014/chart" uri="{C3380CC4-5D6E-409C-BE32-E72D297353CC}">
              <c16:uniqueId val="{00000000-F9BD-485D-A59C-EA3CDA810F5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565.62</c:v>
                </c:pt>
              </c:numCache>
            </c:numRef>
          </c:val>
          <c:smooth val="0"/>
          <c:extLst>
            <c:ext xmlns:c16="http://schemas.microsoft.com/office/drawing/2014/chart" uri="{C3380CC4-5D6E-409C-BE32-E72D297353CC}">
              <c16:uniqueId val="{00000001-F9BD-485D-A59C-EA3CDA810F5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111.31</c:v>
                </c:pt>
              </c:numCache>
            </c:numRef>
          </c:val>
          <c:extLst>
            <c:ext xmlns:c16="http://schemas.microsoft.com/office/drawing/2014/chart" uri="{C3380CC4-5D6E-409C-BE32-E72D297353CC}">
              <c16:uniqueId val="{00000000-EAFF-49BF-A368-0155538D26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102.36</c:v>
                </c:pt>
              </c:numCache>
            </c:numRef>
          </c:val>
          <c:smooth val="0"/>
          <c:extLst>
            <c:ext xmlns:c16="http://schemas.microsoft.com/office/drawing/2014/chart" uri="{C3380CC4-5D6E-409C-BE32-E72D297353CC}">
              <c16:uniqueId val="{00000001-EAFF-49BF-A368-0155538D26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101.69</c:v>
                </c:pt>
              </c:numCache>
            </c:numRef>
          </c:val>
          <c:extLst>
            <c:ext xmlns:c16="http://schemas.microsoft.com/office/drawing/2014/chart" uri="{C3380CC4-5D6E-409C-BE32-E72D297353CC}">
              <c16:uniqueId val="{00000000-749C-4FE6-BF04-1E04FB0F702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114.01</c:v>
                </c:pt>
              </c:numCache>
            </c:numRef>
          </c:val>
          <c:smooth val="0"/>
          <c:extLst>
            <c:ext xmlns:c16="http://schemas.microsoft.com/office/drawing/2014/chart" uri="{C3380CC4-5D6E-409C-BE32-E72D297353CC}">
              <c16:uniqueId val="{00000001-749C-4FE6-BF04-1E04FB0F702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日野市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Ab</v>
      </c>
      <c r="X8" s="49"/>
      <c r="Y8" s="49"/>
      <c r="Z8" s="49"/>
      <c r="AA8" s="49"/>
      <c r="AB8" s="49"/>
      <c r="AC8" s="49"/>
      <c r="AD8" s="50" t="str">
        <f>
データ!$M$6</f>
        <v>
非設置</v>
      </c>
      <c r="AE8" s="50"/>
      <c r="AF8" s="50"/>
      <c r="AG8" s="50"/>
      <c r="AH8" s="50"/>
      <c r="AI8" s="50"/>
      <c r="AJ8" s="50"/>
      <c r="AK8" s="3"/>
      <c r="AL8" s="51">
        <f>
データ!S6</f>
        <v>
187027</v>
      </c>
      <c r="AM8" s="51"/>
      <c r="AN8" s="51"/>
      <c r="AO8" s="51"/>
      <c r="AP8" s="51"/>
      <c r="AQ8" s="51"/>
      <c r="AR8" s="51"/>
      <c r="AS8" s="51"/>
      <c r="AT8" s="46">
        <f>
データ!T6</f>
        <v>
27.55</v>
      </c>
      <c r="AU8" s="46"/>
      <c r="AV8" s="46"/>
      <c r="AW8" s="46"/>
      <c r="AX8" s="46"/>
      <c r="AY8" s="46"/>
      <c r="AZ8" s="46"/>
      <c r="BA8" s="46"/>
      <c r="BB8" s="46">
        <f>
データ!U6</f>
        <v>
6788.64</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72.430000000000007</v>
      </c>
      <c r="J10" s="46"/>
      <c r="K10" s="46"/>
      <c r="L10" s="46"/>
      <c r="M10" s="46"/>
      <c r="N10" s="46"/>
      <c r="O10" s="46"/>
      <c r="P10" s="46">
        <f>
データ!P6</f>
        <v>
96.04</v>
      </c>
      <c r="Q10" s="46"/>
      <c r="R10" s="46"/>
      <c r="S10" s="46"/>
      <c r="T10" s="46"/>
      <c r="U10" s="46"/>
      <c r="V10" s="46"/>
      <c r="W10" s="46">
        <f>
データ!Q6</f>
        <v>
86.75</v>
      </c>
      <c r="X10" s="46"/>
      <c r="Y10" s="46"/>
      <c r="Z10" s="46"/>
      <c r="AA10" s="46"/>
      <c r="AB10" s="46"/>
      <c r="AC10" s="46"/>
      <c r="AD10" s="51">
        <f>
データ!R6</f>
        <v>
2068</v>
      </c>
      <c r="AE10" s="51"/>
      <c r="AF10" s="51"/>
      <c r="AG10" s="51"/>
      <c r="AH10" s="51"/>
      <c r="AI10" s="51"/>
      <c r="AJ10" s="51"/>
      <c r="AK10" s="2"/>
      <c r="AL10" s="51">
        <f>
データ!V6</f>
        <v>
179641</v>
      </c>
      <c r="AM10" s="51"/>
      <c r="AN10" s="51"/>
      <c r="AO10" s="51"/>
      <c r="AP10" s="51"/>
      <c r="AQ10" s="51"/>
      <c r="AR10" s="51"/>
      <c r="AS10" s="51"/>
      <c r="AT10" s="46">
        <f>
データ!W6</f>
        <v>
22.58</v>
      </c>
      <c r="AU10" s="46"/>
      <c r="AV10" s="46"/>
      <c r="AW10" s="46"/>
      <c r="AX10" s="46"/>
      <c r="AY10" s="46"/>
      <c r="AZ10" s="46"/>
      <c r="BA10" s="46"/>
      <c r="BB10" s="46">
        <f>
データ!X6</f>
        <v>
7955.76</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Pg5KM6jJbghO78SjTb7g2Gi7pprj8E3pb/+UNaSH36ImKOFpN4bWTGa3sWlKyRAjPH10jVvFznp+eJqSphpEZw==" saltValue="CAQnbhhmUP22MUh3SmDgd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132128</v>
      </c>
      <c r="D6" s="33">
        <f t="shared" si="3"/>
        <v>46</v>
      </c>
      <c r="E6" s="33">
        <f t="shared" si="3"/>
        <v>17</v>
      </c>
      <c r="F6" s="33">
        <f t="shared" si="3"/>
        <v>1</v>
      </c>
      <c r="G6" s="33">
        <f t="shared" si="3"/>
        <v>0</v>
      </c>
      <c r="H6" s="33" t="str">
        <f t="shared" si="3"/>
        <v>東京都　日野市</v>
      </c>
      <c r="I6" s="33" t="str">
        <f t="shared" si="3"/>
        <v>法適用</v>
      </c>
      <c r="J6" s="33" t="str">
        <f t="shared" si="3"/>
        <v>下水道事業</v>
      </c>
      <c r="K6" s="33" t="str">
        <f t="shared" si="3"/>
        <v>公共下水道</v>
      </c>
      <c r="L6" s="33" t="str">
        <f t="shared" si="3"/>
        <v>Ab</v>
      </c>
      <c r="M6" s="33" t="str">
        <f t="shared" si="3"/>
        <v>非設置</v>
      </c>
      <c r="N6" s="34" t="str">
        <f t="shared" si="3"/>
        <v>-</v>
      </c>
      <c r="O6" s="34">
        <f t="shared" si="3"/>
        <v>72.430000000000007</v>
      </c>
      <c r="P6" s="34">
        <f t="shared" si="3"/>
        <v>96.04</v>
      </c>
      <c r="Q6" s="34">
        <f t="shared" si="3"/>
        <v>86.75</v>
      </c>
      <c r="R6" s="34">
        <f t="shared" si="3"/>
        <v>2068</v>
      </c>
      <c r="S6" s="34">
        <f t="shared" si="3"/>
        <v>187027</v>
      </c>
      <c r="T6" s="34">
        <f t="shared" si="3"/>
        <v>27.55</v>
      </c>
      <c r="U6" s="34">
        <f t="shared" si="3"/>
        <v>6788.64</v>
      </c>
      <c r="V6" s="34">
        <f t="shared" si="3"/>
        <v>179641</v>
      </c>
      <c r="W6" s="34">
        <f t="shared" si="3"/>
        <v>22.58</v>
      </c>
      <c r="X6" s="34">
        <f t="shared" si="3"/>
        <v>7955.76</v>
      </c>
      <c r="Y6" s="35" t="str">
        <f>IF(Y7="",NA(),Y7)</f>
        <v>-</v>
      </c>
      <c r="Z6" s="35" t="str">
        <f t="shared" ref="Z6:AH6" si="4">IF(Z7="",NA(),Z7)</f>
        <v>-</v>
      </c>
      <c r="AA6" s="35" t="str">
        <f t="shared" si="4"/>
        <v>-</v>
      </c>
      <c r="AB6" s="35" t="str">
        <f t="shared" si="4"/>
        <v>-</v>
      </c>
      <c r="AC6" s="35">
        <f t="shared" si="4"/>
        <v>105.96</v>
      </c>
      <c r="AD6" s="35" t="str">
        <f t="shared" si="4"/>
        <v>-</v>
      </c>
      <c r="AE6" s="35" t="str">
        <f t="shared" si="4"/>
        <v>-</v>
      </c>
      <c r="AF6" s="35" t="str">
        <f t="shared" si="4"/>
        <v>-</v>
      </c>
      <c r="AG6" s="35" t="str">
        <f t="shared" si="4"/>
        <v>-</v>
      </c>
      <c r="AH6" s="35">
        <f t="shared" si="4"/>
        <v>107.05</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4">
        <f t="shared" si="5"/>
        <v>0</v>
      </c>
      <c r="AT6" s="34" t="str">
        <f>IF(AT7="","",IF(AT7="-","【-】","【"&amp;SUBSTITUTE(TEXT(AT7,"#,##0.00"),"-","△")&amp;"】"))</f>
        <v>【3.64】</v>
      </c>
      <c r="AU6" s="35" t="str">
        <f>IF(AU7="",NA(),AU7)</f>
        <v>-</v>
      </c>
      <c r="AV6" s="35" t="str">
        <f t="shared" ref="AV6:BD6" si="6">IF(AV7="",NA(),AV7)</f>
        <v>-</v>
      </c>
      <c r="AW6" s="35" t="str">
        <f t="shared" si="6"/>
        <v>-</v>
      </c>
      <c r="AX6" s="35" t="str">
        <f t="shared" si="6"/>
        <v>-</v>
      </c>
      <c r="AY6" s="35">
        <f t="shared" si="6"/>
        <v>15.69</v>
      </c>
      <c r="AZ6" s="35" t="str">
        <f t="shared" si="6"/>
        <v>-</v>
      </c>
      <c r="BA6" s="35" t="str">
        <f t="shared" si="6"/>
        <v>-</v>
      </c>
      <c r="BB6" s="35" t="str">
        <f t="shared" si="6"/>
        <v>-</v>
      </c>
      <c r="BC6" s="35" t="str">
        <f t="shared" si="6"/>
        <v>-</v>
      </c>
      <c r="BD6" s="35">
        <f t="shared" si="6"/>
        <v>84.84</v>
      </c>
      <c r="BE6" s="34" t="str">
        <f>IF(BE7="","",IF(BE7="-","【-】","【"&amp;SUBSTITUTE(TEXT(BE7,"#,##0.00"),"-","△")&amp;"】"))</f>
        <v>【67.52】</v>
      </c>
      <c r="BF6" s="35" t="str">
        <f>IF(BF7="",NA(),BF7)</f>
        <v>-</v>
      </c>
      <c r="BG6" s="35" t="str">
        <f t="shared" ref="BG6:BO6" si="7">IF(BG7="",NA(),BG7)</f>
        <v>-</v>
      </c>
      <c r="BH6" s="35" t="str">
        <f t="shared" si="7"/>
        <v>-</v>
      </c>
      <c r="BI6" s="35" t="str">
        <f t="shared" si="7"/>
        <v>-</v>
      </c>
      <c r="BJ6" s="35">
        <f t="shared" si="7"/>
        <v>360.3</v>
      </c>
      <c r="BK6" s="35" t="str">
        <f t="shared" si="7"/>
        <v>-</v>
      </c>
      <c r="BL6" s="35" t="str">
        <f t="shared" si="7"/>
        <v>-</v>
      </c>
      <c r="BM6" s="35" t="str">
        <f t="shared" si="7"/>
        <v>-</v>
      </c>
      <c r="BN6" s="35" t="str">
        <f t="shared" si="7"/>
        <v>-</v>
      </c>
      <c r="BO6" s="35">
        <f t="shared" si="7"/>
        <v>565.62</v>
      </c>
      <c r="BP6" s="34" t="str">
        <f>IF(BP7="","",IF(BP7="-","【-】","【"&amp;SUBSTITUTE(TEXT(BP7,"#,##0.00"),"-","△")&amp;"】"))</f>
        <v>【705.21】</v>
      </c>
      <c r="BQ6" s="35" t="str">
        <f>IF(BQ7="",NA(),BQ7)</f>
        <v>-</v>
      </c>
      <c r="BR6" s="35" t="str">
        <f t="shared" ref="BR6:BZ6" si="8">IF(BR7="",NA(),BR7)</f>
        <v>-</v>
      </c>
      <c r="BS6" s="35" t="str">
        <f t="shared" si="8"/>
        <v>-</v>
      </c>
      <c r="BT6" s="35" t="str">
        <f t="shared" si="8"/>
        <v>-</v>
      </c>
      <c r="BU6" s="35">
        <f t="shared" si="8"/>
        <v>111.31</v>
      </c>
      <c r="BV6" s="35" t="str">
        <f t="shared" si="8"/>
        <v>-</v>
      </c>
      <c r="BW6" s="35" t="str">
        <f t="shared" si="8"/>
        <v>-</v>
      </c>
      <c r="BX6" s="35" t="str">
        <f t="shared" si="8"/>
        <v>-</v>
      </c>
      <c r="BY6" s="35" t="str">
        <f t="shared" si="8"/>
        <v>-</v>
      </c>
      <c r="BZ6" s="35">
        <f t="shared" si="8"/>
        <v>102.36</v>
      </c>
      <c r="CA6" s="34" t="str">
        <f>IF(CA7="","",IF(CA7="-","【-】","【"&amp;SUBSTITUTE(TEXT(CA7,"#,##0.00"),"-","△")&amp;"】"))</f>
        <v>【98.96】</v>
      </c>
      <c r="CB6" s="35" t="str">
        <f>IF(CB7="",NA(),CB7)</f>
        <v>-</v>
      </c>
      <c r="CC6" s="35" t="str">
        <f t="shared" ref="CC6:CK6" si="9">IF(CC7="",NA(),CC7)</f>
        <v>-</v>
      </c>
      <c r="CD6" s="35" t="str">
        <f t="shared" si="9"/>
        <v>-</v>
      </c>
      <c r="CE6" s="35" t="str">
        <f t="shared" si="9"/>
        <v>-</v>
      </c>
      <c r="CF6" s="35">
        <f t="shared" si="9"/>
        <v>101.69</v>
      </c>
      <c r="CG6" s="35" t="str">
        <f t="shared" si="9"/>
        <v>-</v>
      </c>
      <c r="CH6" s="35" t="str">
        <f t="shared" si="9"/>
        <v>-</v>
      </c>
      <c r="CI6" s="35" t="str">
        <f t="shared" si="9"/>
        <v>-</v>
      </c>
      <c r="CJ6" s="35" t="str">
        <f t="shared" si="9"/>
        <v>-</v>
      </c>
      <c r="CK6" s="35">
        <f t="shared" si="9"/>
        <v>114.01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67.709999999999994</v>
      </c>
      <c r="CW6" s="34" t="str">
        <f>IF(CW7="","",IF(CW7="-","【-】","【"&amp;SUBSTITUTE(TEXT(CW7,"#,##0.00"),"-","△")&amp;"】"))</f>
        <v>【59.57】</v>
      </c>
      <c r="CX6" s="35" t="str">
        <f>IF(CX7="",NA(),CX7)</f>
        <v>-</v>
      </c>
      <c r="CY6" s="35" t="str">
        <f t="shared" ref="CY6:DG6" si="11">IF(CY7="",NA(),CY7)</f>
        <v>-</v>
      </c>
      <c r="CZ6" s="35" t="str">
        <f t="shared" si="11"/>
        <v>-</v>
      </c>
      <c r="DA6" s="35" t="str">
        <f t="shared" si="11"/>
        <v>-</v>
      </c>
      <c r="DB6" s="35">
        <f t="shared" si="11"/>
        <v>98.25</v>
      </c>
      <c r="DC6" s="35" t="str">
        <f t="shared" si="11"/>
        <v>-</v>
      </c>
      <c r="DD6" s="35" t="str">
        <f t="shared" si="11"/>
        <v>-</v>
      </c>
      <c r="DE6" s="35" t="str">
        <f t="shared" si="11"/>
        <v>-</v>
      </c>
      <c r="DF6" s="35" t="str">
        <f t="shared" si="11"/>
        <v>-</v>
      </c>
      <c r="DG6" s="35">
        <f t="shared" si="11"/>
        <v>97.24</v>
      </c>
      <c r="DH6" s="34" t="str">
        <f>IF(DH7="","",IF(DH7="-","【-】","【"&amp;SUBSTITUTE(TEXT(DH7,"#,##0.00"),"-","△")&amp;"】"))</f>
        <v>【95.57】</v>
      </c>
      <c r="DI6" s="35" t="str">
        <f>IF(DI7="",NA(),DI7)</f>
        <v>-</v>
      </c>
      <c r="DJ6" s="35" t="str">
        <f t="shared" ref="DJ6:DR6" si="12">IF(DJ7="",NA(),DJ7)</f>
        <v>-</v>
      </c>
      <c r="DK6" s="35" t="str">
        <f t="shared" si="12"/>
        <v>-</v>
      </c>
      <c r="DL6" s="35" t="str">
        <f t="shared" si="12"/>
        <v>-</v>
      </c>
      <c r="DM6" s="35">
        <f t="shared" si="12"/>
        <v>3.25</v>
      </c>
      <c r="DN6" s="35" t="str">
        <f t="shared" si="12"/>
        <v>-</v>
      </c>
      <c r="DO6" s="35" t="str">
        <f t="shared" si="12"/>
        <v>-</v>
      </c>
      <c r="DP6" s="35" t="str">
        <f t="shared" si="12"/>
        <v>-</v>
      </c>
      <c r="DQ6" s="35" t="str">
        <f t="shared" si="12"/>
        <v>-</v>
      </c>
      <c r="DR6" s="35">
        <f t="shared" si="12"/>
        <v>27.39</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5.86</v>
      </c>
      <c r="ED6" s="34" t="str">
        <f>IF(ED7="","",IF(ED7="-","【-】","【"&amp;SUBSTITUTE(TEXT(ED7,"#,##0.00"),"-","△")&amp;"】"))</f>
        <v>【5.72】</v>
      </c>
      <c r="EE6" s="35" t="str">
        <f>IF(EE7="",NA(),EE7)</f>
        <v>-</v>
      </c>
      <c r="EF6" s="35" t="str">
        <f t="shared" ref="EF6:EN6" si="14">IF(EF7="",NA(),EF7)</f>
        <v>-</v>
      </c>
      <c r="EG6" s="35" t="str">
        <f t="shared" si="14"/>
        <v>-</v>
      </c>
      <c r="EH6" s="35" t="str">
        <f t="shared" si="14"/>
        <v>-</v>
      </c>
      <c r="EI6" s="35">
        <f t="shared" si="14"/>
        <v>0.11</v>
      </c>
      <c r="EJ6" s="35" t="str">
        <f t="shared" si="14"/>
        <v>-</v>
      </c>
      <c r="EK6" s="35" t="str">
        <f t="shared" si="14"/>
        <v>-</v>
      </c>
      <c r="EL6" s="35" t="str">
        <f t="shared" si="14"/>
        <v>-</v>
      </c>
      <c r="EM6" s="35" t="str">
        <f t="shared" si="14"/>
        <v>-</v>
      </c>
      <c r="EN6" s="35">
        <f t="shared" si="14"/>
        <v>0.19</v>
      </c>
      <c r="EO6" s="34" t="str">
        <f>IF(EO7="","",IF(EO7="-","【-】","【"&amp;SUBSTITUTE(TEXT(EO7,"#,##0.00"),"-","△")&amp;"】"))</f>
        <v>【0.30】</v>
      </c>
    </row>
    <row r="7" spans="1:148" s="36" customFormat="1" x14ac:dyDescent="0.15">
      <c r="A7" s="28"/>
      <c r="B7" s="37">
        <v>2020</v>
      </c>
      <c r="C7" s="37">
        <v>132128</v>
      </c>
      <c r="D7" s="37">
        <v>46</v>
      </c>
      <c r="E7" s="37">
        <v>17</v>
      </c>
      <c r="F7" s="37">
        <v>1</v>
      </c>
      <c r="G7" s="37">
        <v>0</v>
      </c>
      <c r="H7" s="37" t="s">
        <v>95</v>
      </c>
      <c r="I7" s="37" t="s">
        <v>96</v>
      </c>
      <c r="J7" s="37" t="s">
        <v>97</v>
      </c>
      <c r="K7" s="37" t="s">
        <v>98</v>
      </c>
      <c r="L7" s="37" t="s">
        <v>99</v>
      </c>
      <c r="M7" s="37" t="s">
        <v>100</v>
      </c>
      <c r="N7" s="38" t="s">
        <v>101</v>
      </c>
      <c r="O7" s="38">
        <v>72.430000000000007</v>
      </c>
      <c r="P7" s="38">
        <v>96.04</v>
      </c>
      <c r="Q7" s="38">
        <v>86.75</v>
      </c>
      <c r="R7" s="38">
        <v>2068</v>
      </c>
      <c r="S7" s="38">
        <v>187027</v>
      </c>
      <c r="T7" s="38">
        <v>27.55</v>
      </c>
      <c r="U7" s="38">
        <v>6788.64</v>
      </c>
      <c r="V7" s="38">
        <v>179641</v>
      </c>
      <c r="W7" s="38">
        <v>22.58</v>
      </c>
      <c r="X7" s="38">
        <v>7955.76</v>
      </c>
      <c r="Y7" s="38" t="s">
        <v>101</v>
      </c>
      <c r="Z7" s="38" t="s">
        <v>101</v>
      </c>
      <c r="AA7" s="38" t="s">
        <v>101</v>
      </c>
      <c r="AB7" s="38" t="s">
        <v>101</v>
      </c>
      <c r="AC7" s="38">
        <v>105.96</v>
      </c>
      <c r="AD7" s="38" t="s">
        <v>101</v>
      </c>
      <c r="AE7" s="38" t="s">
        <v>101</v>
      </c>
      <c r="AF7" s="38" t="s">
        <v>101</v>
      </c>
      <c r="AG7" s="38" t="s">
        <v>101</v>
      </c>
      <c r="AH7" s="38">
        <v>107.05</v>
      </c>
      <c r="AI7" s="38">
        <v>106.67</v>
      </c>
      <c r="AJ7" s="38" t="s">
        <v>101</v>
      </c>
      <c r="AK7" s="38" t="s">
        <v>101</v>
      </c>
      <c r="AL7" s="38" t="s">
        <v>101</v>
      </c>
      <c r="AM7" s="38" t="s">
        <v>101</v>
      </c>
      <c r="AN7" s="38">
        <v>0</v>
      </c>
      <c r="AO7" s="38" t="s">
        <v>101</v>
      </c>
      <c r="AP7" s="38" t="s">
        <v>101</v>
      </c>
      <c r="AQ7" s="38" t="s">
        <v>101</v>
      </c>
      <c r="AR7" s="38" t="s">
        <v>101</v>
      </c>
      <c r="AS7" s="38">
        <v>0</v>
      </c>
      <c r="AT7" s="38">
        <v>3.64</v>
      </c>
      <c r="AU7" s="38" t="s">
        <v>101</v>
      </c>
      <c r="AV7" s="38" t="s">
        <v>101</v>
      </c>
      <c r="AW7" s="38" t="s">
        <v>101</v>
      </c>
      <c r="AX7" s="38" t="s">
        <v>101</v>
      </c>
      <c r="AY7" s="38">
        <v>15.69</v>
      </c>
      <c r="AZ7" s="38" t="s">
        <v>101</v>
      </c>
      <c r="BA7" s="38" t="s">
        <v>101</v>
      </c>
      <c r="BB7" s="38" t="s">
        <v>101</v>
      </c>
      <c r="BC7" s="38" t="s">
        <v>101</v>
      </c>
      <c r="BD7" s="38">
        <v>84.84</v>
      </c>
      <c r="BE7" s="38">
        <v>67.52</v>
      </c>
      <c r="BF7" s="38" t="s">
        <v>101</v>
      </c>
      <c r="BG7" s="38" t="s">
        <v>101</v>
      </c>
      <c r="BH7" s="38" t="s">
        <v>101</v>
      </c>
      <c r="BI7" s="38" t="s">
        <v>101</v>
      </c>
      <c r="BJ7" s="38">
        <v>360.3</v>
      </c>
      <c r="BK7" s="38" t="s">
        <v>101</v>
      </c>
      <c r="BL7" s="38" t="s">
        <v>101</v>
      </c>
      <c r="BM7" s="38" t="s">
        <v>101</v>
      </c>
      <c r="BN7" s="38" t="s">
        <v>101</v>
      </c>
      <c r="BO7" s="38">
        <v>565.62</v>
      </c>
      <c r="BP7" s="38">
        <v>705.21</v>
      </c>
      <c r="BQ7" s="38" t="s">
        <v>101</v>
      </c>
      <c r="BR7" s="38" t="s">
        <v>101</v>
      </c>
      <c r="BS7" s="38" t="s">
        <v>101</v>
      </c>
      <c r="BT7" s="38" t="s">
        <v>101</v>
      </c>
      <c r="BU7" s="38">
        <v>111.31</v>
      </c>
      <c r="BV7" s="38" t="s">
        <v>101</v>
      </c>
      <c r="BW7" s="38" t="s">
        <v>101</v>
      </c>
      <c r="BX7" s="38" t="s">
        <v>101</v>
      </c>
      <c r="BY7" s="38" t="s">
        <v>101</v>
      </c>
      <c r="BZ7" s="38">
        <v>102.36</v>
      </c>
      <c r="CA7" s="38">
        <v>98.96</v>
      </c>
      <c r="CB7" s="38" t="s">
        <v>101</v>
      </c>
      <c r="CC7" s="38" t="s">
        <v>101</v>
      </c>
      <c r="CD7" s="38" t="s">
        <v>101</v>
      </c>
      <c r="CE7" s="38" t="s">
        <v>101</v>
      </c>
      <c r="CF7" s="38">
        <v>101.69</v>
      </c>
      <c r="CG7" s="38" t="s">
        <v>101</v>
      </c>
      <c r="CH7" s="38" t="s">
        <v>101</v>
      </c>
      <c r="CI7" s="38" t="s">
        <v>101</v>
      </c>
      <c r="CJ7" s="38" t="s">
        <v>101</v>
      </c>
      <c r="CK7" s="38">
        <v>114.01</v>
      </c>
      <c r="CL7" s="38">
        <v>134.52000000000001</v>
      </c>
      <c r="CM7" s="38" t="s">
        <v>101</v>
      </c>
      <c r="CN7" s="38" t="s">
        <v>101</v>
      </c>
      <c r="CO7" s="38" t="s">
        <v>101</v>
      </c>
      <c r="CP7" s="38" t="s">
        <v>101</v>
      </c>
      <c r="CQ7" s="38" t="s">
        <v>101</v>
      </c>
      <c r="CR7" s="38" t="s">
        <v>101</v>
      </c>
      <c r="CS7" s="38" t="s">
        <v>101</v>
      </c>
      <c r="CT7" s="38" t="s">
        <v>101</v>
      </c>
      <c r="CU7" s="38" t="s">
        <v>101</v>
      </c>
      <c r="CV7" s="38">
        <v>67.709999999999994</v>
      </c>
      <c r="CW7" s="38">
        <v>59.57</v>
      </c>
      <c r="CX7" s="38" t="s">
        <v>101</v>
      </c>
      <c r="CY7" s="38" t="s">
        <v>101</v>
      </c>
      <c r="CZ7" s="38" t="s">
        <v>101</v>
      </c>
      <c r="DA7" s="38" t="s">
        <v>101</v>
      </c>
      <c r="DB7" s="38">
        <v>98.25</v>
      </c>
      <c r="DC7" s="38" t="s">
        <v>101</v>
      </c>
      <c r="DD7" s="38" t="s">
        <v>101</v>
      </c>
      <c r="DE7" s="38" t="s">
        <v>101</v>
      </c>
      <c r="DF7" s="38" t="s">
        <v>101</v>
      </c>
      <c r="DG7" s="38">
        <v>97.24</v>
      </c>
      <c r="DH7" s="38">
        <v>95.57</v>
      </c>
      <c r="DI7" s="38" t="s">
        <v>101</v>
      </c>
      <c r="DJ7" s="38" t="s">
        <v>101</v>
      </c>
      <c r="DK7" s="38" t="s">
        <v>101</v>
      </c>
      <c r="DL7" s="38" t="s">
        <v>101</v>
      </c>
      <c r="DM7" s="38">
        <v>3.25</v>
      </c>
      <c r="DN7" s="38" t="s">
        <v>101</v>
      </c>
      <c r="DO7" s="38" t="s">
        <v>101</v>
      </c>
      <c r="DP7" s="38" t="s">
        <v>101</v>
      </c>
      <c r="DQ7" s="38" t="s">
        <v>101</v>
      </c>
      <c r="DR7" s="38">
        <v>27.39</v>
      </c>
      <c r="DS7" s="38">
        <v>36.520000000000003</v>
      </c>
      <c r="DT7" s="38" t="s">
        <v>101</v>
      </c>
      <c r="DU7" s="38" t="s">
        <v>101</v>
      </c>
      <c r="DV7" s="38" t="s">
        <v>101</v>
      </c>
      <c r="DW7" s="38" t="s">
        <v>101</v>
      </c>
      <c r="DX7" s="38">
        <v>0</v>
      </c>
      <c r="DY7" s="38" t="s">
        <v>101</v>
      </c>
      <c r="DZ7" s="38" t="s">
        <v>101</v>
      </c>
      <c r="EA7" s="38" t="s">
        <v>101</v>
      </c>
      <c r="EB7" s="38" t="s">
        <v>101</v>
      </c>
      <c r="EC7" s="38">
        <v>5.86</v>
      </c>
      <c r="ED7" s="38">
        <v>5.72</v>
      </c>
      <c r="EE7" s="38" t="s">
        <v>101</v>
      </c>
      <c r="EF7" s="38" t="s">
        <v>101</v>
      </c>
      <c r="EG7" s="38" t="s">
        <v>101</v>
      </c>
      <c r="EH7" s="38" t="s">
        <v>101</v>
      </c>
      <c r="EI7" s="38">
        <v>0.11</v>
      </c>
      <c r="EJ7" s="38" t="s">
        <v>101</v>
      </c>
      <c r="EK7" s="38" t="s">
        <v>101</v>
      </c>
      <c r="EL7" s="38" t="s">
        <v>101</v>
      </c>
      <c r="EM7" s="38" t="s">
        <v>101</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鈴木宏征</dc:creator>
  <cp:lastModifiedBy>東京都</cp:lastModifiedBy>
  <dcterms:created xsi:type="dcterms:W3CDTF">2022-01-31T00:58:25Z</dcterms:created>
  <dcterms:modified xsi:type="dcterms:W3CDTF">2022-02-17T02:45:31Z</dcterms:modified>
</cp:coreProperties>
</file>