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zwlS4P9ewDtEfy0/EW8jdul97JkJ2HbifY8LG/XNJiOFF/61lHaUjVD9gUid4fxEwE1YfBxkCXa8aeE1I/fWkA==" workbookSaltValue="X6NIhQLAWjBKxpicyYDZSw=="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P10" i="4"/>
  <c r="BB8" i="4"/>
  <c r="AT8" i="4"/>
  <c r="AD8" i="4"/>
  <c r="W8" i="4"/>
  <c r="B8" i="4"/>
  <c r="B6"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<sst xmlns="http://schemas.openxmlformats.org/spreadsheetml/2006/main" count="320" uniqueCount="116">
  <si>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</si>
  <si>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</si>
  <si>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</si>
  <si>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</si>
  <si>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</si>
  <si>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</si>
  <si>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</si>
  <si>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</si>
  <si>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</si>
  <si>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</si>
  <si>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</si>
  <si>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</si>
  <si>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</si>
  <si>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</si>
  <si>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</si>
  <si>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</si>
  <si>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</si>
  <si>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</si>
  <si>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</si>
  <si>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</si>
  <si>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</si>
  <si>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</si>
  <si>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</si>
  <si>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</si>
  <si>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</si>
  <si>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</si>
  <si>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</si>
  <si>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</si>
  <si>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</si>
  <si>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</si>
  <si>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</si>
  <si>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</si>
  <si>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</si>
  <si>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</si>
  <si>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</si>
  <si>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</si>
  <si>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</si>
  <si>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</si>
  <si>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</si>
  <si>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</si>
  <si>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</si>
  <si>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</si>
  <si>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</si>
  <si>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</si>
  <si>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</si>
  <si>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</si>
  <si>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</si>
  <si>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</si>
  <si>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</si>
  <si>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</si>
  <si>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</si>
  <si>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</si>
  <si>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</si>
  <si>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</si>
  <si>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</si>
  <si>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</si>
  <si>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</si>
  <si>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</si>
  <si>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</si>
  <si>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</si>
  <si>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</si>
  <si>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</si>
  <si>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</si>
  <si>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</si>
  <si>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</si>
  <si>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</si>
  <si>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</si>
  <si>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</si>
  <si>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</si>
  <si>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</si>
  <si>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</si>
  <si>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</si>
  <si>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</si>
  <si>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</si>
  <si>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</si>
  <si>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</si>
  <si>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</si>
  <si>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</si>
  <si>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</si>
  <si>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</si>
  <si>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</si>
  <si>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</si>
  <si>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</si>
  <si>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</si>
  <si>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</si>
  <si>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</si>
  <si>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</si>
  <si>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</si>
  <si>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</si>
  <si>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</si>
  <si>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</si>
  <si>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</si>
  <si>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</si>
  <si>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</si>
  <si>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</si>
  <si>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</si>
  <si>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</si>
  <si>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</si>
  <si>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</si>
  <si>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</si>
  <si>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</si>
  <si>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</si>
  <si>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</si>
  <si>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</si>
  <si>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</si>
  <si>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</si>
  <si>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</si>
  <si>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</si>
  <si>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</si>
  <si>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</si>
  <si>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</si>
  <si>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</si>
  <si>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</si>
  <si>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令和２年４月より地方公営企業法の財務規定を適用し公営企業会計へ移行したため、各指標は前年度から皆増となります。
　①経常収支比率及び③流動比率については、ともに１００％を超えており、経営の健全性と短期的な支払い能力の安全性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⑤経費回収率及び⑥汚水処理原価については、良好な数値であるため、１か月２０㎥あたりの家庭料金が多摩２６市で最も低い料金であるが、現在のところ使用料の見直しの必要性はないと考えられます。
　⑧水洗化率については、ほぼ１００％であり、昭和５９年度に普及率１００％を実現して以来、市民の良好な生活環境を確保しています。</t>
    <rPh sb="1" eb="3">
      <t>レイワ</t>
    </rPh>
    <rPh sb="4" eb="5">
      <t>ネン</t>
    </rPh>
    <rPh sb="6" eb="7">
      <t>ガツ</t>
    </rPh>
    <rPh sb="9" eb="11">
      <t>チホウ</t>
    </rPh>
    <rPh sb="11" eb="13">
      <t>コウエイ</t>
    </rPh>
    <rPh sb="13" eb="15">
      <t>キギョウ</t>
    </rPh>
    <rPh sb="15" eb="16">
      <t>ホウ</t>
    </rPh>
    <rPh sb="17" eb="19">
      <t>ザイム</t>
    </rPh>
    <rPh sb="19" eb="21">
      <t>キテイ</t>
    </rPh>
    <rPh sb="22" eb="24">
      <t>テキヨウ</t>
    </rPh>
    <rPh sb="25" eb="27">
      <t>コウエイ</t>
    </rPh>
    <rPh sb="27" eb="29">
      <t>キギョウ</t>
    </rPh>
    <rPh sb="29" eb="31">
      <t>カイケイ</t>
    </rPh>
    <rPh sb="32" eb="34">
      <t>イコウ</t>
    </rPh>
    <rPh sb="39" eb="42">
      <t>カクシヒョウ</t>
    </rPh>
    <rPh sb="43" eb="46">
      <t>ゼンネンド</t>
    </rPh>
    <rPh sb="48" eb="49">
      <t>ミナ</t>
    </rPh>
    <rPh sb="49" eb="50">
      <t>ゾウ</t>
    </rPh>
    <rPh sb="59" eb="61">
      <t>ケイジョウ</t>
    </rPh>
    <rPh sb="61" eb="63">
      <t>シュウシ</t>
    </rPh>
    <rPh sb="63" eb="65">
      <t>ヒリツ</t>
    </rPh>
    <rPh sb="65" eb="66">
      <t>オヨ</t>
    </rPh>
    <rPh sb="92" eb="94">
      <t>ケイエイ</t>
    </rPh>
    <rPh sb="95" eb="98">
      <t>ケンゼンセイ</t>
    </rPh>
    <rPh sb="109" eb="112">
      <t>アンゼンセイ</t>
    </rPh>
    <rPh sb="113" eb="114">
      <t>シメ</t>
    </rPh>
    <phoneticPr fontId="4"/>
  </si>
  <si>
    <t>　地方公営企業法の財務規定を適用して初年度であるため、①有形固定資産減価償却率については低い水準となっています。しかし、事業着手した昭和３９年度施工の下水道管は、平成２６年度に５０年を経過し、今後２０年間に約半数の下水道管が耐用年数とされる５０年を迎えるため、実際の老朽化は数値以上に進んでいる状況です。
　②管渠老朽化率についても同様の理由により増加する見込みです。
　③管渠改善率については、令和２年度に策定したストックマネジメント計画に基づき、老朽化対策を計画的に進めていくため、改善率は向上していく見込みです。</t>
    <rPh sb="28" eb="30">
      <t>ユウケイ</t>
    </rPh>
    <rPh sb="30" eb="32">
      <t>コテイ</t>
    </rPh>
    <rPh sb="32" eb="34">
      <t>シサン</t>
    </rPh>
    <rPh sb="34" eb="36">
      <t>ゲンカ</t>
    </rPh>
    <rPh sb="36" eb="38">
      <t>ショウキャク</t>
    </rPh>
    <rPh sb="38" eb="39">
      <t>リツ</t>
    </rPh>
    <rPh sb="44" eb="45">
      <t>ヒク</t>
    </rPh>
    <rPh sb="46" eb="48">
      <t>スイジュン</t>
    </rPh>
    <rPh sb="130" eb="132">
      <t>ジッサイ</t>
    </rPh>
    <rPh sb="133" eb="136">
      <t>ロウキュウカ</t>
    </rPh>
    <rPh sb="137" eb="139">
      <t>スウチ</t>
    </rPh>
    <rPh sb="139" eb="141">
      <t>イジョウ</t>
    </rPh>
    <rPh sb="142" eb="143">
      <t>スス</t>
    </rPh>
    <rPh sb="147" eb="149">
      <t>ジョウキョウ</t>
    </rPh>
    <rPh sb="166" eb="168">
      <t>ドウヨウ</t>
    </rPh>
    <rPh sb="169" eb="171">
      <t>リユウ</t>
    </rPh>
    <rPh sb="174" eb="176">
      <t>ゾウカ</t>
    </rPh>
    <rPh sb="178" eb="180">
      <t>ミコ</t>
    </rPh>
    <rPh sb="198" eb="200">
      <t>レイワ</t>
    </rPh>
    <rPh sb="201" eb="203">
      <t>ネンド</t>
    </rPh>
    <rPh sb="204" eb="206">
      <t>サクテイ</t>
    </rPh>
    <rPh sb="225" eb="228">
      <t>ロウキュウカ</t>
    </rPh>
    <rPh sb="228" eb="230">
      <t>タイサク</t>
    </rPh>
    <rPh sb="231" eb="234">
      <t>ケイカクテキ</t>
    </rPh>
    <rPh sb="235" eb="236">
      <t>スス</t>
    </rPh>
    <rPh sb="243" eb="245">
      <t>カイゼン</t>
    </rPh>
    <rPh sb="245" eb="246">
      <t>リツ</t>
    </rPh>
    <rPh sb="247" eb="249">
      <t>コウジョウ</t>
    </rPh>
    <rPh sb="253" eb="255">
      <t>ミコ</t>
    </rPh>
    <phoneticPr fontId="4"/>
  </si>
  <si>
    <t>　経営状況は、良好と言えますが、耐用年数を迎える多くの下水道施設の維持管理には、莫大な費用が見込まれるため、より一層の経営改善が必要となります。
　今後は、ストックマネジメント計画に基づき、下水道管施設の点検や清掃、修繕などの維持管理を行うとともに、老朽化した施設の改築・更新を計画的に行います。
　また、府中市下水道マスタープラン２０２０及び府中市下水道事業経営戦略に基づき、ライフサイクルコストに配慮して下水道財政の財政基盤を強化し財政の健全性を保たれるように経営に取り組みます。</t>
    <rPh sb="74" eb="76">
      <t>コンゴ</t>
    </rPh>
    <rPh sb="139" eb="142">
      <t>ケイカクテキ</t>
    </rPh>
    <rPh sb="143" eb="144">
      <t>オコナ</t>
    </rPh>
    <rPh sb="170" eb="171">
      <t>オヨ</t>
    </rPh>
    <rPh sb="172" eb="175">
      <t>フチュウシ</t>
    </rPh>
    <rPh sb="175" eb="178">
      <t>ゲスイドウ</t>
    </rPh>
    <rPh sb="178" eb="180">
      <t>ジギョウ</t>
    </rPh>
    <rPh sb="180" eb="182">
      <t>ケイエイ</t>
    </rPh>
    <rPh sb="182" eb="184">
      <t>センリャク</t>
    </rPh>
    <rPh sb="185" eb="186">
      <t>モト</t>
    </rPh>
    <rPh sb="235" eb="236">
      <t>ト</t>
    </rPh>
    <rPh sb="237" eb="23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</si>
</sst>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0.12</c:v>
                </c:pt>
              </c:numCache>
            </c:numRef>
          </c:val>
          <c:extLst>
            <c:ext xmlns:c16="http://schemas.microsoft.com/office/drawing/2014/chart" uri="{C3380CC4-5D6E-409C-BE32-E72D297353CC}">
              <c16:uniqueId val="{00000000-D5C1-49BB-AD56-FF436BFD31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D5C1-49BB-AD56-FF436BFD31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86-4033-A0A0-1E60F7C914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8586-4033-A0A0-1E60F7C914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99.98</c:v>
                </c:pt>
              </c:numCache>
            </c:numRef>
          </c:val>
          <c:extLst>
            <c:ext xmlns:c16="http://schemas.microsoft.com/office/drawing/2014/chart" uri="{C3380CC4-5D6E-409C-BE32-E72D297353CC}">
              <c16:uniqueId val="{00000000-6DC8-4480-9008-D8F832AE23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6DC8-4480-9008-D8F832AE23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106.27</c:v>
                </c:pt>
              </c:numCache>
            </c:numRef>
          </c:val>
          <c:extLst>
            <c:ext xmlns:c16="http://schemas.microsoft.com/office/drawing/2014/chart" uri="{C3380CC4-5D6E-409C-BE32-E72D297353CC}">
              <c16:uniqueId val="{00000000-EAB7-4F23-828D-865CCBD3C9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EAB7-4F23-828D-865CCBD3C9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7.49</c:v>
                </c:pt>
              </c:numCache>
            </c:numRef>
          </c:val>
          <c:extLst>
            <c:ext xmlns:c16="http://schemas.microsoft.com/office/drawing/2014/chart" uri="{C3380CC4-5D6E-409C-BE32-E72D297353CC}">
              <c16:uniqueId val="{00000000-7D2E-4747-950B-E32C75E133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7D2E-4747-950B-E32C75E133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D9-4201-AA6D-84856B4784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8BD9-4201-AA6D-84856B4784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EE-406C-B871-93BB474130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6EE-406C-B871-93BB474130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114.34</c:v>
                </c:pt>
              </c:numCache>
            </c:numRef>
          </c:val>
          <c:extLst>
            <c:ext xmlns:c16="http://schemas.microsoft.com/office/drawing/2014/chart" uri="{C3380CC4-5D6E-409C-BE32-E72D297353CC}">
              <c16:uniqueId val="{00000000-A573-45A6-9EF0-62ACCC2C79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A573-45A6-9EF0-62ACCC2C79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99.89</c:v>
                </c:pt>
              </c:numCache>
            </c:numRef>
          </c:val>
          <c:extLst>
            <c:ext xmlns:c16="http://schemas.microsoft.com/office/drawing/2014/chart" uri="{C3380CC4-5D6E-409C-BE32-E72D297353CC}">
              <c16:uniqueId val="{00000000-AEB5-45A9-B83D-482A775761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AEB5-45A9-B83D-482A775761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101.82</c:v>
                </c:pt>
              </c:numCache>
            </c:numRef>
          </c:val>
          <c:extLst>
            <c:ext xmlns:c16="http://schemas.microsoft.com/office/drawing/2014/chart" uri="{C3380CC4-5D6E-409C-BE32-E72D297353CC}">
              <c16:uniqueId val="{00000000-A33A-488A-BB3B-FBEA8FFF29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A33A-488A-BB3B-FBEA8FFF29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63.14</c:v>
                </c:pt>
              </c:numCache>
            </c:numRef>
          </c:val>
          <c:extLst>
            <c:ext xmlns:c16="http://schemas.microsoft.com/office/drawing/2014/chart" uri="{C3380CC4-5D6E-409C-BE32-E72D297353CC}">
              <c16:uniqueId val="{00000000-0365-4473-AB52-09E0A14943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0365-4473-AB52-09E0A14943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府中市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260255</v>
      </c>
      <c r="AM8" s="51"/>
      <c r="AN8" s="51"/>
      <c r="AO8" s="51"/>
      <c r="AP8" s="51"/>
      <c r="AQ8" s="51"/>
      <c r="AR8" s="51"/>
      <c r="AS8" s="51"/>
      <c r="AT8" s="46">
        <f>
データ!T6</f>
        <v>
29.43</v>
      </c>
      <c r="AU8" s="46"/>
      <c r="AV8" s="46"/>
      <c r="AW8" s="46"/>
      <c r="AX8" s="46"/>
      <c r="AY8" s="46"/>
      <c r="AZ8" s="46"/>
      <c r="BA8" s="46"/>
      <c r="BB8" s="46">
        <f>
データ!U6</f>
        <v>
8843.19</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88.39</v>
      </c>
      <c r="J10" s="46"/>
      <c r="K10" s="46"/>
      <c r="L10" s="46"/>
      <c r="M10" s="46"/>
      <c r="N10" s="46"/>
      <c r="O10" s="46"/>
      <c r="P10" s="46">
        <f>
データ!P6</f>
        <v>
100</v>
      </c>
      <c r="Q10" s="46"/>
      <c r="R10" s="46"/>
      <c r="S10" s="46"/>
      <c r="T10" s="46"/>
      <c r="U10" s="46"/>
      <c r="V10" s="46"/>
      <c r="W10" s="46">
        <f>
データ!Q6</f>
        <v>
99.97</v>
      </c>
      <c r="X10" s="46"/>
      <c r="Y10" s="46"/>
      <c r="Z10" s="46"/>
      <c r="AA10" s="46"/>
      <c r="AB10" s="46"/>
      <c r="AC10" s="46"/>
      <c r="AD10" s="51">
        <f>
データ!R6</f>
        <v>
908</v>
      </c>
      <c r="AE10" s="51"/>
      <c r="AF10" s="51"/>
      <c r="AG10" s="51"/>
      <c r="AH10" s="51"/>
      <c r="AI10" s="51"/>
      <c r="AJ10" s="51"/>
      <c r="AK10" s="2"/>
      <c r="AL10" s="51">
        <f>
データ!V6</f>
        <v>
260508</v>
      </c>
      <c r="AM10" s="51"/>
      <c r="AN10" s="51"/>
      <c r="AO10" s="51"/>
      <c r="AP10" s="51"/>
      <c r="AQ10" s="51"/>
      <c r="AR10" s="51"/>
      <c r="AS10" s="51"/>
      <c r="AT10" s="46">
        <f>
データ!W6</f>
        <v>
27.25</v>
      </c>
      <c r="AU10" s="46"/>
      <c r="AV10" s="46"/>
      <c r="AW10" s="46"/>
      <c r="AX10" s="46"/>
      <c r="AY10" s="46"/>
      <c r="AZ10" s="46"/>
      <c r="BA10" s="46"/>
      <c r="BB10" s="46">
        <f>
データ!X6</f>
        <v>
9559.93</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1RO+d4E49sOg6zbzJ2wlKQjNPAuFVitUv9pfuTMvv6JsMznV73EOA1jFvnzHEmsNXYujCJdluruLju3EEuX5Tg==" saltValue="8FbMG5/j8Xm25Li+ItLB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8"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93</v>
      </c>
      <c r="AU5" s="32" t="s">
        <v>
83</v>
      </c>
      <c r="AV5" s="32" t="s">
        <v>
84</v>
      </c>
      <c r="AW5" s="32" t="s">
        <v>
85</v>
      </c>
      <c r="AX5" s="32" t="s">
        <v>
86</v>
      </c>
      <c r="AY5" s="32" t="s">
        <v>
87</v>
      </c>
      <c r="AZ5" s="32" t="s">
        <v>
88</v>
      </c>
      <c r="BA5" s="32" t="s">
        <v>
89</v>
      </c>
      <c r="BB5" s="32" t="s">
        <v>
90</v>
      </c>
      <c r="BC5" s="32" t="s">
        <v>
91</v>
      </c>
      <c r="BD5" s="32" t="s">
        <v>
92</v>
      </c>
      <c r="BE5" s="32" t="s">
        <v>
93</v>
      </c>
      <c r="BF5" s="32" t="s">
        <v>
83</v>
      </c>
      <c r="BG5" s="32" t="s">
        <v>
84</v>
      </c>
      <c r="BH5" s="32" t="s">
        <v>
85</v>
      </c>
      <c r="BI5" s="32" t="s">
        <v>
86</v>
      </c>
      <c r="BJ5" s="32" t="s">
        <v>
87</v>
      </c>
      <c r="BK5" s="32" t="s">
        <v>
88</v>
      </c>
      <c r="BL5" s="32" t="s">
        <v>
89</v>
      </c>
      <c r="BM5" s="32" t="s">
        <v>
90</v>
      </c>
      <c r="BN5" s="32" t="s">
        <v>
91</v>
      </c>
      <c r="BO5" s="32" t="s">
        <v>
92</v>
      </c>
      <c r="BP5" s="32" t="s">
        <v>
93</v>
      </c>
      <c r="BQ5" s="32" t="s">
        <v>
83</v>
      </c>
      <c r="BR5" s="32" t="s">
        <v>
84</v>
      </c>
      <c r="BS5" s="32" t="s">
        <v>
85</v>
      </c>
      <c r="BT5" s="32" t="s">
        <v>
86</v>
      </c>
      <c r="BU5" s="32" t="s">
        <v>
87</v>
      </c>
      <c r="BV5" s="32" t="s">
        <v>
88</v>
      </c>
      <c r="BW5" s="32" t="s">
        <v>
89</v>
      </c>
      <c r="BX5" s="32" t="s">
        <v>
90</v>
      </c>
      <c r="BY5" s="32" t="s">
        <v>
91</v>
      </c>
      <c r="BZ5" s="32" t="s">
        <v>
92</v>
      </c>
      <c r="CA5" s="32" t="s">
        <v>
93</v>
      </c>
      <c r="CB5" s="32" t="s">
        <v>
83</v>
      </c>
      <c r="CC5" s="32" t="s">
        <v>
84</v>
      </c>
      <c r="CD5" s="32" t="s">
        <v>
85</v>
      </c>
      <c r="CE5" s="32" t="s">
        <v>
86</v>
      </c>
      <c r="CF5" s="32" t="s">
        <v>
87</v>
      </c>
      <c r="CG5" s="32" t="s">
        <v>
88</v>
      </c>
      <c r="CH5" s="32" t="s">
        <v>
89</v>
      </c>
      <c r="CI5" s="32" t="s">
        <v>
90</v>
      </c>
      <c r="CJ5" s="32" t="s">
        <v>
91</v>
      </c>
      <c r="CK5" s="32" t="s">
        <v>
92</v>
      </c>
      <c r="CL5" s="32" t="s">
        <v>
93</v>
      </c>
      <c r="CM5" s="32" t="s">
        <v>
83</v>
      </c>
      <c r="CN5" s="32" t="s">
        <v>
84</v>
      </c>
      <c r="CO5" s="32" t="s">
        <v>
85</v>
      </c>
      <c r="CP5" s="32" t="s">
        <v>
86</v>
      </c>
      <c r="CQ5" s="32" t="s">
        <v>
87</v>
      </c>
      <c r="CR5" s="32" t="s">
        <v>
88</v>
      </c>
      <c r="CS5" s="32" t="s">
        <v>
89</v>
      </c>
      <c r="CT5" s="32" t="s">
        <v>
90</v>
      </c>
      <c r="CU5" s="32" t="s">
        <v>
91</v>
      </c>
      <c r="CV5" s="32" t="s">
        <v>
92</v>
      </c>
      <c r="CW5" s="32" t="s">
        <v>
93</v>
      </c>
      <c r="CX5" s="32" t="s">
        <v>
83</v>
      </c>
      <c r="CY5" s="32" t="s">
        <v>
84</v>
      </c>
      <c r="CZ5" s="32" t="s">
        <v>
85</v>
      </c>
      <c r="DA5" s="32" t="s">
        <v>
86</v>
      </c>
      <c r="DB5" s="32" t="s">
        <v>
87</v>
      </c>
      <c r="DC5" s="32" t="s">
        <v>
88</v>
      </c>
      <c r="DD5" s="32" t="s">
        <v>
89</v>
      </c>
      <c r="DE5" s="32" t="s">
        <v>
90</v>
      </c>
      <c r="DF5" s="32" t="s">
        <v>
91</v>
      </c>
      <c r="DG5" s="32" t="s">
        <v>
92</v>
      </c>
      <c r="DH5" s="32" t="s">
        <v>
93</v>
      </c>
      <c r="DI5" s="32" t="s">
        <v>
83</v>
      </c>
      <c r="DJ5" s="32" t="s">
        <v>
84</v>
      </c>
      <c r="DK5" s="32" t="s">
        <v>
85</v>
      </c>
      <c r="DL5" s="32" t="s">
        <v>
86</v>
      </c>
      <c r="DM5" s="32" t="s">
        <v>
87</v>
      </c>
      <c r="DN5" s="32" t="s">
        <v>
88</v>
      </c>
      <c r="DO5" s="32" t="s">
        <v>
89</v>
      </c>
      <c r="DP5" s="32" t="s">
        <v>
90</v>
      </c>
      <c r="DQ5" s="32" t="s">
        <v>
91</v>
      </c>
      <c r="DR5" s="32" t="s">
        <v>
92</v>
      </c>
      <c r="DS5" s="32" t="s">
        <v>
93</v>
      </c>
      <c r="DT5" s="32" t="s">
        <v>
83</v>
      </c>
      <c r="DU5" s="32" t="s">
        <v>
84</v>
      </c>
      <c r="DV5" s="32" t="s">
        <v>
85</v>
      </c>
      <c r="DW5" s="32" t="s">
        <v>
86</v>
      </c>
      <c r="DX5" s="32" t="s">
        <v>
87</v>
      </c>
      <c r="DY5" s="32" t="s">
        <v>
88</v>
      </c>
      <c r="DZ5" s="32" t="s">
        <v>
89</v>
      </c>
      <c r="EA5" s="32" t="s">
        <v>
90</v>
      </c>
      <c r="EB5" s="32" t="s">
        <v>
91</v>
      </c>
      <c r="EC5" s="32" t="s">
        <v>
92</v>
      </c>
      <c r="ED5" s="32" t="s">
        <v>
93</v>
      </c>
      <c r="EE5" s="32" t="s">
        <v>
83</v>
      </c>
      <c r="EF5" s="32" t="s">
        <v>
84</v>
      </c>
      <c r="EG5" s="32" t="s">
        <v>
85</v>
      </c>
      <c r="EH5" s="32" t="s">
        <v>
86</v>
      </c>
      <c r="EI5" s="32" t="s">
        <v>
87</v>
      </c>
      <c r="EJ5" s="32" t="s">
        <v>
88</v>
      </c>
      <c r="EK5" s="32" t="s">
        <v>
89</v>
      </c>
      <c r="EL5" s="32" t="s">
        <v>
90</v>
      </c>
      <c r="EM5" s="32" t="s">
        <v>
91</v>
      </c>
      <c r="EN5" s="32" t="s">
        <v>
92</v>
      </c>
      <c r="EO5" s="32" t="s">
        <v>
93</v>
      </c>
    </row>
    <row r="6" spans="1:148" s="36" customFormat="1" x14ac:dyDescent="0.15">
      <c r="A6" s="28" t="s">
        <v>
94</v>
      </c>
      <c r="B6" s="33">
        <f>
B7</f>
        <v>
2020</v>
      </c>
      <c r="C6" s="33">
        <f t="shared" ref="C6:X6" si="3">
C7</f>
        <v>
132063</v>
      </c>
      <c r="D6" s="33">
        <f t="shared" si="3"/>
        <v>
46</v>
      </c>
      <c r="E6" s="33">
        <f t="shared" si="3"/>
        <v>
17</v>
      </c>
      <c r="F6" s="33">
        <f t="shared" si="3"/>
        <v>
1</v>
      </c>
      <c r="G6" s="33">
        <f t="shared" si="3"/>
        <v>
0</v>
      </c>
      <c r="H6" s="33" t="str">
        <f t="shared" si="3"/>
        <v>
東京都　府中市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88.39</v>
      </c>
      <c r="P6" s="34">
        <f t="shared" si="3"/>
        <v>
100</v>
      </c>
      <c r="Q6" s="34">
        <f t="shared" si="3"/>
        <v>
99.97</v>
      </c>
      <c r="R6" s="34">
        <f t="shared" si="3"/>
        <v>
908</v>
      </c>
      <c r="S6" s="34">
        <f t="shared" si="3"/>
        <v>
260255</v>
      </c>
      <c r="T6" s="34">
        <f t="shared" si="3"/>
        <v>
29.43</v>
      </c>
      <c r="U6" s="34">
        <f t="shared" si="3"/>
        <v>
8843.19</v>
      </c>
      <c r="V6" s="34">
        <f t="shared" si="3"/>
        <v>
260508</v>
      </c>
      <c r="W6" s="34">
        <f t="shared" si="3"/>
        <v>
27.25</v>
      </c>
      <c r="X6" s="34">
        <f t="shared" si="3"/>
        <v>
9559.93</v>
      </c>
      <c r="Y6" s="35" t="str">
        <f>
IF(Y7="",NA(),Y7)</f>
        <v>
-</v>
      </c>
      <c r="Z6" s="35" t="str">
        <f t="shared" ref="Z6:AH6" si="4">
IF(Z7="",NA(),Z7)</f>
        <v>
-</v>
      </c>
      <c r="AA6" s="35" t="str">
        <f t="shared" si="4"/>
        <v>
-</v>
      </c>
      <c r="AB6" s="35" t="str">
        <f t="shared" si="4"/>
        <v>
-</v>
      </c>
      <c r="AC6" s="35">
        <f t="shared" si="4"/>
        <v>
106.27</v>
      </c>
      <c r="AD6" s="35" t="str">
        <f t="shared" si="4"/>
        <v>
-</v>
      </c>
      <c r="AE6" s="35" t="str">
        <f t="shared" si="4"/>
        <v>
-</v>
      </c>
      <c r="AF6" s="35" t="str">
        <f t="shared" si="4"/>
        <v>
-</v>
      </c>
      <c r="AG6" s="35" t="str">
        <f t="shared" si="4"/>
        <v>
-</v>
      </c>
      <c r="AH6" s="35">
        <f t="shared" si="4"/>
        <v>
107.05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【3.64】</v>
      </c>
      <c r="AU6" s="35" t="str">
        <f>
IF(AU7="",NA(),AU7)</f>
        <v>
-</v>
      </c>
      <c r="AV6" s="35" t="str">
        <f t="shared" ref="AV6:BD6" si="6">
IF(AV7="",NA(),AV7)</f>
        <v>
-</v>
      </c>
      <c r="AW6" s="35" t="str">
        <f t="shared" si="6"/>
        <v>
-</v>
      </c>
      <c r="AX6" s="35" t="str">
        <f t="shared" si="6"/>
        <v>
-</v>
      </c>
      <c r="AY6" s="35">
        <f t="shared" si="6"/>
        <v>
114.34</v>
      </c>
      <c r="AZ6" s="35" t="str">
        <f t="shared" si="6"/>
        <v>
-</v>
      </c>
      <c r="BA6" s="35" t="str">
        <f t="shared" si="6"/>
        <v>
-</v>
      </c>
      <c r="BB6" s="35" t="str">
        <f t="shared" si="6"/>
        <v>
-</v>
      </c>
      <c r="BC6" s="35" t="str">
        <f t="shared" si="6"/>
        <v>
-</v>
      </c>
      <c r="BD6" s="35">
        <f t="shared" si="6"/>
        <v>
84.84</v>
      </c>
      <c r="BE6" s="34" t="str">
        <f>
IF(BE7="","",IF(BE7="-","【-】","【"&amp;SUBSTITUTE(TEXT(BE7,"#,##0.00"),"-","△")&amp;"】"))</f>
        <v>
【67.52】</v>
      </c>
      <c r="BF6" s="35" t="str">
        <f>
IF(BF7="",NA(),BF7)</f>
        <v>
-</v>
      </c>
      <c r="BG6" s="35" t="str">
        <f t="shared" ref="BG6:BO6" si="7">
IF(BG7="",NA(),BG7)</f>
        <v>
-</v>
      </c>
      <c r="BH6" s="35" t="str">
        <f t="shared" si="7"/>
        <v>
-</v>
      </c>
      <c r="BI6" s="35" t="str">
        <f t="shared" si="7"/>
        <v>
-</v>
      </c>
      <c r="BJ6" s="35">
        <f t="shared" si="7"/>
        <v>
99.89</v>
      </c>
      <c r="BK6" s="35" t="str">
        <f t="shared" si="7"/>
        <v>
-</v>
      </c>
      <c r="BL6" s="35" t="str">
        <f t="shared" si="7"/>
        <v>
-</v>
      </c>
      <c r="BM6" s="35" t="str">
        <f t="shared" si="7"/>
        <v>
-</v>
      </c>
      <c r="BN6" s="35" t="str">
        <f t="shared" si="7"/>
        <v>
-</v>
      </c>
      <c r="BO6" s="35">
        <f t="shared" si="7"/>
        <v>
565.62</v>
      </c>
      <c r="BP6" s="34" t="str">
        <f>
IF(BP7="","",IF(BP7="-","【-】","【"&amp;SUBSTITUTE(TEXT(BP7,"#,##0.00"),"-","△")&amp;"】"))</f>
        <v>
【705.21】</v>
      </c>
      <c r="BQ6" s="35" t="str">
        <f>
IF(BQ7="",NA(),BQ7)</f>
        <v>
-</v>
      </c>
      <c r="BR6" s="35" t="str">
        <f t="shared" ref="BR6:BZ6" si="8">
IF(BR7="",NA(),BR7)</f>
        <v>
-</v>
      </c>
      <c r="BS6" s="35" t="str">
        <f t="shared" si="8"/>
        <v>
-</v>
      </c>
      <c r="BT6" s="35" t="str">
        <f t="shared" si="8"/>
        <v>
-</v>
      </c>
      <c r="BU6" s="35">
        <f t="shared" si="8"/>
        <v>
101.82</v>
      </c>
      <c r="BV6" s="35" t="str">
        <f t="shared" si="8"/>
        <v>
-</v>
      </c>
      <c r="BW6" s="35" t="str">
        <f t="shared" si="8"/>
        <v>
-</v>
      </c>
      <c r="BX6" s="35" t="str">
        <f t="shared" si="8"/>
        <v>
-</v>
      </c>
      <c r="BY6" s="35" t="str">
        <f t="shared" si="8"/>
        <v>
-</v>
      </c>
      <c r="BZ6" s="35">
        <f t="shared" si="8"/>
        <v>
102.36</v>
      </c>
      <c r="CA6" s="34" t="str">
        <f>
IF(CA7="","",IF(CA7="-","【-】","【"&amp;SUBSTITUTE(TEXT(CA7,"#,##0.00"),"-","△")&amp;"】"))</f>
        <v>
【98.96】</v>
      </c>
      <c r="CB6" s="35" t="str">
        <f>
IF(CB7="",NA(),CB7)</f>
        <v>
-</v>
      </c>
      <c r="CC6" s="35" t="str">
        <f t="shared" ref="CC6:CK6" si="9">
IF(CC7="",NA(),CC7)</f>
        <v>
-</v>
      </c>
      <c r="CD6" s="35" t="str">
        <f t="shared" si="9"/>
        <v>
-</v>
      </c>
      <c r="CE6" s="35" t="str">
        <f t="shared" si="9"/>
        <v>
-</v>
      </c>
      <c r="CF6" s="35">
        <f t="shared" si="9"/>
        <v>
63.14</v>
      </c>
      <c r="CG6" s="35" t="str">
        <f t="shared" si="9"/>
        <v>
-</v>
      </c>
      <c r="CH6" s="35" t="str">
        <f t="shared" si="9"/>
        <v>
-</v>
      </c>
      <c r="CI6" s="35" t="str">
        <f t="shared" si="9"/>
        <v>
-</v>
      </c>
      <c r="CJ6" s="35" t="str">
        <f t="shared" si="9"/>
        <v>
-</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67.709999999999994</v>
      </c>
      <c r="CW6" s="34" t="str">
        <f>
IF(CW7="","",IF(CW7="-","【-】","【"&amp;SUBSTITUTE(TEXT(CW7,"#,##0.00"),"-","△")&amp;"】"))</f>
        <v>
【59.57】</v>
      </c>
      <c r="CX6" s="35" t="str">
        <f>
IF(CX7="",NA(),CX7)</f>
        <v>
-</v>
      </c>
      <c r="CY6" s="35" t="str">
        <f t="shared" ref="CY6:DG6" si="11">
IF(CY7="",NA(),CY7)</f>
        <v>
-</v>
      </c>
      <c r="CZ6" s="35" t="str">
        <f t="shared" si="11"/>
        <v>
-</v>
      </c>
      <c r="DA6" s="35" t="str">
        <f t="shared" si="11"/>
        <v>
-</v>
      </c>
      <c r="DB6" s="35">
        <f t="shared" si="11"/>
        <v>
99.98</v>
      </c>
      <c r="DC6" s="35" t="str">
        <f t="shared" si="11"/>
        <v>
-</v>
      </c>
      <c r="DD6" s="35" t="str">
        <f t="shared" si="11"/>
        <v>
-</v>
      </c>
      <c r="DE6" s="35" t="str">
        <f t="shared" si="11"/>
        <v>
-</v>
      </c>
      <c r="DF6" s="35" t="str">
        <f t="shared" si="11"/>
        <v>
-</v>
      </c>
      <c r="DG6" s="35">
        <f t="shared" si="11"/>
        <v>
97.24</v>
      </c>
      <c r="DH6" s="34" t="str">
        <f>
IF(DH7="","",IF(DH7="-","【-】","【"&amp;SUBSTITUTE(TEXT(DH7,"#,##0.00"),"-","△")&amp;"】"))</f>
        <v>
【95.57】</v>
      </c>
      <c r="DI6" s="35" t="str">
        <f>
IF(DI7="",NA(),DI7)</f>
        <v>
-</v>
      </c>
      <c r="DJ6" s="35" t="str">
        <f t="shared" ref="DJ6:DR6" si="12">
IF(DJ7="",NA(),DJ7)</f>
        <v>
-</v>
      </c>
      <c r="DK6" s="35" t="str">
        <f t="shared" si="12"/>
        <v>
-</v>
      </c>
      <c r="DL6" s="35" t="str">
        <f t="shared" si="12"/>
        <v>
-</v>
      </c>
      <c r="DM6" s="35">
        <f t="shared" si="12"/>
        <v>
7.49</v>
      </c>
      <c r="DN6" s="35" t="str">
        <f t="shared" si="12"/>
        <v>
-</v>
      </c>
      <c r="DO6" s="35" t="str">
        <f t="shared" si="12"/>
        <v>
-</v>
      </c>
      <c r="DP6" s="35" t="str">
        <f t="shared" si="12"/>
        <v>
-</v>
      </c>
      <c r="DQ6" s="35" t="str">
        <f t="shared" si="12"/>
        <v>
-</v>
      </c>
      <c r="DR6" s="35">
        <f t="shared" si="12"/>
        <v>
27.39</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5.86</v>
      </c>
      <c r="ED6" s="34" t="str">
        <f>
IF(ED7="","",IF(ED7="-","【-】","【"&amp;SUBSTITUTE(TEXT(ED7,"#,##0.00"),"-","△")&amp;"】"))</f>
        <v>
【5.72】</v>
      </c>
      <c r="EE6" s="35" t="str">
        <f>
IF(EE7="",NA(),EE7)</f>
        <v>
-</v>
      </c>
      <c r="EF6" s="35" t="str">
        <f t="shared" ref="EF6:EN6" si="14">
IF(EF7="",NA(),EF7)</f>
        <v>
-</v>
      </c>
      <c r="EG6" s="35" t="str">
        <f t="shared" si="14"/>
        <v>
-</v>
      </c>
      <c r="EH6" s="35" t="str">
        <f t="shared" si="14"/>
        <v>
-</v>
      </c>
      <c r="EI6" s="35">
        <f t="shared" si="14"/>
        <v>
0.12</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132063</v>
      </c>
      <c r="D7" s="37">
        <v>
46</v>
      </c>
      <c r="E7" s="37">
        <v>
17</v>
      </c>
      <c r="F7" s="37">
        <v>
1</v>
      </c>
      <c r="G7" s="37">
        <v>
0</v>
      </c>
      <c r="H7" s="37" t="s">
        <v>
95</v>
      </c>
      <c r="I7" s="37" t="s">
        <v>
96</v>
      </c>
      <c r="J7" s="37" t="s">
        <v>
97</v>
      </c>
      <c r="K7" s="37" t="s">
        <v>
98</v>
      </c>
      <c r="L7" s="37" t="s">
        <v>
99</v>
      </c>
      <c r="M7" s="37" t="s">
        <v>
100</v>
      </c>
      <c r="N7" s="38" t="s">
        <v>
101</v>
      </c>
      <c r="O7" s="38">
        <v>
88.39</v>
      </c>
      <c r="P7" s="38">
        <v>
100</v>
      </c>
      <c r="Q7" s="38">
        <v>
99.97</v>
      </c>
      <c r="R7" s="38">
        <v>
908</v>
      </c>
      <c r="S7" s="38">
        <v>
260255</v>
      </c>
      <c r="T7" s="38">
        <v>
29.43</v>
      </c>
      <c r="U7" s="38">
        <v>
8843.19</v>
      </c>
      <c r="V7" s="38">
        <v>
260508</v>
      </c>
      <c r="W7" s="38">
        <v>
27.25</v>
      </c>
      <c r="X7" s="38">
        <v>
9559.93</v>
      </c>
      <c r="Y7" s="38" t="s">
        <v>
101</v>
      </c>
      <c r="Z7" s="38" t="s">
        <v>
101</v>
      </c>
      <c r="AA7" s="38" t="s">
        <v>
101</v>
      </c>
      <c r="AB7" s="38" t="s">
        <v>
101</v>
      </c>
      <c r="AC7" s="38">
        <v>
106.27</v>
      </c>
      <c r="AD7" s="38" t="s">
        <v>
101</v>
      </c>
      <c r="AE7" s="38" t="s">
        <v>
101</v>
      </c>
      <c r="AF7" s="38" t="s">
        <v>
101</v>
      </c>
      <c r="AG7" s="38" t="s">
        <v>
101</v>
      </c>
      <c r="AH7" s="38">
        <v>
107.05</v>
      </c>
      <c r="AI7" s="38">
        <v>
106.67</v>
      </c>
      <c r="AJ7" s="38" t="s">
        <v>
101</v>
      </c>
      <c r="AK7" s="38" t="s">
        <v>
101</v>
      </c>
      <c r="AL7" s="38" t="s">
        <v>
101</v>
      </c>
      <c r="AM7" s="38" t="s">
        <v>
101</v>
      </c>
      <c r="AN7" s="38">
        <v>
0</v>
      </c>
      <c r="AO7" s="38" t="s">
        <v>
101</v>
      </c>
      <c r="AP7" s="38" t="s">
        <v>
101</v>
      </c>
      <c r="AQ7" s="38" t="s">
        <v>
101</v>
      </c>
      <c r="AR7" s="38" t="s">
        <v>
101</v>
      </c>
      <c r="AS7" s="38">
        <v>
0</v>
      </c>
      <c r="AT7" s="38">
        <v>
3.64</v>
      </c>
      <c r="AU7" s="38" t="s">
        <v>
101</v>
      </c>
      <c r="AV7" s="38" t="s">
        <v>
101</v>
      </c>
      <c r="AW7" s="38" t="s">
        <v>
101</v>
      </c>
      <c r="AX7" s="38" t="s">
        <v>
101</v>
      </c>
      <c r="AY7" s="38">
        <v>
114.34</v>
      </c>
      <c r="AZ7" s="38" t="s">
        <v>
101</v>
      </c>
      <c r="BA7" s="38" t="s">
        <v>
101</v>
      </c>
      <c r="BB7" s="38" t="s">
        <v>
101</v>
      </c>
      <c r="BC7" s="38" t="s">
        <v>
101</v>
      </c>
      <c r="BD7" s="38">
        <v>
84.84</v>
      </c>
      <c r="BE7" s="38">
        <v>
67.52</v>
      </c>
      <c r="BF7" s="38" t="s">
        <v>
101</v>
      </c>
      <c r="BG7" s="38" t="s">
        <v>
101</v>
      </c>
      <c r="BH7" s="38" t="s">
        <v>
101</v>
      </c>
      <c r="BI7" s="38" t="s">
        <v>
101</v>
      </c>
      <c r="BJ7" s="38">
        <v>
99.89</v>
      </c>
      <c r="BK7" s="38" t="s">
        <v>
101</v>
      </c>
      <c r="BL7" s="38" t="s">
        <v>
101</v>
      </c>
      <c r="BM7" s="38" t="s">
        <v>
101</v>
      </c>
      <c r="BN7" s="38" t="s">
        <v>
101</v>
      </c>
      <c r="BO7" s="38">
        <v>
565.62</v>
      </c>
      <c r="BP7" s="38">
        <v>
705.21</v>
      </c>
      <c r="BQ7" s="38" t="s">
        <v>
101</v>
      </c>
      <c r="BR7" s="38" t="s">
        <v>
101</v>
      </c>
      <c r="BS7" s="38" t="s">
        <v>
101</v>
      </c>
      <c r="BT7" s="38" t="s">
        <v>
101</v>
      </c>
      <c r="BU7" s="38">
        <v>
101.82</v>
      </c>
      <c r="BV7" s="38" t="s">
        <v>
101</v>
      </c>
      <c r="BW7" s="38" t="s">
        <v>
101</v>
      </c>
      <c r="BX7" s="38" t="s">
        <v>
101</v>
      </c>
      <c r="BY7" s="38" t="s">
        <v>
101</v>
      </c>
      <c r="BZ7" s="38">
        <v>
102.36</v>
      </c>
      <c r="CA7" s="38">
        <v>
98.96</v>
      </c>
      <c r="CB7" s="38" t="s">
        <v>
101</v>
      </c>
      <c r="CC7" s="38" t="s">
        <v>
101</v>
      </c>
      <c r="CD7" s="38" t="s">
        <v>
101</v>
      </c>
      <c r="CE7" s="38" t="s">
        <v>
101</v>
      </c>
      <c r="CF7" s="38">
        <v>
63.14</v>
      </c>
      <c r="CG7" s="38" t="s">
        <v>
101</v>
      </c>
      <c r="CH7" s="38" t="s">
        <v>
101</v>
      </c>
      <c r="CI7" s="38" t="s">
        <v>
101</v>
      </c>
      <c r="CJ7" s="38" t="s">
        <v>
101</v>
      </c>
      <c r="CK7" s="38">
        <v>
114.01</v>
      </c>
      <c r="CL7" s="38">
        <v>
134.52000000000001</v>
      </c>
      <c r="CM7" s="38" t="s">
        <v>
101</v>
      </c>
      <c r="CN7" s="38" t="s">
        <v>
101</v>
      </c>
      <c r="CO7" s="38" t="s">
        <v>
101</v>
      </c>
      <c r="CP7" s="38" t="s">
        <v>
101</v>
      </c>
      <c r="CQ7" s="38" t="s">
        <v>
101</v>
      </c>
      <c r="CR7" s="38" t="s">
        <v>
101</v>
      </c>
      <c r="CS7" s="38" t="s">
        <v>
101</v>
      </c>
      <c r="CT7" s="38" t="s">
        <v>
101</v>
      </c>
      <c r="CU7" s="38" t="s">
        <v>
101</v>
      </c>
      <c r="CV7" s="38">
        <v>
67.709999999999994</v>
      </c>
      <c r="CW7" s="38">
        <v>
59.57</v>
      </c>
      <c r="CX7" s="38" t="s">
        <v>
101</v>
      </c>
      <c r="CY7" s="38" t="s">
        <v>
101</v>
      </c>
      <c r="CZ7" s="38" t="s">
        <v>
101</v>
      </c>
      <c r="DA7" s="38" t="s">
        <v>
101</v>
      </c>
      <c r="DB7" s="38">
        <v>
99.98</v>
      </c>
      <c r="DC7" s="38" t="s">
        <v>
101</v>
      </c>
      <c r="DD7" s="38" t="s">
        <v>
101</v>
      </c>
      <c r="DE7" s="38" t="s">
        <v>
101</v>
      </c>
      <c r="DF7" s="38" t="s">
        <v>
101</v>
      </c>
      <c r="DG7" s="38">
        <v>
97.24</v>
      </c>
      <c r="DH7" s="38">
        <v>
95.57</v>
      </c>
      <c r="DI7" s="38" t="s">
        <v>
101</v>
      </c>
      <c r="DJ7" s="38" t="s">
        <v>
101</v>
      </c>
      <c r="DK7" s="38" t="s">
        <v>
101</v>
      </c>
      <c r="DL7" s="38" t="s">
        <v>
101</v>
      </c>
      <c r="DM7" s="38">
        <v>
7.49</v>
      </c>
      <c r="DN7" s="38" t="s">
        <v>
101</v>
      </c>
      <c r="DO7" s="38" t="s">
        <v>
101</v>
      </c>
      <c r="DP7" s="38" t="s">
        <v>
101</v>
      </c>
      <c r="DQ7" s="38" t="s">
        <v>
101</v>
      </c>
      <c r="DR7" s="38">
        <v>
27.39</v>
      </c>
      <c r="DS7" s="38">
        <v>
36.520000000000003</v>
      </c>
      <c r="DT7" s="38" t="s">
        <v>
101</v>
      </c>
      <c r="DU7" s="38" t="s">
        <v>
101</v>
      </c>
      <c r="DV7" s="38" t="s">
        <v>
101</v>
      </c>
      <c r="DW7" s="38" t="s">
        <v>
101</v>
      </c>
      <c r="DX7" s="38">
        <v>
0</v>
      </c>
      <c r="DY7" s="38" t="s">
        <v>
101</v>
      </c>
      <c r="DZ7" s="38" t="s">
        <v>
101</v>
      </c>
      <c r="EA7" s="38" t="s">
        <v>
101</v>
      </c>
      <c r="EB7" s="38" t="s">
        <v>
101</v>
      </c>
      <c r="EC7" s="38">
        <v>
5.86</v>
      </c>
      <c r="ED7" s="38">
        <v>
5.72</v>
      </c>
      <c r="EE7" s="38" t="s">
        <v>
101</v>
      </c>
      <c r="EF7" s="38" t="s">
        <v>
101</v>
      </c>
      <c r="EG7" s="38" t="s">
        <v>
101</v>
      </c>
      <c r="EH7" s="38" t="s">
        <v>
101</v>
      </c>
      <c r="EI7" s="38">
        <v>
0.12</v>
      </c>
      <c r="EJ7" s="38" t="s">
        <v>
101</v>
      </c>
      <c r="EK7" s="38" t="s">
        <v>
101</v>
      </c>
      <c r="EL7" s="38" t="s">
        <v>
101</v>
      </c>
      <c r="EM7" s="38" t="s">
        <v>
101</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102</v>
      </c>
      <c r="C9" s="40" t="s">
        <v>
103</v>
      </c>
      <c r="D9" s="40" t="s">
        <v>
104</v>
      </c>
      <c r="E9" s="40" t="s">
        <v>
105</v>
      </c>
      <c r="F9" s="40" t="s">
        <v>
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107</v>
      </c>
    </row>
    <row r="12" spans="1:148" x14ac:dyDescent="0.15">
      <c r="B12">
        <v>
1</v>
      </c>
      <c r="C12">
        <v>
1</v>
      </c>
      <c r="D12">
        <v>
1</v>
      </c>
      <c r="E12">
        <v>
1</v>
      </c>
      <c r="F12">
        <v>
2</v>
      </c>
      <c r="G12" t="s">
        <v>
108</v>
      </c>
    </row>
    <row r="13" spans="1:148" x14ac:dyDescent="0.15">
      <c r="B13" t="s">
        <v>
109</v>
      </c>
      <c r="C13" t="s">
        <v>
109</v>
      </c>
      <c r="D13" t="s">
        <v>
109</v>
      </c>
      <c r="E13" t="s">
        <v>
110</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2021-12-03T07:10:37Z</dcterms:created>
  <dcterms:modified xsi:type="dcterms:W3CDTF">2022-02-17T02:43:24Z</dcterms:modified>
  <cp:category/>
</cp:coreProperties>
</file>